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cience" sheetId="1" r:id="rId1"/>
    <sheet name="รายงานวิทย์" sheetId="7" r:id="rId2"/>
  </sheets>
  <calcPr calcId="124519"/>
</workbook>
</file>

<file path=xl/calcChain.xml><?xml version="1.0" encoding="utf-8"?>
<calcChain xmlns="http://schemas.openxmlformats.org/spreadsheetml/2006/main">
  <c r="CT5" i="1"/>
  <c r="CS5"/>
  <c r="CR5"/>
  <c r="CQ5"/>
  <c r="CP5"/>
  <c r="CO5"/>
  <c r="CL5"/>
  <c r="CK5"/>
  <c r="CJ5"/>
  <c r="CI5"/>
  <c r="CH5"/>
  <c r="CG5"/>
  <c r="CF5"/>
  <c r="CE5"/>
  <c r="BZ5"/>
  <c r="CB5"/>
  <c r="CA5"/>
  <c r="BY5"/>
  <c r="BX5"/>
  <c r="BW5"/>
  <c r="BV5"/>
  <c r="BU5"/>
  <c r="BT5"/>
  <c r="BS5"/>
  <c r="BR5"/>
  <c r="BP5"/>
  <c r="BO5"/>
  <c r="BN5"/>
  <c r="BM5"/>
  <c r="BL5"/>
  <c r="BK5"/>
  <c r="BJ5"/>
  <c r="BI5"/>
  <c r="BH5"/>
  <c r="BF5"/>
  <c r="BE5"/>
  <c r="BD5"/>
  <c r="E27" i="7" l="1"/>
  <c r="D27"/>
  <c r="F24"/>
  <c r="E24"/>
  <c r="D24"/>
  <c r="F22"/>
  <c r="H22" s="1"/>
  <c r="E22"/>
  <c r="D22"/>
  <c r="F20"/>
  <c r="E20"/>
  <c r="D20"/>
  <c r="F19"/>
  <c r="H19" s="1"/>
  <c r="E19"/>
  <c r="D19"/>
  <c r="F17"/>
  <c r="E17"/>
  <c r="D17"/>
  <c r="F13"/>
  <c r="E13"/>
  <c r="D13"/>
  <c r="F27"/>
  <c r="H27" s="1"/>
  <c r="F26"/>
  <c r="H26" s="1"/>
  <c r="E26"/>
  <c r="D26"/>
  <c r="F16"/>
  <c r="E16"/>
  <c r="D16"/>
  <c r="F25"/>
  <c r="E25"/>
  <c r="D25"/>
  <c r="F23"/>
  <c r="E23"/>
  <c r="D23"/>
  <c r="F21"/>
  <c r="E21"/>
  <c r="D21"/>
  <c r="F18"/>
  <c r="E18"/>
  <c r="D18"/>
  <c r="M18"/>
  <c r="L18"/>
  <c r="K18"/>
  <c r="J18"/>
  <c r="M21"/>
  <c r="L21"/>
  <c r="K21"/>
  <c r="J21"/>
  <c r="M23"/>
  <c r="L23"/>
  <c r="K23"/>
  <c r="J23"/>
  <c r="M25"/>
  <c r="L25"/>
  <c r="K25"/>
  <c r="J25"/>
  <c r="H13"/>
  <c r="H24"/>
  <c r="H20"/>
  <c r="CN5" i="1"/>
  <c r="DL5"/>
  <c r="DK5"/>
  <c r="DJ5"/>
  <c r="DW5" s="1"/>
  <c r="DX5" s="1"/>
  <c r="CD5"/>
  <c r="CC5"/>
  <c r="DH5"/>
  <c r="BQ5"/>
  <c r="DD5"/>
  <c r="BG5"/>
  <c r="CM5"/>
  <c r="G17" i="7"/>
  <c r="G13"/>
  <c r="G27"/>
  <c r="G26"/>
  <c r="G16"/>
  <c r="G25"/>
  <c r="G23"/>
  <c r="G21"/>
  <c r="G18"/>
  <c r="G24"/>
  <c r="G22"/>
  <c r="G20"/>
  <c r="G19"/>
  <c r="I19" l="1"/>
  <c r="I24"/>
  <c r="I26"/>
  <c r="I27"/>
  <c r="I13"/>
  <c r="DF5" i="1"/>
  <c r="DY5"/>
  <c r="DZ5" s="1"/>
  <c r="DI5"/>
  <c r="DU5" s="1"/>
  <c r="DV5" s="1"/>
  <c r="DG5"/>
  <c r="DS5" s="1"/>
  <c r="DT5" s="1"/>
  <c r="DE5"/>
  <c r="DQ5" s="1"/>
  <c r="DR5" s="1"/>
  <c r="DC5"/>
  <c r="DO5" s="1"/>
  <c r="DP5" s="1"/>
  <c r="DB5"/>
  <c r="I22" i="7"/>
  <c r="I17"/>
  <c r="H17"/>
  <c r="I20"/>
  <c r="DA5" i="1"/>
  <c r="DM5" l="1"/>
  <c r="DN5" s="1"/>
  <c r="L8" i="7"/>
  <c r="K9"/>
  <c r="H23"/>
  <c r="H25"/>
  <c r="H18"/>
  <c r="EA5" i="1"/>
  <c r="EB5" s="1"/>
  <c r="H16" i="7"/>
  <c r="F14"/>
  <c r="H14" s="1"/>
  <c r="E14"/>
  <c r="D14"/>
  <c r="F15"/>
  <c r="H15" s="1"/>
  <c r="E15"/>
  <c r="D15"/>
  <c r="M12"/>
  <c r="L12"/>
  <c r="K12"/>
  <c r="J12"/>
  <c r="F12"/>
  <c r="H12" s="1"/>
  <c r="E12"/>
  <c r="D12"/>
  <c r="F11"/>
  <c r="H11" s="1"/>
  <c r="E11"/>
  <c r="D11"/>
  <c r="F10"/>
  <c r="H10" s="1"/>
  <c r="E10"/>
  <c r="D10"/>
  <c r="M9"/>
  <c r="L9"/>
  <c r="J9"/>
  <c r="F9"/>
  <c r="H9" s="1"/>
  <c r="D9"/>
  <c r="J8"/>
  <c r="K8"/>
  <c r="M8"/>
  <c r="F8"/>
  <c r="H8" s="1"/>
  <c r="G14"/>
  <c r="G15"/>
  <c r="G12"/>
  <c r="G11"/>
  <c r="G10"/>
  <c r="G9"/>
  <c r="G8"/>
  <c r="E8" l="1"/>
  <c r="E9"/>
  <c r="I23"/>
  <c r="I21"/>
  <c r="H21"/>
  <c r="I18"/>
  <c r="I25"/>
  <c r="I15"/>
  <c r="I12"/>
  <c r="I9"/>
  <c r="I11"/>
  <c r="I14"/>
  <c r="I10"/>
  <c r="I8"/>
  <c r="I16"/>
  <c r="M15" l="1"/>
  <c r="L15"/>
  <c r="K15"/>
  <c r="J15"/>
  <c r="D8"/>
</calcChain>
</file>

<file path=xl/sharedStrings.xml><?xml version="1.0" encoding="utf-8"?>
<sst xmlns="http://schemas.openxmlformats.org/spreadsheetml/2006/main" count="979" uniqueCount="436">
  <si>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</si>
  <si>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</si>
  <si>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</si>
  <si>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</si>
  <si>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</si>
  <si>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</si>
  <si>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</si>
  <si>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</si>
  <si>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</si>
  <si>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</si>
  <si>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</si>
  <si>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</si>
  <si>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</si>
  <si>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</si>
  <si>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</si>
  <si>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</si>
  <si>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</si>
  <si>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</si>
  <si>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</si>
  <si>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</si>
  <si>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</si>
  <si>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</si>
  <si>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</si>
  <si>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</si>
  <si>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</si>
  <si>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</si>
  <si>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</si>
  <si>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</si>
  <si>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</si>
  <si>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</si>
  <si>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</si>
  <si>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</si>
  <si>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</si>
  <si>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</si>
  <si>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</si>
  <si>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>สาระที่ 1 สิ่งมีชีวิตกับกระบวนการดำรงชีวิต</t>
  </si>
  <si>
    <t>มฐ ว 1.1</t>
  </si>
  <si>
    <t>มฐ ว 1.2</t>
  </si>
  <si>
    <t>สาระที่ 2  ชีวิตกับสิ่งแวดล้อม</t>
  </si>
  <si>
    <t>มฐ ว 2.1</t>
  </si>
  <si>
    <t>มฐ ว 2.2</t>
  </si>
  <si>
    <t>สาระที่ 3 สารและสมบัติของสาร</t>
  </si>
  <si>
    <t>มฐ ว 3.1</t>
  </si>
  <si>
    <t>มฐ ว 3.2</t>
  </si>
  <si>
    <t>สาระที่ 4 แรงและการเคลื่อนที่</t>
  </si>
  <si>
    <t>มฐ ว 4.1</t>
  </si>
  <si>
    <t>มฐ ว 4.2</t>
  </si>
  <si>
    <t>สาระที่ 5 พลังงาน</t>
  </si>
  <si>
    <t>มฐ ว 5.1</t>
  </si>
  <si>
    <t>สาระที่ 6 กระบวนการเปลี่ยนแปลงโลก</t>
  </si>
  <si>
    <t>มฐ ว 6.1</t>
  </si>
  <si>
    <t>สาระที่ 7 ดาราศาสตร์และอวกาศ</t>
  </si>
  <si>
    <t>มฐ ว 7.1</t>
  </si>
  <si>
    <t xml:space="preserve">รายงานผลการประเมิน Pre O-NET ปีการศึกษา 2560
กลุ่มสาระการเรียนรู้วิทยาศาสตร์ ระดับชั้นมัธยมศึกษาปีที่ 3  </t>
  </si>
  <si>
    <t>มฐ ว 7.2</t>
  </si>
  <si>
    <t>ว 1.1</t>
  </si>
  <si>
    <t>ว 1.2</t>
  </si>
  <si>
    <t>ว 2.1</t>
  </si>
  <si>
    <t>ว 2.2</t>
  </si>
  <si>
    <t>ว 3.1</t>
  </si>
  <si>
    <t>ว 3.2</t>
  </si>
  <si>
    <t>ว 4.1</t>
  </si>
  <si>
    <t>ว 4.2</t>
  </si>
  <si>
    <t>ว 5.1</t>
  </si>
  <si>
    <t>ว 6.1</t>
  </si>
  <si>
    <t>ว 7.1</t>
  </si>
  <si>
    <t>ว 7.2</t>
  </si>
  <si>
    <t>สาระ4</t>
  </si>
  <si>
    <t>สาระ5</t>
  </si>
  <si>
    <t>สาระ6</t>
  </si>
  <si>
    <t>สาระ7</t>
  </si>
  <si>
    <t>สำนักงานเขตพื้นที่การศึกษา.....................................................................</t>
  </si>
  <si>
    <t>สำนักงานเขตพื้นที่การศึกษาประถมศึกษาพัทลุง เขต 1</t>
  </si>
  <si>
    <t>ขนาดใหญ่</t>
  </si>
  <si>
    <t>เด็กหญิง ธิตินันท์  ร้อยแก้ว</t>
  </si>
  <si>
    <t>1939900482999</t>
  </si>
  <si>
    <t>เด็กหญิง วิภาวนี  บัวจุด</t>
  </si>
  <si>
    <t>1939900486242</t>
  </si>
  <si>
    <t>เด็กหญิง อัญชนากร  เต็มราม</t>
  </si>
  <si>
    <t>1939900481500</t>
  </si>
  <si>
    <t>เด็กหญิง เขมวรรณ  รักจุ้ย</t>
  </si>
  <si>
    <t>1939900503066</t>
  </si>
  <si>
    <t>เด็กชาย กรวิชญ์  อ่อนทอง</t>
  </si>
  <si>
    <t>1939900508602</t>
  </si>
  <si>
    <t>เด็กชาย ศุภกร  กันทะ</t>
  </si>
  <si>
    <t>1560301388389</t>
  </si>
  <si>
    <t>นางสาว สนิตา  ชูช่วย</t>
  </si>
  <si>
    <t>1939500005611</t>
  </si>
  <si>
    <t>เด็กชาย ศุภชัย  ฤทธิรัตน์</t>
  </si>
  <si>
    <t>1959900800851</t>
  </si>
  <si>
    <t>เด็กหญิง วรรณศิริ  รามเอียด</t>
  </si>
  <si>
    <t>1939900495993</t>
  </si>
  <si>
    <t>เด็กหญิง กรกนก  มะโนปลื้ม</t>
  </si>
  <si>
    <t>1959900787544</t>
  </si>
  <si>
    <t>เด็กชาย ศรัณย์  เพชรสุทธิ์</t>
  </si>
  <si>
    <t>1939900490541</t>
  </si>
  <si>
    <t>นางสาว ศศิประภา  ทรัพย์มาก</t>
  </si>
  <si>
    <t>1939900476115</t>
  </si>
  <si>
    <t>นางสาว สาวิตรี  แสงชัญ</t>
  </si>
  <si>
    <t>1209601327980</t>
  </si>
  <si>
    <t>เด็กหญิง อมราพร  ขุนทา</t>
  </si>
  <si>
    <t>1939900489365</t>
  </si>
  <si>
    <t>เด็กหญิง ชลลดา  เตียวอานันต์</t>
  </si>
  <si>
    <t>1939900518497</t>
  </si>
  <si>
    <t>เด็กหญิง คฑาทิพย์  ทองอุบล</t>
  </si>
  <si>
    <t>1939900491831</t>
  </si>
  <si>
    <t>เด็กหญิง อลิศรา  เนียมแทน</t>
  </si>
  <si>
    <t>1939900494237</t>
  </si>
  <si>
    <t>เด็กหญิง ลลิตภัทร  ช่วยขำ</t>
  </si>
  <si>
    <t>1209601406685</t>
  </si>
  <si>
    <t>เด็กหญิง นภสร  เศรษฐสุข</t>
  </si>
  <si>
    <t>1939900491874</t>
  </si>
  <si>
    <t>เด็กชาย วรชิต  ชูเผือก</t>
  </si>
  <si>
    <t>1939900488342</t>
  </si>
  <si>
    <t>เด็กชาย ธีระกานต์  ทองเกตุ</t>
  </si>
  <si>
    <t>1939900485556</t>
  </si>
  <si>
    <t>นางสาว ภัทรสุดา  โสมกุล</t>
  </si>
  <si>
    <t>1939900470222</t>
  </si>
  <si>
    <t>นางสาว ภัทรนันท์  จ่าวิสูตร</t>
  </si>
  <si>
    <t>1939900479840</t>
  </si>
  <si>
    <t>เด็กหญิง ชุติมา  นวลศรี</t>
  </si>
  <si>
    <t>1900101426151</t>
  </si>
  <si>
    <t>เด็กชาย กุมภ์พิจิก   สุขรัตน์</t>
  </si>
  <si>
    <t>1939900480201</t>
  </si>
  <si>
    <t>เด็กหญิง วิชญาดา  อั้นเต้ง</t>
  </si>
  <si>
    <t>1939900493958</t>
  </si>
  <si>
    <t>เด็กหญิง นิรชา  ทองขวิด</t>
  </si>
  <si>
    <t>1929900836472</t>
  </si>
  <si>
    <t>นางสาว จุฑาทิพย์  เทพภักดี</t>
  </si>
  <si>
    <t>1939900477634</t>
  </si>
  <si>
    <t>เด็กชาย กฤษฎา  บุญช่วย</t>
  </si>
  <si>
    <t>1939900487176</t>
  </si>
  <si>
    <t>เด็กหญิง ปภาณิน  ศรีใส</t>
  </si>
  <si>
    <t>1939900491165</t>
  </si>
  <si>
    <t>นาย ภูวดล  บำเพ็ญ</t>
  </si>
  <si>
    <t>1939900473248</t>
  </si>
  <si>
    <t>เด็กชาย กิตตินันท์  ชูเกื้อ</t>
  </si>
  <si>
    <t>1939900482476</t>
  </si>
  <si>
    <t>เด็กชาย วีระชัย  มีมุสิทธิ์</t>
  </si>
  <si>
    <t>1939900485548</t>
  </si>
  <si>
    <t>เด็กชาย ทวีสิทธิ์  บุญรอด</t>
  </si>
  <si>
    <t>1939900482671</t>
  </si>
  <si>
    <t>เด็กชาย ณัฐพล  ดำเรือง</t>
  </si>
  <si>
    <t>1939900486234</t>
  </si>
  <si>
    <t>นาย นพชัย  นิ่มนุ้ย</t>
  </si>
  <si>
    <t>1939900470672</t>
  </si>
  <si>
    <t>นาย ธัญพิสิษฐ์  สงนุ้ย</t>
  </si>
  <si>
    <t>1939500006464</t>
  </si>
  <si>
    <t>เด็กชาย บุญธวัช  พาหุรัตน์</t>
  </si>
  <si>
    <t>1939900492013</t>
  </si>
  <si>
    <t>เด็กชาย ธีระวิช  พลด้วง</t>
  </si>
  <si>
    <t>1939900482883</t>
  </si>
  <si>
    <t>นาย ธนกฤต  สุบรรณน้อย</t>
  </si>
  <si>
    <t>1959900772148</t>
  </si>
  <si>
    <t>เด็กชาย ธีรพัฒน์  หนูยก</t>
  </si>
  <si>
    <t>1939900502876</t>
  </si>
  <si>
    <t>เด็กชาย กันต์  รัชพันธ์</t>
  </si>
  <si>
    <t>1489900450676</t>
  </si>
  <si>
    <t>เด็กชาย สุมิทธาโชค  แซ่ภู่</t>
  </si>
  <si>
    <t>1939900483782</t>
  </si>
  <si>
    <t>นาย ธนกฤต  ปานเพชร</t>
  </si>
  <si>
    <t>1939900472829</t>
  </si>
  <si>
    <t>เด็กชาย อติวัธน์  พรหมจันทร์</t>
  </si>
  <si>
    <t>1939900485246</t>
  </si>
  <si>
    <t>เด็กชาย นรวิชญ์  สังเมียน</t>
  </si>
  <si>
    <t>1939900494687</t>
  </si>
  <si>
    <t>นางสาว อมรรัตน์  ช่วยนาเขตร์</t>
  </si>
  <si>
    <t>1841401116346</t>
  </si>
  <si>
    <t>เด็กหญิง รัชฏา  ชูดำ</t>
  </si>
  <si>
    <t>1939900483294</t>
  </si>
  <si>
    <t>เด็กหญิง อรจิรา  ธรรมพิทักษ์</t>
  </si>
  <si>
    <t>1900601175328</t>
  </si>
  <si>
    <t>นาย ปฏิพัทธ์  ทองรัตน์</t>
  </si>
  <si>
    <t>1939900477499</t>
  </si>
  <si>
    <t>เด็กชาย จิรพัฒน์  เพ็งเล็ง</t>
  </si>
  <si>
    <t>1839900695101</t>
  </si>
  <si>
    <t>เด็กหญิง ทาริกา  สังข์ติ้น</t>
  </si>
  <si>
    <t>1939900513053</t>
  </si>
  <si>
    <t>เด็กหญิง น้ำทิพย์  นิ่มโอ</t>
  </si>
  <si>
    <t>1939900486315</t>
  </si>
  <si>
    <t>เด็กหญิง สโรชา  พุทธศุกร์</t>
  </si>
  <si>
    <t>1939900480627</t>
  </si>
  <si>
    <t>นางสาว ปลื้ม  ดำแก้ว</t>
  </si>
  <si>
    <t>1103703423215</t>
  </si>
  <si>
    <t>นางสาว ชุติมา  ก่อเกื้อ</t>
  </si>
  <si>
    <t>1939900474899</t>
  </si>
  <si>
    <t>เด็กหญิง รัตติกาล  สังข์ทิพย์</t>
  </si>
  <si>
    <t>1939900497333</t>
  </si>
  <si>
    <t>เด็กหญิง วราภรณ์  หมีแดง</t>
  </si>
  <si>
    <t>1931001070640</t>
  </si>
  <si>
    <t>นางสาว ณัฐกานต์  ชูเกื้อ</t>
  </si>
  <si>
    <t>1939900473922</t>
  </si>
  <si>
    <t>เด็กชาย ธราธร  เต็มพุฒิ</t>
  </si>
  <si>
    <t>1939900494041</t>
  </si>
  <si>
    <t>เด็กชาย อภิรัฐ  เกตุหนู</t>
  </si>
  <si>
    <t>1939500009251</t>
  </si>
  <si>
    <t>เด็กหญิง สิริพร  สิทธิเม่ง</t>
  </si>
  <si>
    <t>1939900500962</t>
  </si>
  <si>
    <t>นาย ฐาปกรณ์  สิงห์โตแก้ว</t>
  </si>
  <si>
    <t>1939900468295</t>
  </si>
  <si>
    <t>เด็กชาย กิตติภพ  ศิริมนตรี</t>
  </si>
  <si>
    <t>1939800003908</t>
  </si>
  <si>
    <t>เด็กชาย ชนชยา  สมแก้ว</t>
  </si>
  <si>
    <t>1939900490380</t>
  </si>
  <si>
    <t>เด็กชาย เกรียงไกร  เวชรังษีกุล</t>
  </si>
  <si>
    <t>1939900489926</t>
  </si>
  <si>
    <t>นาย ณัฐวุฒิ  บัวจุด</t>
  </si>
  <si>
    <t>1939900475259</t>
  </si>
  <si>
    <t>เด็กชาย สุรเดช  ไชยเดช</t>
  </si>
  <si>
    <t>1939900497945</t>
  </si>
  <si>
    <t>เด็กชาย อดินันท์  ตู้คำภา</t>
  </si>
  <si>
    <t>1939900486358</t>
  </si>
  <si>
    <t>นาย เมธี  รักษาพล</t>
  </si>
  <si>
    <t>1939900474716</t>
  </si>
  <si>
    <t>เด็กชาย ธนาวุฒิ  เกตุชู</t>
  </si>
  <si>
    <t>1939900490941</t>
  </si>
  <si>
    <t>เด็กชาย สันต์ภพ  แสงสุด</t>
  </si>
  <si>
    <t>1939900484380</t>
  </si>
  <si>
    <t>นาย ฐิติวัส  ปัญจสุวรรณ์</t>
  </si>
  <si>
    <t>1939900473388</t>
  </si>
  <si>
    <t>นาย ธนวัฒน์  หนูประดิษฐ์</t>
  </si>
  <si>
    <t>1939900469518</t>
  </si>
  <si>
    <t>เด็กชาย อรรถชัย  มากคำ</t>
  </si>
  <si>
    <t>1939900501683</t>
  </si>
  <si>
    <t>เด็กชาย ศุภกร  สมุหะเสนีโต</t>
  </si>
  <si>
    <t>1939900481071</t>
  </si>
  <si>
    <t>เด็กชาย ศุทธวีร์  วิเศษสันติศิริ</t>
  </si>
  <si>
    <t>1939900493486</t>
  </si>
  <si>
    <t>นางสาว ตรีรัตน์  คำผาย</t>
  </si>
  <si>
    <t>1939900473281</t>
  </si>
  <si>
    <t>นางสาว จินตพร  แทนหนู</t>
  </si>
  <si>
    <t>1939900471008</t>
  </si>
  <si>
    <t>เด็กหญิง สุทธินันท์  จันทร์สม</t>
  </si>
  <si>
    <t>1930700054685</t>
  </si>
  <si>
    <t>เด็กหญิง เมธาวี  หนูเพชร</t>
  </si>
  <si>
    <t>1939900487257</t>
  </si>
  <si>
    <t>เด็กหญิง อรไพลิน  กันทะจันทร์</t>
  </si>
  <si>
    <t>1738700067221</t>
  </si>
  <si>
    <t>เด็กหญิง ติยาภัทร  ชุมแก่น</t>
  </si>
  <si>
    <t>1939900501021</t>
  </si>
  <si>
    <t>นางสาว มณีนุช  เกื้อสกุล</t>
  </si>
  <si>
    <t>1939900474449</t>
  </si>
  <si>
    <t>เด็กหญิง อธิชา  หนูแจ่ม</t>
  </si>
  <si>
    <t>1939900502761</t>
  </si>
  <si>
    <t>เด็กหญิง ภัทรดา  พรหมทอง</t>
  </si>
  <si>
    <t>1939900492081</t>
  </si>
  <si>
    <t>เด็กหญิง อรุณอันดา  อย่างดี</t>
  </si>
  <si>
    <t>1920400204401</t>
  </si>
  <si>
    <t>เด็กหญิง มัทนพร  หนูนวล</t>
  </si>
  <si>
    <t>1939800003894</t>
  </si>
  <si>
    <t>เด็กหญิง ชมพูนุท  หนูดำ</t>
  </si>
  <si>
    <t>1939900496531</t>
  </si>
  <si>
    <t>เด็กหญิง สุภาวดี  เปียคล้าย</t>
  </si>
  <si>
    <t>1939500008645</t>
  </si>
  <si>
    <t>เด็กหญิง กิตติมา  รัตนานุกูล</t>
  </si>
  <si>
    <t>1939900486811</t>
  </si>
  <si>
    <t>เด็กหญิง ณิชาภัทร  สิทธิศักดิ์</t>
  </si>
  <si>
    <t>1939500010208</t>
  </si>
  <si>
    <t>เด็กหญิง อาริยา  โพธิสิม</t>
  </si>
  <si>
    <t>1102003385115</t>
  </si>
  <si>
    <t>เด็กหญิง ชฎาพร  อ่อนทอง</t>
  </si>
  <si>
    <t>1939600004641</t>
  </si>
  <si>
    <t>เด็กหญิง สริตา  รักสกุล</t>
  </si>
  <si>
    <t>1939500009633</t>
  </si>
  <si>
    <t>เด็กชาย อมรินทร์  แสนแก้ว</t>
  </si>
  <si>
    <t>1909802716537</t>
  </si>
  <si>
    <t>เด็กชาย คณิศร  เปลี่ยนอร่าม</t>
  </si>
  <si>
    <t>1939900501446</t>
  </si>
  <si>
    <t>เด็กหญิง ขนิษฐา  ไชยวรณ์</t>
  </si>
  <si>
    <t>1900101386401</t>
  </si>
  <si>
    <t>เด็กหญิง ประภาพรรณ  นิลมาก</t>
  </si>
  <si>
    <t>1939900487826</t>
  </si>
  <si>
    <t>นาย กิตติธัช  อินฉ่ำ</t>
  </si>
  <si>
    <t>1939900479629</t>
  </si>
  <si>
    <t>นาย ณัฐวุฒิ  วงศ์วานิช</t>
  </si>
  <si>
    <t>1939900477065</t>
  </si>
  <si>
    <t>เด็กหญิง อาลิสา  ปลุกกระโทก</t>
  </si>
  <si>
    <t>1939900490151</t>
  </si>
  <si>
    <t>เด็กหญิง อาทิตยา  ขุนรอง</t>
  </si>
  <si>
    <t>1939900492129</t>
  </si>
  <si>
    <t>เด็กหญิง ฐานิยา  นวลกริ่ม</t>
  </si>
  <si>
    <t>1939900500776</t>
  </si>
  <si>
    <t>เด็กหญิง ปนัสยา  หนูชุม</t>
  </si>
  <si>
    <t>1939900495241</t>
  </si>
  <si>
    <t>เด็กชาย อลงกรณ์  บุญพร้อม</t>
  </si>
  <si>
    <t>1100801462581</t>
  </si>
  <si>
    <t>เด็กชาย บุรีกาญจน์  ทองบุรี</t>
  </si>
  <si>
    <t>1909802672882</t>
  </si>
  <si>
    <t>เด็กชาย ทินภัทร  อุ้ยสวัสดิ์</t>
  </si>
  <si>
    <t>1139600178621</t>
  </si>
  <si>
    <t>เด็กหญิง จารุวรรณ  หนูแก้ว</t>
  </si>
  <si>
    <t>1939900483103</t>
  </si>
  <si>
    <t>นาย พัชระ  ขาวโปง</t>
  </si>
  <si>
    <t>1931001068653</t>
  </si>
  <si>
    <t>เด็กหญิง วราภรณ์  ด้วงรัตน์</t>
  </si>
  <si>
    <t>1939900492765</t>
  </si>
  <si>
    <t>เด็กหญิง กมลชนก  โรจนรัตน์</t>
  </si>
  <si>
    <t>1939900502094</t>
  </si>
  <si>
    <t>เด็กชาย ชยุตพงศ์  สังข์ฉิม</t>
  </si>
  <si>
    <t>1939900500334</t>
  </si>
  <si>
    <t>เด็กชาย อัมรินทร์  กระจ่างรส</t>
  </si>
  <si>
    <t>1900101393849</t>
  </si>
  <si>
    <t>นาย ชุติมันต์  อัณฑยานนท์</t>
  </si>
  <si>
    <t>1939900470061</t>
  </si>
  <si>
    <t>เด็กชาย พงษ์พิศาล  โรจนรัตน์</t>
  </si>
  <si>
    <t>1939900493273</t>
  </si>
  <si>
    <t>เด็กชาย คฑาวุธ  ช่วยเมือง</t>
  </si>
  <si>
    <t>1939900514661</t>
  </si>
  <si>
    <t>เด็กชาย อภิวัฒน์  เตียวอนันต์</t>
  </si>
  <si>
    <t>1939900512740</t>
  </si>
  <si>
    <t>เด็กชาย ณัฐพล  สุขแก้ว</t>
  </si>
  <si>
    <t>1939800003002</t>
  </si>
  <si>
    <t>เด็กชาย ฐานิศร  จันทร์สังข์</t>
  </si>
  <si>
    <t>1939900486617</t>
  </si>
  <si>
    <t>เด็กชาย พงศธร  มัชยา</t>
  </si>
  <si>
    <t>1939900492234</t>
  </si>
  <si>
    <t>เด็กหญิง จุฑามณี  บุญนะ</t>
  </si>
  <si>
    <t>1939900485165</t>
  </si>
  <si>
    <t>นางสาว นิรชร  ทองขวิด</t>
  </si>
  <si>
    <t>1929900836464</t>
  </si>
  <si>
    <t>นางสาว ภัณฑิรา   อุมา</t>
  </si>
  <si>
    <t>1909802623318</t>
  </si>
  <si>
    <t>เด็กหญิง จุฬาลักษณ์  แซ่ภู่</t>
  </si>
  <si>
    <t>2939900022538</t>
  </si>
  <si>
    <t>เด็กหญิง ชนิตา  กาฬจันโท</t>
  </si>
  <si>
    <t>1931001071816</t>
  </si>
  <si>
    <t>เด็กหญิง อรวรรณ  สุขศรี</t>
  </si>
  <si>
    <t>1939900507380</t>
  </si>
  <si>
    <t>เด็กหญิง อุษา  อินทนุ</t>
  </si>
  <si>
    <t>1939900510038</t>
  </si>
  <si>
    <t>เด็กหญิง สุนิสา  สุวรรณพันชู</t>
  </si>
  <si>
    <t>1718800024248</t>
  </si>
  <si>
    <t>เด็กหญิง พรรวสา  โพธิ์รอด</t>
  </si>
  <si>
    <t>1939900487966</t>
  </si>
  <si>
    <t>เด็กหญิง มุทิตา  เง่าซุ้น</t>
  </si>
  <si>
    <t>1939900486561</t>
  </si>
  <si>
    <t>เด็กหญิง รุจิรา  รสเจริญ</t>
  </si>
  <si>
    <t>1859900275684</t>
  </si>
  <si>
    <t>เด็กหญิง สไบทิพย์  รองเดช</t>
  </si>
  <si>
    <t>1939900491190</t>
  </si>
  <si>
    <t>เด็กหญิง ธมลฤทัย  เพชรกาศ</t>
  </si>
  <si>
    <t>1939900480511</t>
  </si>
  <si>
    <t>นาย ปฎิพล  หนูจันทร์</t>
  </si>
  <si>
    <t>1939900474660</t>
  </si>
  <si>
    <t>เด็กหญิง สุทัตตา  แก้วเศษ</t>
  </si>
  <si>
    <t>1939900486773</t>
  </si>
  <si>
    <t>เด็กหญิง ชนชนินาถ  พรหมแก้ว</t>
  </si>
  <si>
    <t>1939500011085</t>
  </si>
  <si>
    <t>นางสาว ณิชาภัทร  ศักดิ์หวาน</t>
  </si>
  <si>
    <t>1939900474767</t>
  </si>
  <si>
    <t>เด็กชาย ณัฐวุฒิ  เชืองยาง</t>
  </si>
  <si>
    <t>1939900497694</t>
  </si>
  <si>
    <t>เด็กหญิง ทิฆัมพร  ชูบัวขาว</t>
  </si>
  <si>
    <t>1939900506014</t>
  </si>
  <si>
    <t>เด็กหญิง ธันย์ชนก  ยิ้มหวาน</t>
  </si>
  <si>
    <t>1939900489039</t>
  </si>
  <si>
    <t>เด็กชาย วรวิช  แป้นแก้ว</t>
  </si>
  <si>
    <t>1939900491157</t>
  </si>
  <si>
    <t>นางสาว พิมพร  ปานสุข</t>
  </si>
  <si>
    <t>1939900478061</t>
  </si>
  <si>
    <t>เด็กชาย กิติภูมิ  เพ็งระวะ</t>
  </si>
  <si>
    <t>1939900512537</t>
  </si>
  <si>
    <t>เด็กหญิง นงนภัส  วรรณภักดี</t>
  </si>
  <si>
    <t>1939900507215</t>
  </si>
  <si>
    <t>เด็กหญิง ณัฐชยาภา  โพธิ์ทอง</t>
  </si>
  <si>
    <t>1104300522356</t>
  </si>
  <si>
    <t>เด็กหญิง นวรัตน์  หนูวัน</t>
  </si>
  <si>
    <t>1839901734208</t>
  </si>
  <si>
    <t>เด็กหญิง สุธาสินี  เพชรกาฬ</t>
  </si>
  <si>
    <t>1939900488334</t>
  </si>
  <si>
    <t>เด็กชาย ชัยพร  บัวสมุย</t>
  </si>
  <si>
    <t>1849300011333</t>
  </si>
  <si>
    <t>เด็กชาย ภูมินทร์  หนองห้าง</t>
  </si>
  <si>
    <t>1959900796063</t>
  </si>
  <si>
    <t>นางสาว เนตรชนก  ไชยสุวรรณ์</t>
  </si>
  <si>
    <t>1959900758404</t>
  </si>
  <si>
    <t>เด็กหญิง อภิสรา  แกล้วทนงค์</t>
  </si>
  <si>
    <t>1939900505549</t>
  </si>
  <si>
    <t>เด็กหญิง จิรัชยา  สุภเพียร</t>
  </si>
  <si>
    <t>1939900483235</t>
  </si>
  <si>
    <t>เด็กหญิง กฤติยาณี  จันทร์บ่อแก้ว</t>
  </si>
  <si>
    <t>1578000006611</t>
  </si>
  <si>
    <t>นาย บูรพา  พิลาภรณ์</t>
  </si>
  <si>
    <t>1939900460324</t>
  </si>
  <si>
    <t>เด็กชาย ธนวัฒน์  อ่อนแก้ว</t>
  </si>
  <si>
    <t>1939900500130</t>
  </si>
  <si>
    <t>เด็กชาย เมธี  แก้วไข่</t>
  </si>
  <si>
    <t>1939500011697</t>
  </si>
  <si>
    <t>นาย พีระพล  เอียดเลื่อน</t>
  </si>
  <si>
    <t>1939900479190</t>
  </si>
  <si>
    <t>เด็กชาย ธวัชชัย  ปลอดนุ้ย</t>
  </si>
  <si>
    <t>1939900490878</t>
  </si>
  <si>
    <t>นาย ทินกร  สุทธิดาจันทร์</t>
  </si>
  <si>
    <t>1930200101544</t>
  </si>
  <si>
    <t>นาย อดิศักดิ์  น้อยหรำ</t>
  </si>
  <si>
    <t>1939500006995</t>
  </si>
  <si>
    <t>เด็กชาย กิตติธัช  ทองแก้ว</t>
  </si>
  <si>
    <t>1939900486749</t>
  </si>
  <si>
    <t>เด็กชาย ภาคภูมิ  คงศรีทอง</t>
  </si>
  <si>
    <t>1939500009773</t>
  </si>
  <si>
    <t>เด็กชาย นภัสกร  อินทร์ศรี</t>
  </si>
  <si>
    <t>1939900487729</t>
  </si>
  <si>
    <t>เด็กชาย กิตติพงศ์  อินทะสะระ</t>
  </si>
  <si>
    <t>1909802666068</t>
  </si>
  <si>
    <t>เด็กชาย เรวัตร  สรรเสริญ</t>
  </si>
  <si>
    <t>1939900495497</t>
  </si>
  <si>
    <t>เด็กชาย ณัฐพงษ์  สว่างรัตน์</t>
  </si>
  <si>
    <t>1939900484461</t>
  </si>
  <si>
    <t>เด็กชาย ธนภัทร  เอียดสกุล</t>
  </si>
  <si>
    <t>1939900490622</t>
  </si>
  <si>
    <t>นางสาว กัลยรัตน์  รัตนมุณี</t>
  </si>
  <si>
    <t>1939900476204</t>
  </si>
  <si>
    <t>นางสาว ธนัชพร  บุญยัง</t>
  </si>
  <si>
    <t>1939900474104</t>
  </si>
  <si>
    <t>เด็กหญิง ธนัญญา  หนูเรือง</t>
  </si>
  <si>
    <t>1104300530391</t>
  </si>
  <si>
    <t>เด็กหญิง กัญญาณัฐ  เดชวารี</t>
  </si>
  <si>
    <t>1939900486269</t>
  </si>
  <si>
    <t>นางสาว วรรณิสา  เผือกแสง</t>
  </si>
  <si>
    <t>1939900476166</t>
  </si>
  <si>
    <t>เด็กหญิง กัญญณัฐ  รัตนชุม</t>
  </si>
  <si>
    <t>1939900494440</t>
  </si>
  <si>
    <t>เด็กหญิง ศุภิสรา  แข็งฉลาด</t>
  </si>
  <si>
    <t>1939900494318</t>
  </si>
  <si>
    <t>นางสาว สุนทรีลักษณ์  ภักดี</t>
  </si>
  <si>
    <t>1939900474651</t>
  </si>
  <si>
    <t>นางสาว ขวัญจิรา  แสงหิรัญ</t>
  </si>
  <si>
    <t>1939900475241</t>
  </si>
  <si>
    <t>เด็กหญิง สุทธิญาดา  เพชรรักษ์</t>
  </si>
  <si>
    <t>1939900491777</t>
  </si>
  <si>
    <t>เด็กหญิง พิชามญชุ์  ลายขวะ</t>
  </si>
  <si>
    <t>1969800278940</t>
  </si>
  <si>
    <t>เด็กชาย เสฎฐวุฒิ  ภิรมรักษ์</t>
  </si>
  <si>
    <t>1939900483537</t>
  </si>
  <si>
    <t>หญิง</t>
  </si>
  <si>
    <t>ชาย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</si>
</sst>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5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Angsana New"/>
      <family val="1"/>
    </font>
    <font>
      <b/>
      <sz val="16"/>
      <color theme="1"/>
      <name val="Angsana New"/>
      <family val="1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/>
    <xf numFmtId="2" fontId="5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9" fillId="0" borderId="16" xfId="0" applyFont="1" applyBorder="1" applyAlignment="1" applyProtection="1">
      <alignment horizontal="center" vertical="center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center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187" fontId="9" fillId="0" borderId="13" xfId="0" applyNumberFormat="1" applyFont="1" applyBorder="1" applyAlignment="1" applyProtection="1">
      <alignment horizontal="center" vertical="center" wrapText="1" readingOrder="1"/>
      <protection locked="0"/>
    </xf>
    <xf numFmtId="188" fontId="9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4" xfId="0" applyFont="1" applyBorder="1" applyAlignment="1" applyProtection="1">
      <alignment horizontal="center" vertical="center" wrapText="1" readingOrder="1"/>
      <protection locked="0"/>
    </xf>
    <xf numFmtId="187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88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5" xfId="0" applyFont="1" applyBorder="1" applyAlignment="1" applyProtection="1">
      <alignment horizontal="center" vertical="center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4" fillId="0" borderId="0" xfId="0" applyFont="1"/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12" fillId="0" borderId="17" xfId="0" applyFont="1" applyBorder="1" applyProtection="1">
      <protection locked="0"/>
    </xf>
    <xf numFmtId="1" fontId="12" fillId="0" borderId="17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top"/>
    </xf>
    <xf numFmtId="1" fontId="14" fillId="0" borderId="17" xfId="0" applyNumberFormat="1" applyFont="1" applyFill="1" applyBorder="1" applyAlignment="1" applyProtection="1">
      <alignment horizontal="center"/>
      <protection locked="0"/>
    </xf>
    <xf numFmtId="0" fontId="14" fillId="0" borderId="17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/>
    <xf numFmtId="2" fontId="5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157374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185"/>
  <sheetViews>
    <sheetView tabSelected="1" zoomScale="130" zoomScaleNormal="130" workbookViewId="0">
      <selection activeCell="A186" sqref="A186:XFD1097"/>
    </sheetView>
  </sheetViews>
  <sheetFormatPr defaultColWidth="9.125" defaultRowHeight="16.5"/>
  <cols>
    <col min="1" max="1" width="3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75" width="4.875" style="12" customWidth="1"/>
    <col min="76" max="85" width="4.875" style="1" customWidth="1"/>
    <col min="86" max="90" width="4.875" style="37" customWidth="1"/>
    <col min="91" max="104" width="4.875" style="1" customWidth="1"/>
    <col min="105" max="108" width="4.75" style="1" customWidth="1"/>
    <col min="109" max="115" width="4.75" style="38" customWidth="1"/>
    <col min="116" max="116" width="4.75" style="1" customWidth="1"/>
    <col min="117" max="122" width="7" style="1" customWidth="1"/>
    <col min="123" max="130" width="7" style="38" customWidth="1"/>
    <col min="131" max="131" width="7" style="1" customWidth="1"/>
    <col min="132" max="16384" width="9.125" style="1"/>
  </cols>
  <sheetData>
    <row r="1" spans="1:132" ht="2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5"/>
    </row>
    <row r="2" spans="1:132" ht="21">
      <c r="A2" s="64" t="s">
        <v>7</v>
      </c>
      <c r="B2" s="64"/>
      <c r="C2" s="64"/>
      <c r="D2" s="64"/>
      <c r="E2" s="64"/>
      <c r="F2" s="64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7" t="s">
        <v>9</v>
      </c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8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</row>
    <row r="3" spans="1:132" ht="21">
      <c r="A3" s="65" t="s">
        <v>0</v>
      </c>
      <c r="B3" s="59" t="s">
        <v>1</v>
      </c>
      <c r="C3" s="59" t="s">
        <v>2</v>
      </c>
      <c r="D3" s="65" t="s">
        <v>3</v>
      </c>
      <c r="E3" s="59" t="s">
        <v>4</v>
      </c>
      <c r="F3" s="59" t="s">
        <v>5</v>
      </c>
      <c r="G3" s="62" t="s">
        <v>6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10" t="s">
        <v>16</v>
      </c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56" t="s">
        <v>15</v>
      </c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8"/>
    </row>
    <row r="4" spans="1:132" ht="21">
      <c r="A4" s="66"/>
      <c r="B4" s="60"/>
      <c r="C4" s="60"/>
      <c r="D4" s="66"/>
      <c r="E4" s="60"/>
      <c r="F4" s="60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</v>
      </c>
      <c r="AL4" s="9">
        <v>32</v>
      </c>
      <c r="AM4" s="9">
        <v>33</v>
      </c>
      <c r="AN4" s="9">
        <v>34</v>
      </c>
      <c r="AO4" s="9">
        <v>35</v>
      </c>
      <c r="AP4" s="9">
        <v>36.1</v>
      </c>
      <c r="AQ4" s="9">
        <v>36.200000000000003</v>
      </c>
      <c r="AR4" s="9">
        <v>37.1</v>
      </c>
      <c r="AS4" s="9">
        <v>37.200000000000003</v>
      </c>
      <c r="AT4" s="9">
        <v>38.1</v>
      </c>
      <c r="AU4" s="9">
        <v>38.200000000000003</v>
      </c>
      <c r="AV4" s="9">
        <v>39.1</v>
      </c>
      <c r="AW4" s="9">
        <v>39.200000000000003</v>
      </c>
      <c r="AX4" s="9">
        <v>40</v>
      </c>
      <c r="AY4" s="9">
        <v>41</v>
      </c>
      <c r="AZ4" s="9">
        <v>42</v>
      </c>
      <c r="BA4" s="9">
        <v>43</v>
      </c>
      <c r="BB4" s="9">
        <v>44</v>
      </c>
      <c r="BC4" s="9">
        <v>45</v>
      </c>
      <c r="BD4" s="3">
        <v>1</v>
      </c>
      <c r="BE4" s="3">
        <v>2</v>
      </c>
      <c r="BF4" s="3">
        <v>3</v>
      </c>
      <c r="BG4" s="3">
        <v>4</v>
      </c>
      <c r="BH4" s="3">
        <v>5</v>
      </c>
      <c r="BI4" s="3">
        <v>6</v>
      </c>
      <c r="BJ4" s="3">
        <v>7</v>
      </c>
      <c r="BK4" s="3">
        <v>8</v>
      </c>
      <c r="BL4" s="3">
        <v>9</v>
      </c>
      <c r="BM4" s="3">
        <v>10</v>
      </c>
      <c r="BN4" s="3">
        <v>11</v>
      </c>
      <c r="BO4" s="3">
        <v>12</v>
      </c>
      <c r="BP4" s="3">
        <v>13</v>
      </c>
      <c r="BQ4" s="3">
        <v>14</v>
      </c>
      <c r="BR4" s="3">
        <v>15</v>
      </c>
      <c r="BS4" s="3">
        <v>16</v>
      </c>
      <c r="BT4" s="3">
        <v>17</v>
      </c>
      <c r="BU4" s="3">
        <v>18</v>
      </c>
      <c r="BV4" s="3">
        <v>19</v>
      </c>
      <c r="BW4" s="3">
        <v>20</v>
      </c>
      <c r="BX4" s="3">
        <v>21</v>
      </c>
      <c r="BY4" s="3">
        <v>22</v>
      </c>
      <c r="BZ4" s="3">
        <v>23</v>
      </c>
      <c r="CA4" s="3">
        <v>24</v>
      </c>
      <c r="CB4" s="3">
        <v>25</v>
      </c>
      <c r="CC4" s="3">
        <v>26</v>
      </c>
      <c r="CD4" s="3">
        <v>27</v>
      </c>
      <c r="CE4" s="3">
        <v>28</v>
      </c>
      <c r="CF4" s="3">
        <v>29</v>
      </c>
      <c r="CG4" s="3">
        <v>30</v>
      </c>
      <c r="CH4" s="3">
        <v>31</v>
      </c>
      <c r="CI4" s="3">
        <v>32</v>
      </c>
      <c r="CJ4" s="3">
        <v>33</v>
      </c>
      <c r="CK4" s="3">
        <v>34</v>
      </c>
      <c r="CL4" s="3">
        <v>35</v>
      </c>
      <c r="CM4" s="3">
        <v>36.1</v>
      </c>
      <c r="CN4" s="3">
        <v>36.200000000000003</v>
      </c>
      <c r="CO4" s="3">
        <v>37.1</v>
      </c>
      <c r="CP4" s="3">
        <v>37.200000000000003</v>
      </c>
      <c r="CQ4" s="3">
        <v>38.1</v>
      </c>
      <c r="CR4" s="3">
        <v>38.200000000000003</v>
      </c>
      <c r="CS4" s="3">
        <v>39.1</v>
      </c>
      <c r="CT4" s="3">
        <v>39.200000000000003</v>
      </c>
      <c r="CU4" s="3">
        <v>40</v>
      </c>
      <c r="CV4" s="3">
        <v>41</v>
      </c>
      <c r="CW4" s="3">
        <v>42</v>
      </c>
      <c r="CX4" s="3">
        <v>43</v>
      </c>
      <c r="CY4" s="3">
        <v>44</v>
      </c>
      <c r="CZ4" s="3">
        <v>45</v>
      </c>
      <c r="DA4" s="14" t="s">
        <v>55</v>
      </c>
      <c r="DB4" s="17" t="s">
        <v>56</v>
      </c>
      <c r="DC4" s="17" t="s">
        <v>57</v>
      </c>
      <c r="DD4" s="17" t="s">
        <v>58</v>
      </c>
      <c r="DE4" s="17" t="s">
        <v>59</v>
      </c>
      <c r="DF4" s="17" t="s">
        <v>60</v>
      </c>
      <c r="DG4" s="17" t="s">
        <v>61</v>
      </c>
      <c r="DH4" s="17" t="s">
        <v>62</v>
      </c>
      <c r="DI4" s="17" t="s">
        <v>63</v>
      </c>
      <c r="DJ4" s="17" t="s">
        <v>64</v>
      </c>
      <c r="DK4" s="17" t="s">
        <v>65</v>
      </c>
      <c r="DL4" s="17" t="s">
        <v>66</v>
      </c>
      <c r="DM4" s="17" t="s">
        <v>12</v>
      </c>
      <c r="DN4" s="17" t="s">
        <v>11</v>
      </c>
      <c r="DO4" s="17" t="s">
        <v>13</v>
      </c>
      <c r="DP4" s="17" t="s">
        <v>11</v>
      </c>
      <c r="DQ4" s="17" t="s">
        <v>14</v>
      </c>
      <c r="DR4" s="17" t="s">
        <v>11</v>
      </c>
      <c r="DS4" s="17" t="s">
        <v>67</v>
      </c>
      <c r="DT4" s="17" t="s">
        <v>11</v>
      </c>
      <c r="DU4" s="17" t="s">
        <v>68</v>
      </c>
      <c r="DV4" s="17" t="s">
        <v>11</v>
      </c>
      <c r="DW4" s="17" t="s">
        <v>69</v>
      </c>
      <c r="DX4" s="17" t="s">
        <v>11</v>
      </c>
      <c r="DY4" s="17" t="s">
        <v>70</v>
      </c>
      <c r="DZ4" s="17" t="s">
        <v>11</v>
      </c>
      <c r="EA4" s="17" t="s">
        <v>10</v>
      </c>
      <c r="EB4" s="17" t="s">
        <v>11</v>
      </c>
    </row>
    <row r="5" spans="1:132" ht="23.25">
      <c r="A5" s="66"/>
      <c r="B5" s="60"/>
      <c r="C5" s="60"/>
      <c r="D5" s="66"/>
      <c r="E5" s="60"/>
      <c r="F5" s="60"/>
      <c r="G5" s="26">
        <v>3</v>
      </c>
      <c r="H5" s="26">
        <v>4</v>
      </c>
      <c r="I5" s="26">
        <v>2</v>
      </c>
      <c r="J5" s="26">
        <v>1</v>
      </c>
      <c r="K5" s="26">
        <v>2</v>
      </c>
      <c r="L5" s="26">
        <v>2</v>
      </c>
      <c r="M5" s="26">
        <v>3</v>
      </c>
      <c r="N5" s="26">
        <v>2</v>
      </c>
      <c r="O5" s="26">
        <v>3</v>
      </c>
      <c r="P5" s="26">
        <v>4</v>
      </c>
      <c r="Q5" s="26">
        <v>3</v>
      </c>
      <c r="R5" s="26">
        <v>4</v>
      </c>
      <c r="S5" s="26">
        <v>2</v>
      </c>
      <c r="T5" s="26">
        <v>1</v>
      </c>
      <c r="U5" s="26">
        <v>2</v>
      </c>
      <c r="V5" s="26">
        <v>2</v>
      </c>
      <c r="W5" s="26">
        <v>4</v>
      </c>
      <c r="X5" s="26">
        <v>4</v>
      </c>
      <c r="Y5" s="26">
        <v>3</v>
      </c>
      <c r="Z5" s="26">
        <v>2</v>
      </c>
      <c r="AA5" s="26">
        <v>2</v>
      </c>
      <c r="AB5" s="26">
        <v>2</v>
      </c>
      <c r="AC5" s="26">
        <v>4</v>
      </c>
      <c r="AD5" s="26">
        <v>4</v>
      </c>
      <c r="AE5" s="26">
        <v>4</v>
      </c>
      <c r="AF5" s="26">
        <v>1</v>
      </c>
      <c r="AG5" s="26">
        <v>1</v>
      </c>
      <c r="AH5" s="26">
        <v>3</v>
      </c>
      <c r="AI5" s="26">
        <v>3</v>
      </c>
      <c r="AJ5" s="26">
        <v>2</v>
      </c>
      <c r="AK5" s="26">
        <v>2</v>
      </c>
      <c r="AL5" s="26">
        <v>2</v>
      </c>
      <c r="AM5" s="26">
        <v>3</v>
      </c>
      <c r="AN5" s="26">
        <v>2</v>
      </c>
      <c r="AO5" s="26">
        <v>3</v>
      </c>
      <c r="AP5" s="27">
        <v>1</v>
      </c>
      <c r="AQ5" s="27">
        <v>4</v>
      </c>
      <c r="AR5" s="27">
        <v>3</v>
      </c>
      <c r="AS5" s="27">
        <v>5</v>
      </c>
      <c r="AT5" s="27">
        <v>2</v>
      </c>
      <c r="AU5" s="27">
        <v>3</v>
      </c>
      <c r="AV5" s="27">
        <v>2</v>
      </c>
      <c r="AW5" s="27">
        <v>5</v>
      </c>
      <c r="AX5" s="28">
        <v>2.5</v>
      </c>
      <c r="AY5" s="28">
        <v>2.5</v>
      </c>
      <c r="AZ5" s="28">
        <v>2.5</v>
      </c>
      <c r="BA5" s="28">
        <v>2.5</v>
      </c>
      <c r="BB5" s="28">
        <v>4</v>
      </c>
      <c r="BC5" s="28">
        <v>4</v>
      </c>
      <c r="BD5" s="29">
        <f>IF(G5=3,2,0)</f>
        <v>2</v>
      </c>
      <c r="BE5" s="29">
        <f>IF(H5=4,2,0)</f>
        <v>2</v>
      </c>
      <c r="BF5" s="29">
        <f>IF(I5=2,2,0)</f>
        <v>2</v>
      </c>
      <c r="BG5" s="29">
        <f>IF(J5=1,2,0)</f>
        <v>2</v>
      </c>
      <c r="BH5" s="29">
        <f>IF(K5=2,2,0)</f>
        <v>2</v>
      </c>
      <c r="BI5" s="29">
        <f>IF(L5=2,2,0)</f>
        <v>2</v>
      </c>
      <c r="BJ5" s="29">
        <f>IF(M5=3,2,0)</f>
        <v>2</v>
      </c>
      <c r="BK5" s="29">
        <f>IF(N5=2,2,0)</f>
        <v>2</v>
      </c>
      <c r="BL5" s="29">
        <f>IF(O5=3,2,0)</f>
        <v>2</v>
      </c>
      <c r="BM5" s="29">
        <f>IF(P5=4,2,0)</f>
        <v>2</v>
      </c>
      <c r="BN5" s="29">
        <f>IF(Q5=3,2,0)</f>
        <v>2</v>
      </c>
      <c r="BO5" s="29">
        <f>IF(R5=4,2,0)</f>
        <v>2</v>
      </c>
      <c r="BP5" s="29">
        <f>IF(S5=2,2,0)</f>
        <v>2</v>
      </c>
      <c r="BQ5" s="29">
        <f t="shared" ref="BQ5:CD5" si="0">IF(T5=1,2,0)</f>
        <v>2</v>
      </c>
      <c r="BR5" s="29">
        <f>IF(U5=2,2,0)</f>
        <v>2</v>
      </c>
      <c r="BS5" s="29">
        <f>IF(V5=2,2,0)</f>
        <v>2</v>
      </c>
      <c r="BT5" s="29">
        <f>IF(W5=4,2,0)</f>
        <v>2</v>
      </c>
      <c r="BU5" s="29">
        <f>IF(X5=4,2,0)</f>
        <v>2</v>
      </c>
      <c r="BV5" s="29">
        <f>IF(Y5=3,2,0)</f>
        <v>2</v>
      </c>
      <c r="BW5" s="29">
        <f>IF(Z5=2,2,0)</f>
        <v>2</v>
      </c>
      <c r="BX5" s="29">
        <f>IF(AA5=2,2,0)</f>
        <v>2</v>
      </c>
      <c r="BY5" s="29">
        <f>IF(AB5=2,2,0)</f>
        <v>2</v>
      </c>
      <c r="BZ5" s="29">
        <f>IF(AC5=4,2,0)</f>
        <v>2</v>
      </c>
      <c r="CA5" s="29">
        <f>IF(AD5=4,2,0)</f>
        <v>2</v>
      </c>
      <c r="CB5" s="29">
        <f>IF(AE5=4,2,0)</f>
        <v>2</v>
      </c>
      <c r="CC5" s="29">
        <f t="shared" si="0"/>
        <v>2</v>
      </c>
      <c r="CD5" s="29">
        <f t="shared" si="0"/>
        <v>2</v>
      </c>
      <c r="CE5" s="29">
        <f>IF(AH5=3,2,0)</f>
        <v>2</v>
      </c>
      <c r="CF5" s="29">
        <f>IF(AI5=3,2,0)</f>
        <v>2</v>
      </c>
      <c r="CG5" s="29">
        <f>IF(AJ5=2,2,0)</f>
        <v>2</v>
      </c>
      <c r="CH5" s="29">
        <f>IF(AK5=2,2,0)</f>
        <v>2</v>
      </c>
      <c r="CI5" s="29">
        <f>IF(AL5=2,2,0)</f>
        <v>2</v>
      </c>
      <c r="CJ5" s="29">
        <f>IF(AM5=3,2,0)</f>
        <v>2</v>
      </c>
      <c r="CK5" s="29">
        <f>IF(AN5=2,2,0)</f>
        <v>2</v>
      </c>
      <c r="CL5" s="29">
        <f>IF(AO5=3,2,0)</f>
        <v>2</v>
      </c>
      <c r="CM5" s="29">
        <f>IF(OR(AP5=1,AP5=4),1.5,0)</f>
        <v>1.5</v>
      </c>
      <c r="CN5" s="29">
        <f t="shared" ref="CN5" si="1">IF(OR(AQ5=1,AQ5=4),1.5,0)</f>
        <v>1.5</v>
      </c>
      <c r="CO5" s="29">
        <f>IF(OR(AR5=3,AR5=5),1.5,0)</f>
        <v>1.5</v>
      </c>
      <c r="CP5" s="29">
        <f>IF(OR(AS5=3,AS5=5),1.5,0)</f>
        <v>1.5</v>
      </c>
      <c r="CQ5" s="29">
        <f>IF(OR(AT5=2,AT5=3),1.5,0)</f>
        <v>1.5</v>
      </c>
      <c r="CR5" s="29">
        <f>IF(OR(AU5=2,AU5=3),1.5,0)</f>
        <v>1.5</v>
      </c>
      <c r="CS5" s="29">
        <f>IF(OR(AV5=2,AV5=5),1.5,0)</f>
        <v>1.5</v>
      </c>
      <c r="CT5" s="29">
        <f>IF(OR(AW5=2,AW5=5),1.5,0)</f>
        <v>1.5</v>
      </c>
      <c r="CU5" s="29">
        <v>2.5</v>
      </c>
      <c r="CV5" s="29">
        <v>2.5</v>
      </c>
      <c r="CW5" s="29">
        <v>2.5</v>
      </c>
      <c r="CX5" s="29">
        <v>2.5</v>
      </c>
      <c r="CY5" s="29">
        <v>4</v>
      </c>
      <c r="CZ5" s="29">
        <v>4</v>
      </c>
      <c r="DA5" s="30">
        <f>BD5+BE5+BF5+BG5+BH5+BI5</f>
        <v>12</v>
      </c>
      <c r="DB5" s="31">
        <f>BJ5+BK5+BL5+CM5+CN5</f>
        <v>9</v>
      </c>
      <c r="DC5" s="30">
        <f>BM5+CO5+CP5</f>
        <v>5</v>
      </c>
      <c r="DD5" s="30">
        <f>BN5+CY5</f>
        <v>6</v>
      </c>
      <c r="DE5" s="30">
        <f>BO5+BP5+BQ5+BR5+BS5</f>
        <v>10</v>
      </c>
      <c r="DF5" s="30">
        <f>BT5+BU5+CQ5+CR5</f>
        <v>7</v>
      </c>
      <c r="DG5" s="30">
        <f>BV5+BW5+BX5+BY5+CS5+CT5</f>
        <v>11</v>
      </c>
      <c r="DH5" s="30">
        <f>BZ5+CZ5</f>
        <v>6</v>
      </c>
      <c r="DI5" s="30">
        <f>CA5+CB5+CC5+CD5+CE5+CF5+CG5+CU5</f>
        <v>16.5</v>
      </c>
      <c r="DJ5" s="30">
        <f>CH5+CI5+CV5+CW5</f>
        <v>9</v>
      </c>
      <c r="DK5" s="30">
        <f>CJ5+CK5+CX5</f>
        <v>6.5</v>
      </c>
      <c r="DL5" s="30">
        <f>CL5</f>
        <v>2</v>
      </c>
      <c r="DM5" s="32">
        <f>DA5+DB5</f>
        <v>21</v>
      </c>
      <c r="DN5" s="33" t="str">
        <f>IF(DM5&lt;5.25,"ปรับปรุง",IF(DM5&lt;10.5,"พอใช้",IF(DM5&lt;15.75,"ดี",IF(DM5&gt;=15.75,"ดีมาก"))))</f>
        <v>ดีมาก</v>
      </c>
      <c r="DO5" s="32">
        <f>DC5+DD5</f>
        <v>11</v>
      </c>
      <c r="DP5" s="33" t="str">
        <f>IF(DO5&lt;2.75,"ปรับปรุง",IF(DO5&lt;5.5,"พอใช้",IF(DO5&lt;8.25,"ดี",IF(DO5&gt;=8.25,"ดีมาก"))))</f>
        <v>ดีมาก</v>
      </c>
      <c r="DQ5" s="32">
        <f>DE5+DF5</f>
        <v>17</v>
      </c>
      <c r="DR5" s="33" t="str">
        <f>IF(DQ5&lt;4.25,"ปรับปรุง",IF(DQ5&lt;8.5,"พอใช้",IF(DQ5&lt;12.75,"ดี",IF(DQ5&gt;=12.75,"ดีมาก"))))</f>
        <v>ดีมาก</v>
      </c>
      <c r="DS5" s="32">
        <f>DG5+DH5</f>
        <v>17</v>
      </c>
      <c r="DT5" s="33" t="str">
        <f>IF(DS5&lt;4.25,"ปรับปรุง",IF(DS5&lt;8.5,"พอใช้",IF(DS5&lt;12.75,"ดี",IF(DS5&gt;=12.75,"ดีมาก"))))</f>
        <v>ดีมาก</v>
      </c>
      <c r="DU5" s="39">
        <f>DI5</f>
        <v>16.5</v>
      </c>
      <c r="DV5" s="34" t="str">
        <f>IF(DU5&lt;4.125,"ปรับปรุง",IF(DU5&lt;8.25,"พอใช้",IF(DU5&lt;12.375,"ดี",IF(DU5&gt;=12.375,"ดีมาก"))))</f>
        <v>ดีมาก</v>
      </c>
      <c r="DW5" s="32">
        <f>DJ5</f>
        <v>9</v>
      </c>
      <c r="DX5" s="33" t="str">
        <f>IF(DW5&lt;2.25,"ปรับปรุง",IF(DW5&lt;4.5,"พอใช้",IF(DW5&lt;6.75,"ดี",IF(DW5&gt;=6.75,"ดีมาก"))))</f>
        <v>ดีมาก</v>
      </c>
      <c r="DY5" s="39">
        <f>DK5+DL5</f>
        <v>8.5</v>
      </c>
      <c r="DZ5" s="33" t="str">
        <f>IF(DY5&lt;2.125,"ปรับปรุง",IF(DY5&lt;4.25,"พอใช้",IF(DY5&lt;6.375,"ดี",IF(DY5&gt;=6.375,"ดีมาก"))))</f>
        <v>ดีมาก</v>
      </c>
      <c r="EA5" s="34">
        <f>SUM(DA5:DL5)</f>
        <v>100</v>
      </c>
      <c r="EB5" s="35" t="str">
        <f>IF(EA5&lt;25,"ปรับปรุง",IF(EA5&lt;50,"พอใช้",IF(EA5&lt;75,"ดี",IF(EA5&gt;=75,"ดีมาก"))))</f>
        <v>ดีมาก</v>
      </c>
    </row>
    <row r="6" spans="1:132" s="11" customFormat="1" ht="23.25">
      <c r="A6" s="81" t="s">
        <v>72</v>
      </c>
      <c r="B6" s="82" t="s">
        <v>73</v>
      </c>
      <c r="C6" s="82">
        <v>1193100002</v>
      </c>
      <c r="D6" s="83" t="s">
        <v>74</v>
      </c>
      <c r="E6" s="84" t="s">
        <v>75</v>
      </c>
      <c r="F6" s="85" t="s">
        <v>434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7"/>
      <c r="DB6" s="89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90"/>
      <c r="DN6" s="91"/>
      <c r="DO6" s="90"/>
      <c r="DP6" s="91"/>
      <c r="DQ6" s="90"/>
      <c r="DR6" s="91"/>
      <c r="DS6" s="90"/>
      <c r="DT6" s="91"/>
      <c r="DU6" s="92"/>
      <c r="DV6" s="93"/>
      <c r="DW6" s="90"/>
      <c r="DX6" s="91"/>
      <c r="DY6" s="92"/>
      <c r="DZ6" s="91"/>
      <c r="EA6" s="93"/>
      <c r="EB6" s="94"/>
    </row>
    <row r="7" spans="1:132" ht="23.25">
      <c r="A7" s="81" t="s">
        <v>72</v>
      </c>
      <c r="B7" s="82" t="s">
        <v>73</v>
      </c>
      <c r="C7" s="82">
        <v>1193100002</v>
      </c>
      <c r="D7" s="83" t="s">
        <v>76</v>
      </c>
      <c r="E7" s="84" t="s">
        <v>77</v>
      </c>
      <c r="F7" s="85" t="s">
        <v>434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7"/>
      <c r="DB7" s="89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90"/>
      <c r="DN7" s="91"/>
      <c r="DO7" s="90"/>
      <c r="DP7" s="91"/>
      <c r="DQ7" s="90"/>
      <c r="DR7" s="91"/>
      <c r="DS7" s="90"/>
      <c r="DT7" s="91"/>
      <c r="DU7" s="92"/>
      <c r="DV7" s="93"/>
      <c r="DW7" s="90"/>
      <c r="DX7" s="91"/>
      <c r="DY7" s="92"/>
      <c r="DZ7" s="91"/>
      <c r="EA7" s="93"/>
      <c r="EB7" s="94"/>
    </row>
    <row r="8" spans="1:132" ht="23.25">
      <c r="A8" s="81" t="s">
        <v>72</v>
      </c>
      <c r="B8" s="82" t="s">
        <v>73</v>
      </c>
      <c r="C8" s="82">
        <v>1193100002</v>
      </c>
      <c r="D8" s="83" t="s">
        <v>78</v>
      </c>
      <c r="E8" s="84" t="s">
        <v>79</v>
      </c>
      <c r="F8" s="85" t="s">
        <v>434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7"/>
      <c r="DB8" s="89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90"/>
      <c r="DN8" s="91"/>
      <c r="DO8" s="90"/>
      <c r="DP8" s="91"/>
      <c r="DQ8" s="90"/>
      <c r="DR8" s="91"/>
      <c r="DS8" s="90"/>
      <c r="DT8" s="91"/>
      <c r="DU8" s="92"/>
      <c r="DV8" s="93"/>
      <c r="DW8" s="90"/>
      <c r="DX8" s="91"/>
      <c r="DY8" s="92"/>
      <c r="DZ8" s="91"/>
      <c r="EA8" s="93"/>
      <c r="EB8" s="94"/>
    </row>
    <row r="9" spans="1:132" ht="23.25">
      <c r="A9" s="81" t="s">
        <v>72</v>
      </c>
      <c r="B9" s="82" t="s">
        <v>73</v>
      </c>
      <c r="C9" s="82">
        <v>1193100002</v>
      </c>
      <c r="D9" s="83" t="s">
        <v>80</v>
      </c>
      <c r="E9" s="84" t="s">
        <v>81</v>
      </c>
      <c r="F9" s="85" t="s">
        <v>434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7"/>
      <c r="DB9" s="89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90"/>
      <c r="DN9" s="91"/>
      <c r="DO9" s="90"/>
      <c r="DP9" s="91"/>
      <c r="DQ9" s="90"/>
      <c r="DR9" s="91"/>
      <c r="DS9" s="90"/>
      <c r="DT9" s="91"/>
      <c r="DU9" s="92"/>
      <c r="DV9" s="93"/>
      <c r="DW9" s="90"/>
      <c r="DX9" s="91"/>
      <c r="DY9" s="92"/>
      <c r="DZ9" s="91"/>
      <c r="EA9" s="93"/>
      <c r="EB9" s="94"/>
    </row>
    <row r="10" spans="1:132" ht="23.25">
      <c r="A10" s="81" t="s">
        <v>72</v>
      </c>
      <c r="B10" s="82" t="s">
        <v>73</v>
      </c>
      <c r="C10" s="82">
        <v>1193100002</v>
      </c>
      <c r="D10" s="83" t="s">
        <v>82</v>
      </c>
      <c r="E10" s="84" t="s">
        <v>83</v>
      </c>
      <c r="F10" s="85" t="s">
        <v>434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7"/>
      <c r="DB10" s="89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90"/>
      <c r="DN10" s="91"/>
      <c r="DO10" s="90"/>
      <c r="DP10" s="91"/>
      <c r="DQ10" s="90"/>
      <c r="DR10" s="91"/>
      <c r="DS10" s="90"/>
      <c r="DT10" s="91"/>
      <c r="DU10" s="92"/>
      <c r="DV10" s="93"/>
      <c r="DW10" s="90"/>
      <c r="DX10" s="91"/>
      <c r="DY10" s="92"/>
      <c r="DZ10" s="91"/>
      <c r="EA10" s="93"/>
      <c r="EB10" s="94"/>
    </row>
    <row r="11" spans="1:132" ht="23.25">
      <c r="A11" s="81" t="s">
        <v>72</v>
      </c>
      <c r="B11" s="82" t="s">
        <v>73</v>
      </c>
      <c r="C11" s="82">
        <v>1193100002</v>
      </c>
      <c r="D11" s="83" t="s">
        <v>84</v>
      </c>
      <c r="E11" s="84" t="s">
        <v>85</v>
      </c>
      <c r="F11" s="85" t="s">
        <v>435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7"/>
      <c r="DB11" s="89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90"/>
      <c r="DN11" s="91"/>
      <c r="DO11" s="90"/>
      <c r="DP11" s="91"/>
      <c r="DQ11" s="90"/>
      <c r="DR11" s="91"/>
      <c r="DS11" s="90"/>
      <c r="DT11" s="91"/>
      <c r="DU11" s="92"/>
      <c r="DV11" s="93"/>
      <c r="DW11" s="90"/>
      <c r="DX11" s="91"/>
      <c r="DY11" s="92"/>
      <c r="DZ11" s="91"/>
      <c r="EA11" s="93"/>
      <c r="EB11" s="94"/>
    </row>
    <row r="12" spans="1:132" ht="23.25">
      <c r="A12" s="81" t="s">
        <v>72</v>
      </c>
      <c r="B12" s="82" t="s">
        <v>73</v>
      </c>
      <c r="C12" s="82">
        <v>1193100002</v>
      </c>
      <c r="D12" s="83" t="s">
        <v>86</v>
      </c>
      <c r="E12" s="84" t="s">
        <v>87</v>
      </c>
      <c r="F12" s="85" t="s">
        <v>434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7"/>
      <c r="DB12" s="89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90"/>
      <c r="DN12" s="91"/>
      <c r="DO12" s="90"/>
      <c r="DP12" s="91"/>
      <c r="DQ12" s="90"/>
      <c r="DR12" s="91"/>
      <c r="DS12" s="90"/>
      <c r="DT12" s="91"/>
      <c r="DU12" s="92"/>
      <c r="DV12" s="93"/>
      <c r="DW12" s="90"/>
      <c r="DX12" s="91"/>
      <c r="DY12" s="92"/>
      <c r="DZ12" s="91"/>
      <c r="EA12" s="93"/>
      <c r="EB12" s="94"/>
    </row>
    <row r="13" spans="1:132" ht="23.25">
      <c r="A13" s="81" t="s">
        <v>72</v>
      </c>
      <c r="B13" s="82" t="s">
        <v>73</v>
      </c>
      <c r="C13" s="82">
        <v>1193100002</v>
      </c>
      <c r="D13" s="83" t="s">
        <v>88</v>
      </c>
      <c r="E13" s="84" t="s">
        <v>89</v>
      </c>
      <c r="F13" s="85" t="s">
        <v>435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7"/>
      <c r="DB13" s="89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90"/>
      <c r="DN13" s="91"/>
      <c r="DO13" s="90"/>
      <c r="DP13" s="91"/>
      <c r="DQ13" s="90"/>
      <c r="DR13" s="91"/>
      <c r="DS13" s="90"/>
      <c r="DT13" s="91"/>
      <c r="DU13" s="92"/>
      <c r="DV13" s="93"/>
      <c r="DW13" s="90"/>
      <c r="DX13" s="91"/>
      <c r="DY13" s="92"/>
      <c r="DZ13" s="91"/>
      <c r="EA13" s="93"/>
      <c r="EB13" s="94"/>
    </row>
    <row r="14" spans="1:132" ht="23.25">
      <c r="A14" s="81" t="s">
        <v>72</v>
      </c>
      <c r="B14" s="82" t="s">
        <v>73</v>
      </c>
      <c r="C14" s="82">
        <v>1193100002</v>
      </c>
      <c r="D14" s="83" t="s">
        <v>90</v>
      </c>
      <c r="E14" s="84" t="s">
        <v>91</v>
      </c>
      <c r="F14" s="85" t="s">
        <v>434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7"/>
      <c r="DB14" s="89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90"/>
      <c r="DN14" s="91"/>
      <c r="DO14" s="90"/>
      <c r="DP14" s="91"/>
      <c r="DQ14" s="90"/>
      <c r="DR14" s="91"/>
      <c r="DS14" s="90"/>
      <c r="DT14" s="91"/>
      <c r="DU14" s="92"/>
      <c r="DV14" s="93"/>
      <c r="DW14" s="90"/>
      <c r="DX14" s="91"/>
      <c r="DY14" s="92"/>
      <c r="DZ14" s="91"/>
      <c r="EA14" s="93"/>
      <c r="EB14" s="94"/>
    </row>
    <row r="15" spans="1:132" ht="23.25">
      <c r="A15" s="81" t="s">
        <v>72</v>
      </c>
      <c r="B15" s="82" t="s">
        <v>73</v>
      </c>
      <c r="C15" s="82">
        <v>1193100002</v>
      </c>
      <c r="D15" s="83" t="s">
        <v>92</v>
      </c>
      <c r="E15" s="84" t="s">
        <v>93</v>
      </c>
      <c r="F15" s="85" t="s">
        <v>434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7"/>
      <c r="DB15" s="89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90"/>
      <c r="DN15" s="91"/>
      <c r="DO15" s="90"/>
      <c r="DP15" s="91"/>
      <c r="DQ15" s="90"/>
      <c r="DR15" s="91"/>
      <c r="DS15" s="90"/>
      <c r="DT15" s="91"/>
      <c r="DU15" s="92"/>
      <c r="DV15" s="93"/>
      <c r="DW15" s="90"/>
      <c r="DX15" s="91"/>
      <c r="DY15" s="92"/>
      <c r="DZ15" s="91"/>
      <c r="EA15" s="93"/>
      <c r="EB15" s="94"/>
    </row>
    <row r="16" spans="1:132" ht="23.25">
      <c r="A16" s="81" t="s">
        <v>72</v>
      </c>
      <c r="B16" s="82" t="s">
        <v>73</v>
      </c>
      <c r="C16" s="82">
        <v>1193100002</v>
      </c>
      <c r="D16" s="83" t="s">
        <v>94</v>
      </c>
      <c r="E16" s="84" t="s">
        <v>95</v>
      </c>
      <c r="F16" s="85" t="s">
        <v>435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7"/>
      <c r="DB16" s="89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90"/>
      <c r="DN16" s="91"/>
      <c r="DO16" s="90"/>
      <c r="DP16" s="91"/>
      <c r="DQ16" s="90"/>
      <c r="DR16" s="91"/>
      <c r="DS16" s="90"/>
      <c r="DT16" s="91"/>
      <c r="DU16" s="92"/>
      <c r="DV16" s="93"/>
      <c r="DW16" s="90"/>
      <c r="DX16" s="91"/>
      <c r="DY16" s="92"/>
      <c r="DZ16" s="91"/>
      <c r="EA16" s="93"/>
      <c r="EB16" s="94"/>
    </row>
    <row r="17" spans="1:132" ht="23.25">
      <c r="A17" s="81" t="s">
        <v>72</v>
      </c>
      <c r="B17" s="82" t="s">
        <v>73</v>
      </c>
      <c r="C17" s="82">
        <v>1193100002</v>
      </c>
      <c r="D17" s="83" t="s">
        <v>96</v>
      </c>
      <c r="E17" s="84" t="s">
        <v>97</v>
      </c>
      <c r="F17" s="85" t="s">
        <v>434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7"/>
      <c r="DB17" s="89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90"/>
      <c r="DN17" s="91"/>
      <c r="DO17" s="90"/>
      <c r="DP17" s="91"/>
      <c r="DQ17" s="90"/>
      <c r="DR17" s="91"/>
      <c r="DS17" s="90"/>
      <c r="DT17" s="91"/>
      <c r="DU17" s="92"/>
      <c r="DV17" s="93"/>
      <c r="DW17" s="90"/>
      <c r="DX17" s="91"/>
      <c r="DY17" s="92"/>
      <c r="DZ17" s="91"/>
      <c r="EA17" s="93"/>
      <c r="EB17" s="94"/>
    </row>
    <row r="18" spans="1:132" ht="23.25">
      <c r="A18" s="81" t="s">
        <v>72</v>
      </c>
      <c r="B18" s="82" t="s">
        <v>73</v>
      </c>
      <c r="C18" s="82">
        <v>1193100002</v>
      </c>
      <c r="D18" s="83" t="s">
        <v>98</v>
      </c>
      <c r="E18" s="84" t="s">
        <v>99</v>
      </c>
      <c r="F18" s="85" t="s">
        <v>434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7"/>
      <c r="DB18" s="89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90"/>
      <c r="DN18" s="91"/>
      <c r="DO18" s="90"/>
      <c r="DP18" s="91"/>
      <c r="DQ18" s="90"/>
      <c r="DR18" s="91"/>
      <c r="DS18" s="90"/>
      <c r="DT18" s="91"/>
      <c r="DU18" s="92"/>
      <c r="DV18" s="93"/>
      <c r="DW18" s="90"/>
      <c r="DX18" s="91"/>
      <c r="DY18" s="92"/>
      <c r="DZ18" s="91"/>
      <c r="EA18" s="93"/>
      <c r="EB18" s="94"/>
    </row>
    <row r="19" spans="1:132" ht="23.25">
      <c r="A19" s="81" t="s">
        <v>72</v>
      </c>
      <c r="B19" s="82" t="s">
        <v>73</v>
      </c>
      <c r="C19" s="82">
        <v>1193100002</v>
      </c>
      <c r="D19" s="83" t="s">
        <v>100</v>
      </c>
      <c r="E19" s="84" t="s">
        <v>101</v>
      </c>
      <c r="F19" s="85" t="s">
        <v>434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7"/>
      <c r="DB19" s="89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90"/>
      <c r="DN19" s="91"/>
      <c r="DO19" s="90"/>
      <c r="DP19" s="91"/>
      <c r="DQ19" s="90"/>
      <c r="DR19" s="91"/>
      <c r="DS19" s="90"/>
      <c r="DT19" s="91"/>
      <c r="DU19" s="92"/>
      <c r="DV19" s="93"/>
      <c r="DW19" s="90"/>
      <c r="DX19" s="91"/>
      <c r="DY19" s="92"/>
      <c r="DZ19" s="91"/>
      <c r="EA19" s="93"/>
      <c r="EB19" s="94"/>
    </row>
    <row r="20" spans="1:132" ht="23.25">
      <c r="A20" s="81" t="s">
        <v>72</v>
      </c>
      <c r="B20" s="82" t="s">
        <v>73</v>
      </c>
      <c r="C20" s="82">
        <v>1193100002</v>
      </c>
      <c r="D20" s="83" t="s">
        <v>102</v>
      </c>
      <c r="E20" s="84" t="s">
        <v>103</v>
      </c>
      <c r="F20" s="85" t="s">
        <v>434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7"/>
      <c r="DB20" s="89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90"/>
      <c r="DN20" s="91"/>
      <c r="DO20" s="90"/>
      <c r="DP20" s="91"/>
      <c r="DQ20" s="90"/>
      <c r="DR20" s="91"/>
      <c r="DS20" s="90"/>
      <c r="DT20" s="91"/>
      <c r="DU20" s="92"/>
      <c r="DV20" s="93"/>
      <c r="DW20" s="90"/>
      <c r="DX20" s="91"/>
      <c r="DY20" s="92"/>
      <c r="DZ20" s="91"/>
      <c r="EA20" s="93"/>
      <c r="EB20" s="94"/>
    </row>
    <row r="21" spans="1:132" ht="19.5">
      <c r="A21" s="81" t="s">
        <v>72</v>
      </c>
      <c r="B21" s="82" t="s">
        <v>73</v>
      </c>
      <c r="C21" s="82">
        <v>1193100002</v>
      </c>
      <c r="D21" s="83" t="s">
        <v>104</v>
      </c>
      <c r="E21" s="84" t="s">
        <v>105</v>
      </c>
      <c r="F21" s="86" t="s">
        <v>434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</row>
    <row r="22" spans="1:132" ht="19.5">
      <c r="A22" s="81" t="s">
        <v>72</v>
      </c>
      <c r="B22" s="82" t="s">
        <v>73</v>
      </c>
      <c r="C22" s="82">
        <v>1193100002</v>
      </c>
      <c r="D22" s="83" t="s">
        <v>106</v>
      </c>
      <c r="E22" s="84" t="s">
        <v>107</v>
      </c>
      <c r="F22" s="86" t="s">
        <v>434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</row>
    <row r="23" spans="1:132" ht="19.5">
      <c r="A23" s="81" t="s">
        <v>72</v>
      </c>
      <c r="B23" s="82" t="s">
        <v>73</v>
      </c>
      <c r="C23" s="82">
        <v>1193100002</v>
      </c>
      <c r="D23" s="83" t="s">
        <v>108</v>
      </c>
      <c r="E23" s="84" t="s">
        <v>109</v>
      </c>
      <c r="F23" s="86" t="s">
        <v>434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</row>
    <row r="24" spans="1:132" ht="19.5">
      <c r="A24" s="81" t="s">
        <v>72</v>
      </c>
      <c r="B24" s="82" t="s">
        <v>73</v>
      </c>
      <c r="C24" s="82">
        <v>1193100002</v>
      </c>
      <c r="D24" s="83" t="s">
        <v>110</v>
      </c>
      <c r="E24" s="84" t="s">
        <v>111</v>
      </c>
      <c r="F24" s="86" t="s">
        <v>434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</row>
    <row r="25" spans="1:132" ht="19.5">
      <c r="A25" s="81" t="s">
        <v>72</v>
      </c>
      <c r="B25" s="82" t="s">
        <v>73</v>
      </c>
      <c r="C25" s="82">
        <v>1193100002</v>
      </c>
      <c r="D25" s="83" t="s">
        <v>112</v>
      </c>
      <c r="E25" s="84" t="s">
        <v>113</v>
      </c>
      <c r="F25" s="86" t="s">
        <v>435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</row>
    <row r="26" spans="1:132" ht="19.5">
      <c r="A26" s="81" t="s">
        <v>72</v>
      </c>
      <c r="B26" s="82" t="s">
        <v>73</v>
      </c>
      <c r="C26" s="82">
        <v>1193100002</v>
      </c>
      <c r="D26" s="83" t="s">
        <v>114</v>
      </c>
      <c r="E26" s="84" t="s">
        <v>115</v>
      </c>
      <c r="F26" s="86" t="s">
        <v>435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</row>
    <row r="27" spans="1:132" ht="19.5">
      <c r="A27" s="81" t="s">
        <v>72</v>
      </c>
      <c r="B27" s="82" t="s">
        <v>73</v>
      </c>
      <c r="C27" s="82">
        <v>1193100002</v>
      </c>
      <c r="D27" s="83" t="s">
        <v>116</v>
      </c>
      <c r="E27" s="84" t="s">
        <v>117</v>
      </c>
      <c r="F27" s="86" t="s">
        <v>434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</row>
    <row r="28" spans="1:132" ht="19.5">
      <c r="A28" s="81" t="s">
        <v>72</v>
      </c>
      <c r="B28" s="82" t="s">
        <v>73</v>
      </c>
      <c r="C28" s="82">
        <v>1193100002</v>
      </c>
      <c r="D28" s="83" t="s">
        <v>118</v>
      </c>
      <c r="E28" s="84" t="s">
        <v>119</v>
      </c>
      <c r="F28" s="86" t="s">
        <v>434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</row>
    <row r="29" spans="1:132" ht="19.5">
      <c r="A29" s="81" t="s">
        <v>72</v>
      </c>
      <c r="B29" s="82" t="s">
        <v>73</v>
      </c>
      <c r="C29" s="82">
        <v>1193100002</v>
      </c>
      <c r="D29" s="83" t="s">
        <v>120</v>
      </c>
      <c r="E29" s="84" t="s">
        <v>121</v>
      </c>
      <c r="F29" s="86" t="s">
        <v>434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</row>
    <row r="30" spans="1:132" ht="19.5">
      <c r="A30" s="81" t="s">
        <v>72</v>
      </c>
      <c r="B30" s="82" t="s">
        <v>73</v>
      </c>
      <c r="C30" s="82">
        <v>1193100002</v>
      </c>
      <c r="D30" s="83" t="s">
        <v>122</v>
      </c>
      <c r="E30" s="84" t="s">
        <v>123</v>
      </c>
      <c r="F30" s="86" t="s">
        <v>435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</row>
    <row r="31" spans="1:132" ht="19.5">
      <c r="A31" s="81" t="s">
        <v>72</v>
      </c>
      <c r="B31" s="82" t="s">
        <v>73</v>
      </c>
      <c r="C31" s="82">
        <v>1193100002</v>
      </c>
      <c r="D31" s="83" t="s">
        <v>124</v>
      </c>
      <c r="E31" s="84" t="s">
        <v>125</v>
      </c>
      <c r="F31" s="86" t="s">
        <v>434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</row>
    <row r="32" spans="1:132" ht="19.5">
      <c r="A32" s="81" t="s">
        <v>72</v>
      </c>
      <c r="B32" s="82" t="s">
        <v>73</v>
      </c>
      <c r="C32" s="82">
        <v>1193100002</v>
      </c>
      <c r="D32" s="83" t="s">
        <v>126</v>
      </c>
      <c r="E32" s="84" t="s">
        <v>127</v>
      </c>
      <c r="F32" s="86" t="s">
        <v>434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</row>
    <row r="33" spans="1:132" ht="19.5">
      <c r="A33" s="81" t="s">
        <v>72</v>
      </c>
      <c r="B33" s="82" t="s">
        <v>73</v>
      </c>
      <c r="C33" s="82">
        <v>1193100002</v>
      </c>
      <c r="D33" s="83" t="s">
        <v>128</v>
      </c>
      <c r="E33" s="84" t="s">
        <v>129</v>
      </c>
      <c r="F33" s="86" t="s">
        <v>434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</row>
    <row r="34" spans="1:132" ht="19.5">
      <c r="A34" s="81" t="s">
        <v>72</v>
      </c>
      <c r="B34" s="82" t="s">
        <v>73</v>
      </c>
      <c r="C34" s="82">
        <v>1193100002</v>
      </c>
      <c r="D34" s="83" t="s">
        <v>130</v>
      </c>
      <c r="E34" s="84" t="s">
        <v>131</v>
      </c>
      <c r="F34" s="86" t="s">
        <v>435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</row>
    <row r="35" spans="1:132" ht="19.5">
      <c r="A35" s="81" t="s">
        <v>72</v>
      </c>
      <c r="B35" s="82" t="s">
        <v>73</v>
      </c>
      <c r="C35" s="82">
        <v>1193100002</v>
      </c>
      <c r="D35" s="83" t="s">
        <v>132</v>
      </c>
      <c r="E35" s="84" t="s">
        <v>133</v>
      </c>
      <c r="F35" s="86" t="s">
        <v>434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</row>
    <row r="36" spans="1:132" ht="19.5">
      <c r="A36" s="81" t="s">
        <v>72</v>
      </c>
      <c r="B36" s="82" t="s">
        <v>73</v>
      </c>
      <c r="C36" s="82">
        <v>1193100002</v>
      </c>
      <c r="D36" s="83" t="s">
        <v>134</v>
      </c>
      <c r="E36" s="84" t="s">
        <v>135</v>
      </c>
      <c r="F36" s="86" t="s">
        <v>435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</row>
    <row r="37" spans="1:132" ht="19.5">
      <c r="A37" s="81" t="s">
        <v>72</v>
      </c>
      <c r="B37" s="82" t="s">
        <v>73</v>
      </c>
      <c r="C37" s="82">
        <v>1193100002</v>
      </c>
      <c r="D37" s="83" t="s">
        <v>136</v>
      </c>
      <c r="E37" s="84" t="s">
        <v>137</v>
      </c>
      <c r="F37" s="86" t="s">
        <v>435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</row>
    <row r="38" spans="1:132" ht="19.5">
      <c r="A38" s="81" t="s">
        <v>72</v>
      </c>
      <c r="B38" s="82" t="s">
        <v>73</v>
      </c>
      <c r="C38" s="82">
        <v>1193100002</v>
      </c>
      <c r="D38" s="83" t="s">
        <v>138</v>
      </c>
      <c r="E38" s="84" t="s">
        <v>139</v>
      </c>
      <c r="F38" s="86" t="s">
        <v>435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</row>
    <row r="39" spans="1:132" ht="19.5">
      <c r="A39" s="81" t="s">
        <v>72</v>
      </c>
      <c r="B39" s="82" t="s">
        <v>73</v>
      </c>
      <c r="C39" s="82">
        <v>1193100002</v>
      </c>
      <c r="D39" s="83" t="s">
        <v>140</v>
      </c>
      <c r="E39" s="84" t="s">
        <v>141</v>
      </c>
      <c r="F39" s="86" t="s">
        <v>435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</row>
    <row r="40" spans="1:132" ht="19.5">
      <c r="A40" s="81" t="s">
        <v>72</v>
      </c>
      <c r="B40" s="82" t="s">
        <v>73</v>
      </c>
      <c r="C40" s="82">
        <v>1193100002</v>
      </c>
      <c r="D40" s="83" t="s">
        <v>142</v>
      </c>
      <c r="E40" s="84" t="s">
        <v>143</v>
      </c>
      <c r="F40" s="86" t="s">
        <v>435</v>
      </c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</row>
    <row r="41" spans="1:132" ht="19.5">
      <c r="A41" s="81" t="s">
        <v>72</v>
      </c>
      <c r="B41" s="82" t="s">
        <v>73</v>
      </c>
      <c r="C41" s="82">
        <v>1193100002</v>
      </c>
      <c r="D41" s="83" t="s">
        <v>144</v>
      </c>
      <c r="E41" s="84" t="s">
        <v>145</v>
      </c>
      <c r="F41" s="86" t="s">
        <v>435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</row>
    <row r="42" spans="1:132" ht="19.5">
      <c r="A42" s="81" t="s">
        <v>72</v>
      </c>
      <c r="B42" s="82" t="s">
        <v>73</v>
      </c>
      <c r="C42" s="82">
        <v>1193100002</v>
      </c>
      <c r="D42" s="83" t="s">
        <v>146</v>
      </c>
      <c r="E42" s="84" t="s">
        <v>147</v>
      </c>
      <c r="F42" s="86" t="s">
        <v>435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</row>
    <row r="43" spans="1:132" ht="19.5">
      <c r="A43" s="81" t="s">
        <v>72</v>
      </c>
      <c r="B43" s="82" t="s">
        <v>73</v>
      </c>
      <c r="C43" s="82">
        <v>1193100002</v>
      </c>
      <c r="D43" s="83" t="s">
        <v>148</v>
      </c>
      <c r="E43" s="84" t="s">
        <v>149</v>
      </c>
      <c r="F43" s="86" t="s">
        <v>435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</row>
    <row r="44" spans="1:132" ht="19.5">
      <c r="A44" s="81" t="s">
        <v>72</v>
      </c>
      <c r="B44" s="82" t="s">
        <v>73</v>
      </c>
      <c r="C44" s="82">
        <v>1193100002</v>
      </c>
      <c r="D44" s="83" t="s">
        <v>150</v>
      </c>
      <c r="E44" s="84" t="s">
        <v>151</v>
      </c>
      <c r="F44" s="86" t="s">
        <v>435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</row>
    <row r="45" spans="1:132" ht="19.5">
      <c r="A45" s="81" t="s">
        <v>72</v>
      </c>
      <c r="B45" s="82" t="s">
        <v>73</v>
      </c>
      <c r="C45" s="82">
        <v>1193100002</v>
      </c>
      <c r="D45" s="83" t="s">
        <v>152</v>
      </c>
      <c r="E45" s="84" t="s">
        <v>153</v>
      </c>
      <c r="F45" s="86" t="s">
        <v>435</v>
      </c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</row>
    <row r="46" spans="1:132" ht="19.5">
      <c r="A46" s="81" t="s">
        <v>72</v>
      </c>
      <c r="B46" s="82" t="s">
        <v>73</v>
      </c>
      <c r="C46" s="82">
        <v>1193100002</v>
      </c>
      <c r="D46" s="83" t="s">
        <v>154</v>
      </c>
      <c r="E46" s="84" t="s">
        <v>155</v>
      </c>
      <c r="F46" s="86" t="s">
        <v>435</v>
      </c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</row>
    <row r="47" spans="1:132" ht="19.5">
      <c r="A47" s="81" t="s">
        <v>72</v>
      </c>
      <c r="B47" s="82" t="s">
        <v>73</v>
      </c>
      <c r="C47" s="82">
        <v>1193100002</v>
      </c>
      <c r="D47" s="83" t="s">
        <v>156</v>
      </c>
      <c r="E47" s="84" t="s">
        <v>157</v>
      </c>
      <c r="F47" s="86" t="s">
        <v>435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</row>
    <row r="48" spans="1:132" ht="19.5">
      <c r="A48" s="81" t="s">
        <v>72</v>
      </c>
      <c r="B48" s="82" t="s">
        <v>73</v>
      </c>
      <c r="C48" s="82">
        <v>1193100002</v>
      </c>
      <c r="D48" s="83" t="s">
        <v>158</v>
      </c>
      <c r="E48" s="84" t="s">
        <v>159</v>
      </c>
      <c r="F48" s="86" t="s">
        <v>435</v>
      </c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</row>
    <row r="49" spans="1:132" ht="19.5">
      <c r="A49" s="81" t="s">
        <v>72</v>
      </c>
      <c r="B49" s="82" t="s">
        <v>73</v>
      </c>
      <c r="C49" s="82">
        <v>1193100002</v>
      </c>
      <c r="D49" s="83" t="s">
        <v>160</v>
      </c>
      <c r="E49" s="84" t="s">
        <v>161</v>
      </c>
      <c r="F49" s="86" t="s">
        <v>435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</row>
    <row r="50" spans="1:132" ht="19.5">
      <c r="A50" s="81" t="s">
        <v>72</v>
      </c>
      <c r="B50" s="82" t="s">
        <v>73</v>
      </c>
      <c r="C50" s="82">
        <v>1193100002</v>
      </c>
      <c r="D50" s="83" t="s">
        <v>162</v>
      </c>
      <c r="E50" s="84" t="s">
        <v>163</v>
      </c>
      <c r="F50" s="86" t="s">
        <v>435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</row>
    <row r="51" spans="1:132" ht="19.5">
      <c r="A51" s="81" t="s">
        <v>72</v>
      </c>
      <c r="B51" s="82" t="s">
        <v>73</v>
      </c>
      <c r="C51" s="82">
        <v>1193100002</v>
      </c>
      <c r="D51" s="83" t="s">
        <v>164</v>
      </c>
      <c r="E51" s="84" t="s">
        <v>165</v>
      </c>
      <c r="F51" s="86" t="s">
        <v>435</v>
      </c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</row>
    <row r="52" spans="1:132" ht="19.5">
      <c r="A52" s="81" t="s">
        <v>72</v>
      </c>
      <c r="B52" s="82" t="s">
        <v>73</v>
      </c>
      <c r="C52" s="82">
        <v>1193100002</v>
      </c>
      <c r="D52" s="83" t="s">
        <v>166</v>
      </c>
      <c r="E52" s="84" t="s">
        <v>167</v>
      </c>
      <c r="F52" s="86" t="s">
        <v>434</v>
      </c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</row>
    <row r="53" spans="1:132" ht="19.5">
      <c r="A53" s="81" t="s">
        <v>72</v>
      </c>
      <c r="B53" s="82" t="s">
        <v>73</v>
      </c>
      <c r="C53" s="82">
        <v>1193100002</v>
      </c>
      <c r="D53" s="83" t="s">
        <v>168</v>
      </c>
      <c r="E53" s="84" t="s">
        <v>169</v>
      </c>
      <c r="F53" s="86" t="s">
        <v>434</v>
      </c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</row>
    <row r="54" spans="1:132" ht="19.5">
      <c r="A54" s="81" t="s">
        <v>72</v>
      </c>
      <c r="B54" s="82" t="s">
        <v>73</v>
      </c>
      <c r="C54" s="82">
        <v>1193100002</v>
      </c>
      <c r="D54" s="83" t="s">
        <v>170</v>
      </c>
      <c r="E54" s="84" t="s">
        <v>171</v>
      </c>
      <c r="F54" s="86" t="s">
        <v>434</v>
      </c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</row>
    <row r="55" spans="1:132" ht="19.5">
      <c r="A55" s="81" t="s">
        <v>72</v>
      </c>
      <c r="B55" s="82" t="s">
        <v>73</v>
      </c>
      <c r="C55" s="82">
        <v>1193100002</v>
      </c>
      <c r="D55" s="83" t="s">
        <v>172</v>
      </c>
      <c r="E55" s="84" t="s">
        <v>173</v>
      </c>
      <c r="F55" s="86" t="s">
        <v>435</v>
      </c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</row>
    <row r="56" spans="1:132" ht="19.5">
      <c r="A56" s="81" t="s">
        <v>72</v>
      </c>
      <c r="B56" s="82" t="s">
        <v>73</v>
      </c>
      <c r="C56" s="82">
        <v>1193100002</v>
      </c>
      <c r="D56" s="83" t="s">
        <v>174</v>
      </c>
      <c r="E56" s="84" t="s">
        <v>175</v>
      </c>
      <c r="F56" s="86" t="s">
        <v>435</v>
      </c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</row>
    <row r="57" spans="1:132" ht="19.5">
      <c r="A57" s="81" t="s">
        <v>72</v>
      </c>
      <c r="B57" s="82" t="s">
        <v>73</v>
      </c>
      <c r="C57" s="82">
        <v>1193100002</v>
      </c>
      <c r="D57" s="83" t="s">
        <v>176</v>
      </c>
      <c r="E57" s="84" t="s">
        <v>177</v>
      </c>
      <c r="F57" s="86" t="s">
        <v>434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</row>
    <row r="58" spans="1:132" ht="19.5">
      <c r="A58" s="81" t="s">
        <v>72</v>
      </c>
      <c r="B58" s="82" t="s">
        <v>73</v>
      </c>
      <c r="C58" s="82">
        <v>1193100002</v>
      </c>
      <c r="D58" s="83" t="s">
        <v>178</v>
      </c>
      <c r="E58" s="84" t="s">
        <v>179</v>
      </c>
      <c r="F58" s="86" t="s">
        <v>434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</row>
    <row r="59" spans="1:132" ht="19.5">
      <c r="A59" s="81" t="s">
        <v>72</v>
      </c>
      <c r="B59" s="82" t="s">
        <v>73</v>
      </c>
      <c r="C59" s="82">
        <v>1193100002</v>
      </c>
      <c r="D59" s="83" t="s">
        <v>180</v>
      </c>
      <c r="E59" s="84" t="s">
        <v>181</v>
      </c>
      <c r="F59" s="86" t="s">
        <v>434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</row>
    <row r="60" spans="1:132" ht="19.5">
      <c r="A60" s="81" t="s">
        <v>72</v>
      </c>
      <c r="B60" s="82" t="s">
        <v>73</v>
      </c>
      <c r="C60" s="82">
        <v>1193100002</v>
      </c>
      <c r="D60" s="83" t="s">
        <v>182</v>
      </c>
      <c r="E60" s="84" t="s">
        <v>183</v>
      </c>
      <c r="F60" s="86" t="s">
        <v>434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</row>
    <row r="61" spans="1:132" ht="19.5">
      <c r="A61" s="81" t="s">
        <v>72</v>
      </c>
      <c r="B61" s="82" t="s">
        <v>73</v>
      </c>
      <c r="C61" s="82">
        <v>1193100002</v>
      </c>
      <c r="D61" s="83" t="s">
        <v>184</v>
      </c>
      <c r="E61" s="84" t="s">
        <v>185</v>
      </c>
      <c r="F61" s="86" t="s">
        <v>434</v>
      </c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</row>
    <row r="62" spans="1:132" ht="19.5">
      <c r="A62" s="81" t="s">
        <v>72</v>
      </c>
      <c r="B62" s="82" t="s">
        <v>73</v>
      </c>
      <c r="C62" s="82">
        <v>1193100002</v>
      </c>
      <c r="D62" s="83" t="s">
        <v>186</v>
      </c>
      <c r="E62" s="84" t="s">
        <v>187</v>
      </c>
      <c r="F62" s="86" t="s">
        <v>434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</row>
    <row r="63" spans="1:132" ht="19.5">
      <c r="A63" s="81" t="s">
        <v>72</v>
      </c>
      <c r="B63" s="82" t="s">
        <v>73</v>
      </c>
      <c r="C63" s="82">
        <v>1193100002</v>
      </c>
      <c r="D63" s="83" t="s">
        <v>188</v>
      </c>
      <c r="E63" s="84" t="s">
        <v>189</v>
      </c>
      <c r="F63" s="86" t="s">
        <v>434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</row>
    <row r="64" spans="1:132" ht="19.5">
      <c r="A64" s="81" t="s">
        <v>72</v>
      </c>
      <c r="B64" s="82" t="s">
        <v>73</v>
      </c>
      <c r="C64" s="82">
        <v>1193100002</v>
      </c>
      <c r="D64" s="83" t="s">
        <v>190</v>
      </c>
      <c r="E64" s="84" t="s">
        <v>191</v>
      </c>
      <c r="F64" s="86" t="s">
        <v>434</v>
      </c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</row>
    <row r="65" spans="1:132" ht="19.5">
      <c r="A65" s="81" t="s">
        <v>72</v>
      </c>
      <c r="B65" s="82" t="s">
        <v>73</v>
      </c>
      <c r="C65" s="82">
        <v>1193100002</v>
      </c>
      <c r="D65" s="83" t="s">
        <v>192</v>
      </c>
      <c r="E65" s="84" t="s">
        <v>193</v>
      </c>
      <c r="F65" s="86" t="s">
        <v>435</v>
      </c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</row>
    <row r="66" spans="1:132" ht="19.5">
      <c r="A66" s="81" t="s">
        <v>72</v>
      </c>
      <c r="B66" s="82" t="s">
        <v>73</v>
      </c>
      <c r="C66" s="82">
        <v>1193100002</v>
      </c>
      <c r="D66" s="83" t="s">
        <v>194</v>
      </c>
      <c r="E66" s="84" t="s">
        <v>195</v>
      </c>
      <c r="F66" s="86" t="s">
        <v>435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</row>
    <row r="67" spans="1:132" ht="19.5">
      <c r="A67" s="81" t="s">
        <v>72</v>
      </c>
      <c r="B67" s="82" t="s">
        <v>73</v>
      </c>
      <c r="C67" s="82">
        <v>1193100002</v>
      </c>
      <c r="D67" s="83" t="s">
        <v>196</v>
      </c>
      <c r="E67" s="84" t="s">
        <v>197</v>
      </c>
      <c r="F67" s="86" t="s">
        <v>434</v>
      </c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</row>
    <row r="68" spans="1:132" ht="19.5">
      <c r="A68" s="81" t="s">
        <v>72</v>
      </c>
      <c r="B68" s="82" t="s">
        <v>73</v>
      </c>
      <c r="C68" s="82">
        <v>1193100002</v>
      </c>
      <c r="D68" s="83" t="s">
        <v>198</v>
      </c>
      <c r="E68" s="84" t="s">
        <v>199</v>
      </c>
      <c r="F68" s="86" t="s">
        <v>435</v>
      </c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</row>
    <row r="69" spans="1:132" ht="19.5">
      <c r="A69" s="81" t="s">
        <v>72</v>
      </c>
      <c r="B69" s="82" t="s">
        <v>73</v>
      </c>
      <c r="C69" s="82">
        <v>1193100002</v>
      </c>
      <c r="D69" s="83" t="s">
        <v>200</v>
      </c>
      <c r="E69" s="84" t="s">
        <v>201</v>
      </c>
      <c r="F69" s="86" t="s">
        <v>435</v>
      </c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</row>
    <row r="70" spans="1:132" ht="19.5">
      <c r="A70" s="81" t="s">
        <v>72</v>
      </c>
      <c r="B70" s="82" t="s">
        <v>73</v>
      </c>
      <c r="C70" s="82">
        <v>1193100002</v>
      </c>
      <c r="D70" s="83" t="s">
        <v>202</v>
      </c>
      <c r="E70" s="84" t="s">
        <v>203</v>
      </c>
      <c r="F70" s="86" t="s">
        <v>435</v>
      </c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</row>
    <row r="71" spans="1:132" ht="19.5">
      <c r="A71" s="81" t="s">
        <v>72</v>
      </c>
      <c r="B71" s="82" t="s">
        <v>73</v>
      </c>
      <c r="C71" s="82">
        <v>1193100002</v>
      </c>
      <c r="D71" s="83" t="s">
        <v>204</v>
      </c>
      <c r="E71" s="84" t="s">
        <v>205</v>
      </c>
      <c r="F71" s="86" t="s">
        <v>435</v>
      </c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6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96"/>
      <c r="DE71" s="96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</row>
    <row r="72" spans="1:132" ht="19.5">
      <c r="A72" s="81" t="s">
        <v>72</v>
      </c>
      <c r="B72" s="82" t="s">
        <v>73</v>
      </c>
      <c r="C72" s="82">
        <v>1193100002</v>
      </c>
      <c r="D72" s="83" t="s">
        <v>206</v>
      </c>
      <c r="E72" s="84" t="s">
        <v>207</v>
      </c>
      <c r="F72" s="86" t="s">
        <v>435</v>
      </c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</row>
    <row r="73" spans="1:132" ht="19.5">
      <c r="A73" s="81" t="s">
        <v>72</v>
      </c>
      <c r="B73" s="82" t="s">
        <v>73</v>
      </c>
      <c r="C73" s="82">
        <v>1193100002</v>
      </c>
      <c r="D73" s="83" t="s">
        <v>208</v>
      </c>
      <c r="E73" s="84" t="s">
        <v>209</v>
      </c>
      <c r="F73" s="86" t="s">
        <v>435</v>
      </c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6"/>
      <c r="BY73" s="96"/>
      <c r="BZ73" s="96"/>
      <c r="CA73" s="96"/>
      <c r="CB73" s="96"/>
      <c r="CC73" s="96"/>
      <c r="CD73" s="96"/>
      <c r="CE73" s="96"/>
      <c r="CF73" s="96"/>
      <c r="CG73" s="96"/>
      <c r="CH73" s="96"/>
      <c r="CI73" s="96"/>
      <c r="CJ73" s="96"/>
      <c r="CK73" s="96"/>
      <c r="CL73" s="96"/>
      <c r="CM73" s="96"/>
      <c r="CN73" s="96"/>
      <c r="CO73" s="96"/>
      <c r="CP73" s="96"/>
      <c r="CQ73" s="96"/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</row>
    <row r="74" spans="1:132" ht="19.5">
      <c r="A74" s="81" t="s">
        <v>72</v>
      </c>
      <c r="B74" s="82" t="s">
        <v>73</v>
      </c>
      <c r="C74" s="82">
        <v>1193100002</v>
      </c>
      <c r="D74" s="83" t="s">
        <v>210</v>
      </c>
      <c r="E74" s="84" t="s">
        <v>211</v>
      </c>
      <c r="F74" s="86" t="s">
        <v>435</v>
      </c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</row>
    <row r="75" spans="1:132" ht="19.5">
      <c r="A75" s="81" t="s">
        <v>72</v>
      </c>
      <c r="B75" s="82" t="s">
        <v>73</v>
      </c>
      <c r="C75" s="82">
        <v>1193100002</v>
      </c>
      <c r="D75" s="83" t="s">
        <v>212</v>
      </c>
      <c r="E75" s="84" t="s">
        <v>213</v>
      </c>
      <c r="F75" s="86" t="s">
        <v>435</v>
      </c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</row>
    <row r="76" spans="1:132" ht="19.5">
      <c r="A76" s="81" t="s">
        <v>72</v>
      </c>
      <c r="B76" s="82" t="s">
        <v>73</v>
      </c>
      <c r="C76" s="82">
        <v>1193100002</v>
      </c>
      <c r="D76" s="83" t="s">
        <v>214</v>
      </c>
      <c r="E76" s="84" t="s">
        <v>215</v>
      </c>
      <c r="F76" s="86" t="s">
        <v>435</v>
      </c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96"/>
      <c r="CJ76" s="96"/>
      <c r="CK76" s="96"/>
      <c r="CL76" s="96"/>
      <c r="CM76" s="96"/>
      <c r="CN76" s="96"/>
      <c r="CO76" s="96"/>
      <c r="CP76" s="96"/>
      <c r="CQ76" s="96"/>
      <c r="CR76" s="96"/>
      <c r="CS76" s="96"/>
      <c r="CT76" s="96"/>
      <c r="CU76" s="96"/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</row>
    <row r="77" spans="1:132" ht="19.5">
      <c r="A77" s="81" t="s">
        <v>72</v>
      </c>
      <c r="B77" s="82" t="s">
        <v>73</v>
      </c>
      <c r="C77" s="82">
        <v>1193100002</v>
      </c>
      <c r="D77" s="83" t="s">
        <v>216</v>
      </c>
      <c r="E77" s="84" t="s">
        <v>217</v>
      </c>
      <c r="F77" s="86" t="s">
        <v>435</v>
      </c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</row>
    <row r="78" spans="1:132" ht="19.5">
      <c r="A78" s="81" t="s">
        <v>72</v>
      </c>
      <c r="B78" s="82" t="s">
        <v>73</v>
      </c>
      <c r="C78" s="82">
        <v>1193100002</v>
      </c>
      <c r="D78" s="83" t="s">
        <v>218</v>
      </c>
      <c r="E78" s="84" t="s">
        <v>219</v>
      </c>
      <c r="F78" s="86" t="s">
        <v>435</v>
      </c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</row>
    <row r="79" spans="1:132" ht="19.5">
      <c r="A79" s="81" t="s">
        <v>72</v>
      </c>
      <c r="B79" s="82" t="s">
        <v>73</v>
      </c>
      <c r="C79" s="82">
        <v>1193100002</v>
      </c>
      <c r="D79" s="83" t="s">
        <v>220</v>
      </c>
      <c r="E79" s="84" t="s">
        <v>221</v>
      </c>
      <c r="F79" s="86" t="s">
        <v>435</v>
      </c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</row>
    <row r="80" spans="1:132" ht="19.5">
      <c r="A80" s="81" t="s">
        <v>72</v>
      </c>
      <c r="B80" s="82" t="s">
        <v>73</v>
      </c>
      <c r="C80" s="82">
        <v>1193100002</v>
      </c>
      <c r="D80" s="83" t="s">
        <v>222</v>
      </c>
      <c r="E80" s="84" t="s">
        <v>223</v>
      </c>
      <c r="F80" s="86" t="s">
        <v>435</v>
      </c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6"/>
      <c r="BY80" s="96"/>
      <c r="BZ80" s="96"/>
      <c r="CA80" s="96"/>
      <c r="CB80" s="96"/>
      <c r="CC80" s="96"/>
      <c r="CD80" s="96"/>
      <c r="CE80" s="96"/>
      <c r="CF80" s="96"/>
      <c r="CG80" s="96"/>
      <c r="CH80" s="96"/>
      <c r="CI80" s="96"/>
      <c r="CJ80" s="96"/>
      <c r="CK80" s="96"/>
      <c r="CL80" s="96"/>
      <c r="CM80" s="96"/>
      <c r="CN80" s="96"/>
      <c r="CO80" s="96"/>
      <c r="CP80" s="96"/>
      <c r="CQ80" s="96"/>
      <c r="CR80" s="96"/>
      <c r="CS80" s="96"/>
      <c r="CT80" s="96"/>
      <c r="CU80" s="96"/>
      <c r="CV80" s="96"/>
      <c r="CW80" s="96"/>
      <c r="CX80" s="96"/>
      <c r="CY80" s="96"/>
      <c r="CZ80" s="96"/>
      <c r="DA80" s="96"/>
      <c r="DB80" s="96"/>
      <c r="DC80" s="96"/>
      <c r="DD80" s="96"/>
      <c r="DE80" s="96"/>
      <c r="DF80" s="96"/>
      <c r="DG80" s="96"/>
      <c r="DH80" s="96"/>
      <c r="DI80" s="96"/>
      <c r="DJ80" s="96"/>
      <c r="DK80" s="96"/>
      <c r="DL80" s="96"/>
      <c r="DM80" s="96"/>
      <c r="DN80" s="96"/>
      <c r="DO80" s="96"/>
      <c r="DP80" s="96"/>
      <c r="DQ80" s="96"/>
      <c r="DR80" s="96"/>
      <c r="DS80" s="96"/>
      <c r="DT80" s="96"/>
      <c r="DU80" s="96"/>
      <c r="DV80" s="96"/>
      <c r="DW80" s="96"/>
      <c r="DX80" s="96"/>
      <c r="DY80" s="96"/>
      <c r="DZ80" s="96"/>
      <c r="EA80" s="96"/>
      <c r="EB80" s="96"/>
    </row>
    <row r="81" spans="1:132" ht="19.5">
      <c r="A81" s="81" t="s">
        <v>72</v>
      </c>
      <c r="B81" s="82" t="s">
        <v>73</v>
      </c>
      <c r="C81" s="82">
        <v>1193100002</v>
      </c>
      <c r="D81" s="83" t="s">
        <v>224</v>
      </c>
      <c r="E81" s="84" t="s">
        <v>225</v>
      </c>
      <c r="F81" s="86" t="s">
        <v>435</v>
      </c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6"/>
      <c r="BY81" s="96"/>
      <c r="BZ81" s="96"/>
      <c r="CA81" s="96"/>
      <c r="CB81" s="96"/>
      <c r="CC81" s="96"/>
      <c r="CD81" s="96"/>
      <c r="CE81" s="96"/>
      <c r="CF81" s="96"/>
      <c r="CG81" s="96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</row>
    <row r="82" spans="1:132" ht="19.5">
      <c r="A82" s="81" t="s">
        <v>72</v>
      </c>
      <c r="B82" s="82" t="s">
        <v>73</v>
      </c>
      <c r="C82" s="82">
        <v>1193100002</v>
      </c>
      <c r="D82" s="83" t="s">
        <v>226</v>
      </c>
      <c r="E82" s="84" t="s">
        <v>227</v>
      </c>
      <c r="F82" s="86" t="s">
        <v>435</v>
      </c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/>
      <c r="DT82" s="96"/>
      <c r="DU82" s="96"/>
      <c r="DV82" s="96"/>
      <c r="DW82" s="96"/>
      <c r="DX82" s="96"/>
      <c r="DY82" s="96"/>
      <c r="DZ82" s="96"/>
      <c r="EA82" s="96"/>
      <c r="EB82" s="96"/>
    </row>
    <row r="83" spans="1:132" ht="19.5">
      <c r="A83" s="81" t="s">
        <v>72</v>
      </c>
      <c r="B83" s="82" t="s">
        <v>73</v>
      </c>
      <c r="C83" s="82">
        <v>1193100002</v>
      </c>
      <c r="D83" s="83" t="s">
        <v>228</v>
      </c>
      <c r="E83" s="84" t="s">
        <v>229</v>
      </c>
      <c r="F83" s="86" t="s">
        <v>434</v>
      </c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</row>
    <row r="84" spans="1:132" ht="19.5">
      <c r="A84" s="81" t="s">
        <v>72</v>
      </c>
      <c r="B84" s="82" t="s">
        <v>73</v>
      </c>
      <c r="C84" s="82">
        <v>1193100002</v>
      </c>
      <c r="D84" s="83" t="s">
        <v>230</v>
      </c>
      <c r="E84" s="84" t="s">
        <v>231</v>
      </c>
      <c r="F84" s="86" t="s">
        <v>434</v>
      </c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</row>
    <row r="85" spans="1:132" ht="19.5">
      <c r="A85" s="81" t="s">
        <v>72</v>
      </c>
      <c r="B85" s="82" t="s">
        <v>73</v>
      </c>
      <c r="C85" s="82">
        <v>1193100002</v>
      </c>
      <c r="D85" s="83" t="s">
        <v>232</v>
      </c>
      <c r="E85" s="84" t="s">
        <v>233</v>
      </c>
      <c r="F85" s="86" t="s">
        <v>434</v>
      </c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</row>
    <row r="86" spans="1:132" ht="19.5">
      <c r="A86" s="81" t="s">
        <v>72</v>
      </c>
      <c r="B86" s="82" t="s">
        <v>73</v>
      </c>
      <c r="C86" s="82">
        <v>1193100002</v>
      </c>
      <c r="D86" s="83" t="s">
        <v>234</v>
      </c>
      <c r="E86" s="84" t="s">
        <v>235</v>
      </c>
      <c r="F86" s="86" t="s">
        <v>434</v>
      </c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</row>
    <row r="87" spans="1:132" ht="19.5">
      <c r="A87" s="81" t="s">
        <v>72</v>
      </c>
      <c r="B87" s="82" t="s">
        <v>73</v>
      </c>
      <c r="C87" s="82">
        <v>1193100002</v>
      </c>
      <c r="D87" s="83" t="s">
        <v>236</v>
      </c>
      <c r="E87" s="84" t="s">
        <v>237</v>
      </c>
      <c r="F87" s="86" t="s">
        <v>434</v>
      </c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</row>
    <row r="88" spans="1:132" ht="19.5">
      <c r="A88" s="81" t="s">
        <v>72</v>
      </c>
      <c r="B88" s="82" t="s">
        <v>73</v>
      </c>
      <c r="C88" s="82">
        <v>1193100002</v>
      </c>
      <c r="D88" s="83" t="s">
        <v>238</v>
      </c>
      <c r="E88" s="84" t="s">
        <v>239</v>
      </c>
      <c r="F88" s="86" t="s">
        <v>434</v>
      </c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</row>
    <row r="89" spans="1:132" ht="19.5">
      <c r="A89" s="81" t="s">
        <v>72</v>
      </c>
      <c r="B89" s="82" t="s">
        <v>73</v>
      </c>
      <c r="C89" s="82">
        <v>1193100002</v>
      </c>
      <c r="D89" s="83" t="s">
        <v>240</v>
      </c>
      <c r="E89" s="84" t="s">
        <v>241</v>
      </c>
      <c r="F89" s="86" t="s">
        <v>434</v>
      </c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6"/>
      <c r="BY89" s="96"/>
      <c r="BZ89" s="96"/>
      <c r="CA89" s="96"/>
      <c r="CB89" s="96"/>
      <c r="CC89" s="96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96"/>
      <c r="DC89" s="96"/>
      <c r="DD89" s="96"/>
      <c r="DE89" s="96"/>
      <c r="DF89" s="96"/>
      <c r="DG89" s="96"/>
      <c r="DH89" s="96"/>
      <c r="DI89" s="96"/>
      <c r="DJ89" s="96"/>
      <c r="DK89" s="96"/>
      <c r="DL89" s="96"/>
      <c r="DM89" s="96"/>
      <c r="DN89" s="96"/>
      <c r="DO89" s="96"/>
      <c r="DP89" s="96"/>
      <c r="DQ89" s="96"/>
      <c r="DR89" s="96"/>
      <c r="DS89" s="96"/>
      <c r="DT89" s="96"/>
      <c r="DU89" s="96"/>
      <c r="DV89" s="96"/>
      <c r="DW89" s="96"/>
      <c r="DX89" s="96"/>
      <c r="DY89" s="96"/>
      <c r="DZ89" s="96"/>
      <c r="EA89" s="96"/>
      <c r="EB89" s="96"/>
    </row>
    <row r="90" spans="1:132" ht="19.5">
      <c r="A90" s="81" t="s">
        <v>72</v>
      </c>
      <c r="B90" s="82" t="s">
        <v>73</v>
      </c>
      <c r="C90" s="82">
        <v>1193100002</v>
      </c>
      <c r="D90" s="83" t="s">
        <v>242</v>
      </c>
      <c r="E90" s="84" t="s">
        <v>243</v>
      </c>
      <c r="F90" s="86" t="s">
        <v>434</v>
      </c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96"/>
      <c r="DC90" s="96"/>
      <c r="DD90" s="96"/>
      <c r="DE90" s="96"/>
      <c r="DF90" s="96"/>
      <c r="DG90" s="96"/>
      <c r="DH90" s="96"/>
      <c r="DI90" s="96"/>
      <c r="DJ90" s="96"/>
      <c r="DK90" s="96"/>
      <c r="DL90" s="96"/>
      <c r="DM90" s="96"/>
      <c r="DN90" s="96"/>
      <c r="DO90" s="96"/>
      <c r="DP90" s="96"/>
      <c r="DQ90" s="96"/>
      <c r="DR90" s="96"/>
      <c r="DS90" s="96"/>
      <c r="DT90" s="96"/>
      <c r="DU90" s="96"/>
      <c r="DV90" s="96"/>
      <c r="DW90" s="96"/>
      <c r="DX90" s="96"/>
      <c r="DY90" s="96"/>
      <c r="DZ90" s="96"/>
      <c r="EA90" s="96"/>
      <c r="EB90" s="96"/>
    </row>
    <row r="91" spans="1:132" ht="19.5">
      <c r="A91" s="81" t="s">
        <v>72</v>
      </c>
      <c r="B91" s="82" t="s">
        <v>73</v>
      </c>
      <c r="C91" s="82">
        <v>1193100002</v>
      </c>
      <c r="D91" s="83" t="s">
        <v>244</v>
      </c>
      <c r="E91" s="84" t="s">
        <v>245</v>
      </c>
      <c r="F91" s="86" t="s">
        <v>434</v>
      </c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</row>
    <row r="92" spans="1:132" ht="19.5">
      <c r="A92" s="81" t="s">
        <v>72</v>
      </c>
      <c r="B92" s="82" t="s">
        <v>73</v>
      </c>
      <c r="C92" s="82">
        <v>1193100002</v>
      </c>
      <c r="D92" s="83" t="s">
        <v>246</v>
      </c>
      <c r="E92" s="84" t="s">
        <v>247</v>
      </c>
      <c r="F92" s="86" t="s">
        <v>434</v>
      </c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6"/>
      <c r="BY92" s="96"/>
      <c r="BZ92" s="96"/>
      <c r="CA92" s="96"/>
      <c r="CB92" s="96"/>
      <c r="CC92" s="96"/>
      <c r="CD92" s="96"/>
      <c r="CE92" s="96"/>
      <c r="CF92" s="96"/>
      <c r="CG92" s="96"/>
      <c r="CH92" s="96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</row>
    <row r="93" spans="1:132" ht="19.5">
      <c r="A93" s="81" t="s">
        <v>72</v>
      </c>
      <c r="B93" s="82" t="s">
        <v>73</v>
      </c>
      <c r="C93" s="82">
        <v>1193100002</v>
      </c>
      <c r="D93" s="83" t="s">
        <v>248</v>
      </c>
      <c r="E93" s="84" t="s">
        <v>249</v>
      </c>
      <c r="F93" s="86" t="s">
        <v>434</v>
      </c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6"/>
      <c r="BY93" s="96"/>
      <c r="BZ93" s="96"/>
      <c r="CA93" s="96"/>
      <c r="CB93" s="96"/>
      <c r="CC93" s="96"/>
      <c r="CD93" s="96"/>
      <c r="CE93" s="96"/>
      <c r="CF93" s="96"/>
      <c r="CG93" s="96"/>
      <c r="CH93" s="96"/>
      <c r="CI93" s="96"/>
      <c r="CJ93" s="96"/>
      <c r="CK93" s="96"/>
      <c r="CL93" s="96"/>
      <c r="CM93" s="96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</row>
    <row r="94" spans="1:132" ht="19.5">
      <c r="A94" s="81" t="s">
        <v>72</v>
      </c>
      <c r="B94" s="82" t="s">
        <v>73</v>
      </c>
      <c r="C94" s="82">
        <v>1193100002</v>
      </c>
      <c r="D94" s="83" t="s">
        <v>250</v>
      </c>
      <c r="E94" s="84" t="s">
        <v>251</v>
      </c>
      <c r="F94" s="86" t="s">
        <v>434</v>
      </c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</row>
    <row r="95" spans="1:132" ht="19.5">
      <c r="A95" s="81" t="s">
        <v>72</v>
      </c>
      <c r="B95" s="82" t="s">
        <v>73</v>
      </c>
      <c r="C95" s="82">
        <v>1193100002</v>
      </c>
      <c r="D95" s="83" t="s">
        <v>252</v>
      </c>
      <c r="E95" s="84" t="s">
        <v>253</v>
      </c>
      <c r="F95" s="86" t="s">
        <v>434</v>
      </c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6"/>
      <c r="BY95" s="96"/>
      <c r="BZ95" s="96"/>
      <c r="CA95" s="96"/>
      <c r="CB95" s="96"/>
      <c r="CC95" s="96"/>
      <c r="CD95" s="96"/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</row>
    <row r="96" spans="1:132" ht="19.5">
      <c r="A96" s="81" t="s">
        <v>72</v>
      </c>
      <c r="B96" s="82" t="s">
        <v>73</v>
      </c>
      <c r="C96" s="82">
        <v>1193100002</v>
      </c>
      <c r="D96" s="83" t="s">
        <v>254</v>
      </c>
      <c r="E96" s="84" t="s">
        <v>255</v>
      </c>
      <c r="F96" s="86" t="s">
        <v>434</v>
      </c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</row>
    <row r="97" spans="1:132" ht="19.5">
      <c r="A97" s="81" t="s">
        <v>72</v>
      </c>
      <c r="B97" s="82" t="s">
        <v>73</v>
      </c>
      <c r="C97" s="82">
        <v>1193100002</v>
      </c>
      <c r="D97" s="83" t="s">
        <v>256</v>
      </c>
      <c r="E97" s="84" t="s">
        <v>257</v>
      </c>
      <c r="F97" s="86" t="s">
        <v>434</v>
      </c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96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</row>
    <row r="98" spans="1:132" ht="19.5">
      <c r="A98" s="81" t="s">
        <v>72</v>
      </c>
      <c r="B98" s="82" t="s">
        <v>73</v>
      </c>
      <c r="C98" s="82">
        <v>1193100002</v>
      </c>
      <c r="D98" s="83" t="s">
        <v>258</v>
      </c>
      <c r="E98" s="84" t="s">
        <v>259</v>
      </c>
      <c r="F98" s="86" t="s">
        <v>434</v>
      </c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6"/>
      <c r="BY98" s="96"/>
      <c r="BZ98" s="96"/>
      <c r="CA98" s="96"/>
      <c r="CB98" s="96"/>
      <c r="CC98" s="96"/>
      <c r="CD98" s="96"/>
      <c r="CE98" s="96"/>
      <c r="CF98" s="96"/>
      <c r="CG98" s="96"/>
      <c r="CH98" s="96"/>
      <c r="CI98" s="96"/>
      <c r="CJ98" s="96"/>
      <c r="CK98" s="96"/>
      <c r="CL98" s="96"/>
      <c r="CM98" s="96"/>
      <c r="CN98" s="96"/>
      <c r="CO98" s="96"/>
      <c r="CP98" s="96"/>
      <c r="CQ98" s="96"/>
      <c r="CR98" s="96"/>
      <c r="CS98" s="96"/>
      <c r="CT98" s="96"/>
      <c r="CU98" s="96"/>
      <c r="CV98" s="96"/>
      <c r="CW98" s="96"/>
      <c r="CX98" s="96"/>
      <c r="CY98" s="96"/>
      <c r="CZ98" s="96"/>
      <c r="DA98" s="96"/>
      <c r="DB98" s="96"/>
      <c r="DC98" s="96"/>
      <c r="DD98" s="96"/>
      <c r="DE98" s="96"/>
      <c r="DF98" s="96"/>
      <c r="DG98" s="96"/>
      <c r="DH98" s="96"/>
      <c r="DI98" s="96"/>
      <c r="DJ98" s="96"/>
      <c r="DK98" s="96"/>
      <c r="DL98" s="96"/>
      <c r="DM98" s="96"/>
      <c r="DN98" s="96"/>
      <c r="DO98" s="96"/>
      <c r="DP98" s="96"/>
      <c r="DQ98" s="96"/>
      <c r="DR98" s="96"/>
      <c r="DS98" s="96"/>
      <c r="DT98" s="96"/>
      <c r="DU98" s="96"/>
      <c r="DV98" s="96"/>
      <c r="DW98" s="96"/>
      <c r="DX98" s="96"/>
      <c r="DY98" s="96"/>
      <c r="DZ98" s="96"/>
      <c r="EA98" s="96"/>
      <c r="EB98" s="96"/>
    </row>
    <row r="99" spans="1:132" ht="19.5">
      <c r="A99" s="81" t="s">
        <v>72</v>
      </c>
      <c r="B99" s="82" t="s">
        <v>73</v>
      </c>
      <c r="C99" s="82">
        <v>1193100002</v>
      </c>
      <c r="D99" s="83" t="s">
        <v>260</v>
      </c>
      <c r="E99" s="84" t="s">
        <v>261</v>
      </c>
      <c r="F99" s="86" t="s">
        <v>434</v>
      </c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</row>
    <row r="100" spans="1:132" ht="19.5">
      <c r="A100" s="81" t="s">
        <v>72</v>
      </c>
      <c r="B100" s="82" t="s">
        <v>73</v>
      </c>
      <c r="C100" s="82">
        <v>1193100002</v>
      </c>
      <c r="D100" s="83" t="s">
        <v>262</v>
      </c>
      <c r="E100" s="84" t="s">
        <v>263</v>
      </c>
      <c r="F100" s="86" t="s">
        <v>434</v>
      </c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</row>
    <row r="101" spans="1:132" ht="19.5">
      <c r="A101" s="81" t="s">
        <v>72</v>
      </c>
      <c r="B101" s="82" t="s">
        <v>73</v>
      </c>
      <c r="C101" s="82">
        <v>1193100002</v>
      </c>
      <c r="D101" s="83" t="s">
        <v>264</v>
      </c>
      <c r="E101" s="84" t="s">
        <v>265</v>
      </c>
      <c r="F101" s="86" t="s">
        <v>435</v>
      </c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</row>
    <row r="102" spans="1:132" ht="19.5">
      <c r="A102" s="81" t="s">
        <v>72</v>
      </c>
      <c r="B102" s="82" t="s">
        <v>73</v>
      </c>
      <c r="C102" s="82">
        <v>1193100002</v>
      </c>
      <c r="D102" s="83" t="s">
        <v>266</v>
      </c>
      <c r="E102" s="84" t="s">
        <v>267</v>
      </c>
      <c r="F102" s="86" t="s">
        <v>435</v>
      </c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6"/>
      <c r="BY102" s="96"/>
      <c r="BZ102" s="96"/>
      <c r="CA102" s="96"/>
      <c r="CB102" s="96"/>
      <c r="CC102" s="96"/>
      <c r="CD102" s="96"/>
      <c r="CE102" s="96"/>
      <c r="CF102" s="96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</row>
    <row r="103" spans="1:132" ht="19.5">
      <c r="A103" s="81" t="s">
        <v>72</v>
      </c>
      <c r="B103" s="82" t="s">
        <v>73</v>
      </c>
      <c r="C103" s="82">
        <v>1193100002</v>
      </c>
      <c r="D103" s="83" t="s">
        <v>268</v>
      </c>
      <c r="E103" s="84" t="s">
        <v>269</v>
      </c>
      <c r="F103" s="86" t="s">
        <v>434</v>
      </c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6"/>
      <c r="BY103" s="96"/>
      <c r="BZ103" s="96"/>
      <c r="CA103" s="96"/>
      <c r="CB103" s="96"/>
      <c r="CC103" s="96"/>
      <c r="CD103" s="96"/>
      <c r="CE103" s="96"/>
      <c r="CF103" s="96"/>
      <c r="CG103" s="96"/>
      <c r="CH103" s="96"/>
      <c r="CI103" s="96"/>
      <c r="CJ103" s="96"/>
      <c r="CK103" s="96"/>
      <c r="CL103" s="96"/>
      <c r="CM103" s="96"/>
      <c r="CN103" s="96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96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</row>
    <row r="104" spans="1:132" ht="19.5">
      <c r="A104" s="81" t="s">
        <v>72</v>
      </c>
      <c r="B104" s="82" t="s">
        <v>73</v>
      </c>
      <c r="C104" s="82">
        <v>1193100002</v>
      </c>
      <c r="D104" s="83" t="s">
        <v>270</v>
      </c>
      <c r="E104" s="84" t="s">
        <v>271</v>
      </c>
      <c r="F104" s="86" t="s">
        <v>434</v>
      </c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</row>
    <row r="105" spans="1:132" ht="19.5">
      <c r="A105" s="81" t="s">
        <v>72</v>
      </c>
      <c r="B105" s="82" t="s">
        <v>73</v>
      </c>
      <c r="C105" s="82">
        <v>1193100002</v>
      </c>
      <c r="D105" s="83" t="s">
        <v>272</v>
      </c>
      <c r="E105" s="84" t="s">
        <v>273</v>
      </c>
      <c r="F105" s="86" t="s">
        <v>435</v>
      </c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</row>
    <row r="106" spans="1:132" ht="19.5">
      <c r="A106" s="81" t="s">
        <v>72</v>
      </c>
      <c r="B106" s="82" t="s">
        <v>73</v>
      </c>
      <c r="C106" s="82">
        <v>1193100002</v>
      </c>
      <c r="D106" s="83" t="s">
        <v>274</v>
      </c>
      <c r="E106" s="84" t="s">
        <v>275</v>
      </c>
      <c r="F106" s="86" t="s">
        <v>435</v>
      </c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</row>
    <row r="107" spans="1:132" ht="19.5">
      <c r="A107" s="81" t="s">
        <v>72</v>
      </c>
      <c r="B107" s="82" t="s">
        <v>73</v>
      </c>
      <c r="C107" s="82">
        <v>1193100002</v>
      </c>
      <c r="D107" s="83" t="s">
        <v>276</v>
      </c>
      <c r="E107" s="84" t="s">
        <v>277</v>
      </c>
      <c r="F107" s="86" t="s">
        <v>434</v>
      </c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96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</row>
    <row r="108" spans="1:132" ht="19.5">
      <c r="A108" s="81" t="s">
        <v>72</v>
      </c>
      <c r="B108" s="82" t="s">
        <v>73</v>
      </c>
      <c r="C108" s="82">
        <v>1193100002</v>
      </c>
      <c r="D108" s="83" t="s">
        <v>278</v>
      </c>
      <c r="E108" s="84" t="s">
        <v>279</v>
      </c>
      <c r="F108" s="86" t="s">
        <v>434</v>
      </c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P108" s="96"/>
      <c r="CQ108" s="96"/>
      <c r="CR108" s="96"/>
      <c r="CS108" s="96"/>
      <c r="CT108" s="96"/>
      <c r="CU108" s="96"/>
      <c r="CV108" s="96"/>
      <c r="CW108" s="96"/>
      <c r="CX108" s="96"/>
      <c r="CY108" s="96"/>
      <c r="CZ108" s="96"/>
      <c r="DA108" s="96"/>
      <c r="DB108" s="96"/>
      <c r="DC108" s="96"/>
      <c r="DD108" s="96"/>
      <c r="DE108" s="96"/>
      <c r="DF108" s="96"/>
      <c r="DG108" s="96"/>
      <c r="DH108" s="96"/>
      <c r="DI108" s="96"/>
      <c r="DJ108" s="96"/>
      <c r="DK108" s="96"/>
      <c r="DL108" s="96"/>
      <c r="DM108" s="96"/>
      <c r="DN108" s="96"/>
      <c r="DO108" s="96"/>
      <c r="DP108" s="96"/>
      <c r="DQ108" s="96"/>
      <c r="DR108" s="96"/>
      <c r="DS108" s="96"/>
      <c r="DT108" s="96"/>
      <c r="DU108" s="96"/>
      <c r="DV108" s="96"/>
      <c r="DW108" s="96"/>
      <c r="DX108" s="96"/>
      <c r="DY108" s="96"/>
      <c r="DZ108" s="96"/>
      <c r="EA108" s="96"/>
      <c r="EB108" s="96"/>
    </row>
    <row r="109" spans="1:132" ht="19.5">
      <c r="A109" s="81" t="s">
        <v>72</v>
      </c>
      <c r="B109" s="82" t="s">
        <v>73</v>
      </c>
      <c r="C109" s="82">
        <v>1193100002</v>
      </c>
      <c r="D109" s="83" t="s">
        <v>280</v>
      </c>
      <c r="E109" s="84" t="s">
        <v>281</v>
      </c>
      <c r="F109" s="86" t="s">
        <v>434</v>
      </c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</row>
    <row r="110" spans="1:132" ht="19.5">
      <c r="A110" s="81" t="s">
        <v>72</v>
      </c>
      <c r="B110" s="82" t="s">
        <v>73</v>
      </c>
      <c r="C110" s="82">
        <v>1193100002</v>
      </c>
      <c r="D110" s="83" t="s">
        <v>282</v>
      </c>
      <c r="E110" s="84" t="s">
        <v>283</v>
      </c>
      <c r="F110" s="86" t="s">
        <v>434</v>
      </c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</row>
    <row r="111" spans="1:132" ht="19.5">
      <c r="A111" s="81" t="s">
        <v>72</v>
      </c>
      <c r="B111" s="82" t="s">
        <v>73</v>
      </c>
      <c r="C111" s="82">
        <v>1193100002</v>
      </c>
      <c r="D111" s="83" t="s">
        <v>284</v>
      </c>
      <c r="E111" s="84" t="s">
        <v>285</v>
      </c>
      <c r="F111" s="86" t="s">
        <v>435</v>
      </c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</row>
    <row r="112" spans="1:132" ht="19.5">
      <c r="A112" s="81" t="s">
        <v>72</v>
      </c>
      <c r="B112" s="82" t="s">
        <v>73</v>
      </c>
      <c r="C112" s="82">
        <v>1193100002</v>
      </c>
      <c r="D112" s="83" t="s">
        <v>286</v>
      </c>
      <c r="E112" s="84" t="s">
        <v>287</v>
      </c>
      <c r="F112" s="86" t="s">
        <v>435</v>
      </c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6"/>
      <c r="BY112" s="96"/>
      <c r="BZ112" s="96"/>
      <c r="CA112" s="96"/>
      <c r="CB112" s="96"/>
      <c r="CC112" s="96"/>
      <c r="CD112" s="96"/>
      <c r="CE112" s="96"/>
      <c r="CF112" s="96"/>
      <c r="CG112" s="96"/>
      <c r="CH112" s="96"/>
      <c r="CI112" s="96"/>
      <c r="CJ112" s="96"/>
      <c r="CK112" s="96"/>
      <c r="CL112" s="96"/>
      <c r="CM112" s="96"/>
      <c r="CN112" s="96"/>
      <c r="CO112" s="96"/>
      <c r="CP112" s="96"/>
      <c r="CQ112" s="96"/>
      <c r="CR112" s="96"/>
      <c r="CS112" s="96"/>
      <c r="CT112" s="96"/>
      <c r="CU112" s="96"/>
      <c r="CV112" s="96"/>
      <c r="CW112" s="96"/>
      <c r="CX112" s="96"/>
      <c r="CY112" s="96"/>
      <c r="CZ112" s="96"/>
      <c r="DA112" s="96"/>
      <c r="DB112" s="96"/>
      <c r="DC112" s="96"/>
      <c r="DD112" s="96"/>
      <c r="DE112" s="96"/>
      <c r="DF112" s="96"/>
      <c r="DG112" s="96"/>
      <c r="DH112" s="96"/>
      <c r="DI112" s="96"/>
      <c r="DJ112" s="96"/>
      <c r="DK112" s="96"/>
      <c r="DL112" s="96"/>
      <c r="DM112" s="96"/>
      <c r="DN112" s="96"/>
      <c r="DO112" s="96"/>
      <c r="DP112" s="96"/>
      <c r="DQ112" s="96"/>
      <c r="DR112" s="96"/>
      <c r="DS112" s="96"/>
      <c r="DT112" s="96"/>
      <c r="DU112" s="96"/>
      <c r="DV112" s="96"/>
      <c r="DW112" s="96"/>
      <c r="DX112" s="96"/>
      <c r="DY112" s="96"/>
      <c r="DZ112" s="96"/>
      <c r="EA112" s="96"/>
      <c r="EB112" s="96"/>
    </row>
    <row r="113" spans="1:132" ht="19.5">
      <c r="A113" s="81" t="s">
        <v>72</v>
      </c>
      <c r="B113" s="82" t="s">
        <v>73</v>
      </c>
      <c r="C113" s="82">
        <v>1193100002</v>
      </c>
      <c r="D113" s="83" t="s">
        <v>288</v>
      </c>
      <c r="E113" s="84" t="s">
        <v>289</v>
      </c>
      <c r="F113" s="86" t="s">
        <v>435</v>
      </c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6"/>
      <c r="BY113" s="96"/>
      <c r="BZ113" s="96"/>
      <c r="CA113" s="96"/>
      <c r="CB113" s="96"/>
      <c r="CC113" s="96"/>
      <c r="CD113" s="96"/>
      <c r="CE113" s="96"/>
      <c r="CF113" s="96"/>
      <c r="CG113" s="96"/>
      <c r="CH113" s="96"/>
      <c r="CI113" s="96"/>
      <c r="CJ113" s="96"/>
      <c r="CK113" s="96"/>
      <c r="CL113" s="96"/>
      <c r="CM113" s="96"/>
      <c r="CN113" s="96"/>
      <c r="CO113" s="96"/>
      <c r="CP113" s="96"/>
      <c r="CQ113" s="96"/>
      <c r="CR113" s="96"/>
      <c r="CS113" s="96"/>
      <c r="CT113" s="96"/>
      <c r="CU113" s="96"/>
      <c r="CV113" s="96"/>
      <c r="CW113" s="96"/>
      <c r="CX113" s="96"/>
      <c r="CY113" s="96"/>
      <c r="CZ113" s="96"/>
      <c r="DA113" s="96"/>
      <c r="DB113" s="96"/>
      <c r="DC113" s="96"/>
      <c r="DD113" s="96"/>
      <c r="DE113" s="96"/>
      <c r="DF113" s="96"/>
      <c r="DG113" s="96"/>
      <c r="DH113" s="96"/>
      <c r="DI113" s="96"/>
      <c r="DJ113" s="96"/>
      <c r="DK113" s="96"/>
      <c r="DL113" s="96"/>
      <c r="DM113" s="96"/>
      <c r="DN113" s="96"/>
      <c r="DO113" s="96"/>
      <c r="DP113" s="96"/>
      <c r="DQ113" s="96"/>
      <c r="DR113" s="96"/>
      <c r="DS113" s="96"/>
      <c r="DT113" s="96"/>
      <c r="DU113" s="96"/>
      <c r="DV113" s="96"/>
      <c r="DW113" s="96"/>
      <c r="DX113" s="96"/>
      <c r="DY113" s="96"/>
      <c r="DZ113" s="96"/>
      <c r="EA113" s="96"/>
      <c r="EB113" s="96"/>
    </row>
    <row r="114" spans="1:132" ht="19.5">
      <c r="A114" s="81" t="s">
        <v>72</v>
      </c>
      <c r="B114" s="82" t="s">
        <v>73</v>
      </c>
      <c r="C114" s="82">
        <v>1193100002</v>
      </c>
      <c r="D114" s="83" t="s">
        <v>290</v>
      </c>
      <c r="E114" s="84" t="s">
        <v>291</v>
      </c>
      <c r="F114" s="86" t="s">
        <v>434</v>
      </c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6"/>
      <c r="BY114" s="96"/>
      <c r="BZ114" s="96"/>
      <c r="CA114" s="96"/>
      <c r="CB114" s="96"/>
      <c r="CC114" s="96"/>
      <c r="CD114" s="96"/>
      <c r="CE114" s="96"/>
      <c r="CF114" s="96"/>
      <c r="CG114" s="96"/>
      <c r="CH114" s="96"/>
      <c r="CI114" s="96"/>
      <c r="CJ114" s="96"/>
      <c r="CK114" s="96"/>
      <c r="CL114" s="96"/>
      <c r="CM114" s="96"/>
      <c r="CN114" s="96"/>
      <c r="CO114" s="96"/>
      <c r="CP114" s="96"/>
      <c r="CQ114" s="96"/>
      <c r="CR114" s="96"/>
      <c r="CS114" s="96"/>
      <c r="CT114" s="96"/>
      <c r="CU114" s="96"/>
      <c r="CV114" s="96"/>
      <c r="CW114" s="96"/>
      <c r="CX114" s="96"/>
      <c r="CY114" s="96"/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  <c r="DT114" s="96"/>
      <c r="DU114" s="96"/>
      <c r="DV114" s="96"/>
      <c r="DW114" s="96"/>
      <c r="DX114" s="96"/>
      <c r="DY114" s="96"/>
      <c r="DZ114" s="96"/>
      <c r="EA114" s="96"/>
      <c r="EB114" s="96"/>
    </row>
    <row r="115" spans="1:132" ht="19.5">
      <c r="A115" s="81" t="s">
        <v>72</v>
      </c>
      <c r="B115" s="82" t="s">
        <v>73</v>
      </c>
      <c r="C115" s="82">
        <v>1193100002</v>
      </c>
      <c r="D115" s="83" t="s">
        <v>292</v>
      </c>
      <c r="E115" s="84" t="s">
        <v>293</v>
      </c>
      <c r="F115" s="86" t="s">
        <v>435</v>
      </c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</row>
    <row r="116" spans="1:132" ht="19.5">
      <c r="A116" s="81" t="s">
        <v>72</v>
      </c>
      <c r="B116" s="82" t="s">
        <v>73</v>
      </c>
      <c r="C116" s="82">
        <v>1193100002</v>
      </c>
      <c r="D116" s="83" t="s">
        <v>294</v>
      </c>
      <c r="E116" s="84" t="s">
        <v>295</v>
      </c>
      <c r="F116" s="86" t="s">
        <v>434</v>
      </c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6"/>
      <c r="BY116" s="96"/>
      <c r="BZ116" s="96"/>
      <c r="CA116" s="96"/>
      <c r="CB116" s="96"/>
      <c r="CC116" s="96"/>
      <c r="CD116" s="96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6"/>
      <c r="DZ116" s="96"/>
      <c r="EA116" s="96"/>
      <c r="EB116" s="96"/>
    </row>
    <row r="117" spans="1:132" ht="19.5">
      <c r="A117" s="81" t="s">
        <v>72</v>
      </c>
      <c r="B117" s="82" t="s">
        <v>73</v>
      </c>
      <c r="C117" s="82">
        <v>1193100002</v>
      </c>
      <c r="D117" s="83" t="s">
        <v>296</v>
      </c>
      <c r="E117" s="84" t="s">
        <v>297</v>
      </c>
      <c r="F117" s="86" t="s">
        <v>434</v>
      </c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</row>
    <row r="118" spans="1:132" ht="19.5">
      <c r="A118" s="81" t="s">
        <v>72</v>
      </c>
      <c r="B118" s="82" t="s">
        <v>73</v>
      </c>
      <c r="C118" s="82">
        <v>1193100002</v>
      </c>
      <c r="D118" s="83" t="s">
        <v>298</v>
      </c>
      <c r="E118" s="84" t="s">
        <v>299</v>
      </c>
      <c r="F118" s="86" t="s">
        <v>435</v>
      </c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  <c r="CY118" s="96"/>
      <c r="CZ118" s="96"/>
      <c r="DA118" s="96"/>
      <c r="DB118" s="96"/>
      <c r="DC118" s="96"/>
      <c r="DD118" s="96"/>
      <c r="DE118" s="96"/>
      <c r="DF118" s="96"/>
      <c r="DG118" s="96"/>
      <c r="DH118" s="96"/>
      <c r="DI118" s="96"/>
      <c r="DJ118" s="96"/>
      <c r="DK118" s="96"/>
      <c r="DL118" s="96"/>
      <c r="DM118" s="96"/>
      <c r="DN118" s="96"/>
      <c r="DO118" s="96"/>
      <c r="DP118" s="96"/>
      <c r="DQ118" s="96"/>
      <c r="DR118" s="96"/>
      <c r="DS118" s="96"/>
      <c r="DT118" s="96"/>
      <c r="DU118" s="96"/>
      <c r="DV118" s="96"/>
      <c r="DW118" s="96"/>
      <c r="DX118" s="96"/>
      <c r="DY118" s="96"/>
      <c r="DZ118" s="96"/>
      <c r="EA118" s="96"/>
      <c r="EB118" s="96"/>
    </row>
    <row r="119" spans="1:132" ht="19.5">
      <c r="A119" s="81" t="s">
        <v>72</v>
      </c>
      <c r="B119" s="82" t="s">
        <v>73</v>
      </c>
      <c r="C119" s="82">
        <v>1193100002</v>
      </c>
      <c r="D119" s="83" t="s">
        <v>300</v>
      </c>
      <c r="E119" s="84" t="s">
        <v>301</v>
      </c>
      <c r="F119" s="86" t="s">
        <v>435</v>
      </c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6"/>
      <c r="BY119" s="96"/>
      <c r="BZ119" s="96"/>
      <c r="CA119" s="96"/>
      <c r="CB119" s="96"/>
      <c r="CC119" s="96"/>
      <c r="CD119" s="96"/>
      <c r="CE119" s="96"/>
      <c r="CF119" s="96"/>
      <c r="CG119" s="96"/>
      <c r="CH119" s="96"/>
      <c r="CI119" s="96"/>
      <c r="CJ119" s="96"/>
      <c r="CK119" s="96"/>
      <c r="CL119" s="96"/>
      <c r="CM119" s="96"/>
      <c r="CN119" s="96"/>
      <c r="CO119" s="96"/>
      <c r="CP119" s="96"/>
      <c r="CQ119" s="96"/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6"/>
      <c r="DC119" s="96"/>
      <c r="DD119" s="96"/>
      <c r="DE119" s="96"/>
      <c r="DF119" s="96"/>
      <c r="DG119" s="96"/>
      <c r="DH119" s="96"/>
      <c r="DI119" s="96"/>
      <c r="DJ119" s="96"/>
      <c r="DK119" s="96"/>
      <c r="DL119" s="96"/>
      <c r="DM119" s="96"/>
      <c r="DN119" s="96"/>
      <c r="DO119" s="96"/>
      <c r="DP119" s="96"/>
      <c r="DQ119" s="96"/>
      <c r="DR119" s="96"/>
      <c r="DS119" s="96"/>
      <c r="DT119" s="96"/>
      <c r="DU119" s="96"/>
      <c r="DV119" s="96"/>
      <c r="DW119" s="96"/>
      <c r="DX119" s="96"/>
      <c r="DY119" s="96"/>
      <c r="DZ119" s="96"/>
      <c r="EA119" s="96"/>
      <c r="EB119" s="96"/>
    </row>
    <row r="120" spans="1:132" ht="19.5">
      <c r="A120" s="81" t="s">
        <v>72</v>
      </c>
      <c r="B120" s="82" t="s">
        <v>73</v>
      </c>
      <c r="C120" s="82">
        <v>1193100002</v>
      </c>
      <c r="D120" s="83" t="s">
        <v>302</v>
      </c>
      <c r="E120" s="84" t="s">
        <v>303</v>
      </c>
      <c r="F120" s="86" t="s">
        <v>435</v>
      </c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96"/>
      <c r="CP120" s="96"/>
      <c r="CQ120" s="96"/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6"/>
      <c r="DF120" s="96"/>
      <c r="DG120" s="96"/>
      <c r="DH120" s="96"/>
      <c r="DI120" s="96"/>
      <c r="DJ120" s="96"/>
      <c r="DK120" s="96"/>
      <c r="DL120" s="96"/>
      <c r="DM120" s="96"/>
      <c r="DN120" s="96"/>
      <c r="DO120" s="96"/>
      <c r="DP120" s="96"/>
      <c r="DQ120" s="96"/>
      <c r="DR120" s="96"/>
      <c r="DS120" s="96"/>
      <c r="DT120" s="96"/>
      <c r="DU120" s="96"/>
      <c r="DV120" s="96"/>
      <c r="DW120" s="96"/>
      <c r="DX120" s="96"/>
      <c r="DY120" s="96"/>
      <c r="DZ120" s="96"/>
      <c r="EA120" s="96"/>
      <c r="EB120" s="96"/>
    </row>
    <row r="121" spans="1:132" ht="19.5">
      <c r="A121" s="81" t="s">
        <v>72</v>
      </c>
      <c r="B121" s="82" t="s">
        <v>73</v>
      </c>
      <c r="C121" s="82">
        <v>1193100002</v>
      </c>
      <c r="D121" s="83" t="s">
        <v>304</v>
      </c>
      <c r="E121" s="84" t="s">
        <v>305</v>
      </c>
      <c r="F121" s="86" t="s">
        <v>435</v>
      </c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6"/>
      <c r="BY121" s="96"/>
      <c r="BZ121" s="96"/>
      <c r="CA121" s="96"/>
      <c r="CB121" s="96"/>
      <c r="CC121" s="96"/>
      <c r="CD121" s="96"/>
      <c r="CE121" s="96"/>
      <c r="CF121" s="96"/>
      <c r="CG121" s="96"/>
      <c r="CH121" s="96"/>
      <c r="CI121" s="96"/>
      <c r="CJ121" s="96"/>
      <c r="CK121" s="96"/>
      <c r="CL121" s="96"/>
      <c r="CM121" s="96"/>
      <c r="CN121" s="96"/>
      <c r="CO121" s="96"/>
      <c r="CP121" s="96"/>
      <c r="CQ121" s="96"/>
      <c r="CR121" s="96"/>
      <c r="CS121" s="96"/>
      <c r="CT121" s="96"/>
      <c r="CU121" s="96"/>
      <c r="CV121" s="96"/>
      <c r="CW121" s="96"/>
      <c r="CX121" s="96"/>
      <c r="CY121" s="96"/>
      <c r="CZ121" s="96"/>
      <c r="DA121" s="96"/>
      <c r="DB121" s="96"/>
      <c r="DC121" s="96"/>
      <c r="DD121" s="96"/>
      <c r="DE121" s="96"/>
      <c r="DF121" s="96"/>
      <c r="DG121" s="96"/>
      <c r="DH121" s="96"/>
      <c r="DI121" s="96"/>
      <c r="DJ121" s="96"/>
      <c r="DK121" s="96"/>
      <c r="DL121" s="96"/>
      <c r="DM121" s="96"/>
      <c r="DN121" s="96"/>
      <c r="DO121" s="96"/>
      <c r="DP121" s="96"/>
      <c r="DQ121" s="96"/>
      <c r="DR121" s="96"/>
      <c r="DS121" s="96"/>
      <c r="DT121" s="96"/>
      <c r="DU121" s="96"/>
      <c r="DV121" s="96"/>
      <c r="DW121" s="96"/>
      <c r="DX121" s="96"/>
      <c r="DY121" s="96"/>
      <c r="DZ121" s="96"/>
      <c r="EA121" s="96"/>
      <c r="EB121" s="96"/>
    </row>
    <row r="122" spans="1:132" ht="19.5">
      <c r="A122" s="81" t="s">
        <v>72</v>
      </c>
      <c r="B122" s="82" t="s">
        <v>73</v>
      </c>
      <c r="C122" s="82">
        <v>1193100002</v>
      </c>
      <c r="D122" s="83" t="s">
        <v>306</v>
      </c>
      <c r="E122" s="84" t="s">
        <v>307</v>
      </c>
      <c r="F122" s="86" t="s">
        <v>435</v>
      </c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6"/>
      <c r="BY122" s="96"/>
      <c r="BZ122" s="96"/>
      <c r="CA122" s="96"/>
      <c r="CB122" s="96"/>
      <c r="CC122" s="96"/>
      <c r="CD122" s="96"/>
      <c r="CE122" s="96"/>
      <c r="CF122" s="96"/>
      <c r="CG122" s="96"/>
      <c r="CH122" s="96"/>
      <c r="CI122" s="96"/>
      <c r="CJ122" s="96"/>
      <c r="CK122" s="96"/>
      <c r="CL122" s="96"/>
      <c r="CM122" s="96"/>
      <c r="CN122" s="96"/>
      <c r="CO122" s="96"/>
      <c r="CP122" s="96"/>
      <c r="CQ122" s="96"/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/>
      <c r="DZ122" s="96"/>
      <c r="EA122" s="96"/>
      <c r="EB122" s="96"/>
    </row>
    <row r="123" spans="1:132" ht="19.5">
      <c r="A123" s="81" t="s">
        <v>72</v>
      </c>
      <c r="B123" s="82" t="s">
        <v>73</v>
      </c>
      <c r="C123" s="82">
        <v>1193100002</v>
      </c>
      <c r="D123" s="83" t="s">
        <v>308</v>
      </c>
      <c r="E123" s="84" t="s">
        <v>309</v>
      </c>
      <c r="F123" s="86" t="s">
        <v>435</v>
      </c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6"/>
      <c r="BY123" s="96"/>
      <c r="BZ123" s="96"/>
      <c r="CA123" s="96"/>
      <c r="CB123" s="96"/>
      <c r="CC123" s="96"/>
      <c r="CD123" s="96"/>
      <c r="CE123" s="96"/>
      <c r="CF123" s="96"/>
      <c r="CG123" s="96"/>
      <c r="CH123" s="96"/>
      <c r="CI123" s="96"/>
      <c r="CJ123" s="96"/>
      <c r="CK123" s="96"/>
      <c r="CL123" s="96"/>
      <c r="CM123" s="96"/>
      <c r="CN123" s="96"/>
      <c r="CO123" s="96"/>
      <c r="CP123" s="96"/>
      <c r="CQ123" s="96"/>
      <c r="CR123" s="96"/>
      <c r="CS123" s="96"/>
      <c r="CT123" s="96"/>
      <c r="CU123" s="96"/>
      <c r="CV123" s="96"/>
      <c r="CW123" s="96"/>
      <c r="CX123" s="96"/>
      <c r="CY123" s="96"/>
      <c r="CZ123" s="96"/>
      <c r="DA123" s="96"/>
      <c r="DB123" s="96"/>
      <c r="DC123" s="96"/>
      <c r="DD123" s="96"/>
      <c r="DE123" s="96"/>
      <c r="DF123" s="96"/>
      <c r="DG123" s="96"/>
      <c r="DH123" s="96"/>
      <c r="DI123" s="96"/>
      <c r="DJ123" s="96"/>
      <c r="DK123" s="96"/>
      <c r="DL123" s="96"/>
      <c r="DM123" s="96"/>
      <c r="DN123" s="96"/>
      <c r="DO123" s="96"/>
      <c r="DP123" s="96"/>
      <c r="DQ123" s="96"/>
      <c r="DR123" s="96"/>
      <c r="DS123" s="96"/>
      <c r="DT123" s="96"/>
      <c r="DU123" s="96"/>
      <c r="DV123" s="96"/>
      <c r="DW123" s="96"/>
      <c r="DX123" s="96"/>
      <c r="DY123" s="96"/>
      <c r="DZ123" s="96"/>
      <c r="EA123" s="96"/>
      <c r="EB123" s="96"/>
    </row>
    <row r="124" spans="1:132" ht="19.5">
      <c r="A124" s="81" t="s">
        <v>72</v>
      </c>
      <c r="B124" s="82" t="s">
        <v>73</v>
      </c>
      <c r="C124" s="82">
        <v>1193100002</v>
      </c>
      <c r="D124" s="83" t="s">
        <v>310</v>
      </c>
      <c r="E124" s="84" t="s">
        <v>311</v>
      </c>
      <c r="F124" s="86" t="s">
        <v>435</v>
      </c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6"/>
      <c r="BY124" s="96"/>
      <c r="BZ124" s="96"/>
      <c r="CA124" s="96"/>
      <c r="CB124" s="96"/>
      <c r="CC124" s="96"/>
      <c r="CD124" s="96"/>
      <c r="CE124" s="96"/>
      <c r="CF124" s="96"/>
      <c r="CG124" s="96"/>
      <c r="CH124" s="96"/>
      <c r="CI124" s="96"/>
      <c r="CJ124" s="96"/>
      <c r="CK124" s="96"/>
      <c r="CL124" s="96"/>
      <c r="CM124" s="96"/>
      <c r="CN124" s="96"/>
      <c r="CO124" s="96"/>
      <c r="CP124" s="96"/>
      <c r="CQ124" s="96"/>
      <c r="CR124" s="96"/>
      <c r="CS124" s="96"/>
      <c r="CT124" s="96"/>
      <c r="CU124" s="96"/>
      <c r="CV124" s="96"/>
      <c r="CW124" s="96"/>
      <c r="CX124" s="96"/>
      <c r="CY124" s="96"/>
      <c r="CZ124" s="96"/>
      <c r="DA124" s="96"/>
      <c r="DB124" s="96"/>
      <c r="DC124" s="96"/>
      <c r="DD124" s="96"/>
      <c r="DE124" s="96"/>
      <c r="DF124" s="96"/>
      <c r="DG124" s="96"/>
      <c r="DH124" s="96"/>
      <c r="DI124" s="96"/>
      <c r="DJ124" s="96"/>
      <c r="DK124" s="96"/>
      <c r="DL124" s="96"/>
      <c r="DM124" s="96"/>
      <c r="DN124" s="96"/>
      <c r="DO124" s="96"/>
      <c r="DP124" s="96"/>
      <c r="DQ124" s="96"/>
      <c r="DR124" s="96"/>
      <c r="DS124" s="96"/>
      <c r="DT124" s="96"/>
      <c r="DU124" s="96"/>
      <c r="DV124" s="96"/>
      <c r="DW124" s="96"/>
      <c r="DX124" s="96"/>
      <c r="DY124" s="96"/>
      <c r="DZ124" s="96"/>
      <c r="EA124" s="96"/>
      <c r="EB124" s="96"/>
    </row>
    <row r="125" spans="1:132" ht="19.5">
      <c r="A125" s="81" t="s">
        <v>72</v>
      </c>
      <c r="B125" s="82" t="s">
        <v>73</v>
      </c>
      <c r="C125" s="82">
        <v>1193100002</v>
      </c>
      <c r="D125" s="83" t="s">
        <v>312</v>
      </c>
      <c r="E125" s="84" t="s">
        <v>313</v>
      </c>
      <c r="F125" s="86" t="s">
        <v>435</v>
      </c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6"/>
      <c r="BY125" s="96"/>
      <c r="BZ125" s="96"/>
      <c r="CA125" s="96"/>
      <c r="CB125" s="96"/>
      <c r="CC125" s="96"/>
      <c r="CD125" s="96"/>
      <c r="CE125" s="96"/>
      <c r="CF125" s="96"/>
      <c r="CG125" s="96"/>
      <c r="CH125" s="96"/>
      <c r="CI125" s="96"/>
      <c r="CJ125" s="96"/>
      <c r="CK125" s="96"/>
      <c r="CL125" s="96"/>
      <c r="CM125" s="96"/>
      <c r="CN125" s="96"/>
      <c r="CO125" s="96"/>
      <c r="CP125" s="96"/>
      <c r="CQ125" s="96"/>
      <c r="CR125" s="96"/>
      <c r="CS125" s="96"/>
      <c r="CT125" s="96"/>
      <c r="CU125" s="96"/>
      <c r="CV125" s="96"/>
      <c r="CW125" s="96"/>
      <c r="CX125" s="96"/>
      <c r="CY125" s="96"/>
      <c r="CZ125" s="96"/>
      <c r="DA125" s="96"/>
      <c r="DB125" s="96"/>
      <c r="DC125" s="96"/>
      <c r="DD125" s="96"/>
      <c r="DE125" s="96"/>
      <c r="DF125" s="96"/>
      <c r="DG125" s="96"/>
      <c r="DH125" s="96"/>
      <c r="DI125" s="96"/>
      <c r="DJ125" s="96"/>
      <c r="DK125" s="96"/>
      <c r="DL125" s="96"/>
      <c r="DM125" s="96"/>
      <c r="DN125" s="96"/>
      <c r="DO125" s="96"/>
      <c r="DP125" s="96"/>
      <c r="DQ125" s="96"/>
      <c r="DR125" s="96"/>
      <c r="DS125" s="96"/>
      <c r="DT125" s="96"/>
      <c r="DU125" s="96"/>
      <c r="DV125" s="96"/>
      <c r="DW125" s="96"/>
      <c r="DX125" s="96"/>
      <c r="DY125" s="96"/>
      <c r="DZ125" s="96"/>
      <c r="EA125" s="96"/>
      <c r="EB125" s="96"/>
    </row>
    <row r="126" spans="1:132" ht="19.5">
      <c r="A126" s="81" t="s">
        <v>72</v>
      </c>
      <c r="B126" s="82" t="s">
        <v>73</v>
      </c>
      <c r="C126" s="82">
        <v>1193100002</v>
      </c>
      <c r="D126" s="83" t="s">
        <v>314</v>
      </c>
      <c r="E126" s="84" t="s">
        <v>315</v>
      </c>
      <c r="F126" s="86" t="s">
        <v>435</v>
      </c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6"/>
      <c r="BY126" s="96"/>
      <c r="BZ126" s="96"/>
      <c r="CA126" s="96"/>
      <c r="CB126" s="96"/>
      <c r="CC126" s="96"/>
      <c r="CD126" s="96"/>
      <c r="CE126" s="96"/>
      <c r="CF126" s="96"/>
      <c r="CG126" s="96"/>
      <c r="CH126" s="96"/>
      <c r="CI126" s="96"/>
      <c r="CJ126" s="96"/>
      <c r="CK126" s="96"/>
      <c r="CL126" s="96"/>
      <c r="CM126" s="96"/>
      <c r="CN126" s="96"/>
      <c r="CO126" s="96"/>
      <c r="CP126" s="96"/>
      <c r="CQ126" s="96"/>
      <c r="CR126" s="96"/>
      <c r="CS126" s="96"/>
      <c r="CT126" s="96"/>
      <c r="CU126" s="96"/>
      <c r="CV126" s="96"/>
      <c r="CW126" s="96"/>
      <c r="CX126" s="96"/>
      <c r="CY126" s="96"/>
      <c r="CZ126" s="96"/>
      <c r="DA126" s="96"/>
      <c r="DB126" s="96"/>
      <c r="DC126" s="96"/>
      <c r="DD126" s="96"/>
      <c r="DE126" s="96"/>
      <c r="DF126" s="96"/>
      <c r="DG126" s="96"/>
      <c r="DH126" s="96"/>
      <c r="DI126" s="96"/>
      <c r="DJ126" s="96"/>
      <c r="DK126" s="96"/>
      <c r="DL126" s="96"/>
      <c r="DM126" s="96"/>
      <c r="DN126" s="96"/>
      <c r="DO126" s="96"/>
      <c r="DP126" s="96"/>
      <c r="DQ126" s="96"/>
      <c r="DR126" s="96"/>
      <c r="DS126" s="96"/>
      <c r="DT126" s="96"/>
      <c r="DU126" s="96"/>
      <c r="DV126" s="96"/>
      <c r="DW126" s="96"/>
      <c r="DX126" s="96"/>
      <c r="DY126" s="96"/>
      <c r="DZ126" s="96"/>
      <c r="EA126" s="96"/>
      <c r="EB126" s="96"/>
    </row>
    <row r="127" spans="1:132" ht="19.5">
      <c r="A127" s="81" t="s">
        <v>72</v>
      </c>
      <c r="B127" s="82" t="s">
        <v>73</v>
      </c>
      <c r="C127" s="82">
        <v>1193100002</v>
      </c>
      <c r="D127" s="83" t="s">
        <v>316</v>
      </c>
      <c r="E127" s="84" t="s">
        <v>317</v>
      </c>
      <c r="F127" s="86" t="s">
        <v>434</v>
      </c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6"/>
      <c r="BY127" s="96"/>
      <c r="BZ127" s="96"/>
      <c r="CA127" s="96"/>
      <c r="CB127" s="96"/>
      <c r="CC127" s="96"/>
      <c r="CD127" s="96"/>
      <c r="CE127" s="96"/>
      <c r="CF127" s="96"/>
      <c r="CG127" s="96"/>
      <c r="CH127" s="96"/>
      <c r="CI127" s="96"/>
      <c r="CJ127" s="96"/>
      <c r="CK127" s="96"/>
      <c r="CL127" s="96"/>
      <c r="CM127" s="96"/>
      <c r="CN127" s="96"/>
      <c r="CO127" s="96"/>
      <c r="CP127" s="96"/>
      <c r="CQ127" s="96"/>
      <c r="CR127" s="96"/>
      <c r="CS127" s="96"/>
      <c r="CT127" s="96"/>
      <c r="CU127" s="96"/>
      <c r="CV127" s="96"/>
      <c r="CW127" s="96"/>
      <c r="CX127" s="96"/>
      <c r="CY127" s="96"/>
      <c r="CZ127" s="96"/>
      <c r="DA127" s="96"/>
      <c r="DB127" s="96"/>
      <c r="DC127" s="96"/>
      <c r="DD127" s="96"/>
      <c r="DE127" s="96"/>
      <c r="DF127" s="96"/>
      <c r="DG127" s="96"/>
      <c r="DH127" s="96"/>
      <c r="DI127" s="96"/>
      <c r="DJ127" s="96"/>
      <c r="DK127" s="96"/>
      <c r="DL127" s="96"/>
      <c r="DM127" s="96"/>
      <c r="DN127" s="96"/>
      <c r="DO127" s="96"/>
      <c r="DP127" s="96"/>
      <c r="DQ127" s="96"/>
      <c r="DR127" s="96"/>
      <c r="DS127" s="96"/>
      <c r="DT127" s="96"/>
      <c r="DU127" s="96"/>
      <c r="DV127" s="96"/>
      <c r="DW127" s="96"/>
      <c r="DX127" s="96"/>
      <c r="DY127" s="96"/>
      <c r="DZ127" s="96"/>
      <c r="EA127" s="96"/>
      <c r="EB127" s="96"/>
    </row>
    <row r="128" spans="1:132" ht="19.5">
      <c r="A128" s="81" t="s">
        <v>72</v>
      </c>
      <c r="B128" s="82" t="s">
        <v>73</v>
      </c>
      <c r="C128" s="82">
        <v>1193100002</v>
      </c>
      <c r="D128" s="83" t="s">
        <v>318</v>
      </c>
      <c r="E128" s="84" t="s">
        <v>319</v>
      </c>
      <c r="F128" s="86" t="s">
        <v>434</v>
      </c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6"/>
      <c r="BY128" s="96"/>
      <c r="BZ128" s="96"/>
      <c r="CA128" s="96"/>
      <c r="CB128" s="96"/>
      <c r="CC128" s="96"/>
      <c r="CD128" s="96"/>
      <c r="CE128" s="96"/>
      <c r="CF128" s="96"/>
      <c r="CG128" s="96"/>
      <c r="CH128" s="96"/>
      <c r="CI128" s="96"/>
      <c r="CJ128" s="96"/>
      <c r="CK128" s="96"/>
      <c r="CL128" s="96"/>
      <c r="CM128" s="96"/>
      <c r="CN128" s="96"/>
      <c r="CO128" s="96"/>
      <c r="CP128" s="96"/>
      <c r="CQ128" s="96"/>
      <c r="CR128" s="96"/>
      <c r="CS128" s="96"/>
      <c r="CT128" s="96"/>
      <c r="CU128" s="96"/>
      <c r="CV128" s="96"/>
      <c r="CW128" s="96"/>
      <c r="CX128" s="96"/>
      <c r="CY128" s="96"/>
      <c r="CZ128" s="96"/>
      <c r="DA128" s="96"/>
      <c r="DB128" s="96"/>
      <c r="DC128" s="96"/>
      <c r="DD128" s="96"/>
      <c r="DE128" s="96"/>
      <c r="DF128" s="96"/>
      <c r="DG128" s="96"/>
      <c r="DH128" s="96"/>
      <c r="DI128" s="96"/>
      <c r="DJ128" s="96"/>
      <c r="DK128" s="96"/>
      <c r="DL128" s="96"/>
      <c r="DM128" s="96"/>
      <c r="DN128" s="96"/>
      <c r="DO128" s="96"/>
      <c r="DP128" s="96"/>
      <c r="DQ128" s="96"/>
      <c r="DR128" s="96"/>
      <c r="DS128" s="96"/>
      <c r="DT128" s="96"/>
      <c r="DU128" s="96"/>
      <c r="DV128" s="96"/>
      <c r="DW128" s="96"/>
      <c r="DX128" s="96"/>
      <c r="DY128" s="96"/>
      <c r="DZ128" s="96"/>
      <c r="EA128" s="96"/>
      <c r="EB128" s="96"/>
    </row>
    <row r="129" spans="1:132" ht="19.5">
      <c r="A129" s="81" t="s">
        <v>72</v>
      </c>
      <c r="B129" s="82" t="s">
        <v>73</v>
      </c>
      <c r="C129" s="82">
        <v>1193100002</v>
      </c>
      <c r="D129" s="83" t="s">
        <v>320</v>
      </c>
      <c r="E129" s="84" t="s">
        <v>321</v>
      </c>
      <c r="F129" s="86" t="s">
        <v>434</v>
      </c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6"/>
      <c r="BY129" s="96"/>
      <c r="BZ129" s="96"/>
      <c r="CA129" s="96"/>
      <c r="CB129" s="96"/>
      <c r="CC129" s="96"/>
      <c r="CD129" s="96"/>
      <c r="CE129" s="96"/>
      <c r="CF129" s="96"/>
      <c r="CG129" s="96"/>
      <c r="CH129" s="96"/>
      <c r="CI129" s="96"/>
      <c r="CJ129" s="96"/>
      <c r="CK129" s="96"/>
      <c r="CL129" s="96"/>
      <c r="CM129" s="96"/>
      <c r="CN129" s="96"/>
      <c r="CO129" s="96"/>
      <c r="CP129" s="96"/>
      <c r="CQ129" s="96"/>
      <c r="CR129" s="96"/>
      <c r="CS129" s="96"/>
      <c r="CT129" s="96"/>
      <c r="CU129" s="96"/>
      <c r="CV129" s="96"/>
      <c r="CW129" s="96"/>
      <c r="CX129" s="96"/>
      <c r="CY129" s="96"/>
      <c r="CZ129" s="96"/>
      <c r="DA129" s="96"/>
      <c r="DB129" s="96"/>
      <c r="DC129" s="96"/>
      <c r="DD129" s="96"/>
      <c r="DE129" s="96"/>
      <c r="DF129" s="96"/>
      <c r="DG129" s="96"/>
      <c r="DH129" s="96"/>
      <c r="DI129" s="96"/>
      <c r="DJ129" s="96"/>
      <c r="DK129" s="96"/>
      <c r="DL129" s="96"/>
      <c r="DM129" s="96"/>
      <c r="DN129" s="96"/>
      <c r="DO129" s="96"/>
      <c r="DP129" s="96"/>
      <c r="DQ129" s="96"/>
      <c r="DR129" s="96"/>
      <c r="DS129" s="96"/>
      <c r="DT129" s="96"/>
      <c r="DU129" s="96"/>
      <c r="DV129" s="96"/>
      <c r="DW129" s="96"/>
      <c r="DX129" s="96"/>
      <c r="DY129" s="96"/>
      <c r="DZ129" s="96"/>
      <c r="EA129" s="96"/>
      <c r="EB129" s="96"/>
    </row>
    <row r="130" spans="1:132" ht="19.5">
      <c r="A130" s="81" t="s">
        <v>72</v>
      </c>
      <c r="B130" s="82" t="s">
        <v>73</v>
      </c>
      <c r="C130" s="82">
        <v>1193100002</v>
      </c>
      <c r="D130" s="83" t="s">
        <v>322</v>
      </c>
      <c r="E130" s="84" t="s">
        <v>323</v>
      </c>
      <c r="F130" s="86" t="s">
        <v>434</v>
      </c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6"/>
      <c r="BY130" s="96"/>
      <c r="BZ130" s="96"/>
      <c r="CA130" s="96"/>
      <c r="CB130" s="96"/>
      <c r="CC130" s="96"/>
      <c r="CD130" s="96"/>
      <c r="CE130" s="96"/>
      <c r="CF130" s="96"/>
      <c r="CG130" s="96"/>
      <c r="CH130" s="96"/>
      <c r="CI130" s="96"/>
      <c r="CJ130" s="96"/>
      <c r="CK130" s="96"/>
      <c r="CL130" s="96"/>
      <c r="CM130" s="96"/>
      <c r="CN130" s="96"/>
      <c r="CO130" s="96"/>
      <c r="CP130" s="96"/>
      <c r="CQ130" s="96"/>
      <c r="CR130" s="96"/>
      <c r="CS130" s="96"/>
      <c r="CT130" s="96"/>
      <c r="CU130" s="96"/>
      <c r="CV130" s="96"/>
      <c r="CW130" s="96"/>
      <c r="CX130" s="96"/>
      <c r="CY130" s="96"/>
      <c r="CZ130" s="96"/>
      <c r="DA130" s="96"/>
      <c r="DB130" s="96"/>
      <c r="DC130" s="96"/>
      <c r="DD130" s="96"/>
      <c r="DE130" s="96"/>
      <c r="DF130" s="96"/>
      <c r="DG130" s="96"/>
      <c r="DH130" s="96"/>
      <c r="DI130" s="96"/>
      <c r="DJ130" s="96"/>
      <c r="DK130" s="96"/>
      <c r="DL130" s="96"/>
      <c r="DM130" s="96"/>
      <c r="DN130" s="96"/>
      <c r="DO130" s="96"/>
      <c r="DP130" s="96"/>
      <c r="DQ130" s="96"/>
      <c r="DR130" s="96"/>
      <c r="DS130" s="96"/>
      <c r="DT130" s="96"/>
      <c r="DU130" s="96"/>
      <c r="DV130" s="96"/>
      <c r="DW130" s="96"/>
      <c r="DX130" s="96"/>
      <c r="DY130" s="96"/>
      <c r="DZ130" s="96"/>
      <c r="EA130" s="96"/>
      <c r="EB130" s="96"/>
    </row>
    <row r="131" spans="1:132" ht="19.5">
      <c r="A131" s="81" t="s">
        <v>72</v>
      </c>
      <c r="B131" s="82" t="s">
        <v>73</v>
      </c>
      <c r="C131" s="82">
        <v>1193100002</v>
      </c>
      <c r="D131" s="83" t="s">
        <v>324</v>
      </c>
      <c r="E131" s="84" t="s">
        <v>325</v>
      </c>
      <c r="F131" s="86" t="s">
        <v>434</v>
      </c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6"/>
      <c r="BY131" s="96"/>
      <c r="BZ131" s="96"/>
      <c r="CA131" s="96"/>
      <c r="CB131" s="96"/>
      <c r="CC131" s="96"/>
      <c r="CD131" s="96"/>
      <c r="CE131" s="96"/>
      <c r="CF131" s="96"/>
      <c r="CG131" s="96"/>
      <c r="CH131" s="96"/>
      <c r="CI131" s="96"/>
      <c r="CJ131" s="96"/>
      <c r="CK131" s="96"/>
      <c r="CL131" s="96"/>
      <c r="CM131" s="96"/>
      <c r="CN131" s="96"/>
      <c r="CO131" s="96"/>
      <c r="CP131" s="96"/>
      <c r="CQ131" s="96"/>
      <c r="CR131" s="96"/>
      <c r="CS131" s="96"/>
      <c r="CT131" s="96"/>
      <c r="CU131" s="96"/>
      <c r="CV131" s="96"/>
      <c r="CW131" s="96"/>
      <c r="CX131" s="96"/>
      <c r="CY131" s="96"/>
      <c r="CZ131" s="96"/>
      <c r="DA131" s="96"/>
      <c r="DB131" s="96"/>
      <c r="DC131" s="96"/>
      <c r="DD131" s="96"/>
      <c r="DE131" s="96"/>
      <c r="DF131" s="96"/>
      <c r="DG131" s="96"/>
      <c r="DH131" s="96"/>
      <c r="DI131" s="96"/>
      <c r="DJ131" s="96"/>
      <c r="DK131" s="96"/>
      <c r="DL131" s="96"/>
      <c r="DM131" s="96"/>
      <c r="DN131" s="96"/>
      <c r="DO131" s="96"/>
      <c r="DP131" s="96"/>
      <c r="DQ131" s="96"/>
      <c r="DR131" s="96"/>
      <c r="DS131" s="96"/>
      <c r="DT131" s="96"/>
      <c r="DU131" s="96"/>
      <c r="DV131" s="96"/>
      <c r="DW131" s="96"/>
      <c r="DX131" s="96"/>
      <c r="DY131" s="96"/>
      <c r="DZ131" s="96"/>
      <c r="EA131" s="96"/>
      <c r="EB131" s="96"/>
    </row>
    <row r="132" spans="1:132" ht="19.5">
      <c r="A132" s="81" t="s">
        <v>72</v>
      </c>
      <c r="B132" s="82" t="s">
        <v>73</v>
      </c>
      <c r="C132" s="82">
        <v>1193100002</v>
      </c>
      <c r="D132" s="83" t="s">
        <v>326</v>
      </c>
      <c r="E132" s="84" t="s">
        <v>327</v>
      </c>
      <c r="F132" s="86" t="s">
        <v>434</v>
      </c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6"/>
      <c r="BY132" s="96"/>
      <c r="BZ132" s="96"/>
      <c r="CA132" s="96"/>
      <c r="CB132" s="96"/>
      <c r="CC132" s="96"/>
      <c r="CD132" s="96"/>
      <c r="CE132" s="96"/>
      <c r="CF132" s="96"/>
      <c r="CG132" s="96"/>
      <c r="CH132" s="96"/>
      <c r="CI132" s="96"/>
      <c r="CJ132" s="96"/>
      <c r="CK132" s="96"/>
      <c r="CL132" s="96"/>
      <c r="CM132" s="96"/>
      <c r="CN132" s="96"/>
      <c r="CO132" s="96"/>
      <c r="CP132" s="96"/>
      <c r="CQ132" s="96"/>
      <c r="CR132" s="96"/>
      <c r="CS132" s="96"/>
      <c r="CT132" s="96"/>
      <c r="CU132" s="96"/>
      <c r="CV132" s="96"/>
      <c r="CW132" s="96"/>
      <c r="CX132" s="96"/>
      <c r="CY132" s="96"/>
      <c r="CZ132" s="96"/>
      <c r="DA132" s="96"/>
      <c r="DB132" s="96"/>
      <c r="DC132" s="96"/>
      <c r="DD132" s="96"/>
      <c r="DE132" s="96"/>
      <c r="DF132" s="96"/>
      <c r="DG132" s="96"/>
      <c r="DH132" s="96"/>
      <c r="DI132" s="96"/>
      <c r="DJ132" s="96"/>
      <c r="DK132" s="96"/>
      <c r="DL132" s="96"/>
      <c r="DM132" s="96"/>
      <c r="DN132" s="96"/>
      <c r="DO132" s="96"/>
      <c r="DP132" s="96"/>
      <c r="DQ132" s="96"/>
      <c r="DR132" s="96"/>
      <c r="DS132" s="96"/>
      <c r="DT132" s="96"/>
      <c r="DU132" s="96"/>
      <c r="DV132" s="96"/>
      <c r="DW132" s="96"/>
      <c r="DX132" s="96"/>
      <c r="DY132" s="96"/>
      <c r="DZ132" s="96"/>
      <c r="EA132" s="96"/>
      <c r="EB132" s="96"/>
    </row>
    <row r="133" spans="1:132" ht="19.5">
      <c r="A133" s="81" t="s">
        <v>72</v>
      </c>
      <c r="B133" s="82" t="s">
        <v>73</v>
      </c>
      <c r="C133" s="82">
        <v>1193100002</v>
      </c>
      <c r="D133" s="83" t="s">
        <v>328</v>
      </c>
      <c r="E133" s="84" t="s">
        <v>329</v>
      </c>
      <c r="F133" s="86" t="s">
        <v>434</v>
      </c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6"/>
      <c r="BY133" s="96"/>
      <c r="BZ133" s="96"/>
      <c r="CA133" s="96"/>
      <c r="CB133" s="96"/>
      <c r="CC133" s="96"/>
      <c r="CD133" s="96"/>
      <c r="CE133" s="96"/>
      <c r="CF133" s="96"/>
      <c r="CG133" s="96"/>
      <c r="CH133" s="96"/>
      <c r="CI133" s="96"/>
      <c r="CJ133" s="96"/>
      <c r="CK133" s="96"/>
      <c r="CL133" s="96"/>
      <c r="CM133" s="96"/>
      <c r="CN133" s="96"/>
      <c r="CO133" s="96"/>
      <c r="CP133" s="96"/>
      <c r="CQ133" s="96"/>
      <c r="CR133" s="96"/>
      <c r="CS133" s="96"/>
      <c r="CT133" s="96"/>
      <c r="CU133" s="96"/>
      <c r="CV133" s="96"/>
      <c r="CW133" s="96"/>
      <c r="CX133" s="96"/>
      <c r="CY133" s="96"/>
      <c r="CZ133" s="96"/>
      <c r="DA133" s="96"/>
      <c r="DB133" s="96"/>
      <c r="DC133" s="96"/>
      <c r="DD133" s="96"/>
      <c r="DE133" s="96"/>
      <c r="DF133" s="96"/>
      <c r="DG133" s="96"/>
      <c r="DH133" s="96"/>
      <c r="DI133" s="96"/>
      <c r="DJ133" s="96"/>
      <c r="DK133" s="96"/>
      <c r="DL133" s="96"/>
      <c r="DM133" s="96"/>
      <c r="DN133" s="96"/>
      <c r="DO133" s="96"/>
      <c r="DP133" s="96"/>
      <c r="DQ133" s="96"/>
      <c r="DR133" s="96"/>
      <c r="DS133" s="96"/>
      <c r="DT133" s="96"/>
      <c r="DU133" s="96"/>
      <c r="DV133" s="96"/>
      <c r="DW133" s="96"/>
      <c r="DX133" s="96"/>
      <c r="DY133" s="96"/>
      <c r="DZ133" s="96"/>
      <c r="EA133" s="96"/>
      <c r="EB133" s="96"/>
    </row>
    <row r="134" spans="1:132" ht="19.5">
      <c r="A134" s="81" t="s">
        <v>72</v>
      </c>
      <c r="B134" s="82" t="s">
        <v>73</v>
      </c>
      <c r="C134" s="82">
        <v>1193100002</v>
      </c>
      <c r="D134" s="83" t="s">
        <v>330</v>
      </c>
      <c r="E134" s="84" t="s">
        <v>331</v>
      </c>
      <c r="F134" s="86" t="s">
        <v>434</v>
      </c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6"/>
      <c r="BY134" s="96"/>
      <c r="BZ134" s="96"/>
      <c r="CA134" s="96"/>
      <c r="CB134" s="96"/>
      <c r="CC134" s="96"/>
      <c r="CD134" s="96"/>
      <c r="CE134" s="96"/>
      <c r="CF134" s="96"/>
      <c r="CG134" s="96"/>
      <c r="CH134" s="96"/>
      <c r="CI134" s="96"/>
      <c r="CJ134" s="96"/>
      <c r="CK134" s="96"/>
      <c r="CL134" s="96"/>
      <c r="CM134" s="96"/>
      <c r="CN134" s="96"/>
      <c r="CO134" s="96"/>
      <c r="CP134" s="96"/>
      <c r="CQ134" s="96"/>
      <c r="CR134" s="96"/>
      <c r="CS134" s="96"/>
      <c r="CT134" s="96"/>
      <c r="CU134" s="96"/>
      <c r="CV134" s="96"/>
      <c r="CW134" s="96"/>
      <c r="CX134" s="96"/>
      <c r="CY134" s="96"/>
      <c r="CZ134" s="96"/>
      <c r="DA134" s="96"/>
      <c r="DB134" s="96"/>
      <c r="DC134" s="96"/>
      <c r="DD134" s="96"/>
      <c r="DE134" s="96"/>
      <c r="DF134" s="96"/>
      <c r="DG134" s="96"/>
      <c r="DH134" s="96"/>
      <c r="DI134" s="96"/>
      <c r="DJ134" s="96"/>
      <c r="DK134" s="96"/>
      <c r="DL134" s="96"/>
      <c r="DM134" s="96"/>
      <c r="DN134" s="96"/>
      <c r="DO134" s="96"/>
      <c r="DP134" s="96"/>
      <c r="DQ134" s="96"/>
      <c r="DR134" s="96"/>
      <c r="DS134" s="96"/>
      <c r="DT134" s="96"/>
      <c r="DU134" s="96"/>
      <c r="DV134" s="96"/>
      <c r="DW134" s="96"/>
      <c r="DX134" s="96"/>
      <c r="DY134" s="96"/>
      <c r="DZ134" s="96"/>
      <c r="EA134" s="96"/>
      <c r="EB134" s="96"/>
    </row>
    <row r="135" spans="1:132" ht="19.5">
      <c r="A135" s="81" t="s">
        <v>72</v>
      </c>
      <c r="B135" s="82" t="s">
        <v>73</v>
      </c>
      <c r="C135" s="82">
        <v>1193100002</v>
      </c>
      <c r="D135" s="83" t="s">
        <v>332</v>
      </c>
      <c r="E135" s="84" t="s">
        <v>333</v>
      </c>
      <c r="F135" s="86" t="s">
        <v>434</v>
      </c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6"/>
      <c r="BY135" s="96"/>
      <c r="BZ135" s="96"/>
      <c r="CA135" s="96"/>
      <c r="CB135" s="96"/>
      <c r="CC135" s="96"/>
      <c r="CD135" s="96"/>
      <c r="CE135" s="96"/>
      <c r="CF135" s="96"/>
      <c r="CG135" s="96"/>
      <c r="CH135" s="96"/>
      <c r="CI135" s="96"/>
      <c r="CJ135" s="96"/>
      <c r="CK135" s="96"/>
      <c r="CL135" s="96"/>
      <c r="CM135" s="96"/>
      <c r="CN135" s="96"/>
      <c r="CO135" s="96"/>
      <c r="CP135" s="96"/>
      <c r="CQ135" s="96"/>
      <c r="CR135" s="96"/>
      <c r="CS135" s="96"/>
      <c r="CT135" s="96"/>
      <c r="CU135" s="96"/>
      <c r="CV135" s="96"/>
      <c r="CW135" s="96"/>
      <c r="CX135" s="96"/>
      <c r="CY135" s="96"/>
      <c r="CZ135" s="96"/>
      <c r="DA135" s="96"/>
      <c r="DB135" s="96"/>
      <c r="DC135" s="96"/>
      <c r="DD135" s="96"/>
      <c r="DE135" s="96"/>
      <c r="DF135" s="96"/>
      <c r="DG135" s="96"/>
      <c r="DH135" s="96"/>
      <c r="DI135" s="96"/>
      <c r="DJ135" s="96"/>
      <c r="DK135" s="96"/>
      <c r="DL135" s="96"/>
      <c r="DM135" s="96"/>
      <c r="DN135" s="96"/>
      <c r="DO135" s="96"/>
      <c r="DP135" s="96"/>
      <c r="DQ135" s="96"/>
      <c r="DR135" s="96"/>
      <c r="DS135" s="96"/>
      <c r="DT135" s="96"/>
      <c r="DU135" s="96"/>
      <c r="DV135" s="96"/>
      <c r="DW135" s="96"/>
      <c r="DX135" s="96"/>
      <c r="DY135" s="96"/>
      <c r="DZ135" s="96"/>
      <c r="EA135" s="96"/>
      <c r="EB135" s="96"/>
    </row>
    <row r="136" spans="1:132" ht="19.5">
      <c r="A136" s="81" t="s">
        <v>72</v>
      </c>
      <c r="B136" s="82" t="s">
        <v>73</v>
      </c>
      <c r="C136" s="82">
        <v>1193100002</v>
      </c>
      <c r="D136" s="83" t="s">
        <v>334</v>
      </c>
      <c r="E136" s="84" t="s">
        <v>335</v>
      </c>
      <c r="F136" s="86" t="s">
        <v>434</v>
      </c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6"/>
      <c r="BY136" s="96"/>
      <c r="BZ136" s="96"/>
      <c r="CA136" s="96"/>
      <c r="CB136" s="96"/>
      <c r="CC136" s="96"/>
      <c r="CD136" s="96"/>
      <c r="CE136" s="96"/>
      <c r="CF136" s="96"/>
      <c r="CG136" s="96"/>
      <c r="CH136" s="96"/>
      <c r="CI136" s="96"/>
      <c r="CJ136" s="96"/>
      <c r="CK136" s="96"/>
      <c r="CL136" s="96"/>
      <c r="CM136" s="96"/>
      <c r="CN136" s="96"/>
      <c r="CO136" s="96"/>
      <c r="CP136" s="96"/>
      <c r="CQ136" s="96"/>
      <c r="CR136" s="96"/>
      <c r="CS136" s="96"/>
      <c r="CT136" s="96"/>
      <c r="CU136" s="96"/>
      <c r="CV136" s="96"/>
      <c r="CW136" s="96"/>
      <c r="CX136" s="96"/>
      <c r="CY136" s="96"/>
      <c r="CZ136" s="96"/>
      <c r="DA136" s="96"/>
      <c r="DB136" s="96"/>
      <c r="DC136" s="96"/>
      <c r="DD136" s="96"/>
      <c r="DE136" s="96"/>
      <c r="DF136" s="96"/>
      <c r="DG136" s="96"/>
      <c r="DH136" s="96"/>
      <c r="DI136" s="96"/>
      <c r="DJ136" s="96"/>
      <c r="DK136" s="96"/>
      <c r="DL136" s="96"/>
      <c r="DM136" s="96"/>
      <c r="DN136" s="96"/>
      <c r="DO136" s="96"/>
      <c r="DP136" s="96"/>
      <c r="DQ136" s="96"/>
      <c r="DR136" s="96"/>
      <c r="DS136" s="96"/>
      <c r="DT136" s="96"/>
      <c r="DU136" s="96"/>
      <c r="DV136" s="96"/>
      <c r="DW136" s="96"/>
      <c r="DX136" s="96"/>
      <c r="DY136" s="96"/>
      <c r="DZ136" s="96"/>
      <c r="EA136" s="96"/>
      <c r="EB136" s="96"/>
    </row>
    <row r="137" spans="1:132" ht="19.5">
      <c r="A137" s="81" t="s">
        <v>72</v>
      </c>
      <c r="B137" s="82" t="s">
        <v>73</v>
      </c>
      <c r="C137" s="82">
        <v>1193100002</v>
      </c>
      <c r="D137" s="83" t="s">
        <v>336</v>
      </c>
      <c r="E137" s="84" t="s">
        <v>337</v>
      </c>
      <c r="F137" s="86" t="s">
        <v>434</v>
      </c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6"/>
      <c r="BY137" s="96"/>
      <c r="BZ137" s="96"/>
      <c r="CA137" s="96"/>
      <c r="CB137" s="96"/>
      <c r="CC137" s="96"/>
      <c r="CD137" s="96"/>
      <c r="CE137" s="96"/>
      <c r="CF137" s="96"/>
      <c r="CG137" s="96"/>
      <c r="CH137" s="96"/>
      <c r="CI137" s="96"/>
      <c r="CJ137" s="96"/>
      <c r="CK137" s="96"/>
      <c r="CL137" s="96"/>
      <c r="CM137" s="96"/>
      <c r="CN137" s="96"/>
      <c r="CO137" s="96"/>
      <c r="CP137" s="96"/>
      <c r="CQ137" s="96"/>
      <c r="CR137" s="96"/>
      <c r="CS137" s="96"/>
      <c r="CT137" s="96"/>
      <c r="CU137" s="96"/>
      <c r="CV137" s="96"/>
      <c r="CW137" s="96"/>
      <c r="CX137" s="96"/>
      <c r="CY137" s="96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</row>
    <row r="138" spans="1:132" ht="19.5">
      <c r="A138" s="81" t="s">
        <v>72</v>
      </c>
      <c r="B138" s="82" t="s">
        <v>73</v>
      </c>
      <c r="C138" s="82">
        <v>1193100002</v>
      </c>
      <c r="D138" s="83" t="s">
        <v>338</v>
      </c>
      <c r="E138" s="84" t="s">
        <v>339</v>
      </c>
      <c r="F138" s="86" t="s">
        <v>434</v>
      </c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6"/>
      <c r="BY138" s="96"/>
      <c r="BZ138" s="96"/>
      <c r="CA138" s="96"/>
      <c r="CB138" s="96"/>
      <c r="CC138" s="96"/>
      <c r="CD138" s="96"/>
      <c r="CE138" s="96"/>
      <c r="CF138" s="96"/>
      <c r="CG138" s="96"/>
      <c r="CH138" s="96"/>
      <c r="CI138" s="96"/>
      <c r="CJ138" s="96"/>
      <c r="CK138" s="96"/>
      <c r="CL138" s="96"/>
      <c r="CM138" s="96"/>
      <c r="CN138" s="96"/>
      <c r="CO138" s="96"/>
      <c r="CP138" s="96"/>
      <c r="CQ138" s="96"/>
      <c r="CR138" s="96"/>
      <c r="CS138" s="96"/>
      <c r="CT138" s="96"/>
      <c r="CU138" s="96"/>
      <c r="CV138" s="96"/>
      <c r="CW138" s="96"/>
      <c r="CX138" s="96"/>
      <c r="CY138" s="96"/>
      <c r="CZ138" s="96"/>
      <c r="DA138" s="96"/>
      <c r="DB138" s="96"/>
      <c r="DC138" s="96"/>
      <c r="DD138" s="96"/>
      <c r="DE138" s="96"/>
      <c r="DF138" s="96"/>
      <c r="DG138" s="96"/>
      <c r="DH138" s="96"/>
      <c r="DI138" s="96"/>
      <c r="DJ138" s="96"/>
      <c r="DK138" s="96"/>
      <c r="DL138" s="96"/>
      <c r="DM138" s="96"/>
      <c r="DN138" s="96"/>
      <c r="DO138" s="96"/>
      <c r="DP138" s="96"/>
      <c r="DQ138" s="96"/>
      <c r="DR138" s="96"/>
      <c r="DS138" s="96"/>
      <c r="DT138" s="96"/>
      <c r="DU138" s="96"/>
      <c r="DV138" s="96"/>
      <c r="DW138" s="96"/>
      <c r="DX138" s="96"/>
      <c r="DY138" s="96"/>
      <c r="DZ138" s="96"/>
      <c r="EA138" s="96"/>
      <c r="EB138" s="96"/>
    </row>
    <row r="139" spans="1:132" ht="19.5">
      <c r="A139" s="81" t="s">
        <v>72</v>
      </c>
      <c r="B139" s="82" t="s">
        <v>73</v>
      </c>
      <c r="C139" s="82">
        <v>1193100002</v>
      </c>
      <c r="D139" s="83" t="s">
        <v>340</v>
      </c>
      <c r="E139" s="84" t="s">
        <v>341</v>
      </c>
      <c r="F139" s="86" t="s">
        <v>434</v>
      </c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6"/>
      <c r="BY139" s="96"/>
      <c r="BZ139" s="96"/>
      <c r="CA139" s="96"/>
      <c r="CB139" s="96"/>
      <c r="CC139" s="96"/>
      <c r="CD139" s="96"/>
      <c r="CE139" s="96"/>
      <c r="CF139" s="96"/>
      <c r="CG139" s="96"/>
      <c r="CH139" s="96"/>
      <c r="CI139" s="96"/>
      <c r="CJ139" s="96"/>
      <c r="CK139" s="96"/>
      <c r="CL139" s="96"/>
      <c r="CM139" s="96"/>
      <c r="CN139" s="96"/>
      <c r="CO139" s="96"/>
      <c r="CP139" s="96"/>
      <c r="CQ139" s="96"/>
      <c r="CR139" s="96"/>
      <c r="CS139" s="96"/>
      <c r="CT139" s="96"/>
      <c r="CU139" s="96"/>
      <c r="CV139" s="96"/>
      <c r="CW139" s="96"/>
      <c r="CX139" s="96"/>
      <c r="CY139" s="96"/>
      <c r="CZ139" s="96"/>
      <c r="DA139" s="96"/>
      <c r="DB139" s="96"/>
      <c r="DC139" s="96"/>
      <c r="DD139" s="96"/>
      <c r="DE139" s="96"/>
      <c r="DF139" s="96"/>
      <c r="DG139" s="96"/>
      <c r="DH139" s="96"/>
      <c r="DI139" s="96"/>
      <c r="DJ139" s="96"/>
      <c r="DK139" s="96"/>
      <c r="DL139" s="96"/>
      <c r="DM139" s="96"/>
      <c r="DN139" s="96"/>
      <c r="DO139" s="96"/>
      <c r="DP139" s="96"/>
      <c r="DQ139" s="96"/>
      <c r="DR139" s="96"/>
      <c r="DS139" s="96"/>
      <c r="DT139" s="96"/>
      <c r="DU139" s="96"/>
      <c r="DV139" s="96"/>
      <c r="DW139" s="96"/>
      <c r="DX139" s="96"/>
      <c r="DY139" s="96"/>
      <c r="DZ139" s="96"/>
      <c r="EA139" s="96"/>
      <c r="EB139" s="96"/>
    </row>
    <row r="140" spans="1:132" ht="19.5">
      <c r="A140" s="81" t="s">
        <v>72</v>
      </c>
      <c r="B140" s="82" t="s">
        <v>73</v>
      </c>
      <c r="C140" s="82">
        <v>1193100002</v>
      </c>
      <c r="D140" s="83" t="s">
        <v>342</v>
      </c>
      <c r="E140" s="84" t="s">
        <v>343</v>
      </c>
      <c r="F140" s="86" t="s">
        <v>435</v>
      </c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  <c r="CW140" s="96"/>
      <c r="CX140" s="96"/>
      <c r="CY140" s="96"/>
      <c r="CZ140" s="96"/>
      <c r="DA140" s="96"/>
      <c r="DB140" s="96"/>
      <c r="DC140" s="96"/>
      <c r="DD140" s="96"/>
      <c r="DE140" s="96"/>
      <c r="DF140" s="96"/>
      <c r="DG140" s="96"/>
      <c r="DH140" s="96"/>
      <c r="DI140" s="96"/>
      <c r="DJ140" s="96"/>
      <c r="DK140" s="96"/>
      <c r="DL140" s="96"/>
      <c r="DM140" s="96"/>
      <c r="DN140" s="96"/>
      <c r="DO140" s="96"/>
      <c r="DP140" s="96"/>
      <c r="DQ140" s="96"/>
      <c r="DR140" s="96"/>
      <c r="DS140" s="96"/>
      <c r="DT140" s="96"/>
      <c r="DU140" s="96"/>
      <c r="DV140" s="96"/>
      <c r="DW140" s="96"/>
      <c r="DX140" s="96"/>
      <c r="DY140" s="96"/>
      <c r="DZ140" s="96"/>
      <c r="EA140" s="96"/>
      <c r="EB140" s="96"/>
    </row>
    <row r="141" spans="1:132" ht="19.5">
      <c r="A141" s="81" t="s">
        <v>72</v>
      </c>
      <c r="B141" s="82" t="s">
        <v>73</v>
      </c>
      <c r="C141" s="82">
        <v>1193100002</v>
      </c>
      <c r="D141" s="83" t="s">
        <v>344</v>
      </c>
      <c r="E141" s="84" t="s">
        <v>345</v>
      </c>
      <c r="F141" s="86" t="s">
        <v>434</v>
      </c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6"/>
      <c r="DR141" s="96"/>
      <c r="DS141" s="96"/>
      <c r="DT141" s="96"/>
      <c r="DU141" s="96"/>
      <c r="DV141" s="96"/>
      <c r="DW141" s="96"/>
      <c r="DX141" s="96"/>
      <c r="DY141" s="96"/>
      <c r="DZ141" s="96"/>
      <c r="EA141" s="96"/>
      <c r="EB141" s="96"/>
    </row>
    <row r="142" spans="1:132" ht="19.5">
      <c r="A142" s="81" t="s">
        <v>72</v>
      </c>
      <c r="B142" s="82" t="s">
        <v>73</v>
      </c>
      <c r="C142" s="82">
        <v>1193100002</v>
      </c>
      <c r="D142" s="83" t="s">
        <v>346</v>
      </c>
      <c r="E142" s="84" t="s">
        <v>347</v>
      </c>
      <c r="F142" s="86" t="s">
        <v>434</v>
      </c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</row>
    <row r="143" spans="1:132" ht="19.5">
      <c r="A143" s="81" t="s">
        <v>72</v>
      </c>
      <c r="B143" s="82" t="s">
        <v>73</v>
      </c>
      <c r="C143" s="82">
        <v>1193100002</v>
      </c>
      <c r="D143" s="83" t="s">
        <v>348</v>
      </c>
      <c r="E143" s="84" t="s">
        <v>349</v>
      </c>
      <c r="F143" s="86" t="s">
        <v>434</v>
      </c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6"/>
      <c r="BY143" s="96"/>
      <c r="BZ143" s="96"/>
      <c r="CA143" s="96"/>
      <c r="CB143" s="96"/>
      <c r="CC143" s="96"/>
      <c r="CD143" s="96"/>
      <c r="CE143" s="96"/>
      <c r="CF143" s="96"/>
      <c r="CG143" s="96"/>
      <c r="CH143" s="96"/>
      <c r="CI143" s="96"/>
      <c r="CJ143" s="96"/>
      <c r="CK143" s="96"/>
      <c r="CL143" s="96"/>
      <c r="CM143" s="96"/>
      <c r="CN143" s="96"/>
      <c r="CO143" s="96"/>
      <c r="CP143" s="96"/>
      <c r="CQ143" s="96"/>
      <c r="CR143" s="96"/>
      <c r="CS143" s="96"/>
      <c r="CT143" s="96"/>
      <c r="CU143" s="96"/>
      <c r="CV143" s="96"/>
      <c r="CW143" s="96"/>
      <c r="CX143" s="96"/>
      <c r="CY143" s="96"/>
      <c r="CZ143" s="96"/>
      <c r="DA143" s="96"/>
      <c r="DB143" s="96"/>
      <c r="DC143" s="96"/>
      <c r="DD143" s="96"/>
      <c r="DE143" s="96"/>
      <c r="DF143" s="96"/>
      <c r="DG143" s="96"/>
      <c r="DH143" s="96"/>
      <c r="DI143" s="96"/>
      <c r="DJ143" s="96"/>
      <c r="DK143" s="96"/>
      <c r="DL143" s="96"/>
      <c r="DM143" s="96"/>
      <c r="DN143" s="96"/>
      <c r="DO143" s="96"/>
      <c r="DP143" s="96"/>
      <c r="DQ143" s="96"/>
      <c r="DR143" s="96"/>
      <c r="DS143" s="96"/>
      <c r="DT143" s="96"/>
      <c r="DU143" s="96"/>
      <c r="DV143" s="96"/>
      <c r="DW143" s="96"/>
      <c r="DX143" s="96"/>
      <c r="DY143" s="96"/>
      <c r="DZ143" s="96"/>
      <c r="EA143" s="96"/>
      <c r="EB143" s="96"/>
    </row>
    <row r="144" spans="1:132" ht="19.5">
      <c r="A144" s="81" t="s">
        <v>72</v>
      </c>
      <c r="B144" s="82" t="s">
        <v>73</v>
      </c>
      <c r="C144" s="82">
        <v>1193100002</v>
      </c>
      <c r="D144" s="83" t="s">
        <v>350</v>
      </c>
      <c r="E144" s="84" t="s">
        <v>351</v>
      </c>
      <c r="F144" s="86" t="s">
        <v>435</v>
      </c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  <c r="CW144" s="96"/>
      <c r="CX144" s="96"/>
      <c r="CY144" s="96"/>
      <c r="CZ144" s="96"/>
      <c r="DA144" s="96"/>
      <c r="DB144" s="96"/>
      <c r="DC144" s="96"/>
      <c r="DD144" s="96"/>
      <c r="DE144" s="96"/>
      <c r="DF144" s="96"/>
      <c r="DG144" s="96"/>
      <c r="DH144" s="96"/>
      <c r="DI144" s="96"/>
      <c r="DJ144" s="96"/>
      <c r="DK144" s="96"/>
      <c r="DL144" s="96"/>
      <c r="DM144" s="96"/>
      <c r="DN144" s="96"/>
      <c r="DO144" s="96"/>
      <c r="DP144" s="96"/>
      <c r="DQ144" s="96"/>
      <c r="DR144" s="96"/>
      <c r="DS144" s="96"/>
      <c r="DT144" s="96"/>
      <c r="DU144" s="96"/>
      <c r="DV144" s="96"/>
      <c r="DW144" s="96"/>
      <c r="DX144" s="96"/>
      <c r="DY144" s="96"/>
      <c r="DZ144" s="96"/>
      <c r="EA144" s="96"/>
      <c r="EB144" s="96"/>
    </row>
    <row r="145" spans="1:132" ht="19.5">
      <c r="A145" s="81" t="s">
        <v>72</v>
      </c>
      <c r="B145" s="82" t="s">
        <v>73</v>
      </c>
      <c r="C145" s="82">
        <v>1193100002</v>
      </c>
      <c r="D145" s="83" t="s">
        <v>352</v>
      </c>
      <c r="E145" s="84" t="s">
        <v>353</v>
      </c>
      <c r="F145" s="86" t="s">
        <v>434</v>
      </c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  <c r="CW145" s="96"/>
      <c r="CX145" s="96"/>
      <c r="CY145" s="96"/>
      <c r="CZ145" s="96"/>
      <c r="DA145" s="96"/>
      <c r="DB145" s="96"/>
      <c r="DC145" s="96"/>
      <c r="DD145" s="96"/>
      <c r="DE145" s="96"/>
      <c r="DF145" s="96"/>
      <c r="DG145" s="96"/>
      <c r="DH145" s="96"/>
      <c r="DI145" s="96"/>
      <c r="DJ145" s="96"/>
      <c r="DK145" s="96"/>
      <c r="DL145" s="96"/>
      <c r="DM145" s="96"/>
      <c r="DN145" s="96"/>
      <c r="DO145" s="96"/>
      <c r="DP145" s="96"/>
      <c r="DQ145" s="96"/>
      <c r="DR145" s="96"/>
      <c r="DS145" s="96"/>
      <c r="DT145" s="96"/>
      <c r="DU145" s="96"/>
      <c r="DV145" s="96"/>
      <c r="DW145" s="96"/>
      <c r="DX145" s="96"/>
      <c r="DY145" s="96"/>
      <c r="DZ145" s="96"/>
      <c r="EA145" s="96"/>
      <c r="EB145" s="96"/>
    </row>
    <row r="146" spans="1:132" ht="19.5">
      <c r="A146" s="81" t="s">
        <v>72</v>
      </c>
      <c r="B146" s="82" t="s">
        <v>73</v>
      </c>
      <c r="C146" s="82">
        <v>1193100002</v>
      </c>
      <c r="D146" s="83" t="s">
        <v>354</v>
      </c>
      <c r="E146" s="84" t="s">
        <v>355</v>
      </c>
      <c r="F146" s="86" t="s">
        <v>434</v>
      </c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96"/>
      <c r="CY146" s="96"/>
      <c r="CZ146" s="96"/>
      <c r="DA146" s="96"/>
      <c r="DB146" s="96"/>
      <c r="DC146" s="96"/>
      <c r="DD146" s="96"/>
      <c r="DE146" s="96"/>
      <c r="DF146" s="96"/>
      <c r="DG146" s="96"/>
      <c r="DH146" s="96"/>
      <c r="DI146" s="96"/>
      <c r="DJ146" s="96"/>
      <c r="DK146" s="96"/>
      <c r="DL146" s="96"/>
      <c r="DM146" s="96"/>
      <c r="DN146" s="96"/>
      <c r="DO146" s="96"/>
      <c r="DP146" s="96"/>
      <c r="DQ146" s="96"/>
      <c r="DR146" s="96"/>
      <c r="DS146" s="96"/>
      <c r="DT146" s="96"/>
      <c r="DU146" s="96"/>
      <c r="DV146" s="96"/>
      <c r="DW146" s="96"/>
      <c r="DX146" s="96"/>
      <c r="DY146" s="96"/>
      <c r="DZ146" s="96"/>
      <c r="EA146" s="96"/>
      <c r="EB146" s="96"/>
    </row>
    <row r="147" spans="1:132" ht="19.5">
      <c r="A147" s="81" t="s">
        <v>72</v>
      </c>
      <c r="B147" s="82" t="s">
        <v>73</v>
      </c>
      <c r="C147" s="82">
        <v>1193100002</v>
      </c>
      <c r="D147" s="83" t="s">
        <v>356</v>
      </c>
      <c r="E147" s="84" t="s">
        <v>357</v>
      </c>
      <c r="F147" s="86" t="s">
        <v>435</v>
      </c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96"/>
      <c r="CJ147" s="96"/>
      <c r="CK147" s="96"/>
      <c r="CL147" s="96"/>
      <c r="CM147" s="96"/>
      <c r="CN147" s="96"/>
      <c r="CO147" s="96"/>
      <c r="CP147" s="96"/>
      <c r="CQ147" s="96"/>
      <c r="CR147" s="96"/>
      <c r="CS147" s="96"/>
      <c r="CT147" s="96"/>
      <c r="CU147" s="96"/>
      <c r="CV147" s="96"/>
      <c r="CW147" s="96"/>
      <c r="CX147" s="96"/>
      <c r="CY147" s="96"/>
      <c r="CZ147" s="96"/>
      <c r="DA147" s="96"/>
      <c r="DB147" s="96"/>
      <c r="DC147" s="96"/>
      <c r="DD147" s="96"/>
      <c r="DE147" s="96"/>
      <c r="DF147" s="96"/>
      <c r="DG147" s="96"/>
      <c r="DH147" s="96"/>
      <c r="DI147" s="96"/>
      <c r="DJ147" s="96"/>
      <c r="DK147" s="96"/>
      <c r="DL147" s="96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96"/>
      <c r="DX147" s="96"/>
      <c r="DY147" s="96"/>
      <c r="DZ147" s="96"/>
      <c r="EA147" s="96"/>
      <c r="EB147" s="96"/>
    </row>
    <row r="148" spans="1:132" ht="19.5">
      <c r="A148" s="81" t="s">
        <v>72</v>
      </c>
      <c r="B148" s="82" t="s">
        <v>73</v>
      </c>
      <c r="C148" s="82">
        <v>1193100002</v>
      </c>
      <c r="D148" s="83" t="s">
        <v>358</v>
      </c>
      <c r="E148" s="84" t="s">
        <v>359</v>
      </c>
      <c r="F148" s="86" t="s">
        <v>434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6"/>
      <c r="BY148" s="96"/>
      <c r="BZ148" s="96"/>
      <c r="CA148" s="96"/>
      <c r="CB148" s="96"/>
      <c r="CC148" s="96"/>
      <c r="CD148" s="96"/>
      <c r="CE148" s="96"/>
      <c r="CF148" s="96"/>
      <c r="CG148" s="96"/>
      <c r="CH148" s="96"/>
      <c r="CI148" s="96"/>
      <c r="CJ148" s="96"/>
      <c r="CK148" s="96"/>
      <c r="CL148" s="96"/>
      <c r="CM148" s="96"/>
      <c r="CN148" s="96"/>
      <c r="CO148" s="96"/>
      <c r="CP148" s="96"/>
      <c r="CQ148" s="96"/>
      <c r="CR148" s="96"/>
      <c r="CS148" s="96"/>
      <c r="CT148" s="96"/>
      <c r="CU148" s="96"/>
      <c r="CV148" s="96"/>
      <c r="CW148" s="96"/>
      <c r="CX148" s="96"/>
      <c r="CY148" s="96"/>
      <c r="CZ148" s="96"/>
      <c r="DA148" s="96"/>
      <c r="DB148" s="96"/>
      <c r="DC148" s="96"/>
      <c r="DD148" s="96"/>
      <c r="DE148" s="96"/>
      <c r="DF148" s="96"/>
      <c r="DG148" s="96"/>
      <c r="DH148" s="96"/>
      <c r="DI148" s="96"/>
      <c r="DJ148" s="96"/>
      <c r="DK148" s="96"/>
      <c r="DL148" s="96"/>
      <c r="DM148" s="96"/>
      <c r="DN148" s="96"/>
      <c r="DO148" s="96"/>
      <c r="DP148" s="96"/>
      <c r="DQ148" s="96"/>
      <c r="DR148" s="96"/>
      <c r="DS148" s="96"/>
      <c r="DT148" s="96"/>
      <c r="DU148" s="96"/>
      <c r="DV148" s="96"/>
      <c r="DW148" s="96"/>
      <c r="DX148" s="96"/>
      <c r="DY148" s="96"/>
      <c r="DZ148" s="96"/>
      <c r="EA148" s="96"/>
      <c r="EB148" s="96"/>
    </row>
    <row r="149" spans="1:132" ht="19.5">
      <c r="A149" s="81" t="s">
        <v>72</v>
      </c>
      <c r="B149" s="82" t="s">
        <v>73</v>
      </c>
      <c r="C149" s="82">
        <v>1193100002</v>
      </c>
      <c r="D149" s="83" t="s">
        <v>360</v>
      </c>
      <c r="E149" s="84" t="s">
        <v>361</v>
      </c>
      <c r="F149" s="86" t="s">
        <v>435</v>
      </c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  <c r="CZ149" s="96"/>
      <c r="DA149" s="96"/>
      <c r="DB149" s="96"/>
      <c r="DC149" s="96"/>
      <c r="DD149" s="96"/>
      <c r="DE149" s="96"/>
      <c r="DF149" s="96"/>
      <c r="DG149" s="96"/>
      <c r="DH149" s="96"/>
      <c r="DI149" s="96"/>
      <c r="DJ149" s="96"/>
      <c r="DK149" s="96"/>
      <c r="DL149" s="96"/>
      <c r="DM149" s="96"/>
      <c r="DN149" s="96"/>
      <c r="DO149" s="96"/>
      <c r="DP149" s="96"/>
      <c r="DQ149" s="96"/>
      <c r="DR149" s="96"/>
      <c r="DS149" s="96"/>
      <c r="DT149" s="96"/>
      <c r="DU149" s="96"/>
      <c r="DV149" s="96"/>
      <c r="DW149" s="96"/>
      <c r="DX149" s="96"/>
      <c r="DY149" s="96"/>
      <c r="DZ149" s="96"/>
      <c r="EA149" s="96"/>
      <c r="EB149" s="96"/>
    </row>
    <row r="150" spans="1:132" ht="19.5">
      <c r="A150" s="81" t="s">
        <v>72</v>
      </c>
      <c r="B150" s="82" t="s">
        <v>73</v>
      </c>
      <c r="C150" s="82">
        <v>1193100002</v>
      </c>
      <c r="D150" s="83" t="s">
        <v>362</v>
      </c>
      <c r="E150" s="84" t="s">
        <v>363</v>
      </c>
      <c r="F150" s="86" t="s">
        <v>434</v>
      </c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6"/>
      <c r="BY150" s="96"/>
      <c r="BZ150" s="96"/>
      <c r="CA150" s="96"/>
      <c r="CB150" s="96"/>
      <c r="CC150" s="96"/>
      <c r="CD150" s="96"/>
      <c r="CE150" s="96"/>
      <c r="CF150" s="96"/>
      <c r="CG150" s="96"/>
      <c r="CH150" s="96"/>
      <c r="CI150" s="96"/>
      <c r="CJ150" s="96"/>
      <c r="CK150" s="96"/>
      <c r="CL150" s="96"/>
      <c r="CM150" s="96"/>
      <c r="CN150" s="96"/>
      <c r="CO150" s="96"/>
      <c r="CP150" s="96"/>
      <c r="CQ150" s="96"/>
      <c r="CR150" s="96"/>
      <c r="CS150" s="96"/>
      <c r="CT150" s="96"/>
      <c r="CU150" s="96"/>
      <c r="CV150" s="96"/>
      <c r="CW150" s="96"/>
      <c r="CX150" s="96"/>
      <c r="CY150" s="96"/>
      <c r="CZ150" s="96"/>
      <c r="DA150" s="96"/>
      <c r="DB150" s="96"/>
      <c r="DC150" s="96"/>
      <c r="DD150" s="96"/>
      <c r="DE150" s="96"/>
      <c r="DF150" s="96"/>
      <c r="DG150" s="96"/>
      <c r="DH150" s="96"/>
      <c r="DI150" s="96"/>
      <c r="DJ150" s="96"/>
      <c r="DK150" s="96"/>
      <c r="DL150" s="96"/>
      <c r="DM150" s="96"/>
      <c r="DN150" s="96"/>
      <c r="DO150" s="96"/>
      <c r="DP150" s="96"/>
      <c r="DQ150" s="96"/>
      <c r="DR150" s="96"/>
      <c r="DS150" s="96"/>
      <c r="DT150" s="96"/>
      <c r="DU150" s="96"/>
      <c r="DV150" s="96"/>
      <c r="DW150" s="96"/>
      <c r="DX150" s="96"/>
      <c r="DY150" s="96"/>
      <c r="DZ150" s="96"/>
      <c r="EA150" s="96"/>
      <c r="EB150" s="96"/>
    </row>
    <row r="151" spans="1:132" ht="19.5">
      <c r="A151" s="81" t="s">
        <v>72</v>
      </c>
      <c r="B151" s="82" t="s">
        <v>73</v>
      </c>
      <c r="C151" s="82">
        <v>1193100002</v>
      </c>
      <c r="D151" s="83" t="s">
        <v>364</v>
      </c>
      <c r="E151" s="84" t="s">
        <v>365</v>
      </c>
      <c r="F151" s="86" t="s">
        <v>434</v>
      </c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6"/>
      <c r="BY151" s="96"/>
      <c r="BZ151" s="96"/>
      <c r="CA151" s="96"/>
      <c r="CB151" s="96"/>
      <c r="CC151" s="96"/>
      <c r="CD151" s="96"/>
      <c r="CE151" s="96"/>
      <c r="CF151" s="96"/>
      <c r="CG151" s="96"/>
      <c r="CH151" s="96"/>
      <c r="CI151" s="96"/>
      <c r="CJ151" s="96"/>
      <c r="CK151" s="96"/>
      <c r="CL151" s="96"/>
      <c r="CM151" s="96"/>
      <c r="CN151" s="96"/>
      <c r="CO151" s="96"/>
      <c r="CP151" s="96"/>
      <c r="CQ151" s="96"/>
      <c r="CR151" s="96"/>
      <c r="CS151" s="96"/>
      <c r="CT151" s="96"/>
      <c r="CU151" s="96"/>
      <c r="CV151" s="96"/>
      <c r="CW151" s="96"/>
      <c r="CX151" s="96"/>
      <c r="CY151" s="96"/>
      <c r="CZ151" s="96"/>
      <c r="DA151" s="96"/>
      <c r="DB151" s="96"/>
      <c r="DC151" s="96"/>
      <c r="DD151" s="96"/>
      <c r="DE151" s="96"/>
      <c r="DF151" s="96"/>
      <c r="DG151" s="96"/>
      <c r="DH151" s="96"/>
      <c r="DI151" s="96"/>
      <c r="DJ151" s="96"/>
      <c r="DK151" s="96"/>
      <c r="DL151" s="96"/>
      <c r="DM151" s="96"/>
      <c r="DN151" s="96"/>
      <c r="DO151" s="96"/>
      <c r="DP151" s="96"/>
      <c r="DQ151" s="96"/>
      <c r="DR151" s="96"/>
      <c r="DS151" s="96"/>
      <c r="DT151" s="96"/>
      <c r="DU151" s="96"/>
      <c r="DV151" s="96"/>
      <c r="DW151" s="96"/>
      <c r="DX151" s="96"/>
      <c r="DY151" s="96"/>
      <c r="DZ151" s="96"/>
      <c r="EA151" s="96"/>
      <c r="EB151" s="96"/>
    </row>
    <row r="152" spans="1:132" ht="19.5">
      <c r="A152" s="81" t="s">
        <v>72</v>
      </c>
      <c r="B152" s="82" t="s">
        <v>73</v>
      </c>
      <c r="C152" s="82">
        <v>1193100002</v>
      </c>
      <c r="D152" s="83" t="s">
        <v>366</v>
      </c>
      <c r="E152" s="84" t="s">
        <v>367</v>
      </c>
      <c r="F152" s="86" t="s">
        <v>434</v>
      </c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6"/>
      <c r="BY152" s="96"/>
      <c r="BZ152" s="96"/>
      <c r="CA152" s="96"/>
      <c r="CB152" s="96"/>
      <c r="CC152" s="96"/>
      <c r="CD152" s="96"/>
      <c r="CE152" s="96"/>
      <c r="CF152" s="96"/>
      <c r="CG152" s="96"/>
      <c r="CH152" s="96"/>
      <c r="CI152" s="96"/>
      <c r="CJ152" s="96"/>
      <c r="CK152" s="96"/>
      <c r="CL152" s="96"/>
      <c r="CM152" s="96"/>
      <c r="CN152" s="96"/>
      <c r="CO152" s="96"/>
      <c r="CP152" s="96"/>
      <c r="CQ152" s="96"/>
      <c r="CR152" s="96"/>
      <c r="CS152" s="96"/>
      <c r="CT152" s="96"/>
      <c r="CU152" s="96"/>
      <c r="CV152" s="96"/>
      <c r="CW152" s="96"/>
      <c r="CX152" s="96"/>
      <c r="CY152" s="96"/>
      <c r="CZ152" s="96"/>
      <c r="DA152" s="96"/>
      <c r="DB152" s="96"/>
      <c r="DC152" s="96"/>
      <c r="DD152" s="96"/>
      <c r="DE152" s="96"/>
      <c r="DF152" s="96"/>
      <c r="DG152" s="96"/>
      <c r="DH152" s="96"/>
      <c r="DI152" s="96"/>
      <c r="DJ152" s="96"/>
      <c r="DK152" s="96"/>
      <c r="DL152" s="96"/>
      <c r="DM152" s="96"/>
      <c r="DN152" s="96"/>
      <c r="DO152" s="96"/>
      <c r="DP152" s="96"/>
      <c r="DQ152" s="96"/>
      <c r="DR152" s="96"/>
      <c r="DS152" s="96"/>
      <c r="DT152" s="96"/>
      <c r="DU152" s="96"/>
      <c r="DV152" s="96"/>
      <c r="DW152" s="96"/>
      <c r="DX152" s="96"/>
      <c r="DY152" s="96"/>
      <c r="DZ152" s="96"/>
      <c r="EA152" s="96"/>
      <c r="EB152" s="96"/>
    </row>
    <row r="153" spans="1:132" ht="19.5">
      <c r="A153" s="81" t="s">
        <v>72</v>
      </c>
      <c r="B153" s="82" t="s">
        <v>73</v>
      </c>
      <c r="C153" s="82">
        <v>1193100002</v>
      </c>
      <c r="D153" s="83" t="s">
        <v>368</v>
      </c>
      <c r="E153" s="84" t="s">
        <v>369</v>
      </c>
      <c r="F153" s="86" t="s">
        <v>434</v>
      </c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6"/>
      <c r="BY153" s="96"/>
      <c r="BZ153" s="96"/>
      <c r="CA153" s="96"/>
      <c r="CB153" s="96"/>
      <c r="CC153" s="96"/>
      <c r="CD153" s="96"/>
      <c r="CE153" s="96"/>
      <c r="CF153" s="96"/>
      <c r="CG153" s="96"/>
      <c r="CH153" s="96"/>
      <c r="CI153" s="96"/>
      <c r="CJ153" s="96"/>
      <c r="CK153" s="96"/>
      <c r="CL153" s="96"/>
      <c r="CM153" s="96"/>
      <c r="CN153" s="96"/>
      <c r="CO153" s="96"/>
      <c r="CP153" s="96"/>
      <c r="CQ153" s="96"/>
      <c r="CR153" s="96"/>
      <c r="CS153" s="96"/>
      <c r="CT153" s="96"/>
      <c r="CU153" s="96"/>
      <c r="CV153" s="96"/>
      <c r="CW153" s="96"/>
      <c r="CX153" s="96"/>
      <c r="CY153" s="96"/>
      <c r="CZ153" s="96"/>
      <c r="DA153" s="96"/>
      <c r="DB153" s="96"/>
      <c r="DC153" s="96"/>
      <c r="DD153" s="96"/>
      <c r="DE153" s="96"/>
      <c r="DF153" s="96"/>
      <c r="DG153" s="96"/>
      <c r="DH153" s="96"/>
      <c r="DI153" s="96"/>
      <c r="DJ153" s="96"/>
      <c r="DK153" s="96"/>
      <c r="DL153" s="96"/>
      <c r="DM153" s="96"/>
      <c r="DN153" s="96"/>
      <c r="DO153" s="96"/>
      <c r="DP153" s="96"/>
      <c r="DQ153" s="96"/>
      <c r="DR153" s="96"/>
      <c r="DS153" s="96"/>
      <c r="DT153" s="96"/>
      <c r="DU153" s="96"/>
      <c r="DV153" s="96"/>
      <c r="DW153" s="96"/>
      <c r="DX153" s="96"/>
      <c r="DY153" s="96"/>
      <c r="DZ153" s="96"/>
      <c r="EA153" s="96"/>
      <c r="EB153" s="96"/>
    </row>
    <row r="154" spans="1:132" ht="19.5">
      <c r="A154" s="81" t="s">
        <v>72</v>
      </c>
      <c r="B154" s="82" t="s">
        <v>73</v>
      </c>
      <c r="C154" s="82">
        <v>1193100002</v>
      </c>
      <c r="D154" s="83" t="s">
        <v>370</v>
      </c>
      <c r="E154" s="84" t="s">
        <v>371</v>
      </c>
      <c r="F154" s="86" t="s">
        <v>435</v>
      </c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6"/>
      <c r="BY154" s="96"/>
      <c r="BZ154" s="96"/>
      <c r="CA154" s="96"/>
      <c r="CB154" s="96"/>
      <c r="CC154" s="96"/>
      <c r="CD154" s="96"/>
      <c r="CE154" s="96"/>
      <c r="CF154" s="96"/>
      <c r="CG154" s="96"/>
      <c r="CH154" s="96"/>
      <c r="CI154" s="96"/>
      <c r="CJ154" s="96"/>
      <c r="CK154" s="96"/>
      <c r="CL154" s="96"/>
      <c r="CM154" s="96"/>
      <c r="CN154" s="96"/>
      <c r="CO154" s="96"/>
      <c r="CP154" s="96"/>
      <c r="CQ154" s="96"/>
      <c r="CR154" s="96"/>
      <c r="CS154" s="96"/>
      <c r="CT154" s="96"/>
      <c r="CU154" s="96"/>
      <c r="CV154" s="96"/>
      <c r="CW154" s="96"/>
      <c r="CX154" s="96"/>
      <c r="CY154" s="96"/>
      <c r="CZ154" s="96"/>
      <c r="DA154" s="96"/>
      <c r="DB154" s="96"/>
      <c r="DC154" s="96"/>
      <c r="DD154" s="96"/>
      <c r="DE154" s="96"/>
      <c r="DF154" s="96"/>
      <c r="DG154" s="96"/>
      <c r="DH154" s="96"/>
      <c r="DI154" s="96"/>
      <c r="DJ154" s="96"/>
      <c r="DK154" s="96"/>
      <c r="DL154" s="96"/>
      <c r="DM154" s="96"/>
      <c r="DN154" s="96"/>
      <c r="DO154" s="96"/>
      <c r="DP154" s="96"/>
      <c r="DQ154" s="96"/>
      <c r="DR154" s="96"/>
      <c r="DS154" s="96"/>
      <c r="DT154" s="96"/>
      <c r="DU154" s="96"/>
      <c r="DV154" s="96"/>
      <c r="DW154" s="96"/>
      <c r="DX154" s="96"/>
      <c r="DY154" s="96"/>
      <c r="DZ154" s="96"/>
      <c r="EA154" s="96"/>
      <c r="EB154" s="96"/>
    </row>
    <row r="155" spans="1:132" ht="19.5">
      <c r="A155" s="81" t="s">
        <v>72</v>
      </c>
      <c r="B155" s="82" t="s">
        <v>73</v>
      </c>
      <c r="C155" s="82">
        <v>1193100002</v>
      </c>
      <c r="D155" s="83" t="s">
        <v>372</v>
      </c>
      <c r="E155" s="84" t="s">
        <v>373</v>
      </c>
      <c r="F155" s="86" t="s">
        <v>435</v>
      </c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6"/>
      <c r="BY155" s="96"/>
      <c r="BZ155" s="96"/>
      <c r="CA155" s="96"/>
      <c r="CB155" s="96"/>
      <c r="CC155" s="96"/>
      <c r="CD155" s="96"/>
      <c r="CE155" s="96"/>
      <c r="CF155" s="96"/>
      <c r="CG155" s="96"/>
      <c r="CH155" s="96"/>
      <c r="CI155" s="96"/>
      <c r="CJ155" s="96"/>
      <c r="CK155" s="96"/>
      <c r="CL155" s="96"/>
      <c r="CM155" s="96"/>
      <c r="CN155" s="96"/>
      <c r="CO155" s="96"/>
      <c r="CP155" s="96"/>
      <c r="CQ155" s="96"/>
      <c r="CR155" s="96"/>
      <c r="CS155" s="96"/>
      <c r="CT155" s="96"/>
      <c r="CU155" s="96"/>
      <c r="CV155" s="96"/>
      <c r="CW155" s="96"/>
      <c r="CX155" s="96"/>
      <c r="CY155" s="96"/>
      <c r="CZ155" s="96"/>
      <c r="DA155" s="96"/>
      <c r="DB155" s="96"/>
      <c r="DC155" s="96"/>
      <c r="DD155" s="96"/>
      <c r="DE155" s="96"/>
      <c r="DF155" s="96"/>
      <c r="DG155" s="96"/>
      <c r="DH155" s="96"/>
      <c r="DI155" s="96"/>
      <c r="DJ155" s="96"/>
      <c r="DK155" s="96"/>
      <c r="DL155" s="96"/>
      <c r="DM155" s="96"/>
      <c r="DN155" s="96"/>
      <c r="DO155" s="96"/>
      <c r="DP155" s="96"/>
      <c r="DQ155" s="96"/>
      <c r="DR155" s="96"/>
      <c r="DS155" s="96"/>
      <c r="DT155" s="96"/>
      <c r="DU155" s="96"/>
      <c r="DV155" s="96"/>
      <c r="DW155" s="96"/>
      <c r="DX155" s="96"/>
      <c r="DY155" s="96"/>
      <c r="DZ155" s="96"/>
      <c r="EA155" s="96"/>
      <c r="EB155" s="96"/>
    </row>
    <row r="156" spans="1:132" ht="19.5">
      <c r="A156" s="81" t="s">
        <v>72</v>
      </c>
      <c r="B156" s="82" t="s">
        <v>73</v>
      </c>
      <c r="C156" s="82">
        <v>1193100002</v>
      </c>
      <c r="D156" s="83" t="s">
        <v>374</v>
      </c>
      <c r="E156" s="84" t="s">
        <v>375</v>
      </c>
      <c r="F156" s="86" t="s">
        <v>434</v>
      </c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6"/>
      <c r="BY156" s="96"/>
      <c r="BZ156" s="96"/>
      <c r="CA156" s="96"/>
      <c r="CB156" s="96"/>
      <c r="CC156" s="96"/>
      <c r="CD156" s="96"/>
      <c r="CE156" s="96"/>
      <c r="CF156" s="96"/>
      <c r="CG156" s="96"/>
      <c r="CH156" s="96"/>
      <c r="CI156" s="96"/>
      <c r="CJ156" s="96"/>
      <c r="CK156" s="96"/>
      <c r="CL156" s="96"/>
      <c r="CM156" s="96"/>
      <c r="CN156" s="96"/>
      <c r="CO156" s="96"/>
      <c r="CP156" s="96"/>
      <c r="CQ156" s="96"/>
      <c r="CR156" s="96"/>
      <c r="CS156" s="96"/>
      <c r="CT156" s="96"/>
      <c r="CU156" s="96"/>
      <c r="CV156" s="96"/>
      <c r="CW156" s="96"/>
      <c r="CX156" s="96"/>
      <c r="CY156" s="96"/>
      <c r="CZ156" s="96"/>
      <c r="DA156" s="96"/>
      <c r="DB156" s="96"/>
      <c r="DC156" s="96"/>
      <c r="DD156" s="96"/>
      <c r="DE156" s="96"/>
      <c r="DF156" s="96"/>
      <c r="DG156" s="96"/>
      <c r="DH156" s="96"/>
      <c r="DI156" s="96"/>
      <c r="DJ156" s="96"/>
      <c r="DK156" s="96"/>
      <c r="DL156" s="96"/>
      <c r="DM156" s="96"/>
      <c r="DN156" s="96"/>
      <c r="DO156" s="96"/>
      <c r="DP156" s="96"/>
      <c r="DQ156" s="96"/>
      <c r="DR156" s="96"/>
      <c r="DS156" s="96"/>
      <c r="DT156" s="96"/>
      <c r="DU156" s="96"/>
      <c r="DV156" s="96"/>
      <c r="DW156" s="96"/>
      <c r="DX156" s="96"/>
      <c r="DY156" s="96"/>
      <c r="DZ156" s="96"/>
      <c r="EA156" s="96"/>
      <c r="EB156" s="96"/>
    </row>
    <row r="157" spans="1:132" ht="19.5">
      <c r="A157" s="81" t="s">
        <v>72</v>
      </c>
      <c r="B157" s="82" t="s">
        <v>73</v>
      </c>
      <c r="C157" s="82">
        <v>1193100002</v>
      </c>
      <c r="D157" s="83" t="s">
        <v>376</v>
      </c>
      <c r="E157" s="84" t="s">
        <v>377</v>
      </c>
      <c r="F157" s="86" t="s">
        <v>434</v>
      </c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6"/>
      <c r="BY157" s="96"/>
      <c r="BZ157" s="96"/>
      <c r="CA157" s="96"/>
      <c r="CB157" s="96"/>
      <c r="CC157" s="96"/>
      <c r="CD157" s="96"/>
      <c r="CE157" s="96"/>
      <c r="CF157" s="96"/>
      <c r="CG157" s="96"/>
      <c r="CH157" s="96"/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6"/>
      <c r="CV157" s="96"/>
      <c r="CW157" s="96"/>
      <c r="CX157" s="96"/>
      <c r="CY157" s="96"/>
      <c r="CZ157" s="96"/>
      <c r="DA157" s="96"/>
      <c r="DB157" s="96"/>
      <c r="DC157" s="96"/>
      <c r="DD157" s="96"/>
      <c r="DE157" s="96"/>
      <c r="DF157" s="96"/>
      <c r="DG157" s="96"/>
      <c r="DH157" s="96"/>
      <c r="DI157" s="96"/>
      <c r="DJ157" s="96"/>
      <c r="DK157" s="96"/>
      <c r="DL157" s="96"/>
      <c r="DM157" s="96"/>
      <c r="DN157" s="96"/>
      <c r="DO157" s="96"/>
      <c r="DP157" s="96"/>
      <c r="DQ157" s="96"/>
      <c r="DR157" s="96"/>
      <c r="DS157" s="96"/>
      <c r="DT157" s="96"/>
      <c r="DU157" s="96"/>
      <c r="DV157" s="96"/>
      <c r="DW157" s="96"/>
      <c r="DX157" s="96"/>
      <c r="DY157" s="96"/>
      <c r="DZ157" s="96"/>
      <c r="EA157" s="96"/>
      <c r="EB157" s="96"/>
    </row>
    <row r="158" spans="1:132" ht="19.5">
      <c r="A158" s="81" t="s">
        <v>72</v>
      </c>
      <c r="B158" s="82" t="s">
        <v>73</v>
      </c>
      <c r="C158" s="82">
        <v>1193100002</v>
      </c>
      <c r="D158" s="83" t="s">
        <v>378</v>
      </c>
      <c r="E158" s="84" t="s">
        <v>379</v>
      </c>
      <c r="F158" s="86" t="s">
        <v>434</v>
      </c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6"/>
      <c r="BY158" s="96"/>
      <c r="BZ158" s="96"/>
      <c r="CA158" s="96"/>
      <c r="CB158" s="96"/>
      <c r="CC158" s="96"/>
      <c r="CD158" s="96"/>
      <c r="CE158" s="96"/>
      <c r="CF158" s="96"/>
      <c r="CG158" s="96"/>
      <c r="CH158" s="96"/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  <c r="CW158" s="96"/>
      <c r="CX158" s="96"/>
      <c r="CY158" s="96"/>
      <c r="CZ158" s="96"/>
      <c r="DA158" s="96"/>
      <c r="DB158" s="96"/>
      <c r="DC158" s="96"/>
      <c r="DD158" s="96"/>
      <c r="DE158" s="96"/>
      <c r="DF158" s="96"/>
      <c r="DG158" s="96"/>
      <c r="DH158" s="96"/>
      <c r="DI158" s="96"/>
      <c r="DJ158" s="96"/>
      <c r="DK158" s="96"/>
      <c r="DL158" s="96"/>
      <c r="DM158" s="96"/>
      <c r="DN158" s="96"/>
      <c r="DO158" s="96"/>
      <c r="DP158" s="96"/>
      <c r="DQ158" s="96"/>
      <c r="DR158" s="96"/>
      <c r="DS158" s="96"/>
      <c r="DT158" s="96"/>
      <c r="DU158" s="96"/>
      <c r="DV158" s="96"/>
      <c r="DW158" s="96"/>
      <c r="DX158" s="96"/>
      <c r="DY158" s="96"/>
      <c r="DZ158" s="96"/>
      <c r="EA158" s="96"/>
      <c r="EB158" s="96"/>
    </row>
    <row r="159" spans="1:132" ht="19.5">
      <c r="A159" s="81" t="s">
        <v>72</v>
      </c>
      <c r="B159" s="82" t="s">
        <v>73</v>
      </c>
      <c r="C159" s="82">
        <v>1193100002</v>
      </c>
      <c r="D159" s="83" t="s">
        <v>380</v>
      </c>
      <c r="E159" s="84" t="s">
        <v>381</v>
      </c>
      <c r="F159" s="86" t="s">
        <v>434</v>
      </c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</row>
    <row r="160" spans="1:132" ht="19.5">
      <c r="A160" s="81" t="s">
        <v>72</v>
      </c>
      <c r="B160" s="82" t="s">
        <v>73</v>
      </c>
      <c r="C160" s="82">
        <v>1193100002</v>
      </c>
      <c r="D160" s="83" t="s">
        <v>382</v>
      </c>
      <c r="E160" s="84" t="s">
        <v>383</v>
      </c>
      <c r="F160" s="86" t="s">
        <v>435</v>
      </c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6"/>
      <c r="BY160" s="96"/>
      <c r="BZ160" s="96"/>
      <c r="CA160" s="96"/>
      <c r="CB160" s="96"/>
      <c r="CC160" s="96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96"/>
      <c r="CP160" s="96"/>
      <c r="CQ160" s="96"/>
      <c r="CR160" s="96"/>
      <c r="CS160" s="96"/>
      <c r="CT160" s="96"/>
      <c r="CU160" s="96"/>
      <c r="CV160" s="96"/>
      <c r="CW160" s="96"/>
      <c r="CX160" s="96"/>
      <c r="CY160" s="96"/>
      <c r="CZ160" s="96"/>
      <c r="DA160" s="96"/>
      <c r="DB160" s="96"/>
      <c r="DC160" s="96"/>
      <c r="DD160" s="96"/>
      <c r="DE160" s="96"/>
      <c r="DF160" s="96"/>
      <c r="DG160" s="96"/>
      <c r="DH160" s="96"/>
      <c r="DI160" s="96"/>
      <c r="DJ160" s="96"/>
      <c r="DK160" s="96"/>
      <c r="DL160" s="96"/>
      <c r="DM160" s="96"/>
      <c r="DN160" s="96"/>
      <c r="DO160" s="96"/>
      <c r="DP160" s="96"/>
      <c r="DQ160" s="96"/>
      <c r="DR160" s="96"/>
      <c r="DS160" s="96"/>
      <c r="DT160" s="96"/>
      <c r="DU160" s="96"/>
      <c r="DV160" s="96"/>
      <c r="DW160" s="96"/>
      <c r="DX160" s="96"/>
      <c r="DY160" s="96"/>
      <c r="DZ160" s="96"/>
      <c r="EA160" s="96"/>
      <c r="EB160" s="96"/>
    </row>
    <row r="161" spans="1:132" ht="19.5">
      <c r="A161" s="81" t="s">
        <v>72</v>
      </c>
      <c r="B161" s="82" t="s">
        <v>73</v>
      </c>
      <c r="C161" s="82">
        <v>1193100002</v>
      </c>
      <c r="D161" s="83" t="s">
        <v>384</v>
      </c>
      <c r="E161" s="84" t="s">
        <v>385</v>
      </c>
      <c r="F161" s="86" t="s">
        <v>435</v>
      </c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96"/>
      <c r="CI161" s="96"/>
      <c r="CJ161" s="96"/>
      <c r="CK161" s="96"/>
      <c r="CL161" s="96"/>
      <c r="CM161" s="96"/>
      <c r="CN161" s="96"/>
      <c r="CO161" s="96"/>
      <c r="CP161" s="96"/>
      <c r="CQ161" s="96"/>
      <c r="CR161" s="96"/>
      <c r="CS161" s="96"/>
      <c r="CT161" s="96"/>
      <c r="CU161" s="96"/>
      <c r="CV161" s="96"/>
      <c r="CW161" s="96"/>
      <c r="CX161" s="96"/>
      <c r="CY161" s="96"/>
      <c r="CZ161" s="96"/>
      <c r="DA161" s="96"/>
      <c r="DB161" s="96"/>
      <c r="DC161" s="96"/>
      <c r="DD161" s="96"/>
      <c r="DE161" s="96"/>
      <c r="DF161" s="96"/>
      <c r="DG161" s="96"/>
      <c r="DH161" s="96"/>
      <c r="DI161" s="96"/>
      <c r="DJ161" s="96"/>
      <c r="DK161" s="96"/>
      <c r="DL161" s="96"/>
      <c r="DM161" s="96"/>
      <c r="DN161" s="96"/>
      <c r="DO161" s="96"/>
      <c r="DP161" s="96"/>
      <c r="DQ161" s="96"/>
      <c r="DR161" s="96"/>
      <c r="DS161" s="96"/>
      <c r="DT161" s="96"/>
      <c r="DU161" s="96"/>
      <c r="DV161" s="96"/>
      <c r="DW161" s="96"/>
      <c r="DX161" s="96"/>
      <c r="DY161" s="96"/>
      <c r="DZ161" s="96"/>
      <c r="EA161" s="96"/>
      <c r="EB161" s="96"/>
    </row>
    <row r="162" spans="1:132" ht="19.5">
      <c r="A162" s="81" t="s">
        <v>72</v>
      </c>
      <c r="B162" s="82" t="s">
        <v>73</v>
      </c>
      <c r="C162" s="82">
        <v>1193100002</v>
      </c>
      <c r="D162" s="83" t="s">
        <v>386</v>
      </c>
      <c r="E162" s="84" t="s">
        <v>387</v>
      </c>
      <c r="F162" s="86" t="s">
        <v>435</v>
      </c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6"/>
      <c r="BY162" s="96"/>
      <c r="BZ162" s="96"/>
      <c r="CA162" s="96"/>
      <c r="CB162" s="96"/>
      <c r="CC162" s="96"/>
      <c r="CD162" s="96"/>
      <c r="CE162" s="96"/>
      <c r="CF162" s="96"/>
      <c r="CG162" s="96"/>
      <c r="CH162" s="96"/>
      <c r="CI162" s="96"/>
      <c r="CJ162" s="96"/>
      <c r="CK162" s="96"/>
      <c r="CL162" s="96"/>
      <c r="CM162" s="96"/>
      <c r="CN162" s="96"/>
      <c r="CO162" s="96"/>
      <c r="CP162" s="96"/>
      <c r="CQ162" s="96"/>
      <c r="CR162" s="96"/>
      <c r="CS162" s="96"/>
      <c r="CT162" s="96"/>
      <c r="CU162" s="96"/>
      <c r="CV162" s="96"/>
      <c r="CW162" s="96"/>
      <c r="CX162" s="96"/>
      <c r="CY162" s="96"/>
      <c r="CZ162" s="96"/>
      <c r="DA162" s="96"/>
      <c r="DB162" s="96"/>
      <c r="DC162" s="96"/>
      <c r="DD162" s="96"/>
      <c r="DE162" s="96"/>
      <c r="DF162" s="96"/>
      <c r="DG162" s="96"/>
      <c r="DH162" s="96"/>
      <c r="DI162" s="96"/>
      <c r="DJ162" s="96"/>
      <c r="DK162" s="96"/>
      <c r="DL162" s="96"/>
      <c r="DM162" s="96"/>
      <c r="DN162" s="96"/>
      <c r="DO162" s="96"/>
      <c r="DP162" s="96"/>
      <c r="DQ162" s="96"/>
      <c r="DR162" s="96"/>
      <c r="DS162" s="96"/>
      <c r="DT162" s="96"/>
      <c r="DU162" s="96"/>
      <c r="DV162" s="96"/>
      <c r="DW162" s="96"/>
      <c r="DX162" s="96"/>
      <c r="DY162" s="96"/>
      <c r="DZ162" s="96"/>
      <c r="EA162" s="96"/>
      <c r="EB162" s="96"/>
    </row>
    <row r="163" spans="1:132" ht="19.5">
      <c r="A163" s="81" t="s">
        <v>72</v>
      </c>
      <c r="B163" s="82" t="s">
        <v>73</v>
      </c>
      <c r="C163" s="82">
        <v>1193100002</v>
      </c>
      <c r="D163" s="83" t="s">
        <v>388</v>
      </c>
      <c r="E163" s="84" t="s">
        <v>389</v>
      </c>
      <c r="F163" s="86" t="s">
        <v>435</v>
      </c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96"/>
      <c r="CU163" s="96"/>
      <c r="CV163" s="96"/>
      <c r="CW163" s="96"/>
      <c r="CX163" s="96"/>
      <c r="CY163" s="96"/>
      <c r="CZ163" s="96"/>
      <c r="DA163" s="96"/>
      <c r="DB163" s="96"/>
      <c r="DC163" s="96"/>
      <c r="DD163" s="96"/>
      <c r="DE163" s="96"/>
      <c r="DF163" s="96"/>
      <c r="DG163" s="96"/>
      <c r="DH163" s="96"/>
      <c r="DI163" s="96"/>
      <c r="DJ163" s="96"/>
      <c r="DK163" s="96"/>
      <c r="DL163" s="96"/>
      <c r="DM163" s="96"/>
      <c r="DN163" s="96"/>
      <c r="DO163" s="96"/>
      <c r="DP163" s="96"/>
      <c r="DQ163" s="96"/>
      <c r="DR163" s="96"/>
      <c r="DS163" s="96"/>
      <c r="DT163" s="96"/>
      <c r="DU163" s="96"/>
      <c r="DV163" s="96"/>
      <c r="DW163" s="96"/>
      <c r="DX163" s="96"/>
      <c r="DY163" s="96"/>
      <c r="DZ163" s="96"/>
      <c r="EA163" s="96"/>
      <c r="EB163" s="96"/>
    </row>
    <row r="164" spans="1:132" ht="19.5">
      <c r="A164" s="81" t="s">
        <v>72</v>
      </c>
      <c r="B164" s="82" t="s">
        <v>73</v>
      </c>
      <c r="C164" s="82">
        <v>1193100002</v>
      </c>
      <c r="D164" s="83" t="s">
        <v>390</v>
      </c>
      <c r="E164" s="84" t="s">
        <v>391</v>
      </c>
      <c r="F164" s="86" t="s">
        <v>435</v>
      </c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96"/>
      <c r="CU164" s="96"/>
      <c r="CV164" s="96"/>
      <c r="CW164" s="96"/>
      <c r="CX164" s="96"/>
      <c r="CY164" s="96"/>
      <c r="CZ164" s="96"/>
      <c r="DA164" s="96"/>
      <c r="DB164" s="96"/>
      <c r="DC164" s="96"/>
      <c r="DD164" s="96"/>
      <c r="DE164" s="96"/>
      <c r="DF164" s="96"/>
      <c r="DG164" s="96"/>
      <c r="DH164" s="96"/>
      <c r="DI164" s="96"/>
      <c r="DJ164" s="96"/>
      <c r="DK164" s="96"/>
      <c r="DL164" s="96"/>
      <c r="DM164" s="96"/>
      <c r="DN164" s="96"/>
      <c r="DO164" s="96"/>
      <c r="DP164" s="96"/>
      <c r="DQ164" s="96"/>
      <c r="DR164" s="96"/>
      <c r="DS164" s="96"/>
      <c r="DT164" s="96"/>
      <c r="DU164" s="96"/>
      <c r="DV164" s="96"/>
      <c r="DW164" s="96"/>
      <c r="DX164" s="96"/>
      <c r="DY164" s="96"/>
      <c r="DZ164" s="96"/>
      <c r="EA164" s="96"/>
      <c r="EB164" s="96"/>
    </row>
    <row r="165" spans="1:132" ht="19.5">
      <c r="A165" s="81" t="s">
        <v>72</v>
      </c>
      <c r="B165" s="82" t="s">
        <v>73</v>
      </c>
      <c r="C165" s="82">
        <v>1193100002</v>
      </c>
      <c r="D165" s="83" t="s">
        <v>392</v>
      </c>
      <c r="E165" s="84" t="s">
        <v>393</v>
      </c>
      <c r="F165" s="86" t="s">
        <v>435</v>
      </c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6"/>
      <c r="BY165" s="96"/>
      <c r="BZ165" s="96"/>
      <c r="CA165" s="96"/>
      <c r="CB165" s="96"/>
      <c r="CC165" s="96"/>
      <c r="CD165" s="96"/>
      <c r="CE165" s="96"/>
      <c r="CF165" s="96"/>
      <c r="CG165" s="96"/>
      <c r="CH165" s="96"/>
      <c r="CI165" s="96"/>
      <c r="CJ165" s="96"/>
      <c r="CK165" s="96"/>
      <c r="CL165" s="96"/>
      <c r="CM165" s="96"/>
      <c r="CN165" s="96"/>
      <c r="CO165" s="96"/>
      <c r="CP165" s="96"/>
      <c r="CQ165" s="96"/>
      <c r="CR165" s="96"/>
      <c r="CS165" s="96"/>
      <c r="CT165" s="96"/>
      <c r="CU165" s="96"/>
      <c r="CV165" s="96"/>
      <c r="CW165" s="96"/>
      <c r="CX165" s="96"/>
      <c r="CY165" s="96"/>
      <c r="CZ165" s="96"/>
      <c r="DA165" s="96"/>
      <c r="DB165" s="96"/>
      <c r="DC165" s="96"/>
      <c r="DD165" s="96"/>
      <c r="DE165" s="96"/>
      <c r="DF165" s="96"/>
      <c r="DG165" s="96"/>
      <c r="DH165" s="96"/>
      <c r="DI165" s="96"/>
      <c r="DJ165" s="96"/>
      <c r="DK165" s="96"/>
      <c r="DL165" s="96"/>
      <c r="DM165" s="96"/>
      <c r="DN165" s="96"/>
      <c r="DO165" s="96"/>
      <c r="DP165" s="96"/>
      <c r="DQ165" s="96"/>
      <c r="DR165" s="96"/>
      <c r="DS165" s="96"/>
      <c r="DT165" s="96"/>
      <c r="DU165" s="96"/>
      <c r="DV165" s="96"/>
      <c r="DW165" s="96"/>
      <c r="DX165" s="96"/>
      <c r="DY165" s="96"/>
      <c r="DZ165" s="96"/>
      <c r="EA165" s="96"/>
      <c r="EB165" s="96"/>
    </row>
    <row r="166" spans="1:132" ht="19.5">
      <c r="A166" s="81" t="s">
        <v>72</v>
      </c>
      <c r="B166" s="82" t="s">
        <v>73</v>
      </c>
      <c r="C166" s="82">
        <v>1193100002</v>
      </c>
      <c r="D166" s="83" t="s">
        <v>394</v>
      </c>
      <c r="E166" s="84" t="s">
        <v>395</v>
      </c>
      <c r="F166" s="86" t="s">
        <v>435</v>
      </c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6"/>
      <c r="BY166" s="96"/>
      <c r="BZ166" s="96"/>
      <c r="CA166" s="96"/>
      <c r="CB166" s="96"/>
      <c r="CC166" s="96"/>
      <c r="CD166" s="96"/>
      <c r="CE166" s="96"/>
      <c r="CF166" s="96"/>
      <c r="CG166" s="96"/>
      <c r="CH166" s="96"/>
      <c r="CI166" s="96"/>
      <c r="CJ166" s="96"/>
      <c r="CK166" s="96"/>
      <c r="CL166" s="96"/>
      <c r="CM166" s="96"/>
      <c r="CN166" s="96"/>
      <c r="CO166" s="96"/>
      <c r="CP166" s="96"/>
      <c r="CQ166" s="96"/>
      <c r="CR166" s="96"/>
      <c r="CS166" s="96"/>
      <c r="CT166" s="96"/>
      <c r="CU166" s="96"/>
      <c r="CV166" s="96"/>
      <c r="CW166" s="96"/>
      <c r="CX166" s="96"/>
      <c r="CY166" s="96"/>
      <c r="CZ166" s="96"/>
      <c r="DA166" s="96"/>
      <c r="DB166" s="96"/>
      <c r="DC166" s="96"/>
      <c r="DD166" s="96"/>
      <c r="DE166" s="96"/>
      <c r="DF166" s="96"/>
      <c r="DG166" s="96"/>
      <c r="DH166" s="96"/>
      <c r="DI166" s="96"/>
      <c r="DJ166" s="96"/>
      <c r="DK166" s="96"/>
      <c r="DL166" s="96"/>
      <c r="DM166" s="96"/>
      <c r="DN166" s="96"/>
      <c r="DO166" s="96"/>
      <c r="DP166" s="96"/>
      <c r="DQ166" s="96"/>
      <c r="DR166" s="96"/>
      <c r="DS166" s="96"/>
      <c r="DT166" s="96"/>
      <c r="DU166" s="96"/>
      <c r="DV166" s="96"/>
      <c r="DW166" s="96"/>
      <c r="DX166" s="96"/>
      <c r="DY166" s="96"/>
      <c r="DZ166" s="96"/>
      <c r="EA166" s="96"/>
      <c r="EB166" s="96"/>
    </row>
    <row r="167" spans="1:132" ht="19.5">
      <c r="A167" s="81" t="s">
        <v>72</v>
      </c>
      <c r="B167" s="82" t="s">
        <v>73</v>
      </c>
      <c r="C167" s="82">
        <v>1193100002</v>
      </c>
      <c r="D167" s="83" t="s">
        <v>396</v>
      </c>
      <c r="E167" s="84" t="s">
        <v>397</v>
      </c>
      <c r="F167" s="86" t="s">
        <v>435</v>
      </c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6"/>
      <c r="BY167" s="96"/>
      <c r="BZ167" s="96"/>
      <c r="CA167" s="96"/>
      <c r="CB167" s="96"/>
      <c r="CC167" s="96"/>
      <c r="CD167" s="96"/>
      <c r="CE167" s="96"/>
      <c r="CF167" s="96"/>
      <c r="CG167" s="96"/>
      <c r="CH167" s="96"/>
      <c r="CI167" s="96"/>
      <c r="CJ167" s="96"/>
      <c r="CK167" s="96"/>
      <c r="CL167" s="96"/>
      <c r="CM167" s="96"/>
      <c r="CN167" s="96"/>
      <c r="CO167" s="96"/>
      <c r="CP167" s="96"/>
      <c r="CQ167" s="96"/>
      <c r="CR167" s="96"/>
      <c r="CS167" s="96"/>
      <c r="CT167" s="96"/>
      <c r="CU167" s="96"/>
      <c r="CV167" s="96"/>
      <c r="CW167" s="96"/>
      <c r="CX167" s="96"/>
      <c r="CY167" s="96"/>
      <c r="CZ167" s="96"/>
      <c r="DA167" s="96"/>
      <c r="DB167" s="96"/>
      <c r="DC167" s="96"/>
      <c r="DD167" s="96"/>
      <c r="DE167" s="96"/>
      <c r="DF167" s="96"/>
      <c r="DG167" s="96"/>
      <c r="DH167" s="96"/>
      <c r="DI167" s="96"/>
      <c r="DJ167" s="96"/>
      <c r="DK167" s="96"/>
      <c r="DL167" s="96"/>
      <c r="DM167" s="96"/>
      <c r="DN167" s="96"/>
      <c r="DO167" s="96"/>
      <c r="DP167" s="96"/>
      <c r="DQ167" s="96"/>
      <c r="DR167" s="96"/>
      <c r="DS167" s="96"/>
      <c r="DT167" s="96"/>
      <c r="DU167" s="96"/>
      <c r="DV167" s="96"/>
      <c r="DW167" s="96"/>
      <c r="DX167" s="96"/>
      <c r="DY167" s="96"/>
      <c r="DZ167" s="96"/>
      <c r="EA167" s="96"/>
      <c r="EB167" s="96"/>
    </row>
    <row r="168" spans="1:132" ht="19.5">
      <c r="A168" s="81" t="s">
        <v>72</v>
      </c>
      <c r="B168" s="82" t="s">
        <v>73</v>
      </c>
      <c r="C168" s="82">
        <v>1193100002</v>
      </c>
      <c r="D168" s="83" t="s">
        <v>398</v>
      </c>
      <c r="E168" s="84" t="s">
        <v>399</v>
      </c>
      <c r="F168" s="86" t="s">
        <v>435</v>
      </c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6"/>
      <c r="BY168" s="96"/>
      <c r="BZ168" s="96"/>
      <c r="CA168" s="96"/>
      <c r="CB168" s="96"/>
      <c r="CC168" s="96"/>
      <c r="CD168" s="96"/>
      <c r="CE168" s="96"/>
      <c r="CF168" s="96"/>
      <c r="CG168" s="96"/>
      <c r="CH168" s="96"/>
      <c r="CI168" s="96"/>
      <c r="CJ168" s="96"/>
      <c r="CK168" s="96"/>
      <c r="CL168" s="96"/>
      <c r="CM168" s="96"/>
      <c r="CN168" s="96"/>
      <c r="CO168" s="96"/>
      <c r="CP168" s="96"/>
      <c r="CQ168" s="96"/>
      <c r="CR168" s="96"/>
      <c r="CS168" s="96"/>
      <c r="CT168" s="96"/>
      <c r="CU168" s="96"/>
      <c r="CV168" s="96"/>
      <c r="CW168" s="96"/>
      <c r="CX168" s="96"/>
      <c r="CY168" s="96"/>
      <c r="CZ168" s="96"/>
      <c r="DA168" s="96"/>
      <c r="DB168" s="96"/>
      <c r="DC168" s="96"/>
      <c r="DD168" s="96"/>
      <c r="DE168" s="96"/>
      <c r="DF168" s="96"/>
      <c r="DG168" s="96"/>
      <c r="DH168" s="96"/>
      <c r="DI168" s="96"/>
      <c r="DJ168" s="96"/>
      <c r="DK168" s="96"/>
      <c r="DL168" s="96"/>
      <c r="DM168" s="96"/>
      <c r="DN168" s="96"/>
      <c r="DO168" s="96"/>
      <c r="DP168" s="96"/>
      <c r="DQ168" s="96"/>
      <c r="DR168" s="96"/>
      <c r="DS168" s="96"/>
      <c r="DT168" s="96"/>
      <c r="DU168" s="96"/>
      <c r="DV168" s="96"/>
      <c r="DW168" s="96"/>
      <c r="DX168" s="96"/>
      <c r="DY168" s="96"/>
      <c r="DZ168" s="96"/>
      <c r="EA168" s="96"/>
      <c r="EB168" s="96"/>
    </row>
    <row r="169" spans="1:132" ht="19.5">
      <c r="A169" s="81" t="s">
        <v>72</v>
      </c>
      <c r="B169" s="82" t="s">
        <v>73</v>
      </c>
      <c r="C169" s="82">
        <v>1193100002</v>
      </c>
      <c r="D169" s="83" t="s">
        <v>400</v>
      </c>
      <c r="E169" s="84" t="s">
        <v>401</v>
      </c>
      <c r="F169" s="86" t="s">
        <v>435</v>
      </c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6"/>
      <c r="CP169" s="96"/>
      <c r="CQ169" s="96"/>
      <c r="CR169" s="96"/>
      <c r="CS169" s="96"/>
      <c r="CT169" s="96"/>
      <c r="CU169" s="96"/>
      <c r="CV169" s="96"/>
      <c r="CW169" s="96"/>
      <c r="CX169" s="96"/>
      <c r="CY169" s="96"/>
      <c r="CZ169" s="96"/>
      <c r="DA169" s="96"/>
      <c r="DB169" s="96"/>
      <c r="DC169" s="96"/>
      <c r="DD169" s="96"/>
      <c r="DE169" s="96"/>
      <c r="DF169" s="96"/>
      <c r="DG169" s="96"/>
      <c r="DH169" s="96"/>
      <c r="DI169" s="96"/>
      <c r="DJ169" s="96"/>
      <c r="DK169" s="96"/>
      <c r="DL169" s="96"/>
      <c r="DM169" s="96"/>
      <c r="DN169" s="96"/>
      <c r="DO169" s="96"/>
      <c r="DP169" s="96"/>
      <c r="DQ169" s="96"/>
      <c r="DR169" s="96"/>
      <c r="DS169" s="96"/>
      <c r="DT169" s="96"/>
      <c r="DU169" s="96"/>
      <c r="DV169" s="96"/>
      <c r="DW169" s="96"/>
      <c r="DX169" s="96"/>
      <c r="DY169" s="96"/>
      <c r="DZ169" s="96"/>
      <c r="EA169" s="96"/>
      <c r="EB169" s="96"/>
    </row>
    <row r="170" spans="1:132" ht="19.5">
      <c r="A170" s="81" t="s">
        <v>72</v>
      </c>
      <c r="B170" s="82" t="s">
        <v>73</v>
      </c>
      <c r="C170" s="82">
        <v>1193100002</v>
      </c>
      <c r="D170" s="83" t="s">
        <v>402</v>
      </c>
      <c r="E170" s="84" t="s">
        <v>403</v>
      </c>
      <c r="F170" s="86" t="s">
        <v>435</v>
      </c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5"/>
      <c r="BX170" s="96"/>
      <c r="BY170" s="96"/>
      <c r="BZ170" s="96"/>
      <c r="CA170" s="96"/>
      <c r="CB170" s="96"/>
      <c r="CC170" s="96"/>
      <c r="CD170" s="96"/>
      <c r="CE170" s="96"/>
      <c r="CF170" s="96"/>
      <c r="CG170" s="96"/>
      <c r="CH170" s="96"/>
      <c r="CI170" s="96"/>
      <c r="CJ170" s="96"/>
      <c r="CK170" s="96"/>
      <c r="CL170" s="96"/>
      <c r="CM170" s="96"/>
      <c r="CN170" s="96"/>
      <c r="CO170" s="96"/>
      <c r="CP170" s="96"/>
      <c r="CQ170" s="96"/>
      <c r="CR170" s="96"/>
      <c r="CS170" s="96"/>
      <c r="CT170" s="96"/>
      <c r="CU170" s="96"/>
      <c r="CV170" s="96"/>
      <c r="CW170" s="96"/>
      <c r="CX170" s="96"/>
      <c r="CY170" s="96"/>
      <c r="CZ170" s="96"/>
      <c r="DA170" s="96"/>
      <c r="DB170" s="96"/>
      <c r="DC170" s="96"/>
      <c r="DD170" s="96"/>
      <c r="DE170" s="96"/>
      <c r="DF170" s="96"/>
      <c r="DG170" s="96"/>
      <c r="DH170" s="96"/>
      <c r="DI170" s="96"/>
      <c r="DJ170" s="96"/>
      <c r="DK170" s="96"/>
      <c r="DL170" s="96"/>
      <c r="DM170" s="96"/>
      <c r="DN170" s="96"/>
      <c r="DO170" s="96"/>
      <c r="DP170" s="96"/>
      <c r="DQ170" s="96"/>
      <c r="DR170" s="96"/>
      <c r="DS170" s="96"/>
      <c r="DT170" s="96"/>
      <c r="DU170" s="96"/>
      <c r="DV170" s="96"/>
      <c r="DW170" s="96"/>
      <c r="DX170" s="96"/>
      <c r="DY170" s="96"/>
      <c r="DZ170" s="96"/>
      <c r="EA170" s="96"/>
      <c r="EB170" s="96"/>
    </row>
    <row r="171" spans="1:132" ht="19.5">
      <c r="A171" s="81" t="s">
        <v>72</v>
      </c>
      <c r="B171" s="82" t="s">
        <v>73</v>
      </c>
      <c r="C171" s="82">
        <v>1193100002</v>
      </c>
      <c r="D171" s="83" t="s">
        <v>404</v>
      </c>
      <c r="E171" s="84" t="s">
        <v>405</v>
      </c>
      <c r="F171" s="86" t="s">
        <v>435</v>
      </c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95"/>
      <c r="BX171" s="96"/>
      <c r="BY171" s="96"/>
      <c r="BZ171" s="96"/>
      <c r="CA171" s="96"/>
      <c r="CB171" s="96"/>
      <c r="CC171" s="96"/>
      <c r="CD171" s="96"/>
      <c r="CE171" s="96"/>
      <c r="CF171" s="96"/>
      <c r="CG171" s="96"/>
      <c r="CH171" s="96"/>
      <c r="CI171" s="96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96"/>
      <c r="CU171" s="96"/>
      <c r="CV171" s="96"/>
      <c r="CW171" s="96"/>
      <c r="CX171" s="96"/>
      <c r="CY171" s="96"/>
      <c r="CZ171" s="96"/>
      <c r="DA171" s="96"/>
      <c r="DB171" s="96"/>
      <c r="DC171" s="96"/>
      <c r="DD171" s="96"/>
      <c r="DE171" s="96"/>
      <c r="DF171" s="96"/>
      <c r="DG171" s="96"/>
      <c r="DH171" s="96"/>
      <c r="DI171" s="96"/>
      <c r="DJ171" s="96"/>
      <c r="DK171" s="96"/>
      <c r="DL171" s="96"/>
      <c r="DM171" s="96"/>
      <c r="DN171" s="96"/>
      <c r="DO171" s="96"/>
      <c r="DP171" s="96"/>
      <c r="DQ171" s="96"/>
      <c r="DR171" s="96"/>
      <c r="DS171" s="96"/>
      <c r="DT171" s="96"/>
      <c r="DU171" s="96"/>
      <c r="DV171" s="96"/>
      <c r="DW171" s="96"/>
      <c r="DX171" s="96"/>
      <c r="DY171" s="96"/>
      <c r="DZ171" s="96"/>
      <c r="EA171" s="96"/>
      <c r="EB171" s="96"/>
    </row>
    <row r="172" spans="1:132" ht="19.5">
      <c r="A172" s="81" t="s">
        <v>72</v>
      </c>
      <c r="B172" s="82" t="s">
        <v>73</v>
      </c>
      <c r="C172" s="82">
        <v>1193100002</v>
      </c>
      <c r="D172" s="83" t="s">
        <v>406</v>
      </c>
      <c r="E172" s="84" t="s">
        <v>407</v>
      </c>
      <c r="F172" s="86" t="s">
        <v>435</v>
      </c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6"/>
      <c r="BY172" s="96"/>
      <c r="BZ172" s="96"/>
      <c r="CA172" s="96"/>
      <c r="CB172" s="96"/>
      <c r="CC172" s="96"/>
      <c r="CD172" s="96"/>
      <c r="CE172" s="96"/>
      <c r="CF172" s="96"/>
      <c r="CG172" s="96"/>
      <c r="CH172" s="96"/>
      <c r="CI172" s="96"/>
      <c r="CJ172" s="96"/>
      <c r="CK172" s="96"/>
      <c r="CL172" s="96"/>
      <c r="CM172" s="96"/>
      <c r="CN172" s="96"/>
      <c r="CO172" s="96"/>
      <c r="CP172" s="96"/>
      <c r="CQ172" s="96"/>
      <c r="CR172" s="96"/>
      <c r="CS172" s="96"/>
      <c r="CT172" s="96"/>
      <c r="CU172" s="96"/>
      <c r="CV172" s="96"/>
      <c r="CW172" s="96"/>
      <c r="CX172" s="96"/>
      <c r="CY172" s="96"/>
      <c r="CZ172" s="96"/>
      <c r="DA172" s="96"/>
      <c r="DB172" s="96"/>
      <c r="DC172" s="96"/>
      <c r="DD172" s="96"/>
      <c r="DE172" s="96"/>
      <c r="DF172" s="96"/>
      <c r="DG172" s="96"/>
      <c r="DH172" s="96"/>
      <c r="DI172" s="96"/>
      <c r="DJ172" s="96"/>
      <c r="DK172" s="96"/>
      <c r="DL172" s="96"/>
      <c r="DM172" s="96"/>
      <c r="DN172" s="96"/>
      <c r="DO172" s="96"/>
      <c r="DP172" s="96"/>
      <c r="DQ172" s="96"/>
      <c r="DR172" s="96"/>
      <c r="DS172" s="96"/>
      <c r="DT172" s="96"/>
      <c r="DU172" s="96"/>
      <c r="DV172" s="96"/>
      <c r="DW172" s="96"/>
      <c r="DX172" s="96"/>
      <c r="DY172" s="96"/>
      <c r="DZ172" s="96"/>
      <c r="EA172" s="96"/>
      <c r="EB172" s="96"/>
    </row>
    <row r="173" spans="1:132" ht="19.5">
      <c r="A173" s="81" t="s">
        <v>72</v>
      </c>
      <c r="B173" s="82" t="s">
        <v>73</v>
      </c>
      <c r="C173" s="82">
        <v>1193100002</v>
      </c>
      <c r="D173" s="83" t="s">
        <v>408</v>
      </c>
      <c r="E173" s="84" t="s">
        <v>409</v>
      </c>
      <c r="F173" s="86" t="s">
        <v>435</v>
      </c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6"/>
      <c r="BY173" s="96"/>
      <c r="BZ173" s="96"/>
      <c r="CA173" s="96"/>
      <c r="CB173" s="96"/>
      <c r="CC173" s="96"/>
      <c r="CD173" s="96"/>
      <c r="CE173" s="96"/>
      <c r="CF173" s="96"/>
      <c r="CG173" s="96"/>
      <c r="CH173" s="96"/>
      <c r="CI173" s="96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96"/>
      <c r="CU173" s="96"/>
      <c r="CV173" s="96"/>
      <c r="CW173" s="96"/>
      <c r="CX173" s="96"/>
      <c r="CY173" s="96"/>
      <c r="CZ173" s="96"/>
      <c r="DA173" s="96"/>
      <c r="DB173" s="96"/>
      <c r="DC173" s="96"/>
      <c r="DD173" s="96"/>
      <c r="DE173" s="96"/>
      <c r="DF173" s="96"/>
      <c r="DG173" s="96"/>
      <c r="DH173" s="96"/>
      <c r="DI173" s="96"/>
      <c r="DJ173" s="96"/>
      <c r="DK173" s="96"/>
      <c r="DL173" s="96"/>
      <c r="DM173" s="96"/>
      <c r="DN173" s="96"/>
      <c r="DO173" s="96"/>
      <c r="DP173" s="96"/>
      <c r="DQ173" s="96"/>
      <c r="DR173" s="96"/>
      <c r="DS173" s="96"/>
      <c r="DT173" s="96"/>
      <c r="DU173" s="96"/>
      <c r="DV173" s="96"/>
      <c r="DW173" s="96"/>
      <c r="DX173" s="96"/>
      <c r="DY173" s="96"/>
      <c r="DZ173" s="96"/>
      <c r="EA173" s="96"/>
      <c r="EB173" s="96"/>
    </row>
    <row r="174" spans="1:132" ht="19.5">
      <c r="A174" s="81" t="s">
        <v>72</v>
      </c>
      <c r="B174" s="82" t="s">
        <v>73</v>
      </c>
      <c r="C174" s="82">
        <v>1193100002</v>
      </c>
      <c r="D174" s="83" t="s">
        <v>410</v>
      </c>
      <c r="E174" s="84" t="s">
        <v>411</v>
      </c>
      <c r="F174" s="86" t="s">
        <v>434</v>
      </c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6"/>
      <c r="BY174" s="96"/>
      <c r="BZ174" s="96"/>
      <c r="CA174" s="96"/>
      <c r="CB174" s="96"/>
      <c r="CC174" s="96"/>
      <c r="CD174" s="96"/>
      <c r="CE174" s="96"/>
      <c r="CF174" s="96"/>
      <c r="CG174" s="96"/>
      <c r="CH174" s="96"/>
      <c r="CI174" s="96"/>
      <c r="CJ174" s="96"/>
      <c r="CK174" s="96"/>
      <c r="CL174" s="96"/>
      <c r="CM174" s="96"/>
      <c r="CN174" s="96"/>
      <c r="CO174" s="96"/>
      <c r="CP174" s="96"/>
      <c r="CQ174" s="96"/>
      <c r="CR174" s="96"/>
      <c r="CS174" s="96"/>
      <c r="CT174" s="96"/>
      <c r="CU174" s="96"/>
      <c r="CV174" s="96"/>
      <c r="CW174" s="96"/>
      <c r="CX174" s="96"/>
      <c r="CY174" s="96"/>
      <c r="CZ174" s="96"/>
      <c r="DA174" s="96"/>
      <c r="DB174" s="96"/>
      <c r="DC174" s="96"/>
      <c r="DD174" s="96"/>
      <c r="DE174" s="96"/>
      <c r="DF174" s="96"/>
      <c r="DG174" s="96"/>
      <c r="DH174" s="96"/>
      <c r="DI174" s="96"/>
      <c r="DJ174" s="96"/>
      <c r="DK174" s="96"/>
      <c r="DL174" s="96"/>
      <c r="DM174" s="96"/>
      <c r="DN174" s="96"/>
      <c r="DO174" s="96"/>
      <c r="DP174" s="96"/>
      <c r="DQ174" s="96"/>
      <c r="DR174" s="96"/>
      <c r="DS174" s="96"/>
      <c r="DT174" s="96"/>
      <c r="DU174" s="96"/>
      <c r="DV174" s="96"/>
      <c r="DW174" s="96"/>
      <c r="DX174" s="96"/>
      <c r="DY174" s="96"/>
      <c r="DZ174" s="96"/>
      <c r="EA174" s="96"/>
      <c r="EB174" s="96"/>
    </row>
    <row r="175" spans="1:132" ht="19.5">
      <c r="A175" s="81" t="s">
        <v>72</v>
      </c>
      <c r="B175" s="82" t="s">
        <v>73</v>
      </c>
      <c r="C175" s="82">
        <v>1193100002</v>
      </c>
      <c r="D175" s="83" t="s">
        <v>412</v>
      </c>
      <c r="E175" s="84" t="s">
        <v>413</v>
      </c>
      <c r="F175" s="86" t="s">
        <v>434</v>
      </c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6"/>
      <c r="BY175" s="96"/>
      <c r="BZ175" s="96"/>
      <c r="CA175" s="96"/>
      <c r="CB175" s="96"/>
      <c r="CC175" s="96"/>
      <c r="CD175" s="96"/>
      <c r="CE175" s="96"/>
      <c r="CF175" s="96"/>
      <c r="CG175" s="96"/>
      <c r="CH175" s="96"/>
      <c r="CI175" s="96"/>
      <c r="CJ175" s="96"/>
      <c r="CK175" s="96"/>
      <c r="CL175" s="96"/>
      <c r="CM175" s="96"/>
      <c r="CN175" s="96"/>
      <c r="CO175" s="96"/>
      <c r="CP175" s="96"/>
      <c r="CQ175" s="96"/>
      <c r="CR175" s="96"/>
      <c r="CS175" s="96"/>
      <c r="CT175" s="96"/>
      <c r="CU175" s="96"/>
      <c r="CV175" s="96"/>
      <c r="CW175" s="96"/>
      <c r="CX175" s="96"/>
      <c r="CY175" s="96"/>
      <c r="CZ175" s="96"/>
      <c r="DA175" s="96"/>
      <c r="DB175" s="96"/>
      <c r="DC175" s="96"/>
      <c r="DD175" s="96"/>
      <c r="DE175" s="96"/>
      <c r="DF175" s="96"/>
      <c r="DG175" s="96"/>
      <c r="DH175" s="96"/>
      <c r="DI175" s="96"/>
      <c r="DJ175" s="96"/>
      <c r="DK175" s="96"/>
      <c r="DL175" s="96"/>
      <c r="DM175" s="96"/>
      <c r="DN175" s="96"/>
      <c r="DO175" s="96"/>
      <c r="DP175" s="96"/>
      <c r="DQ175" s="96"/>
      <c r="DR175" s="96"/>
      <c r="DS175" s="96"/>
      <c r="DT175" s="96"/>
      <c r="DU175" s="96"/>
      <c r="DV175" s="96"/>
      <c r="DW175" s="96"/>
      <c r="DX175" s="96"/>
      <c r="DY175" s="96"/>
      <c r="DZ175" s="96"/>
      <c r="EA175" s="96"/>
      <c r="EB175" s="96"/>
    </row>
    <row r="176" spans="1:132" ht="19.5">
      <c r="A176" s="81" t="s">
        <v>72</v>
      </c>
      <c r="B176" s="82" t="s">
        <v>73</v>
      </c>
      <c r="C176" s="82">
        <v>1193100002</v>
      </c>
      <c r="D176" s="83" t="s">
        <v>414</v>
      </c>
      <c r="E176" s="84" t="s">
        <v>415</v>
      </c>
      <c r="F176" s="86" t="s">
        <v>434</v>
      </c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6"/>
      <c r="BY176" s="96"/>
      <c r="BZ176" s="96"/>
      <c r="CA176" s="96"/>
      <c r="CB176" s="96"/>
      <c r="CC176" s="96"/>
      <c r="CD176" s="96"/>
      <c r="CE176" s="96"/>
      <c r="CF176" s="96"/>
      <c r="CG176" s="96"/>
      <c r="CH176" s="96"/>
      <c r="CI176" s="96"/>
      <c r="CJ176" s="96"/>
      <c r="CK176" s="96"/>
      <c r="CL176" s="96"/>
      <c r="CM176" s="96"/>
      <c r="CN176" s="96"/>
      <c r="CO176" s="96"/>
      <c r="CP176" s="96"/>
      <c r="CQ176" s="96"/>
      <c r="CR176" s="96"/>
      <c r="CS176" s="96"/>
      <c r="CT176" s="96"/>
      <c r="CU176" s="96"/>
      <c r="CV176" s="96"/>
      <c r="CW176" s="96"/>
      <c r="CX176" s="96"/>
      <c r="CY176" s="96"/>
      <c r="CZ176" s="96"/>
      <c r="DA176" s="96"/>
      <c r="DB176" s="96"/>
      <c r="DC176" s="96"/>
      <c r="DD176" s="96"/>
      <c r="DE176" s="96"/>
      <c r="DF176" s="96"/>
      <c r="DG176" s="96"/>
      <c r="DH176" s="96"/>
      <c r="DI176" s="96"/>
      <c r="DJ176" s="96"/>
      <c r="DK176" s="96"/>
      <c r="DL176" s="96"/>
      <c r="DM176" s="96"/>
      <c r="DN176" s="96"/>
      <c r="DO176" s="96"/>
      <c r="DP176" s="96"/>
      <c r="DQ176" s="96"/>
      <c r="DR176" s="96"/>
      <c r="DS176" s="96"/>
      <c r="DT176" s="96"/>
      <c r="DU176" s="96"/>
      <c r="DV176" s="96"/>
      <c r="DW176" s="96"/>
      <c r="DX176" s="96"/>
      <c r="DY176" s="96"/>
      <c r="DZ176" s="96"/>
      <c r="EA176" s="96"/>
      <c r="EB176" s="96"/>
    </row>
    <row r="177" spans="1:132" ht="19.5">
      <c r="A177" s="81" t="s">
        <v>72</v>
      </c>
      <c r="B177" s="82" t="s">
        <v>73</v>
      </c>
      <c r="C177" s="82">
        <v>1193100002</v>
      </c>
      <c r="D177" s="83" t="s">
        <v>416</v>
      </c>
      <c r="E177" s="84" t="s">
        <v>417</v>
      </c>
      <c r="F177" s="86" t="s">
        <v>434</v>
      </c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6"/>
      <c r="BY177" s="96"/>
      <c r="BZ177" s="96"/>
      <c r="CA177" s="96"/>
      <c r="CB177" s="96"/>
      <c r="CC177" s="96"/>
      <c r="CD177" s="96"/>
      <c r="CE177" s="96"/>
      <c r="CF177" s="96"/>
      <c r="CG177" s="96"/>
      <c r="CH177" s="96"/>
      <c r="CI177" s="96"/>
      <c r="CJ177" s="96"/>
      <c r="CK177" s="96"/>
      <c r="CL177" s="96"/>
      <c r="CM177" s="96"/>
      <c r="CN177" s="96"/>
      <c r="CO177" s="96"/>
      <c r="CP177" s="96"/>
      <c r="CQ177" s="96"/>
      <c r="CR177" s="96"/>
      <c r="CS177" s="96"/>
      <c r="CT177" s="96"/>
      <c r="CU177" s="96"/>
      <c r="CV177" s="96"/>
      <c r="CW177" s="96"/>
      <c r="CX177" s="96"/>
      <c r="CY177" s="96"/>
      <c r="CZ177" s="96"/>
      <c r="DA177" s="96"/>
      <c r="DB177" s="96"/>
      <c r="DC177" s="96"/>
      <c r="DD177" s="96"/>
      <c r="DE177" s="96"/>
      <c r="DF177" s="96"/>
      <c r="DG177" s="96"/>
      <c r="DH177" s="96"/>
      <c r="DI177" s="96"/>
      <c r="DJ177" s="96"/>
      <c r="DK177" s="96"/>
      <c r="DL177" s="96"/>
      <c r="DM177" s="96"/>
      <c r="DN177" s="96"/>
      <c r="DO177" s="96"/>
      <c r="DP177" s="96"/>
      <c r="DQ177" s="96"/>
      <c r="DR177" s="96"/>
      <c r="DS177" s="96"/>
      <c r="DT177" s="96"/>
      <c r="DU177" s="96"/>
      <c r="DV177" s="96"/>
      <c r="DW177" s="96"/>
      <c r="DX177" s="96"/>
      <c r="DY177" s="96"/>
      <c r="DZ177" s="96"/>
      <c r="EA177" s="96"/>
      <c r="EB177" s="96"/>
    </row>
    <row r="178" spans="1:132" ht="19.5">
      <c r="A178" s="81" t="s">
        <v>72</v>
      </c>
      <c r="B178" s="82" t="s">
        <v>73</v>
      </c>
      <c r="C178" s="82">
        <v>1193100002</v>
      </c>
      <c r="D178" s="83" t="s">
        <v>418</v>
      </c>
      <c r="E178" s="84" t="s">
        <v>419</v>
      </c>
      <c r="F178" s="86" t="s">
        <v>434</v>
      </c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6"/>
      <c r="BY178" s="96"/>
      <c r="BZ178" s="96"/>
      <c r="CA178" s="96"/>
      <c r="CB178" s="96"/>
      <c r="CC178" s="96"/>
      <c r="CD178" s="96"/>
      <c r="CE178" s="96"/>
      <c r="CF178" s="96"/>
      <c r="CG178" s="96"/>
      <c r="CH178" s="96"/>
      <c r="CI178" s="96"/>
      <c r="CJ178" s="96"/>
      <c r="CK178" s="96"/>
      <c r="CL178" s="96"/>
      <c r="CM178" s="96"/>
      <c r="CN178" s="96"/>
      <c r="CO178" s="96"/>
      <c r="CP178" s="96"/>
      <c r="CQ178" s="96"/>
      <c r="CR178" s="96"/>
      <c r="CS178" s="96"/>
      <c r="CT178" s="96"/>
      <c r="CU178" s="96"/>
      <c r="CV178" s="96"/>
      <c r="CW178" s="96"/>
      <c r="CX178" s="96"/>
      <c r="CY178" s="96"/>
      <c r="CZ178" s="96"/>
      <c r="DA178" s="96"/>
      <c r="DB178" s="96"/>
      <c r="DC178" s="96"/>
      <c r="DD178" s="96"/>
      <c r="DE178" s="96"/>
      <c r="DF178" s="96"/>
      <c r="DG178" s="96"/>
      <c r="DH178" s="96"/>
      <c r="DI178" s="96"/>
      <c r="DJ178" s="96"/>
      <c r="DK178" s="96"/>
      <c r="DL178" s="96"/>
      <c r="DM178" s="96"/>
      <c r="DN178" s="96"/>
      <c r="DO178" s="96"/>
      <c r="DP178" s="96"/>
      <c r="DQ178" s="96"/>
      <c r="DR178" s="96"/>
      <c r="DS178" s="96"/>
      <c r="DT178" s="96"/>
      <c r="DU178" s="96"/>
      <c r="DV178" s="96"/>
      <c r="DW178" s="96"/>
      <c r="DX178" s="96"/>
      <c r="DY178" s="96"/>
      <c r="DZ178" s="96"/>
      <c r="EA178" s="96"/>
      <c r="EB178" s="96"/>
    </row>
    <row r="179" spans="1:132" ht="19.5">
      <c r="A179" s="81" t="s">
        <v>72</v>
      </c>
      <c r="B179" s="82" t="s">
        <v>73</v>
      </c>
      <c r="C179" s="82">
        <v>1193100002</v>
      </c>
      <c r="D179" s="83" t="s">
        <v>420</v>
      </c>
      <c r="E179" s="84" t="s">
        <v>421</v>
      </c>
      <c r="F179" s="86" t="s">
        <v>434</v>
      </c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  <c r="DQ179" s="96"/>
      <c r="DR179" s="96"/>
      <c r="DS179" s="96"/>
      <c r="DT179" s="96"/>
      <c r="DU179" s="96"/>
      <c r="DV179" s="96"/>
      <c r="DW179" s="96"/>
      <c r="DX179" s="96"/>
      <c r="DY179" s="96"/>
      <c r="DZ179" s="96"/>
      <c r="EA179" s="96"/>
      <c r="EB179" s="96"/>
    </row>
    <row r="180" spans="1:132" ht="19.5">
      <c r="A180" s="81" t="s">
        <v>72</v>
      </c>
      <c r="B180" s="82" t="s">
        <v>73</v>
      </c>
      <c r="C180" s="82">
        <v>1193100002</v>
      </c>
      <c r="D180" s="83" t="s">
        <v>422</v>
      </c>
      <c r="E180" s="84" t="s">
        <v>423</v>
      </c>
      <c r="F180" s="86" t="s">
        <v>434</v>
      </c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95"/>
      <c r="BX180" s="96"/>
      <c r="BY180" s="96"/>
      <c r="BZ180" s="96"/>
      <c r="CA180" s="96"/>
      <c r="CB180" s="96"/>
      <c r="CC180" s="96"/>
      <c r="CD180" s="96"/>
      <c r="CE180" s="96"/>
      <c r="CF180" s="96"/>
      <c r="CG180" s="96"/>
      <c r="CH180" s="96"/>
      <c r="CI180" s="96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96"/>
      <c r="CU180" s="96"/>
      <c r="CV180" s="96"/>
      <c r="CW180" s="96"/>
      <c r="CX180" s="96"/>
      <c r="CY180" s="96"/>
      <c r="CZ180" s="96"/>
      <c r="DA180" s="96"/>
      <c r="DB180" s="96"/>
      <c r="DC180" s="96"/>
      <c r="DD180" s="96"/>
      <c r="DE180" s="96"/>
      <c r="DF180" s="96"/>
      <c r="DG180" s="96"/>
      <c r="DH180" s="96"/>
      <c r="DI180" s="96"/>
      <c r="DJ180" s="96"/>
      <c r="DK180" s="96"/>
      <c r="DL180" s="96"/>
      <c r="DM180" s="96"/>
      <c r="DN180" s="96"/>
      <c r="DO180" s="96"/>
      <c r="DP180" s="96"/>
      <c r="DQ180" s="96"/>
      <c r="DR180" s="96"/>
      <c r="DS180" s="96"/>
      <c r="DT180" s="96"/>
      <c r="DU180" s="96"/>
      <c r="DV180" s="96"/>
      <c r="DW180" s="96"/>
      <c r="DX180" s="96"/>
      <c r="DY180" s="96"/>
      <c r="DZ180" s="96"/>
      <c r="EA180" s="96"/>
      <c r="EB180" s="96"/>
    </row>
    <row r="181" spans="1:132" ht="19.5">
      <c r="A181" s="81" t="s">
        <v>72</v>
      </c>
      <c r="B181" s="82" t="s">
        <v>73</v>
      </c>
      <c r="C181" s="82">
        <v>1193100002</v>
      </c>
      <c r="D181" s="83" t="s">
        <v>424</v>
      </c>
      <c r="E181" s="84" t="s">
        <v>425</v>
      </c>
      <c r="F181" s="86" t="s">
        <v>434</v>
      </c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6"/>
      <c r="BY181" s="96"/>
      <c r="BZ181" s="96"/>
      <c r="CA181" s="96"/>
      <c r="CB181" s="96"/>
      <c r="CC181" s="96"/>
      <c r="CD181" s="96"/>
      <c r="CE181" s="96"/>
      <c r="CF181" s="96"/>
      <c r="CG181" s="96"/>
      <c r="CH181" s="96"/>
      <c r="CI181" s="96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6"/>
      <c r="DD181" s="96"/>
      <c r="DE181" s="96"/>
      <c r="DF181" s="96"/>
      <c r="DG181" s="96"/>
      <c r="DH181" s="96"/>
      <c r="DI181" s="96"/>
      <c r="DJ181" s="96"/>
      <c r="DK181" s="96"/>
      <c r="DL181" s="96"/>
      <c r="DM181" s="96"/>
      <c r="DN181" s="96"/>
      <c r="DO181" s="96"/>
      <c r="DP181" s="96"/>
      <c r="DQ181" s="96"/>
      <c r="DR181" s="96"/>
      <c r="DS181" s="96"/>
      <c r="DT181" s="96"/>
      <c r="DU181" s="96"/>
      <c r="DV181" s="96"/>
      <c r="DW181" s="96"/>
      <c r="DX181" s="96"/>
      <c r="DY181" s="96"/>
      <c r="DZ181" s="96"/>
      <c r="EA181" s="96"/>
      <c r="EB181" s="96"/>
    </row>
    <row r="182" spans="1:132" ht="19.5">
      <c r="A182" s="81" t="s">
        <v>72</v>
      </c>
      <c r="B182" s="82" t="s">
        <v>73</v>
      </c>
      <c r="C182" s="82">
        <v>1193100002</v>
      </c>
      <c r="D182" s="83" t="s">
        <v>426</v>
      </c>
      <c r="E182" s="84" t="s">
        <v>427</v>
      </c>
      <c r="F182" s="86" t="s">
        <v>434</v>
      </c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6"/>
      <c r="BY182" s="96"/>
      <c r="BZ182" s="96"/>
      <c r="CA182" s="96"/>
      <c r="CB182" s="96"/>
      <c r="CC182" s="96"/>
      <c r="CD182" s="96"/>
      <c r="CE182" s="96"/>
      <c r="CF182" s="96"/>
      <c r="CG182" s="96"/>
      <c r="CH182" s="96"/>
      <c r="CI182" s="96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</row>
    <row r="183" spans="1:132" ht="19.5">
      <c r="A183" s="81" t="s">
        <v>72</v>
      </c>
      <c r="B183" s="82" t="s">
        <v>73</v>
      </c>
      <c r="C183" s="82">
        <v>1193100002</v>
      </c>
      <c r="D183" s="83" t="s">
        <v>428</v>
      </c>
      <c r="E183" s="84" t="s">
        <v>429</v>
      </c>
      <c r="F183" s="86" t="s">
        <v>434</v>
      </c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6"/>
      <c r="BY183" s="96"/>
      <c r="BZ183" s="96"/>
      <c r="CA183" s="96"/>
      <c r="CB183" s="96"/>
      <c r="CC183" s="96"/>
      <c r="CD183" s="96"/>
      <c r="CE183" s="96"/>
      <c r="CF183" s="96"/>
      <c r="CG183" s="96"/>
      <c r="CH183" s="96"/>
      <c r="CI183" s="96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</row>
    <row r="184" spans="1:132" ht="19.5">
      <c r="A184" s="81" t="s">
        <v>72</v>
      </c>
      <c r="B184" s="82" t="s">
        <v>73</v>
      </c>
      <c r="C184" s="82">
        <v>1193100002</v>
      </c>
      <c r="D184" s="83" t="s">
        <v>430</v>
      </c>
      <c r="E184" s="84" t="s">
        <v>431</v>
      </c>
      <c r="F184" s="86" t="s">
        <v>434</v>
      </c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6"/>
      <c r="BY184" s="96"/>
      <c r="BZ184" s="96"/>
      <c r="CA184" s="96"/>
      <c r="CB184" s="96"/>
      <c r="CC184" s="96"/>
      <c r="CD184" s="96"/>
      <c r="CE184" s="96"/>
      <c r="CF184" s="96"/>
      <c r="CG184" s="96"/>
      <c r="CH184" s="96"/>
      <c r="CI184" s="96"/>
      <c r="CJ184" s="96"/>
      <c r="CK184" s="96"/>
      <c r="CL184" s="96"/>
      <c r="CM184" s="96"/>
      <c r="CN184" s="96"/>
      <c r="CO184" s="96"/>
      <c r="CP184" s="96"/>
      <c r="CQ184" s="96"/>
      <c r="CR184" s="96"/>
      <c r="CS184" s="96"/>
      <c r="CT184" s="96"/>
      <c r="CU184" s="96"/>
      <c r="CV184" s="96"/>
      <c r="CW184" s="96"/>
      <c r="CX184" s="96"/>
      <c r="CY184" s="96"/>
      <c r="CZ184" s="96"/>
      <c r="DA184" s="96"/>
      <c r="DB184" s="96"/>
      <c r="DC184" s="96"/>
      <c r="DD184" s="96"/>
      <c r="DE184" s="96"/>
      <c r="DF184" s="96"/>
      <c r="DG184" s="96"/>
      <c r="DH184" s="96"/>
      <c r="DI184" s="96"/>
      <c r="DJ184" s="96"/>
      <c r="DK184" s="96"/>
      <c r="DL184" s="96"/>
      <c r="DM184" s="96"/>
      <c r="DN184" s="96"/>
      <c r="DO184" s="96"/>
      <c r="DP184" s="96"/>
      <c r="DQ184" s="96"/>
      <c r="DR184" s="96"/>
      <c r="DS184" s="96"/>
      <c r="DT184" s="96"/>
      <c r="DU184" s="96"/>
      <c r="DV184" s="96"/>
      <c r="DW184" s="96"/>
      <c r="DX184" s="96"/>
      <c r="DY184" s="96"/>
      <c r="DZ184" s="96"/>
      <c r="EA184" s="96"/>
      <c r="EB184" s="96"/>
    </row>
    <row r="185" spans="1:132" ht="19.5">
      <c r="A185" s="81" t="s">
        <v>72</v>
      </c>
      <c r="B185" s="82" t="s">
        <v>73</v>
      </c>
      <c r="C185" s="82">
        <v>1193100002</v>
      </c>
      <c r="D185" s="83" t="s">
        <v>432</v>
      </c>
      <c r="E185" s="84" t="s">
        <v>433</v>
      </c>
      <c r="F185" s="86" t="s">
        <v>435</v>
      </c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6"/>
      <c r="BY185" s="96"/>
      <c r="BZ185" s="96"/>
      <c r="CA185" s="96"/>
      <c r="CB185" s="96"/>
      <c r="CC185" s="96"/>
      <c r="CD185" s="96"/>
      <c r="CE185" s="96"/>
      <c r="CF185" s="96"/>
      <c r="CG185" s="96"/>
      <c r="CH185" s="96"/>
      <c r="CI185" s="96"/>
      <c r="CJ185" s="96"/>
      <c r="CK185" s="96"/>
      <c r="CL185" s="96"/>
      <c r="CM185" s="96"/>
      <c r="CN185" s="96"/>
      <c r="CO185" s="96"/>
      <c r="CP185" s="96"/>
      <c r="CQ185" s="96"/>
      <c r="CR185" s="96"/>
      <c r="CS185" s="96"/>
      <c r="CT185" s="96"/>
      <c r="CU185" s="96"/>
      <c r="CV185" s="96"/>
      <c r="CW185" s="96"/>
      <c r="CX185" s="96"/>
      <c r="CY185" s="96"/>
      <c r="CZ185" s="96"/>
      <c r="DA185" s="96"/>
      <c r="DB185" s="96"/>
      <c r="DC185" s="96"/>
      <c r="DD185" s="96"/>
      <c r="DE185" s="96"/>
      <c r="DF185" s="96"/>
      <c r="DG185" s="96"/>
      <c r="DH185" s="96"/>
      <c r="DI185" s="96"/>
      <c r="DJ185" s="96"/>
      <c r="DK185" s="96"/>
      <c r="DL185" s="96"/>
      <c r="DM185" s="96"/>
      <c r="DN185" s="96"/>
      <c r="DO185" s="96"/>
      <c r="DP185" s="96"/>
      <c r="DQ185" s="96"/>
      <c r="DR185" s="96"/>
      <c r="DS185" s="96"/>
      <c r="DT185" s="96"/>
      <c r="DU185" s="96"/>
      <c r="DV185" s="96"/>
      <c r="DW185" s="96"/>
      <c r="DX185" s="96"/>
      <c r="DY185" s="96"/>
      <c r="DZ185" s="96"/>
      <c r="EA185" s="96"/>
      <c r="EB185" s="96"/>
    </row>
  </sheetData>
  <mergeCells count="10">
    <mergeCell ref="DA3:EB3"/>
    <mergeCell ref="E3:E5"/>
    <mergeCell ref="F3:F5"/>
    <mergeCell ref="A1:BC1"/>
    <mergeCell ref="G3:BC3"/>
    <mergeCell ref="A2:F2"/>
    <mergeCell ref="A3:A5"/>
    <mergeCell ref="B3:B5"/>
    <mergeCell ref="C3:C5"/>
    <mergeCell ref="D3:D5"/>
  </mergeCells>
  <dataValidations count="2">
    <dataValidation type="decimal" allowBlank="1" showInputMessage="1" showErrorMessage="1" errorTitle="กรอกข้อมูลผิด" error="กรอกคะแนนผิด คะแนนที่ถูกคือ 0, 1.5, 2.5" sqref="AX1:BA1048576">
      <formula1>0</formula1>
      <formula2>2.5</formula2>
    </dataValidation>
    <dataValidation type="whole" allowBlank="1" showInputMessage="1" showErrorMessage="1" errorTitle="กรอกคะแนนผิด" error="กรอกคะแนนผิด คะแนนที่ถูกตือ 0, 2, 4" sqref="BB1:BC1048576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topLeftCell="A4" zoomScale="115" zoomScaleNormal="115" workbookViewId="0">
      <selection activeCell="O22" sqref="O22"/>
    </sheetView>
  </sheetViews>
  <sheetFormatPr defaultRowHeight="14.25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57" customHeight="1">
      <c r="A1" s="67" t="s">
        <v>53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9"/>
      <c r="M1" s="69"/>
    </row>
    <row r="2" spans="1:13" ht="15.75" customHeight="1">
      <c r="A2" s="70"/>
      <c r="B2" s="69"/>
      <c r="C2" s="69"/>
      <c r="D2" s="69"/>
      <c r="E2" s="69"/>
      <c r="F2" s="69"/>
      <c r="K2" s="69"/>
      <c r="L2" s="69"/>
      <c r="M2" s="69"/>
    </row>
    <row r="3" spans="1:13" ht="21.2" customHeight="1">
      <c r="A3" s="70" t="s">
        <v>30</v>
      </c>
      <c r="B3" s="69"/>
      <c r="C3" s="69"/>
      <c r="D3" s="69"/>
      <c r="E3" s="69"/>
      <c r="F3" s="69"/>
      <c r="G3" s="71" t="s">
        <v>33</v>
      </c>
      <c r="H3" s="69"/>
      <c r="I3" s="69"/>
      <c r="J3" s="69"/>
      <c r="K3" s="69"/>
      <c r="L3" s="69"/>
      <c r="M3" s="69"/>
    </row>
    <row r="4" spans="1:13" ht="21.2" customHeight="1">
      <c r="A4" s="70" t="s">
        <v>31</v>
      </c>
      <c r="B4" s="69"/>
      <c r="C4" s="69"/>
      <c r="D4" s="69"/>
      <c r="E4" s="69"/>
      <c r="F4" s="69"/>
      <c r="G4" s="71" t="s">
        <v>71</v>
      </c>
      <c r="H4" s="69"/>
      <c r="I4" s="69"/>
      <c r="J4" s="69"/>
      <c r="K4" s="69"/>
      <c r="L4" s="69"/>
      <c r="M4" s="69"/>
    </row>
    <row r="5" spans="1:13" ht="10.5" customHeight="1"/>
    <row r="6" spans="1:13" ht="24.75" customHeight="1">
      <c r="A6" s="80" t="s">
        <v>17</v>
      </c>
      <c r="B6" s="80" t="s">
        <v>18</v>
      </c>
      <c r="C6" s="80" t="s">
        <v>19</v>
      </c>
      <c r="D6" s="80" t="s">
        <v>20</v>
      </c>
      <c r="E6" s="80" t="s">
        <v>21</v>
      </c>
      <c r="F6" s="80" t="s">
        <v>22</v>
      </c>
      <c r="G6" s="72" t="s">
        <v>32</v>
      </c>
      <c r="H6" s="74" t="s">
        <v>23</v>
      </c>
      <c r="I6" s="76" t="s">
        <v>24</v>
      </c>
      <c r="J6" s="77" t="s">
        <v>25</v>
      </c>
      <c r="K6" s="78"/>
      <c r="L6" s="78"/>
      <c r="M6" s="79"/>
    </row>
    <row r="7" spans="1:13" ht="24.75" customHeight="1">
      <c r="A7" s="75"/>
      <c r="B7" s="75"/>
      <c r="C7" s="75"/>
      <c r="D7" s="75"/>
      <c r="E7" s="75"/>
      <c r="F7" s="75"/>
      <c r="G7" s="73"/>
      <c r="H7" s="75"/>
      <c r="I7" s="75"/>
      <c r="J7" s="20" t="s">
        <v>26</v>
      </c>
      <c r="K7" s="21" t="s">
        <v>27</v>
      </c>
      <c r="L7" s="21" t="s">
        <v>28</v>
      </c>
      <c r="M7" s="21" t="s">
        <v>29</v>
      </c>
    </row>
    <row r="8" spans="1:13" ht="18.75" customHeight="1">
      <c r="A8" s="25" t="s">
        <v>34</v>
      </c>
      <c r="B8" s="41">
        <v>15</v>
      </c>
      <c r="C8" s="41">
        <v>100</v>
      </c>
      <c r="D8" s="42">
        <f>MIN(science!EA6:EA20)</f>
        <v>0</v>
      </c>
      <c r="E8" s="42">
        <f>MAX(science!EA6:EA20)</f>
        <v>0</v>
      </c>
      <c r="F8" s="43" t="e">
        <f>AVERAGE(science!EA6:EA20)</f>
        <v>#DIV/0!</v>
      </c>
      <c r="G8" s="43" t="e">
        <f ca="1">_xlfn.STDEV.P(science!EA6:EA20)</f>
        <v>#NAME?</v>
      </c>
      <c r="H8" s="43" t="e">
        <f>(F8/C8)*100</f>
        <v>#DIV/0!</v>
      </c>
      <c r="I8" s="43" t="e">
        <f ca="1">(G8/F8)*100</f>
        <v>#NAME?</v>
      </c>
      <c r="J8" s="43">
        <f>(COUNTIF(science!EB6:EB20,"ปรับปรุง")/B8)*100</f>
        <v>0</v>
      </c>
      <c r="K8" s="43">
        <f>(COUNTIF(science!EB6:EB20,"พอใช้")/B8)*100</f>
        <v>0</v>
      </c>
      <c r="L8" s="43">
        <f>(COUNTIF(science!EB6:EB20,"ดี")/B8)*100</f>
        <v>0</v>
      </c>
      <c r="M8" s="43">
        <f>(COUNTIF(science!EB6:EB20,"ดีมาก")/B8)*100</f>
        <v>0</v>
      </c>
    </row>
    <row r="9" spans="1:13" s="40" customFormat="1" ht="18.75" customHeight="1">
      <c r="A9" s="22" t="s">
        <v>35</v>
      </c>
      <c r="B9" s="44">
        <v>15</v>
      </c>
      <c r="C9" s="44">
        <v>21</v>
      </c>
      <c r="D9" s="45">
        <f>MIN(science!DM6:DM20)</f>
        <v>0</v>
      </c>
      <c r="E9" s="45">
        <f>MAX(science!DM6:DM20)</f>
        <v>0</v>
      </c>
      <c r="F9" s="46" t="e">
        <f>AVERAGE(science!DM6:DM20)</f>
        <v>#DIV/0!</v>
      </c>
      <c r="G9" s="46" t="e">
        <f ca="1">_xlfn.STDEV.P(science!DM6:DM20)</f>
        <v>#NAME?</v>
      </c>
      <c r="H9" s="46" t="e">
        <f t="shared" ref="H9:H17" si="0">(F9/C9)*100</f>
        <v>#DIV/0!</v>
      </c>
      <c r="I9" s="46" t="e">
        <f t="shared" ref="I9:I17" ca="1" si="1">(G9/F9)*100</f>
        <v>#NAME?</v>
      </c>
      <c r="J9" s="46">
        <f>(COUNTIF(science!DN6:DN20,"ปรับปรุง")/B9)*100</f>
        <v>0</v>
      </c>
      <c r="K9" s="46">
        <f>(COUNTIF(science!DN6:DN20,"พอใช้")/B9)*100</f>
        <v>0</v>
      </c>
      <c r="L9" s="46">
        <f>(COUNTIF(science!DN6:DN20,"ดี")/B9)*100</f>
        <v>0</v>
      </c>
      <c r="M9" s="46">
        <f>(COUNTIF(science!DN6:DN20,"ดีมาก")/B9)*100</f>
        <v>0</v>
      </c>
    </row>
    <row r="10" spans="1:13" ht="18.75" customHeight="1">
      <c r="A10" s="23" t="s">
        <v>36</v>
      </c>
      <c r="B10" s="47">
        <v>15</v>
      </c>
      <c r="C10" s="47">
        <v>12</v>
      </c>
      <c r="D10" s="48">
        <f>MIN(science!DA6:DA20)</f>
        <v>0</v>
      </c>
      <c r="E10" s="48">
        <f>MAX(science!DA6:DA20)</f>
        <v>0</v>
      </c>
      <c r="F10" s="49" t="e">
        <f>AVERAGE(science!DA6:DA20)</f>
        <v>#DIV/0!</v>
      </c>
      <c r="G10" s="49" t="e">
        <f ca="1">_xlfn.STDEV.P(science!DA6:DA20)</f>
        <v>#NAME?</v>
      </c>
      <c r="H10" s="49" t="e">
        <f t="shared" si="0"/>
        <v>#DIV/0!</v>
      </c>
      <c r="I10" s="49" t="e">
        <f t="shared" ca="1" si="1"/>
        <v>#NAME?</v>
      </c>
      <c r="J10" s="49"/>
      <c r="K10" s="49"/>
      <c r="L10" s="49"/>
      <c r="M10" s="49"/>
    </row>
    <row r="11" spans="1:13" ht="18.75" customHeight="1">
      <c r="A11" s="24" t="s">
        <v>37</v>
      </c>
      <c r="B11" s="51">
        <v>15</v>
      </c>
      <c r="C11" s="51">
        <v>9</v>
      </c>
      <c r="D11" s="50">
        <f>MIN(science!DB6:DB20)</f>
        <v>0</v>
      </c>
      <c r="E11" s="50">
        <f>MAX(science!DB6:DB20)</f>
        <v>0</v>
      </c>
      <c r="F11" s="52" t="e">
        <f>AVERAGE(science!DB6:DB20)</f>
        <v>#DIV/0!</v>
      </c>
      <c r="G11" s="52" t="e">
        <f ca="1">_xlfn.STDEV.P(science!DB6:DB20)</f>
        <v>#NAME?</v>
      </c>
      <c r="H11" s="52" t="e">
        <f t="shared" si="0"/>
        <v>#DIV/0!</v>
      </c>
      <c r="I11" s="52" t="e">
        <f t="shared" ca="1" si="1"/>
        <v>#NAME?</v>
      </c>
      <c r="J11" s="52"/>
      <c r="K11" s="52"/>
      <c r="L11" s="52"/>
      <c r="M11" s="52"/>
    </row>
    <row r="12" spans="1:13" s="40" customFormat="1" ht="18.75" customHeight="1">
      <c r="A12" s="22" t="s">
        <v>38</v>
      </c>
      <c r="B12" s="44">
        <v>15</v>
      </c>
      <c r="C12" s="44">
        <v>11</v>
      </c>
      <c r="D12" s="45">
        <f>MIN(science!DO6:DO20)</f>
        <v>0</v>
      </c>
      <c r="E12" s="45">
        <f>MAX(science!DO6:DO20)</f>
        <v>0</v>
      </c>
      <c r="F12" s="46" t="e">
        <f>AVERAGE(science!DO6:DO20)</f>
        <v>#DIV/0!</v>
      </c>
      <c r="G12" s="46" t="e">
        <f ca="1">_xlfn.STDEV.P(science!DO6:DO20)</f>
        <v>#NAME?</v>
      </c>
      <c r="H12" s="46" t="e">
        <f t="shared" si="0"/>
        <v>#DIV/0!</v>
      </c>
      <c r="I12" s="46" t="e">
        <f t="shared" ca="1" si="1"/>
        <v>#NAME?</v>
      </c>
      <c r="J12" s="46">
        <f>(COUNTIF(science!DP6:DP20,"ปรับปรุง")/B12)*100</f>
        <v>0</v>
      </c>
      <c r="K12" s="46">
        <f>(COUNTIF(science!DP6:DP20,"พอใช้")/B12)*100</f>
        <v>0</v>
      </c>
      <c r="L12" s="46">
        <f>(COUNTIF(science!DP6:DP20,"ดี")/B12)*100</f>
        <v>0</v>
      </c>
      <c r="M12" s="46">
        <f>(COUNTIF(science!DP6:DP20,"ดีมาก")/B12)*100</f>
        <v>0</v>
      </c>
    </row>
    <row r="13" spans="1:13" ht="18.75" customHeight="1">
      <c r="A13" s="23" t="s">
        <v>39</v>
      </c>
      <c r="B13" s="47">
        <v>15</v>
      </c>
      <c r="C13" s="47">
        <v>5</v>
      </c>
      <c r="D13" s="48">
        <f>MIN(science!DC6:DC20)</f>
        <v>0</v>
      </c>
      <c r="E13" s="48">
        <f>MAX(science!DC6:DC20)</f>
        <v>0</v>
      </c>
      <c r="F13" s="49" t="e">
        <f>AVERAGE(science!DC6:DC20)</f>
        <v>#DIV/0!</v>
      </c>
      <c r="G13" s="49" t="e">
        <f ca="1">_xlfn.STDEV.P(science!DC6:DC20)</f>
        <v>#NAME?</v>
      </c>
      <c r="H13" s="49" t="e">
        <f t="shared" ref="H13" si="2">(F13/C13)*100</f>
        <v>#DIV/0!</v>
      </c>
      <c r="I13" s="49" t="e">
        <f t="shared" ref="I13" ca="1" si="3">(G13/F13)*100</f>
        <v>#NAME?</v>
      </c>
      <c r="J13" s="49"/>
      <c r="K13" s="49"/>
      <c r="L13" s="49"/>
      <c r="M13" s="49"/>
    </row>
    <row r="14" spans="1:13" ht="18.75" customHeight="1">
      <c r="A14" s="24" t="s">
        <v>40</v>
      </c>
      <c r="B14" s="51">
        <v>15</v>
      </c>
      <c r="C14" s="51">
        <v>6</v>
      </c>
      <c r="D14" s="50">
        <f>MIN(science!DD6:DD20)</f>
        <v>0</v>
      </c>
      <c r="E14" s="50">
        <f>MAX(science!DD6:DD20)</f>
        <v>0</v>
      </c>
      <c r="F14" s="52" t="e">
        <f>AVERAGE(science!DD6:DD20)</f>
        <v>#DIV/0!</v>
      </c>
      <c r="G14" s="52" t="e">
        <f ca="1">_xlfn.STDEV.P(science!DD6:DD20)</f>
        <v>#NAME?</v>
      </c>
      <c r="H14" s="52" t="e">
        <f t="shared" si="0"/>
        <v>#DIV/0!</v>
      </c>
      <c r="I14" s="52" t="e">
        <f t="shared" ca="1" si="1"/>
        <v>#NAME?</v>
      </c>
      <c r="J14" s="52"/>
      <c r="K14" s="52"/>
      <c r="L14" s="52"/>
      <c r="M14" s="52"/>
    </row>
    <row r="15" spans="1:13" s="40" customFormat="1" ht="18.75" customHeight="1">
      <c r="A15" s="22" t="s">
        <v>41</v>
      </c>
      <c r="B15" s="44">
        <v>15</v>
      </c>
      <c r="C15" s="44">
        <v>17</v>
      </c>
      <c r="D15" s="45">
        <f>MIN(science!DQ6:DQ20)</f>
        <v>0</v>
      </c>
      <c r="E15" s="45">
        <f>MAX(science!DQ6:DQ20)</f>
        <v>0</v>
      </c>
      <c r="F15" s="46" t="e">
        <f>AVERAGE(science!DQ6:DQ20)</f>
        <v>#DIV/0!</v>
      </c>
      <c r="G15" s="46" t="e">
        <f ca="1">_xlfn.STDEV.P(science!DQ6:DQ20)</f>
        <v>#NAME?</v>
      </c>
      <c r="H15" s="46" t="e">
        <f t="shared" si="0"/>
        <v>#DIV/0!</v>
      </c>
      <c r="I15" s="46" t="e">
        <f t="shared" ca="1" si="1"/>
        <v>#NAME?</v>
      </c>
      <c r="J15" s="46">
        <f>(COUNTIF(science!DR6:DR20,"ปรับปรุง")/B15)*100</f>
        <v>0</v>
      </c>
      <c r="K15" s="46">
        <f>(COUNTIF(science!DR6:DR20,"พอใช้")/B15)*100</f>
        <v>0</v>
      </c>
      <c r="L15" s="46">
        <f>(COUNTIF(science!DR6:DR20,"ดี")/B15)*100</f>
        <v>0</v>
      </c>
      <c r="M15" s="46">
        <f>(COUNTIF(science!DR6:DR20,"ดีมาก")/B15)*100</f>
        <v>0</v>
      </c>
    </row>
    <row r="16" spans="1:13" ht="18.75" customHeight="1">
      <c r="A16" s="23" t="s">
        <v>42</v>
      </c>
      <c r="B16" s="47">
        <v>15</v>
      </c>
      <c r="C16" s="47">
        <v>10</v>
      </c>
      <c r="D16" s="48">
        <f>MIN(science!DE6:DE20)</f>
        <v>0</v>
      </c>
      <c r="E16" s="48">
        <f>MAX(science!DE6:DE20)</f>
        <v>0</v>
      </c>
      <c r="F16" s="49" t="e">
        <f>AVERAGE(science!DE6:DE20)</f>
        <v>#DIV/0!</v>
      </c>
      <c r="G16" s="49" t="e">
        <f ca="1">_xlfn.STDEV.P(science!DE6:DE20)</f>
        <v>#NAME?</v>
      </c>
      <c r="H16" s="49" t="e">
        <f t="shared" si="0"/>
        <v>#DIV/0!</v>
      </c>
      <c r="I16" s="49" t="e">
        <f t="shared" ca="1" si="1"/>
        <v>#NAME?</v>
      </c>
      <c r="J16" s="49"/>
      <c r="K16" s="49"/>
      <c r="L16" s="49"/>
      <c r="M16" s="49"/>
    </row>
    <row r="17" spans="1:13" ht="18.75" customHeight="1">
      <c r="A17" s="24" t="s">
        <v>43</v>
      </c>
      <c r="B17" s="53">
        <v>15</v>
      </c>
      <c r="C17" s="53">
        <v>7</v>
      </c>
      <c r="D17" s="50">
        <f>MIN(science!DF6:DF20)</f>
        <v>0</v>
      </c>
      <c r="E17" s="50">
        <f>MAX(science!DF6:DF20)</f>
        <v>0</v>
      </c>
      <c r="F17" s="52" t="e">
        <f>AVERAGE(science!DF6:DF20)</f>
        <v>#DIV/0!</v>
      </c>
      <c r="G17" s="52" t="e">
        <f ca="1">_xlfn.STDEV.P(science!DF6:DF20)</f>
        <v>#NAME?</v>
      </c>
      <c r="H17" s="52" t="e">
        <f t="shared" si="0"/>
        <v>#DIV/0!</v>
      </c>
      <c r="I17" s="52" t="e">
        <f t="shared" ca="1" si="1"/>
        <v>#NAME?</v>
      </c>
      <c r="J17" s="53"/>
      <c r="K17" s="53"/>
      <c r="L17" s="53"/>
      <c r="M17" s="53"/>
    </row>
    <row r="18" spans="1:13" s="40" customFormat="1" ht="18.75" customHeight="1">
      <c r="A18" s="22" t="s">
        <v>44</v>
      </c>
      <c r="B18" s="54">
        <v>15</v>
      </c>
      <c r="C18" s="54">
        <v>17</v>
      </c>
      <c r="D18" s="45">
        <f>MIN(science!DS6:DS20)</f>
        <v>0</v>
      </c>
      <c r="E18" s="45">
        <f>MAX(science!DS6:DS20)</f>
        <v>0</v>
      </c>
      <c r="F18" s="46" t="e">
        <f>AVERAGE(science!DS6:DS20)</f>
        <v>#DIV/0!</v>
      </c>
      <c r="G18" s="46" t="e">
        <f ca="1">_xlfn.STDEV.P(science!DS6:DS20)</f>
        <v>#NAME?</v>
      </c>
      <c r="H18" s="46" t="e">
        <f t="shared" ref="H18:H20" si="4">(F18/C18)*100</f>
        <v>#DIV/0!</v>
      </c>
      <c r="I18" s="46" t="e">
        <f t="shared" ref="I18:I20" ca="1" si="5">(G18/F18)*100</f>
        <v>#NAME?</v>
      </c>
      <c r="J18" s="46">
        <f>(COUNTIF(science!DT6:DT20,"ปรับปรุง")/B18)*100</f>
        <v>0</v>
      </c>
      <c r="K18" s="46">
        <f>(COUNTIF(science!DT6:DT20,"พอใช้")/B18)*100</f>
        <v>0</v>
      </c>
      <c r="L18" s="46">
        <f>(COUNTIF(science!DT6:DT20,"ดี")/B18)*100</f>
        <v>0</v>
      </c>
      <c r="M18" s="46">
        <f>(COUNTIF(science!DT6:DT20,"ดีมาก")/B18)*100</f>
        <v>0</v>
      </c>
    </row>
    <row r="19" spans="1:13" ht="18.75" customHeight="1">
      <c r="A19" s="23" t="s">
        <v>45</v>
      </c>
      <c r="B19" s="55">
        <v>15</v>
      </c>
      <c r="C19" s="55">
        <v>11</v>
      </c>
      <c r="D19" s="48">
        <f>MIN(science!DG6:DG20)</f>
        <v>0</v>
      </c>
      <c r="E19" s="48">
        <f>MAX(science!DG6:DG20)</f>
        <v>0</v>
      </c>
      <c r="F19" s="49" t="e">
        <f>AVERAGE(science!DG6:DG20)</f>
        <v>#DIV/0!</v>
      </c>
      <c r="G19" s="49" t="e">
        <f ca="1">_xlfn.STDEV.P(science!DG6:DG20)</f>
        <v>#NAME?</v>
      </c>
      <c r="H19" s="49" t="e">
        <f t="shared" si="4"/>
        <v>#DIV/0!</v>
      </c>
      <c r="I19" s="49" t="e">
        <f t="shared" ca="1" si="5"/>
        <v>#NAME?</v>
      </c>
      <c r="J19" s="55"/>
      <c r="K19" s="55"/>
      <c r="L19" s="55"/>
      <c r="M19" s="55"/>
    </row>
    <row r="20" spans="1:13" ht="18.75" customHeight="1">
      <c r="A20" s="24" t="s">
        <v>46</v>
      </c>
      <c r="B20" s="53">
        <v>15</v>
      </c>
      <c r="C20" s="53">
        <v>16</v>
      </c>
      <c r="D20" s="50">
        <f>MIN(science!DH6:DH20)</f>
        <v>0</v>
      </c>
      <c r="E20" s="50">
        <f>MAX(science!DH6:DH20)</f>
        <v>0</v>
      </c>
      <c r="F20" s="52" t="e">
        <f>AVERAGE(science!DH6:DH20)</f>
        <v>#DIV/0!</v>
      </c>
      <c r="G20" s="52" t="e">
        <f ca="1">_xlfn.STDEV.P(science!DH6:DH20)</f>
        <v>#NAME?</v>
      </c>
      <c r="H20" s="52" t="e">
        <f t="shared" si="4"/>
        <v>#DIV/0!</v>
      </c>
      <c r="I20" s="52" t="e">
        <f t="shared" ca="1" si="5"/>
        <v>#NAME?</v>
      </c>
      <c r="J20" s="53"/>
      <c r="K20" s="53"/>
      <c r="L20" s="53"/>
      <c r="M20" s="53"/>
    </row>
    <row r="21" spans="1:13" s="40" customFormat="1" ht="18.75" customHeight="1">
      <c r="A21" s="22" t="s">
        <v>47</v>
      </c>
      <c r="B21" s="54">
        <v>15</v>
      </c>
      <c r="C21" s="54">
        <v>16.5</v>
      </c>
      <c r="D21" s="45">
        <f>MIN(science!DU6:DU20)</f>
        <v>0</v>
      </c>
      <c r="E21" s="45">
        <f>MAX(science!DU6:DU20)</f>
        <v>0</v>
      </c>
      <c r="F21" s="46" t="e">
        <f>AVERAGE(science!DU6:DU20)</f>
        <v>#DIV/0!</v>
      </c>
      <c r="G21" s="46" t="e">
        <f ca="1">_xlfn.STDEV.P(science!DU6:DU20)</f>
        <v>#NAME?</v>
      </c>
      <c r="H21" s="46" t="e">
        <f t="shared" ref="H21:H22" si="6">(F21/C21)*100</f>
        <v>#DIV/0!</v>
      </c>
      <c r="I21" s="46" t="e">
        <f t="shared" ref="I21:I22" ca="1" si="7">(G21/F21)*100</f>
        <v>#NAME?</v>
      </c>
      <c r="J21" s="46">
        <f>(COUNTIF(science!DV6:DV20,"ปรับปรุง")/B21)*100</f>
        <v>0</v>
      </c>
      <c r="K21" s="46">
        <f>(COUNTIF(science!DV6:DV20,"พอใช้")/B21)*100</f>
        <v>0</v>
      </c>
      <c r="L21" s="46">
        <f>(COUNTIF(science!DV6:DV20,"ดี")/B21)*100</f>
        <v>0</v>
      </c>
      <c r="M21" s="46">
        <f>(COUNTIF(science!DV6:DV20,"ดีมาก")/B21)*100</f>
        <v>0</v>
      </c>
    </row>
    <row r="22" spans="1:13" ht="18.75" customHeight="1">
      <c r="A22" s="24" t="s">
        <v>48</v>
      </c>
      <c r="B22" s="53">
        <v>15</v>
      </c>
      <c r="C22" s="53">
        <v>16.5</v>
      </c>
      <c r="D22" s="50">
        <f>MIN(science!DI6:DI20)</f>
        <v>0</v>
      </c>
      <c r="E22" s="50">
        <f>MAX(science!DI6:DI20)</f>
        <v>0</v>
      </c>
      <c r="F22" s="52" t="e">
        <f>AVERAGE(science!DI6:DI20)</f>
        <v>#DIV/0!</v>
      </c>
      <c r="G22" s="52" t="e">
        <f ca="1">_xlfn.STDEV.P(science!DI6:DI20)</f>
        <v>#NAME?</v>
      </c>
      <c r="H22" s="52" t="e">
        <f t="shared" si="6"/>
        <v>#DIV/0!</v>
      </c>
      <c r="I22" s="52" t="e">
        <f t="shared" ca="1" si="7"/>
        <v>#NAME?</v>
      </c>
      <c r="J22" s="53"/>
      <c r="K22" s="53"/>
      <c r="L22" s="53"/>
      <c r="M22" s="53"/>
    </row>
    <row r="23" spans="1:13" s="40" customFormat="1" ht="18.75" customHeight="1">
      <c r="A23" s="22" t="s">
        <v>49</v>
      </c>
      <c r="B23" s="54">
        <v>15</v>
      </c>
      <c r="C23" s="54">
        <v>9</v>
      </c>
      <c r="D23" s="45">
        <f>MIN(science!DW6:DW20)</f>
        <v>0</v>
      </c>
      <c r="E23" s="45">
        <f>MAX(science!DW6:DW20)</f>
        <v>0</v>
      </c>
      <c r="F23" s="46" t="e">
        <f>AVERAGE(science!DW6:DW20)</f>
        <v>#DIV/0!</v>
      </c>
      <c r="G23" s="46" t="e">
        <f ca="1">_xlfn.STDEV.P(science!DW6:DW20)</f>
        <v>#NAME?</v>
      </c>
      <c r="H23" s="46" t="e">
        <f t="shared" ref="H23:H24" si="8">(F23/C23)*100</f>
        <v>#DIV/0!</v>
      </c>
      <c r="I23" s="46" t="e">
        <f t="shared" ref="I23:I24" ca="1" si="9">(G23/F23)*100</f>
        <v>#NAME?</v>
      </c>
      <c r="J23" s="46">
        <f>(COUNTIF(science!DX6:DX20,"ปรับปรุง")/B23)*100</f>
        <v>0</v>
      </c>
      <c r="K23" s="46">
        <f>(COUNTIF(science!DX6:DX20,"พอใช้")/B23)*100</f>
        <v>0</v>
      </c>
      <c r="L23" s="46">
        <f>(COUNTIF(science!DX6:DX20,"ดี")/B23)*100</f>
        <v>0</v>
      </c>
      <c r="M23" s="46">
        <f>(COUNTIF(science!DX6:DX20,"ดีมาก")/B23)*100</f>
        <v>0</v>
      </c>
    </row>
    <row r="24" spans="1:13" ht="18.75" customHeight="1">
      <c r="A24" s="24" t="s">
        <v>50</v>
      </c>
      <c r="B24" s="53">
        <v>15</v>
      </c>
      <c r="C24" s="53">
        <v>9</v>
      </c>
      <c r="D24" s="50">
        <f>MIN(science!DJ6:DJ20)</f>
        <v>0</v>
      </c>
      <c r="E24" s="50">
        <f>MAX(science!DJ6:DJ20)</f>
        <v>0</v>
      </c>
      <c r="F24" s="52" t="e">
        <f>AVERAGE(science!DJ6:DJ20)</f>
        <v>#DIV/0!</v>
      </c>
      <c r="G24" s="52" t="e">
        <f ca="1">_xlfn.STDEV.P(science!DJ6:DJ20)</f>
        <v>#NAME?</v>
      </c>
      <c r="H24" s="52" t="e">
        <f t="shared" si="8"/>
        <v>#DIV/0!</v>
      </c>
      <c r="I24" s="52" t="e">
        <f t="shared" ca="1" si="9"/>
        <v>#NAME?</v>
      </c>
      <c r="J24" s="53"/>
      <c r="K24" s="53"/>
      <c r="L24" s="53"/>
      <c r="M24" s="53"/>
    </row>
    <row r="25" spans="1:13" s="40" customFormat="1" ht="18.75" customHeight="1">
      <c r="A25" s="22" t="s">
        <v>51</v>
      </c>
      <c r="B25" s="54">
        <v>15</v>
      </c>
      <c r="C25" s="54">
        <v>8.5</v>
      </c>
      <c r="D25" s="45">
        <f>MIN(science!DY6:DY20)</f>
        <v>0</v>
      </c>
      <c r="E25" s="45">
        <f>MAX(science!DY6:DY20)</f>
        <v>0</v>
      </c>
      <c r="F25" s="46" t="e">
        <f>AVERAGE(science!DY6:DY20)</f>
        <v>#DIV/0!</v>
      </c>
      <c r="G25" s="46" t="e">
        <f ca="1">_xlfn.STDEV.P(science!DY6:DY20)</f>
        <v>#NAME?</v>
      </c>
      <c r="H25" s="46" t="e">
        <f t="shared" ref="H25:H27" si="10">(F25/C25)*100</f>
        <v>#DIV/0!</v>
      </c>
      <c r="I25" s="46" t="e">
        <f t="shared" ref="I25:I27" ca="1" si="11">(G25/F25)*100</f>
        <v>#NAME?</v>
      </c>
      <c r="J25" s="46">
        <f>(COUNTIF(science!DZ6:DZ20,"ปรับปรุง")/B25)*100</f>
        <v>0</v>
      </c>
      <c r="K25" s="46">
        <f>(COUNTIF(science!DZ6:DZ20,"พอใช้")/B25)*100</f>
        <v>0</v>
      </c>
      <c r="L25" s="46">
        <f>(COUNTIF(science!DZ6:DZ20,"ดี")/B25)*100</f>
        <v>0</v>
      </c>
      <c r="M25" s="46">
        <f>(COUNTIF(science!DZ6:DZ20,"ดีมาก")/B25)*100</f>
        <v>0</v>
      </c>
    </row>
    <row r="26" spans="1:13" s="36" customFormat="1" ht="18.75" customHeight="1">
      <c r="A26" s="23" t="s">
        <v>52</v>
      </c>
      <c r="B26" s="55">
        <v>15</v>
      </c>
      <c r="C26" s="55">
        <v>6.5</v>
      </c>
      <c r="D26" s="48">
        <f>MIN(science!DK6:DK20)</f>
        <v>0</v>
      </c>
      <c r="E26" s="48">
        <f>MAX(science!DK6:DK20)</f>
        <v>0</v>
      </c>
      <c r="F26" s="49" t="e">
        <f>AVERAGE(science!DK6:DK20)</f>
        <v>#DIV/0!</v>
      </c>
      <c r="G26" s="49" t="e">
        <f ca="1">_xlfn.STDEV.P(science!DK6:DK20)</f>
        <v>#NAME?</v>
      </c>
      <c r="H26" s="49" t="e">
        <f t="shared" si="10"/>
        <v>#DIV/0!</v>
      </c>
      <c r="I26" s="49" t="e">
        <f t="shared" ca="1" si="11"/>
        <v>#NAME?</v>
      </c>
      <c r="J26" s="55"/>
      <c r="K26" s="55"/>
      <c r="L26" s="55"/>
      <c r="M26" s="55"/>
    </row>
    <row r="27" spans="1:13" ht="18.75" customHeight="1">
      <c r="A27" s="24" t="s">
        <v>54</v>
      </c>
      <c r="B27" s="53">
        <v>15</v>
      </c>
      <c r="C27" s="53">
        <v>2</v>
      </c>
      <c r="D27" s="50">
        <f>MIN(science!DL6:DL20)</f>
        <v>0</v>
      </c>
      <c r="E27" s="50">
        <f>MAX(science!DL6:DL20)</f>
        <v>0</v>
      </c>
      <c r="F27" s="52" t="e">
        <f>AVERAGE(science!DL6:DL20)</f>
        <v>#DIV/0!</v>
      </c>
      <c r="G27" s="52" t="e">
        <f ca="1">_xlfn.STDEV.P(science!DL6:DL20)</f>
        <v>#NAME?</v>
      </c>
      <c r="H27" s="52" t="e">
        <f t="shared" si="10"/>
        <v>#DIV/0!</v>
      </c>
      <c r="I27" s="52" t="e">
        <f t="shared" ca="1" si="11"/>
        <v>#NAME?</v>
      </c>
      <c r="J27" s="53"/>
      <c r="K27" s="53"/>
      <c r="L27" s="53"/>
      <c r="M27" s="53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science</vt:lpstr>
      <vt:lpstr>รายงานวิทย์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2017-11-03T08:42:43Z</cp:lastPrinted>
  <dcterms:created xsi:type="dcterms:W3CDTF">2017-10-27T03:40:44Z</dcterms:created>
  <dcterms:modified xsi:type="dcterms:W3CDTF">2018-01-15T01:43:25Z</dcterms:modified>
</cp:coreProperties>
</file>