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eng" sheetId="1" r:id="rId1"/>
    <sheet name="แปลผล eng" sheetId="7" r:id="rId2"/>
  </sheets>
  <calcPr calcId="124519"/>
</workbook>
</file>

<file path=xl/calcChain.xml><?xml version="1.0" encoding="utf-8"?>
<calcChain xmlns="http://schemas.openxmlformats.org/spreadsheetml/2006/main">
  <c r="CT5" i="1"/>
  <c r="CL5"/>
  <c r="CK5"/>
  <c r="CF5"/>
  <c r="CC5"/>
  <c r="CB5"/>
  <c r="BX5"/>
  <c r="DD5" l="1"/>
  <c r="DC5"/>
  <c r="DB5"/>
  <c r="CZ5"/>
  <c r="CW5"/>
  <c r="CX5"/>
  <c r="DA5"/>
  <c r="CY5"/>
  <c r="CJ5"/>
  <c r="CI5"/>
  <c r="CG5"/>
  <c r="CA5"/>
  <c r="BZ5"/>
  <c r="BY5"/>
  <c r="BP5"/>
  <c r="CS5"/>
  <c r="CP5"/>
  <c r="CO5"/>
  <c r="CM5"/>
  <c r="CH5"/>
  <c r="BW5"/>
  <c r="BU5"/>
  <c r="BS5"/>
  <c r="BQ5"/>
  <c r="BN5"/>
  <c r="BO5"/>
  <c r="CV5"/>
  <c r="CU5"/>
  <c r="CR5"/>
  <c r="CQ5"/>
  <c r="CN5"/>
  <c r="CE5"/>
  <c r="CD5"/>
  <c r="BV5"/>
  <c r="BT5"/>
  <c r="BM5"/>
  <c r="BK5"/>
  <c r="DQ5" l="1"/>
  <c r="BL5" l="1"/>
  <c r="BR5"/>
  <c r="DR5"/>
  <c r="DE5"/>
  <c r="DF5"/>
  <c r="DG5"/>
  <c r="DH5"/>
  <c r="DI5"/>
  <c r="DJ5"/>
  <c r="DK5"/>
  <c r="DL5"/>
  <c r="DM5"/>
  <c r="DN5"/>
  <c r="DO5" l="1"/>
  <c r="DP5"/>
  <c r="DS5"/>
  <c r="DV5" s="1"/>
  <c r="DW5" s="1"/>
  <c r="J8" i="7"/>
  <c r="M9"/>
  <c r="F15"/>
  <c r="H15" s="1"/>
  <c r="E15"/>
  <c r="D15"/>
  <c r="F14"/>
  <c r="H14" s="1"/>
  <c r="E14"/>
  <c r="D14"/>
  <c r="M13"/>
  <c r="L13"/>
  <c r="K13"/>
  <c r="J13"/>
  <c r="F13"/>
  <c r="H13" s="1"/>
  <c r="E13"/>
  <c r="D13"/>
  <c r="F12"/>
  <c r="H12" s="1"/>
  <c r="E12"/>
  <c r="D12"/>
  <c r="F11"/>
  <c r="H11" s="1"/>
  <c r="E11"/>
  <c r="D11"/>
  <c r="F10"/>
  <c r="H10" s="1"/>
  <c r="E10"/>
  <c r="D10"/>
  <c r="J9"/>
  <c r="D9"/>
  <c r="M8"/>
  <c r="G15"/>
  <c r="G14"/>
  <c r="G13"/>
  <c r="G12"/>
  <c r="G11"/>
  <c r="G10"/>
  <c r="DT5" i="1" l="1"/>
  <c r="DU5" s="1"/>
  <c r="DX5"/>
  <c r="DY5" s="1"/>
  <c r="E8" i="7"/>
  <c r="L8"/>
  <c r="E9"/>
  <c r="K9"/>
  <c r="F8"/>
  <c r="H8" s="1"/>
  <c r="K8"/>
  <c r="F9"/>
  <c r="H9" s="1"/>
  <c r="L9"/>
  <c r="I13"/>
  <c r="I11"/>
  <c r="I15"/>
  <c r="I10"/>
  <c r="I14"/>
  <c r="I12"/>
  <c r="G8"/>
  <c r="G9"/>
  <c r="I8" l="1"/>
  <c r="I9"/>
  <c r="D8"/>
</calcChain>
</file>

<file path=xl/sharedStrings.xml><?xml version="1.0" encoding="utf-8"?>
<sst xmlns="http://schemas.openxmlformats.org/spreadsheetml/2006/main" count="950" uniqueCount="412">
  <si>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</si>
  <si>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</si>
  <si>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</si>
  <si>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</si>
  <si>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</si>
  <si>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</si>
  <si>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</si>
  <si>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</si>
  <si>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</si>
  <si>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</si>
  <si>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ต1.1</t>
  </si>
  <si>
    <t>ต1.2</t>
  </si>
  <si>
    <t>ต1.3</t>
  </si>
  <si>
    <t>ต2.1</t>
  </si>
  <si>
    <t>ต2.2</t>
  </si>
  <si>
    <t>รวม</t>
  </si>
  <si>
    <t>แปลผล</t>
  </si>
  <si>
    <t>สาระ1</t>
  </si>
  <si>
    <t>สาระ2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</si>
  <si>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</si>
  <si>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</si>
  <si>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</si>
  <si>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</si>
  <si>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</si>
  <si>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</si>
  <si>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</si>
  <si>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</si>
  <si>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</si>
  <si>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</si>
  <si>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</si>
  <si>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</si>
  <si>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</si>
  <si>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</si>
  <si>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</si>
  <si>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มฐ ต 1.1</t>
  </si>
  <si>
    <t>มฐ ต 1.2</t>
  </si>
  <si>
    <t>มฐ ต 1.3</t>
  </si>
  <si>
    <t>มฐ ต 2.1</t>
  </si>
  <si>
    <t>มฐ ต 2.2</t>
  </si>
  <si>
    <t>ภาษาอังกฤษ</t>
  </si>
  <si>
    <t>สาระที่ 1 ภาษาเพื่อการสื่อสาร</t>
  </si>
  <si>
    <t>สาระที่ 2  ภาษาและวัฒนธรรม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</si>
  <si>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</si>
  <si>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</si>
  <si>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</si>
  <si>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</si>
  <si>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 xml:space="preserve">รายงานผลการประเมิน Pre O-NET ปีการศึกษา 2560
กลุ่มสาระการเรียนรู้ภาษาต่างประเทศ (ภาษาอังกฤษ) ระดับชั้นมัธยมศึกษาปีที่ 3 </t>
  </si>
  <si>
    <t>สำนักงานเขตพื้นที่การศึกษา.....................................................................</t>
  </si>
  <si>
    <t>สำนักงานเขตพื้นที่การศึกษาประถมศึกษาพัทลุง เขต 1</t>
  </si>
  <si>
    <t>ขนาดใหญ่</t>
  </si>
  <si>
    <t>เด็กหญิง ธิตินันท์  ร้อยแก้ว</t>
  </si>
  <si>
    <t>1939900482999</t>
  </si>
  <si>
    <t>เด็กหญิง วิภาวนี  บัวจุด</t>
  </si>
  <si>
    <t>1939900486242</t>
  </si>
  <si>
    <t>เด็กหญิง อัญชนากร  เต็มราม</t>
  </si>
  <si>
    <t>1939900481500</t>
  </si>
  <si>
    <t>เด็กหญิง เขมวรรณ  รักจุ้ย</t>
  </si>
  <si>
    <t>1939900503066</t>
  </si>
  <si>
    <t>เด็กชาย กรวิชญ์  อ่อนทอง</t>
  </si>
  <si>
    <t>1939900508602</t>
  </si>
  <si>
    <t>เด็กชาย ศุภกร  กันทะ</t>
  </si>
  <si>
    <t>1560301388389</t>
  </si>
  <si>
    <t>นางสาว สนิตา  ชูช่วย</t>
  </si>
  <si>
    <t>1939500005611</t>
  </si>
  <si>
    <t>เด็กชาย ศุภชัย  ฤทธิรัตน์</t>
  </si>
  <si>
    <t>1959900800851</t>
  </si>
  <si>
    <t>เด็กหญิง วรรณศิริ  รามเอียด</t>
  </si>
  <si>
    <t>1939900495993</t>
  </si>
  <si>
    <t>เด็กหญิง กรกนก  มะโนปลื้ม</t>
  </si>
  <si>
    <t>1959900787544</t>
  </si>
  <si>
    <t>เด็กชาย ศรัณย์  เพชรสุทธิ์</t>
  </si>
  <si>
    <t>1939900490541</t>
  </si>
  <si>
    <t>นางสาว ศศิประภา  ทรัพย์มาก</t>
  </si>
  <si>
    <t>1939900476115</t>
  </si>
  <si>
    <t>นางสาว สาวิตรี  แสงชัญ</t>
  </si>
  <si>
    <t>1209601327980</t>
  </si>
  <si>
    <t>เด็กหญิง อมราพร  ขุนทา</t>
  </si>
  <si>
    <t>1939900489365</t>
  </si>
  <si>
    <t>เด็กหญิง ชลลดา  เตียวอานันต์</t>
  </si>
  <si>
    <t>1939900518497</t>
  </si>
  <si>
    <t>เด็กหญิง คฑาทิพย์  ทองอุบล</t>
  </si>
  <si>
    <t>1939900491831</t>
  </si>
  <si>
    <t>เด็กหญิง อลิศรา  เนียมแทน</t>
  </si>
  <si>
    <t>1939900494237</t>
  </si>
  <si>
    <t>เด็กหญิง ลลิตภัทร  ช่วยขำ</t>
  </si>
  <si>
    <t>1209601406685</t>
  </si>
  <si>
    <t>เด็กหญิง นภสร  เศรษฐสุข</t>
  </si>
  <si>
    <t>1939900491874</t>
  </si>
  <si>
    <t>เด็กชาย วรชิต  ชูเผือก</t>
  </si>
  <si>
    <t>1939900488342</t>
  </si>
  <si>
    <t>เด็กชาย ธีระกานต์  ทองเกตุ</t>
  </si>
  <si>
    <t>1939900485556</t>
  </si>
  <si>
    <t>นางสาว ภัทรสุดา  โสมกุล</t>
  </si>
  <si>
    <t>1939900470222</t>
  </si>
  <si>
    <t>นางสาว ภัทรนันท์  จ่าวิสูตร</t>
  </si>
  <si>
    <t>1939900479840</t>
  </si>
  <si>
    <t>เด็กหญิง ชุติมา  นวลศรี</t>
  </si>
  <si>
    <t>1900101426151</t>
  </si>
  <si>
    <t>เด็กชาย กุมภ์พิจิก   สุขรัตน์</t>
  </si>
  <si>
    <t>1939900480201</t>
  </si>
  <si>
    <t>เด็กหญิง วิชญาดา  อั้นเต้ง</t>
  </si>
  <si>
    <t>1939900493958</t>
  </si>
  <si>
    <t>เด็กหญิง นิรชา  ทองขวิด</t>
  </si>
  <si>
    <t>1929900836472</t>
  </si>
  <si>
    <t>นางสาว จุฑาทิพย์  เทพภักดี</t>
  </si>
  <si>
    <t>1939900477634</t>
  </si>
  <si>
    <t>เด็กชาย กฤษฎา  บุญช่วย</t>
  </si>
  <si>
    <t>1939900487176</t>
  </si>
  <si>
    <t>เด็กหญิง ปภาณิน  ศรีใส</t>
  </si>
  <si>
    <t>1939900491165</t>
  </si>
  <si>
    <t>นาย ภูวดล  บำเพ็ญ</t>
  </si>
  <si>
    <t>1939900473248</t>
  </si>
  <si>
    <t>เด็กชาย กิตตินันท์  ชูเกื้อ</t>
  </si>
  <si>
    <t>1939900482476</t>
  </si>
  <si>
    <t>เด็กชาย วีระชัย  มีมุสิทธิ์</t>
  </si>
  <si>
    <t>1939900485548</t>
  </si>
  <si>
    <t>เด็กชาย ทวีสิทธิ์  บุญรอด</t>
  </si>
  <si>
    <t>1939900482671</t>
  </si>
  <si>
    <t>เด็กชาย ณัฐพล  ดำเรือง</t>
  </si>
  <si>
    <t>1939900486234</t>
  </si>
  <si>
    <t>นาย นพชัย  นิ่มนุ้ย</t>
  </si>
  <si>
    <t>1939900470672</t>
  </si>
  <si>
    <t>นาย ธัญพิสิษฐ์  สงนุ้ย</t>
  </si>
  <si>
    <t>1939500006464</t>
  </si>
  <si>
    <t>เด็กชาย บุญธวัช  พาหุรัตน์</t>
  </si>
  <si>
    <t>1939900492013</t>
  </si>
  <si>
    <t>เด็กชาย ธีระวิช  พลด้วง</t>
  </si>
  <si>
    <t>1939900482883</t>
  </si>
  <si>
    <t>นาย ธนกฤต  สุบรรณน้อย</t>
  </si>
  <si>
    <t>1959900772148</t>
  </si>
  <si>
    <t>เด็กชาย ธีรพัฒน์  หนูยก</t>
  </si>
  <si>
    <t>1939900502876</t>
  </si>
  <si>
    <t>เด็กชาย กันต์  รัชพันธ์</t>
  </si>
  <si>
    <t>1489900450676</t>
  </si>
  <si>
    <t>เด็กชาย สุมิทธาโชค  แซ่ภู่</t>
  </si>
  <si>
    <t>1939900483782</t>
  </si>
  <si>
    <t>นาย ธนกฤต  ปานเพชร</t>
  </si>
  <si>
    <t>1939900472829</t>
  </si>
  <si>
    <t>เด็กชาย อติวัธน์  พรหมจันทร์</t>
  </si>
  <si>
    <t>1939900485246</t>
  </si>
  <si>
    <t>เด็กชาย นรวิชญ์  สังเมียน</t>
  </si>
  <si>
    <t>1939900494687</t>
  </si>
  <si>
    <t>นางสาว อมรรัตน์  ช่วยนาเขตร์</t>
  </si>
  <si>
    <t>1841401116346</t>
  </si>
  <si>
    <t>เด็กหญิง รัชฏา  ชูดำ</t>
  </si>
  <si>
    <t>1939900483294</t>
  </si>
  <si>
    <t>เด็กหญิง อรจิรา  ธรรมพิทักษ์</t>
  </si>
  <si>
    <t>1900601175328</t>
  </si>
  <si>
    <t>นาย ปฏิพัทธ์  ทองรัตน์</t>
  </si>
  <si>
    <t>1939900477499</t>
  </si>
  <si>
    <t>เด็กชาย จิรพัฒน์  เพ็งเล็ง</t>
  </si>
  <si>
    <t>1839900695101</t>
  </si>
  <si>
    <t>เด็กหญิง ทาริกา  สังข์ติ้น</t>
  </si>
  <si>
    <t>1939900513053</t>
  </si>
  <si>
    <t>เด็กหญิง น้ำทิพย์  นิ่มโอ</t>
  </si>
  <si>
    <t>1939900486315</t>
  </si>
  <si>
    <t>เด็กหญิง สโรชา  พุทธศุกร์</t>
  </si>
  <si>
    <t>1939900480627</t>
  </si>
  <si>
    <t>นางสาว ปลื้ม  ดำแก้ว</t>
  </si>
  <si>
    <t>1103703423215</t>
  </si>
  <si>
    <t>นางสาว ชุติมา  ก่อเกื้อ</t>
  </si>
  <si>
    <t>1939900474899</t>
  </si>
  <si>
    <t>เด็กหญิง รัตติกาล  สังข์ทิพย์</t>
  </si>
  <si>
    <t>1939900497333</t>
  </si>
  <si>
    <t>เด็กหญิง วราภรณ์  หมีแดง</t>
  </si>
  <si>
    <t>1931001070640</t>
  </si>
  <si>
    <t>นางสาว ณัฐกานต์  ชูเกื้อ</t>
  </si>
  <si>
    <t>1939900473922</t>
  </si>
  <si>
    <t>เด็กชาย ธราธร  เต็มพุฒิ</t>
  </si>
  <si>
    <t>1939900494041</t>
  </si>
  <si>
    <t>เด็กชาย อภิรัฐ  เกตุหนู</t>
  </si>
  <si>
    <t>1939500009251</t>
  </si>
  <si>
    <t>เด็กหญิง สิริพร  สิทธิเม่ง</t>
  </si>
  <si>
    <t>1939900500962</t>
  </si>
  <si>
    <t>นาย ฐาปกรณ์  สิงห์โตแก้ว</t>
  </si>
  <si>
    <t>1939900468295</t>
  </si>
  <si>
    <t>เด็กชาย กิตติภพ  ศิริมนตรี</t>
  </si>
  <si>
    <t>1939800003908</t>
  </si>
  <si>
    <t>เด็กชาย ชนชยา  สมแก้ว</t>
  </si>
  <si>
    <t>1939900490380</t>
  </si>
  <si>
    <t>เด็กชาย เกรียงไกร  เวชรังษีกุล</t>
  </si>
  <si>
    <t>1939900489926</t>
  </si>
  <si>
    <t>นาย ณัฐวุฒิ  บัวจุด</t>
  </si>
  <si>
    <t>1939900475259</t>
  </si>
  <si>
    <t>เด็กชาย สุรเดช  ไชยเดช</t>
  </si>
  <si>
    <t>1939900497945</t>
  </si>
  <si>
    <t>เด็กชาย อดินันท์  ตู้คำภา</t>
  </si>
  <si>
    <t>1939900486358</t>
  </si>
  <si>
    <t>นาย เมธี  รักษาพล</t>
  </si>
  <si>
    <t>1939900474716</t>
  </si>
  <si>
    <t>เด็กชาย ธนาวุฒิ  เกตุชู</t>
  </si>
  <si>
    <t>1939900490941</t>
  </si>
  <si>
    <t>เด็กชาย สันต์ภพ  แสงสุด</t>
  </si>
  <si>
    <t>1939900484380</t>
  </si>
  <si>
    <t>นาย ฐิติวัส  ปัญจสุวรรณ์</t>
  </si>
  <si>
    <t>1939900473388</t>
  </si>
  <si>
    <t>นาย ธนวัฒน์  หนูประดิษฐ์</t>
  </si>
  <si>
    <t>1939900469518</t>
  </si>
  <si>
    <t>เด็กชาย อรรถชัย  มากคำ</t>
  </si>
  <si>
    <t>1939900501683</t>
  </si>
  <si>
    <t>เด็กชาย ศุภกร  สมุหะเสนีโต</t>
  </si>
  <si>
    <t>1939900481071</t>
  </si>
  <si>
    <t>เด็กชาย ศุทธวีร์  วิเศษสันติศิริ</t>
  </si>
  <si>
    <t>1939900493486</t>
  </si>
  <si>
    <t>นางสาว ตรีรัตน์  คำผาย</t>
  </si>
  <si>
    <t>1939900473281</t>
  </si>
  <si>
    <t>นางสาว จินตพร  แทนหนู</t>
  </si>
  <si>
    <t>1939900471008</t>
  </si>
  <si>
    <t>เด็กหญิง สุทธินันท์  จันทร์สม</t>
  </si>
  <si>
    <t>1930700054685</t>
  </si>
  <si>
    <t>เด็กหญิง เมธาวี  หนูเพชร</t>
  </si>
  <si>
    <t>1939900487257</t>
  </si>
  <si>
    <t>เด็กหญิง อรไพลิน  กันทะจันทร์</t>
  </si>
  <si>
    <t>1738700067221</t>
  </si>
  <si>
    <t>เด็กหญิง ติยาภัทร  ชุมแก่น</t>
  </si>
  <si>
    <t>1939900501021</t>
  </si>
  <si>
    <t>นางสาว มณีนุช  เกื้อสกุล</t>
  </si>
  <si>
    <t>1939900474449</t>
  </si>
  <si>
    <t>เด็กหญิง อธิชา  หนูแจ่ม</t>
  </si>
  <si>
    <t>1939900502761</t>
  </si>
  <si>
    <t>เด็กหญิง ภัทรดา  พรหมทอง</t>
  </si>
  <si>
    <t>1939900492081</t>
  </si>
  <si>
    <t>เด็กหญิง อรุณอันดา  อย่างดี</t>
  </si>
  <si>
    <t>1920400204401</t>
  </si>
  <si>
    <t>เด็กหญิง มัทนพร  หนูนวล</t>
  </si>
  <si>
    <t>1939800003894</t>
  </si>
  <si>
    <t>เด็กหญิง ชมพูนุท  หนูดำ</t>
  </si>
  <si>
    <t>1939900496531</t>
  </si>
  <si>
    <t>เด็กหญิง สุภาวดี  เปียคล้าย</t>
  </si>
  <si>
    <t>1939500008645</t>
  </si>
  <si>
    <t>เด็กหญิง กิตติมา  รัตนานุกูล</t>
  </si>
  <si>
    <t>1939900486811</t>
  </si>
  <si>
    <t>เด็กหญิง ณิชาภัทร  สิทธิศักดิ์</t>
  </si>
  <si>
    <t>1939500010208</t>
  </si>
  <si>
    <t>เด็กหญิง อาริยา  โพธิสิม</t>
  </si>
  <si>
    <t>1102003385115</t>
  </si>
  <si>
    <t>เด็กหญิง ชฎาพร  อ่อนทอง</t>
  </si>
  <si>
    <t>1939600004641</t>
  </si>
  <si>
    <t>เด็กหญิง สริตา  รักสกุล</t>
  </si>
  <si>
    <t>1939500009633</t>
  </si>
  <si>
    <t>เด็กชาย อมรินทร์  แสนแก้ว</t>
  </si>
  <si>
    <t>1909802716537</t>
  </si>
  <si>
    <t>เด็กชาย คณิศร  เปลี่ยนอร่าม</t>
  </si>
  <si>
    <t>1939900501446</t>
  </si>
  <si>
    <t>เด็กหญิง ขนิษฐา  ไชยวรณ์</t>
  </si>
  <si>
    <t>1900101386401</t>
  </si>
  <si>
    <t>เด็กหญิง ประภาพรรณ  นิลมาก</t>
  </si>
  <si>
    <t>1939900487826</t>
  </si>
  <si>
    <t>นาย กิตติธัช  อินฉ่ำ</t>
  </si>
  <si>
    <t>1939900479629</t>
  </si>
  <si>
    <t>นาย ณัฐวุฒิ  วงศ์วานิช</t>
  </si>
  <si>
    <t>1939900477065</t>
  </si>
  <si>
    <t>เด็กหญิง อาลิสา  ปลุกกระโทก</t>
  </si>
  <si>
    <t>1939900490151</t>
  </si>
  <si>
    <t>เด็กหญิง อาทิตยา  ขุนรอง</t>
  </si>
  <si>
    <t>1939900492129</t>
  </si>
  <si>
    <t>เด็กหญิง ฐานิยา  นวลกริ่ม</t>
  </si>
  <si>
    <t>1939900500776</t>
  </si>
  <si>
    <t>เด็กหญิง ปนัสยา  หนูชุม</t>
  </si>
  <si>
    <t>1939900495241</t>
  </si>
  <si>
    <t>เด็กชาย อลงกรณ์  บุญพร้อม</t>
  </si>
  <si>
    <t>1100801462581</t>
  </si>
  <si>
    <t>เด็กชาย บุรีกาญจน์  ทองบุรี</t>
  </si>
  <si>
    <t>1909802672882</t>
  </si>
  <si>
    <t>เด็กชาย ทินภัทร  อุ้ยสวัสดิ์</t>
  </si>
  <si>
    <t>1139600178621</t>
  </si>
  <si>
    <t>เด็กหญิง จารุวรรณ  หนูแก้ว</t>
  </si>
  <si>
    <t>1939900483103</t>
  </si>
  <si>
    <t>นาย พัชระ  ขาวโปง</t>
  </si>
  <si>
    <t>1931001068653</t>
  </si>
  <si>
    <t>เด็กหญิง วราภรณ์  ด้วงรัตน์</t>
  </si>
  <si>
    <t>1939900492765</t>
  </si>
  <si>
    <t>เด็กหญิง กมลชนก  โรจนรัตน์</t>
  </si>
  <si>
    <t>1939900502094</t>
  </si>
  <si>
    <t>เด็กชาย ชยุตพงศ์  สังข์ฉิม</t>
  </si>
  <si>
    <t>1939900500334</t>
  </si>
  <si>
    <t>เด็กชาย อัมรินทร์  กระจ่างรส</t>
  </si>
  <si>
    <t>1900101393849</t>
  </si>
  <si>
    <t>นาย ชุติมันต์  อัณฑยานนท์</t>
  </si>
  <si>
    <t>1939900470061</t>
  </si>
  <si>
    <t>เด็กชาย พงษ์พิศาล  โรจนรัตน์</t>
  </si>
  <si>
    <t>1939900493273</t>
  </si>
  <si>
    <t>เด็กชาย คฑาวุธ  ช่วยเมือง</t>
  </si>
  <si>
    <t>1939900514661</t>
  </si>
  <si>
    <t>เด็กชาย อภิวัฒน์  เตียวอนันต์</t>
  </si>
  <si>
    <t>1939900512740</t>
  </si>
  <si>
    <t>เด็กชาย ณัฐพล  สุขแก้ว</t>
  </si>
  <si>
    <t>1939800003002</t>
  </si>
  <si>
    <t>เด็กชาย ฐานิศร  จันทร์สังข์</t>
  </si>
  <si>
    <t>1939900486617</t>
  </si>
  <si>
    <t>เด็กชาย พงศธร  มัชยา</t>
  </si>
  <si>
    <t>1939900492234</t>
  </si>
  <si>
    <t>เด็กหญิง จุฑามณี  บุญนะ</t>
  </si>
  <si>
    <t>1939900485165</t>
  </si>
  <si>
    <t>นางสาว นิรชร  ทองขวิด</t>
  </si>
  <si>
    <t>1929900836464</t>
  </si>
  <si>
    <t>นางสาว ภัณฑิรา   อุมา</t>
  </si>
  <si>
    <t>1909802623318</t>
  </si>
  <si>
    <t>เด็กหญิง จุฬาลักษณ์  แซ่ภู่</t>
  </si>
  <si>
    <t>2939900022538</t>
  </si>
  <si>
    <t>เด็กหญิง ชนิตา  กาฬจันโท</t>
  </si>
  <si>
    <t>1931001071816</t>
  </si>
  <si>
    <t>เด็กหญิง อรวรรณ  สุขศรี</t>
  </si>
  <si>
    <t>1939900507380</t>
  </si>
  <si>
    <t>เด็กหญิง อุษา  อินทนุ</t>
  </si>
  <si>
    <t>1939900510038</t>
  </si>
  <si>
    <t>เด็กหญิง สุนิสา  สุวรรณพันชู</t>
  </si>
  <si>
    <t>1718800024248</t>
  </si>
  <si>
    <t>เด็กหญิง พรรวสา  โพธิ์รอด</t>
  </si>
  <si>
    <t>1939900487966</t>
  </si>
  <si>
    <t>เด็กหญิง มุทิตา  เง่าซุ้น</t>
  </si>
  <si>
    <t>1939900486561</t>
  </si>
  <si>
    <t>เด็กหญิง รุจิรา  รสเจริญ</t>
  </si>
  <si>
    <t>1859900275684</t>
  </si>
  <si>
    <t>เด็กหญิง สไบทิพย์  รองเดช</t>
  </si>
  <si>
    <t>1939900491190</t>
  </si>
  <si>
    <t>เด็กหญิง ธมลฤทัย  เพชรกาศ</t>
  </si>
  <si>
    <t>1939900480511</t>
  </si>
  <si>
    <t>นาย ปฎิพล  หนูจันทร์</t>
  </si>
  <si>
    <t>1939900474660</t>
  </si>
  <si>
    <t>เด็กหญิง สุทัตตา  แก้วเศษ</t>
  </si>
  <si>
    <t>1939900486773</t>
  </si>
  <si>
    <t>เด็กหญิง ชนชนินาถ  พรหมแก้ว</t>
  </si>
  <si>
    <t>1939500011085</t>
  </si>
  <si>
    <t>นางสาว ณิชาภัทร  ศักดิ์หวาน</t>
  </si>
  <si>
    <t>1939900474767</t>
  </si>
  <si>
    <t>เด็กชาย ณัฐวุฒิ  เชืองยาง</t>
  </si>
  <si>
    <t>1939900497694</t>
  </si>
  <si>
    <t>เด็กหญิง ทิฆัมพร  ชูบัวขาว</t>
  </si>
  <si>
    <t>1939900506014</t>
  </si>
  <si>
    <t>เด็กหญิง ธันย์ชนก  ยิ้มหวาน</t>
  </si>
  <si>
    <t>1939900489039</t>
  </si>
  <si>
    <t>เด็กชาย วรวิช  แป้นแก้ว</t>
  </si>
  <si>
    <t>1939900491157</t>
  </si>
  <si>
    <t>นางสาว พิมพร  ปานสุข</t>
  </si>
  <si>
    <t>1939900478061</t>
  </si>
  <si>
    <t>เด็กชาย กิติภูมิ  เพ็งระวะ</t>
  </si>
  <si>
    <t>1939900512537</t>
  </si>
  <si>
    <t>เด็กหญิง นงนภัส  วรรณภักดี</t>
  </si>
  <si>
    <t>1939900507215</t>
  </si>
  <si>
    <t>เด็กหญิง ณัฐชยาภา  โพธิ์ทอง</t>
  </si>
  <si>
    <t>1104300522356</t>
  </si>
  <si>
    <t>เด็กหญิง นวรัตน์  หนูวัน</t>
  </si>
  <si>
    <t>1839901734208</t>
  </si>
  <si>
    <t>เด็กหญิง สุธาสินี  เพชรกาฬ</t>
  </si>
  <si>
    <t>1939900488334</t>
  </si>
  <si>
    <t>เด็กชาย ชัยพร  บัวสมุย</t>
  </si>
  <si>
    <t>1849300011333</t>
  </si>
  <si>
    <t>เด็กชาย ภูมินทร์  หนองห้าง</t>
  </si>
  <si>
    <t>1959900796063</t>
  </si>
  <si>
    <t>นางสาว เนตรชนก  ไชยสุวรรณ์</t>
  </si>
  <si>
    <t>1959900758404</t>
  </si>
  <si>
    <t>เด็กหญิง อภิสรา  แกล้วทนงค์</t>
  </si>
  <si>
    <t>1939900505549</t>
  </si>
  <si>
    <t>เด็กหญิง จิรัชยา  สุภเพียร</t>
  </si>
  <si>
    <t>1939900483235</t>
  </si>
  <si>
    <t>เด็กหญิง กฤติยาณี  จันทร์บ่อแก้ว</t>
  </si>
  <si>
    <t>1578000006611</t>
  </si>
  <si>
    <t>นาย บูรพา  พิลาภรณ์</t>
  </si>
  <si>
    <t>1939900460324</t>
  </si>
  <si>
    <t>เด็กชาย ธนวัฒน์  อ่อนแก้ว</t>
  </si>
  <si>
    <t>1939900500130</t>
  </si>
  <si>
    <t>เด็กชาย เมธี  แก้วไข่</t>
  </si>
  <si>
    <t>1939500011697</t>
  </si>
  <si>
    <t>นาย พีระพล  เอียดเลื่อน</t>
  </si>
  <si>
    <t>1939900479190</t>
  </si>
  <si>
    <t>เด็กชาย ธวัชชัย  ปลอดนุ้ย</t>
  </si>
  <si>
    <t>1939900490878</t>
  </si>
  <si>
    <t>นาย ทินกร  สุทธิดาจันทร์</t>
  </si>
  <si>
    <t>1930200101544</t>
  </si>
  <si>
    <t>นาย อดิศักดิ์  น้อยหรำ</t>
  </si>
  <si>
    <t>1939500006995</t>
  </si>
  <si>
    <t>เด็กชาย กิตติธัช  ทองแก้ว</t>
  </si>
  <si>
    <t>1939900486749</t>
  </si>
  <si>
    <t>เด็กชาย ภาคภูมิ  คงศรีทอง</t>
  </si>
  <si>
    <t>1939500009773</t>
  </si>
  <si>
    <t>เด็กชาย นภัสกร  อินทร์ศรี</t>
  </si>
  <si>
    <t>1939900487729</t>
  </si>
  <si>
    <t>เด็กชาย กิตติพงศ์  อินทะสะระ</t>
  </si>
  <si>
    <t>1909802666068</t>
  </si>
  <si>
    <t>เด็กชาย เรวัตร  สรรเสริญ</t>
  </si>
  <si>
    <t>1939900495497</t>
  </si>
  <si>
    <t>เด็กชาย ณัฐพงษ์  สว่างรัตน์</t>
  </si>
  <si>
    <t>1939900484461</t>
  </si>
  <si>
    <t>เด็กชาย ธนภัทร  เอียดสกุล</t>
  </si>
  <si>
    <t>1939900490622</t>
  </si>
  <si>
    <t>นางสาว กัลยรัตน์  รัตนมุณี</t>
  </si>
  <si>
    <t>1939900476204</t>
  </si>
  <si>
    <t>นางสาว ธนัชพร  บุญยัง</t>
  </si>
  <si>
    <t>1939900474104</t>
  </si>
  <si>
    <t>เด็กหญิง ธนัญญา  หนูเรือง</t>
  </si>
  <si>
    <t>1104300530391</t>
  </si>
  <si>
    <t>เด็กหญิง กัญญาณัฐ  เดชวารี</t>
  </si>
  <si>
    <t>1939900486269</t>
  </si>
  <si>
    <t>นางสาว วรรณิสา  เผือกแสง</t>
  </si>
  <si>
    <t>1939900476166</t>
  </si>
  <si>
    <t>เด็กหญิง กัญญณัฐ  รัตนชุม</t>
  </si>
  <si>
    <t>1939900494440</t>
  </si>
  <si>
    <t>เด็กหญิง ศุภิสรา  แข็งฉลาด</t>
  </si>
  <si>
    <t>1939900494318</t>
  </si>
  <si>
    <t>นางสาว สุนทรีลักษณ์  ภักดี</t>
  </si>
  <si>
    <t>1939900474651</t>
  </si>
  <si>
    <t>นางสาว ขวัญจิรา  แสงหิรัญ</t>
  </si>
  <si>
    <t>1939900475241</t>
  </si>
  <si>
    <t>เด็กหญิง สุทธิญาดา  เพชรรักษ์</t>
  </si>
  <si>
    <t>1939900491777</t>
  </si>
  <si>
    <t>เด็กหญิง พิชามญชุ์  ลายขวะ</t>
  </si>
  <si>
    <t>1969800278940</t>
  </si>
  <si>
    <t>เด็กชาย เสฎฐวุฒิ  ภิรมรักษ์</t>
  </si>
  <si>
    <t>1939900483537</t>
  </si>
  <si>
    <t>หญิง</t>
  </si>
  <si>
    <t>ชาย</t>
  </si>
</sst>
</file>

<file path=xl/styles.xml><?xml version="1.0" encoding="utf-8"?>
<styleSheet xmlns="http://schemas.openxmlformats.org/spreadsheetml/2006/main">
  <numFmts count="2">
    <numFmt numFmtId="187" formatCode="[$-10409]#,##0;\-#,##0"/>
    <numFmt numFmtId="188" formatCode="[$-10409]#,##0.00;\-#,##0.00"/>
  </numFmts>
  <fonts count="14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2" borderId="7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7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5" xfId="0" applyFont="1" applyFill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left" vertical="top" wrapText="1" readingOrder="1"/>
      <protection locked="0"/>
    </xf>
    <xf numFmtId="0" fontId="9" fillId="0" borderId="14" xfId="0" applyFont="1" applyBorder="1" applyAlignment="1" applyProtection="1">
      <alignment horizontal="center" vertical="top" wrapText="1" readingOrder="1"/>
      <protection locked="0"/>
    </xf>
    <xf numFmtId="187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center" vertical="top" wrapText="1" readingOrder="1"/>
      <protection locked="0"/>
    </xf>
    <xf numFmtId="187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6" xfId="0" applyFont="1" applyBorder="1" applyAlignment="1" applyProtection="1">
      <alignment horizontal="left" vertical="top" wrapText="1" readingOrder="1"/>
      <protection locked="0"/>
    </xf>
    <xf numFmtId="0" fontId="6" fillId="0" borderId="16" xfId="0" applyFont="1" applyBorder="1" applyAlignment="1" applyProtection="1">
      <alignment horizontal="center" vertical="top" wrapText="1" readingOrder="1"/>
      <protection locked="0"/>
    </xf>
    <xf numFmtId="187" fontId="6" fillId="0" borderId="16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7" xfId="0" applyFont="1" applyBorder="1" applyAlignment="1" applyProtection="1">
      <alignment horizontal="left" vertical="top" wrapText="1" readingOrder="1"/>
      <protection locked="0"/>
    </xf>
    <xf numFmtId="0" fontId="9" fillId="0" borderId="17" xfId="0" applyFont="1" applyBorder="1" applyAlignment="1" applyProtection="1">
      <alignment horizontal="center" vertical="top" wrapText="1" readingOrder="1"/>
      <protection locked="0"/>
    </xf>
    <xf numFmtId="187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2" fillId="7" borderId="9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 applyProtection="1">
      <alignment horizontal="center"/>
    </xf>
    <xf numFmtId="0" fontId="2" fillId="8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" fontId="5" fillId="8" borderId="2" xfId="0" applyNumberFormat="1" applyFont="1" applyFill="1" applyBorder="1" applyAlignment="1">
      <alignment horizontal="center" vertical="center"/>
    </xf>
    <xf numFmtId="1" fontId="5" fillId="8" borderId="2" xfId="0" applyNumberFormat="1" applyFont="1" applyFill="1" applyBorder="1" applyAlignment="1">
      <alignment horizontal="center"/>
    </xf>
    <xf numFmtId="0" fontId="2" fillId="8" borderId="2" xfId="0" applyFont="1" applyFill="1" applyBorder="1"/>
    <xf numFmtId="0" fontId="2" fillId="8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1" fontId="2" fillId="8" borderId="6" xfId="0" applyNumberFormat="1" applyFont="1" applyFill="1" applyBorder="1" applyAlignment="1" applyProtection="1">
      <alignment horizontal="left"/>
    </xf>
    <xf numFmtId="1" fontId="2" fillId="8" borderId="7" xfId="0" applyNumberFormat="1" applyFont="1" applyFill="1" applyBorder="1" applyAlignment="1" applyProtection="1">
      <alignment horizontal="left"/>
    </xf>
    <xf numFmtId="1" fontId="2" fillId="8" borderId="8" xfId="0" applyNumberFormat="1" applyFont="1" applyFill="1" applyBorder="1" applyAlignment="1" applyProtection="1">
      <alignment horizontal="left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7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11" fillId="0" borderId="18" xfId="0" applyFont="1" applyBorder="1" applyProtection="1">
      <protection locked="0"/>
    </xf>
    <xf numFmtId="1" fontId="11" fillId="0" borderId="18" xfId="0" applyNumberFormat="1" applyFont="1" applyBorder="1" applyAlignment="1" applyProtection="1">
      <alignment horizontal="center"/>
      <protection locked="0"/>
    </xf>
    <xf numFmtId="0" fontId="12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top"/>
    </xf>
    <xf numFmtId="1" fontId="13" fillId="0" borderId="18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1</xdr:row>
      <xdr:rowOff>209550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185"/>
  <sheetViews>
    <sheetView tabSelected="1" topLeftCell="B1" zoomScale="130" zoomScaleNormal="130" workbookViewId="0">
      <selection activeCell="G6" sqref="G6:DY185"/>
    </sheetView>
  </sheetViews>
  <sheetFormatPr defaultColWidth="9.125" defaultRowHeight="16.5"/>
  <cols>
    <col min="1" max="1" width="23.25" style="1" customWidth="1"/>
    <col min="2" max="2" width="12.375" style="1" customWidth="1"/>
    <col min="3" max="3" width="12.625" style="1" customWidth="1"/>
    <col min="4" max="4" width="21.625" style="1" customWidth="1"/>
    <col min="5" max="5" width="18.75" style="1" customWidth="1"/>
    <col min="6" max="6" width="7.25" style="1" customWidth="1"/>
    <col min="7" max="82" width="4.875" style="12" customWidth="1"/>
    <col min="83" max="118" width="4.875" style="1" customWidth="1"/>
    <col min="119" max="123" width="4.75" style="1" customWidth="1"/>
    <col min="124" max="128" width="7" style="1" customWidth="1"/>
    <col min="129" max="16384" width="9.125" style="1"/>
  </cols>
  <sheetData>
    <row r="1" spans="1:129" ht="2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5"/>
    </row>
    <row r="2" spans="1:129" ht="21">
      <c r="A2" s="58" t="s">
        <v>7</v>
      </c>
      <c r="B2" s="58"/>
      <c r="C2" s="58"/>
      <c r="D2" s="58"/>
      <c r="E2" s="58"/>
      <c r="F2" s="58"/>
      <c r="G2" s="6" t="s">
        <v>8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7" t="s">
        <v>9</v>
      </c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8"/>
      <c r="DP2" s="13"/>
      <c r="DQ2" s="13"/>
      <c r="DR2" s="13"/>
      <c r="DS2" s="13"/>
      <c r="DT2" s="13"/>
      <c r="DU2" s="13"/>
      <c r="DV2" s="13"/>
      <c r="DW2" s="13"/>
      <c r="DX2" s="13"/>
      <c r="DY2" s="13"/>
    </row>
    <row r="3" spans="1:129" ht="21">
      <c r="A3" s="59" t="s">
        <v>0</v>
      </c>
      <c r="B3" s="53" t="s">
        <v>1</v>
      </c>
      <c r="C3" s="53" t="s">
        <v>2</v>
      </c>
      <c r="D3" s="59" t="s">
        <v>3</v>
      </c>
      <c r="E3" s="53" t="s">
        <v>4</v>
      </c>
      <c r="F3" s="53" t="s">
        <v>5</v>
      </c>
      <c r="G3" s="56" t="s">
        <v>6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10" t="s">
        <v>20</v>
      </c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5"/>
      <c r="DO3" s="50" t="s">
        <v>19</v>
      </c>
      <c r="DP3" s="51"/>
      <c r="DQ3" s="51"/>
      <c r="DR3" s="51"/>
      <c r="DS3" s="51"/>
      <c r="DT3" s="51"/>
      <c r="DU3" s="51"/>
      <c r="DV3" s="51"/>
      <c r="DW3" s="51"/>
      <c r="DX3" s="51"/>
      <c r="DY3" s="52"/>
    </row>
    <row r="4" spans="1:129" ht="21">
      <c r="A4" s="60"/>
      <c r="B4" s="54"/>
      <c r="C4" s="54"/>
      <c r="D4" s="60"/>
      <c r="E4" s="54"/>
      <c r="F4" s="54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</v>
      </c>
      <c r="X4" s="9">
        <v>18</v>
      </c>
      <c r="Y4" s="9">
        <v>19</v>
      </c>
      <c r="Z4" s="9">
        <v>20</v>
      </c>
      <c r="AA4" s="9">
        <v>21</v>
      </c>
      <c r="AB4" s="9">
        <v>22</v>
      </c>
      <c r="AC4" s="9">
        <v>23</v>
      </c>
      <c r="AD4" s="9">
        <v>24</v>
      </c>
      <c r="AE4" s="9">
        <v>25</v>
      </c>
      <c r="AF4" s="9">
        <v>26</v>
      </c>
      <c r="AG4" s="9">
        <v>27</v>
      </c>
      <c r="AH4" s="9">
        <v>28</v>
      </c>
      <c r="AI4" s="9">
        <v>29</v>
      </c>
      <c r="AJ4" s="9">
        <v>30</v>
      </c>
      <c r="AK4" s="9">
        <v>31</v>
      </c>
      <c r="AL4" s="9">
        <v>32</v>
      </c>
      <c r="AM4" s="9">
        <v>33</v>
      </c>
      <c r="AN4" s="9">
        <v>34</v>
      </c>
      <c r="AO4" s="9">
        <v>35</v>
      </c>
      <c r="AP4" s="9">
        <v>36</v>
      </c>
      <c r="AQ4" s="9">
        <v>37</v>
      </c>
      <c r="AR4" s="9">
        <v>38</v>
      </c>
      <c r="AS4" s="9">
        <v>39.1</v>
      </c>
      <c r="AT4" s="9">
        <v>39.200000000000003</v>
      </c>
      <c r="AU4" s="9">
        <v>39.299999999999997</v>
      </c>
      <c r="AV4" s="9">
        <v>39.4</v>
      </c>
      <c r="AW4" s="9">
        <v>40.1</v>
      </c>
      <c r="AX4" s="9">
        <v>40.200000000000003</v>
      </c>
      <c r="AY4" s="9">
        <v>40.299999999999997</v>
      </c>
      <c r="AZ4" s="9">
        <v>40.4</v>
      </c>
      <c r="BA4" s="9">
        <v>41</v>
      </c>
      <c r="BB4" s="9">
        <v>42</v>
      </c>
      <c r="BC4" s="9">
        <v>43</v>
      </c>
      <c r="BD4" s="9">
        <v>44</v>
      </c>
      <c r="BE4" s="9">
        <v>45</v>
      </c>
      <c r="BF4" s="9">
        <v>46</v>
      </c>
      <c r="BG4" s="9">
        <v>47</v>
      </c>
      <c r="BH4" s="9">
        <v>48</v>
      </c>
      <c r="BI4" s="9">
        <v>49</v>
      </c>
      <c r="BJ4" s="9">
        <v>50</v>
      </c>
      <c r="BK4" s="3">
        <v>1</v>
      </c>
      <c r="BL4" s="3">
        <v>2</v>
      </c>
      <c r="BM4" s="3">
        <v>3</v>
      </c>
      <c r="BN4" s="3">
        <v>4</v>
      </c>
      <c r="BO4" s="3">
        <v>5</v>
      </c>
      <c r="BP4" s="3">
        <v>6</v>
      </c>
      <c r="BQ4" s="3">
        <v>7</v>
      </c>
      <c r="BR4" s="3">
        <v>8</v>
      </c>
      <c r="BS4" s="3">
        <v>9</v>
      </c>
      <c r="BT4" s="3">
        <v>10</v>
      </c>
      <c r="BU4" s="3">
        <v>11</v>
      </c>
      <c r="BV4" s="3">
        <v>12</v>
      </c>
      <c r="BW4" s="3">
        <v>13</v>
      </c>
      <c r="BX4" s="3">
        <v>14</v>
      </c>
      <c r="BY4" s="3">
        <v>15</v>
      </c>
      <c r="BZ4" s="3">
        <v>16</v>
      </c>
      <c r="CA4" s="3">
        <v>17</v>
      </c>
      <c r="CB4" s="3">
        <v>18</v>
      </c>
      <c r="CC4" s="3">
        <v>19</v>
      </c>
      <c r="CD4" s="3">
        <v>20</v>
      </c>
      <c r="CE4" s="3">
        <v>21</v>
      </c>
      <c r="CF4" s="3">
        <v>22</v>
      </c>
      <c r="CG4" s="3">
        <v>23</v>
      </c>
      <c r="CH4" s="3">
        <v>24</v>
      </c>
      <c r="CI4" s="3">
        <v>25</v>
      </c>
      <c r="CJ4" s="3">
        <v>26</v>
      </c>
      <c r="CK4" s="3">
        <v>27</v>
      </c>
      <c r="CL4" s="3">
        <v>28</v>
      </c>
      <c r="CM4" s="3">
        <v>29</v>
      </c>
      <c r="CN4" s="3">
        <v>30</v>
      </c>
      <c r="CO4" s="3">
        <v>31</v>
      </c>
      <c r="CP4" s="3">
        <v>32</v>
      </c>
      <c r="CQ4" s="3">
        <v>33</v>
      </c>
      <c r="CR4" s="3">
        <v>34</v>
      </c>
      <c r="CS4" s="3">
        <v>35</v>
      </c>
      <c r="CT4" s="3">
        <v>36</v>
      </c>
      <c r="CU4" s="3">
        <v>37</v>
      </c>
      <c r="CV4" s="3">
        <v>38</v>
      </c>
      <c r="CW4" s="3">
        <v>39.1</v>
      </c>
      <c r="CX4" s="3">
        <v>39.200000000000003</v>
      </c>
      <c r="CY4" s="3">
        <v>39.299999999999997</v>
      </c>
      <c r="CZ4" s="3">
        <v>39.4</v>
      </c>
      <c r="DA4" s="3">
        <v>40.1</v>
      </c>
      <c r="DB4" s="3">
        <v>40.200000000000003</v>
      </c>
      <c r="DC4" s="3">
        <v>40.299999999999997</v>
      </c>
      <c r="DD4" s="3">
        <v>40.4</v>
      </c>
      <c r="DE4" s="3">
        <v>41</v>
      </c>
      <c r="DF4" s="3">
        <v>42</v>
      </c>
      <c r="DG4" s="3">
        <v>43</v>
      </c>
      <c r="DH4" s="3">
        <v>44</v>
      </c>
      <c r="DI4" s="3">
        <v>45</v>
      </c>
      <c r="DJ4" s="3">
        <v>46</v>
      </c>
      <c r="DK4" s="3">
        <v>47</v>
      </c>
      <c r="DL4" s="3">
        <v>48</v>
      </c>
      <c r="DM4" s="3">
        <v>49</v>
      </c>
      <c r="DN4" s="3">
        <v>40</v>
      </c>
      <c r="DO4" s="42" t="s">
        <v>10</v>
      </c>
      <c r="DP4" s="43" t="s">
        <v>11</v>
      </c>
      <c r="DQ4" s="43" t="s">
        <v>12</v>
      </c>
      <c r="DR4" s="43" t="s">
        <v>13</v>
      </c>
      <c r="DS4" s="43" t="s">
        <v>14</v>
      </c>
      <c r="DT4" s="43" t="s">
        <v>17</v>
      </c>
      <c r="DU4" s="43" t="s">
        <v>16</v>
      </c>
      <c r="DV4" s="43" t="s">
        <v>18</v>
      </c>
      <c r="DW4" s="43" t="s">
        <v>16</v>
      </c>
      <c r="DX4" s="43" t="s">
        <v>15</v>
      </c>
      <c r="DY4" s="43" t="s">
        <v>16</v>
      </c>
    </row>
    <row r="5" spans="1:129" ht="23.25">
      <c r="A5" s="60"/>
      <c r="B5" s="54"/>
      <c r="C5" s="54"/>
      <c r="D5" s="60"/>
      <c r="E5" s="54"/>
      <c r="F5" s="54"/>
      <c r="G5" s="37">
        <v>2</v>
      </c>
      <c r="H5" s="37">
        <v>1</v>
      </c>
      <c r="I5" s="37">
        <v>2</v>
      </c>
      <c r="J5" s="37">
        <v>3</v>
      </c>
      <c r="K5" s="37">
        <v>4</v>
      </c>
      <c r="L5" s="37">
        <v>4</v>
      </c>
      <c r="M5" s="37">
        <v>3</v>
      </c>
      <c r="N5" s="37">
        <v>1</v>
      </c>
      <c r="O5" s="37">
        <v>3</v>
      </c>
      <c r="P5" s="37">
        <v>2</v>
      </c>
      <c r="Q5" s="37">
        <v>3</v>
      </c>
      <c r="R5" s="37">
        <v>2</v>
      </c>
      <c r="S5" s="37">
        <v>3</v>
      </c>
      <c r="T5" s="37">
        <v>1</v>
      </c>
      <c r="U5" s="37">
        <v>4</v>
      </c>
      <c r="V5" s="37">
        <v>4</v>
      </c>
      <c r="W5" s="37">
        <v>4</v>
      </c>
      <c r="X5" s="37">
        <v>1</v>
      </c>
      <c r="Y5" s="37">
        <v>1</v>
      </c>
      <c r="Z5" s="37">
        <v>2</v>
      </c>
      <c r="AA5" s="37">
        <v>2</v>
      </c>
      <c r="AB5" s="37">
        <v>1</v>
      </c>
      <c r="AC5" s="37">
        <v>4</v>
      </c>
      <c r="AD5" s="37">
        <v>3</v>
      </c>
      <c r="AE5" s="37">
        <v>4</v>
      </c>
      <c r="AF5" s="37">
        <v>4</v>
      </c>
      <c r="AG5" s="37">
        <v>1</v>
      </c>
      <c r="AH5" s="37">
        <v>1</v>
      </c>
      <c r="AI5" s="37">
        <v>3</v>
      </c>
      <c r="AJ5" s="37">
        <v>2</v>
      </c>
      <c r="AK5" s="37">
        <v>3</v>
      </c>
      <c r="AL5" s="37">
        <v>3</v>
      </c>
      <c r="AM5" s="37">
        <v>2</v>
      </c>
      <c r="AN5" s="37">
        <v>2</v>
      </c>
      <c r="AO5" s="37">
        <v>3</v>
      </c>
      <c r="AP5" s="37">
        <v>1</v>
      </c>
      <c r="AQ5" s="37">
        <v>2</v>
      </c>
      <c r="AR5" s="37">
        <v>2</v>
      </c>
      <c r="AS5" s="38">
        <v>2</v>
      </c>
      <c r="AT5" s="38">
        <v>2</v>
      </c>
      <c r="AU5" s="38">
        <v>1</v>
      </c>
      <c r="AV5" s="38">
        <v>2</v>
      </c>
      <c r="AW5" s="38">
        <v>1</v>
      </c>
      <c r="AX5" s="38">
        <v>2</v>
      </c>
      <c r="AY5" s="38">
        <v>2</v>
      </c>
      <c r="AZ5" s="38">
        <v>2</v>
      </c>
      <c r="BA5" s="39">
        <v>2</v>
      </c>
      <c r="BB5" s="39">
        <v>2</v>
      </c>
      <c r="BC5" s="39">
        <v>2</v>
      </c>
      <c r="BD5" s="39">
        <v>2</v>
      </c>
      <c r="BE5" s="39">
        <v>2</v>
      </c>
      <c r="BF5" s="39">
        <v>2</v>
      </c>
      <c r="BG5" s="39">
        <v>2</v>
      </c>
      <c r="BH5" s="39">
        <v>2</v>
      </c>
      <c r="BI5" s="39">
        <v>2</v>
      </c>
      <c r="BJ5" s="40">
        <v>2</v>
      </c>
      <c r="BK5" s="41">
        <f>IF(G5=2,2,0)</f>
        <v>2</v>
      </c>
      <c r="BL5" s="41">
        <f t="shared" ref="BL5:BR5" si="0">IF(H5=1,2,IF(H5&lt;1,0,IF(H5&gt;1,0)))</f>
        <v>2</v>
      </c>
      <c r="BM5" s="41">
        <f>IF(I5=2,2,0)</f>
        <v>2</v>
      </c>
      <c r="BN5" s="41">
        <f>IF(J5=3,2,0)</f>
        <v>2</v>
      </c>
      <c r="BO5" s="41">
        <f>IF(K5=4,2,0)</f>
        <v>2</v>
      </c>
      <c r="BP5" s="41">
        <f>IF(L5=4,2,0)</f>
        <v>2</v>
      </c>
      <c r="BQ5" s="41">
        <f>IF(M5=3,2,0)</f>
        <v>2</v>
      </c>
      <c r="BR5" s="41">
        <f t="shared" si="0"/>
        <v>2</v>
      </c>
      <c r="BS5" s="41">
        <f>IF(O5=3,2,0)</f>
        <v>2</v>
      </c>
      <c r="BT5" s="41">
        <f>IF(P5=2,2,0)</f>
        <v>2</v>
      </c>
      <c r="BU5" s="41">
        <f>IF(Q5=3,2,0)</f>
        <v>2</v>
      </c>
      <c r="BV5" s="41">
        <f>IF(R5=2,2,0)</f>
        <v>2</v>
      </c>
      <c r="BW5" s="41">
        <f>IF(S5=3,2,0)</f>
        <v>2</v>
      </c>
      <c r="BX5" s="41">
        <f>IF(T5=1,2,0)</f>
        <v>2</v>
      </c>
      <c r="BY5" s="41">
        <f t="shared" ref="BY5:CA5" si="1">IF(U5=4,2,0)</f>
        <v>2</v>
      </c>
      <c r="BZ5" s="41">
        <f t="shared" si="1"/>
        <v>2</v>
      </c>
      <c r="CA5" s="41">
        <f t="shared" si="1"/>
        <v>2</v>
      </c>
      <c r="CB5" s="41">
        <f>IF(X5=1,2,0)</f>
        <v>2</v>
      </c>
      <c r="CC5" s="41">
        <f>IF(Y5=1,2,0)</f>
        <v>2</v>
      </c>
      <c r="CD5" s="41">
        <f>IF(Z5=2,2,0)</f>
        <v>2</v>
      </c>
      <c r="CE5" s="41">
        <f>IF(AA5=2,2,0)</f>
        <v>2</v>
      </c>
      <c r="CF5" s="41">
        <f>IF(AB5=1,2,0)</f>
        <v>2</v>
      </c>
      <c r="CG5" s="41">
        <f>IF(AC5=4,2,0)</f>
        <v>2</v>
      </c>
      <c r="CH5" s="41">
        <f>IF(AD5=3,2,0)</f>
        <v>2</v>
      </c>
      <c r="CI5" s="41">
        <f t="shared" ref="CI5:CJ5" si="2">IF(AE5=4,2,0)</f>
        <v>2</v>
      </c>
      <c r="CJ5" s="41">
        <f t="shared" si="2"/>
        <v>2</v>
      </c>
      <c r="CK5" s="41">
        <f>IF(AG5=1,2,0)</f>
        <v>2</v>
      </c>
      <c r="CL5" s="41">
        <f>IF(AH5=1,2,0)</f>
        <v>2</v>
      </c>
      <c r="CM5" s="41">
        <f>IF(AI5=3,2,0)</f>
        <v>2</v>
      </c>
      <c r="CN5" s="41">
        <f>IF(AJ5=2,2,0)</f>
        <v>2</v>
      </c>
      <c r="CO5" s="41">
        <f t="shared" ref="CO5:CP5" si="3">IF(AK5=3,2,0)</f>
        <v>2</v>
      </c>
      <c r="CP5" s="41">
        <f t="shared" si="3"/>
        <v>2</v>
      </c>
      <c r="CQ5" s="41">
        <f>IF(AM5=2,2,0)</f>
        <v>2</v>
      </c>
      <c r="CR5" s="41">
        <f>IF(AN5=2,2,0)</f>
        <v>2</v>
      </c>
      <c r="CS5" s="41">
        <f>IF(AO5=3,2,0)</f>
        <v>2</v>
      </c>
      <c r="CT5" s="41">
        <f>IF(AP5=1,2,0)</f>
        <v>2</v>
      </c>
      <c r="CU5" s="41">
        <f t="shared" ref="CU5:CV5" si="4">IF(AQ5=2,2,0)</f>
        <v>2</v>
      </c>
      <c r="CV5" s="41">
        <f t="shared" si="4"/>
        <v>2</v>
      </c>
      <c r="CW5" s="41">
        <f>IF(AS5=2,0.5,0)</f>
        <v>0.5</v>
      </c>
      <c r="CX5" s="41">
        <f>IF(AT5=2,0.5,0)</f>
        <v>0.5</v>
      </c>
      <c r="CY5" s="41">
        <f>IF(AU5=1,0.5,0)</f>
        <v>0.5</v>
      </c>
      <c r="CZ5" s="41">
        <f>IF(AV5=2,0.5,0)</f>
        <v>0.5</v>
      </c>
      <c r="DA5" s="41">
        <f>IF(AW5=1,0.5,0)</f>
        <v>0.5</v>
      </c>
      <c r="DB5" s="41">
        <f t="shared" ref="DB5:DD5" si="5">IF(AX5=2,0.5,0)</f>
        <v>0.5</v>
      </c>
      <c r="DC5" s="41">
        <f t="shared" si="5"/>
        <v>0.5</v>
      </c>
      <c r="DD5" s="41">
        <f t="shared" si="5"/>
        <v>0.5</v>
      </c>
      <c r="DE5" s="41">
        <f t="shared" ref="DE5:DN5" si="6">BA5</f>
        <v>2</v>
      </c>
      <c r="DF5" s="41">
        <f t="shared" si="6"/>
        <v>2</v>
      </c>
      <c r="DG5" s="41">
        <f t="shared" si="6"/>
        <v>2</v>
      </c>
      <c r="DH5" s="41">
        <f t="shared" si="6"/>
        <v>2</v>
      </c>
      <c r="DI5" s="41">
        <f t="shared" si="6"/>
        <v>2</v>
      </c>
      <c r="DJ5" s="41">
        <f t="shared" si="6"/>
        <v>2</v>
      </c>
      <c r="DK5" s="41">
        <f t="shared" si="6"/>
        <v>2</v>
      </c>
      <c r="DL5" s="41">
        <f t="shared" si="6"/>
        <v>2</v>
      </c>
      <c r="DM5" s="41">
        <f t="shared" si="6"/>
        <v>2</v>
      </c>
      <c r="DN5" s="41">
        <f t="shared" si="6"/>
        <v>2</v>
      </c>
      <c r="DO5" s="44">
        <f>BK5+BL5+BM5+BN5+BO5+BP5+BQ5+BR5+BS5+BT5+BU5+CW5+CX5+CY5+CZ5+DA5+DB5+DC5+DD5+DE5+DF5</f>
        <v>30</v>
      </c>
      <c r="DP5" s="45">
        <f>BV5+BW5+BX5+BY5+BZ5+CA5+CB5+CC5+CD5+CE5+CF5+DG5+DH5+DI5+DJ5</f>
        <v>30</v>
      </c>
      <c r="DQ5" s="44">
        <f>CG5+CH5+CI5+CJ5+CK5+CL5+CM5+CN5+DK5+DL5+DM5+DN5</f>
        <v>24</v>
      </c>
      <c r="DR5" s="44">
        <f>CO5+CP5</f>
        <v>4</v>
      </c>
      <c r="DS5" s="44">
        <f>CQ5+CR5+CS5+CT5+CU5+CV5</f>
        <v>12</v>
      </c>
      <c r="DT5" s="46">
        <f>DO5+DP5+DQ5</f>
        <v>84</v>
      </c>
      <c r="DU5" s="47" t="str">
        <f>IF(DT5&lt;21,"ปรับปรุง",IF(DT5&lt;42,"พอใช้",IF(DT5&lt;63,"ดี",IF(DT5&gt;=63,"ดีมาก"))))</f>
        <v>ดีมาก</v>
      </c>
      <c r="DV5" s="48">
        <f>DR5+DS5</f>
        <v>16</v>
      </c>
      <c r="DW5" s="48" t="str">
        <f>IF(DV5&lt;4,"ปรับปรุง",IF(DV5&lt;8,"พอใช้",IF(DV5&lt;12,"ดี",IF(DV5&gt;=12,"ดีมาก"))))</f>
        <v>ดีมาก</v>
      </c>
      <c r="DX5" s="48">
        <f>SUM(DO5:DS5)</f>
        <v>100</v>
      </c>
      <c r="DY5" s="49" t="str">
        <f>IF(DX5&lt;25,"ปรับปรุง",IF(DX5&lt;50,"พอใช้",IF(DX5&lt;75,"ดี",IF(DX5&gt;=75,"ดีมาก"))))</f>
        <v>ดีมาก</v>
      </c>
    </row>
    <row r="6" spans="1:129" s="11" customFormat="1" ht="23.25">
      <c r="A6" s="74" t="s">
        <v>48</v>
      </c>
      <c r="B6" s="75" t="s">
        <v>49</v>
      </c>
      <c r="C6" s="75">
        <v>1193100002</v>
      </c>
      <c r="D6" s="76" t="s">
        <v>50</v>
      </c>
      <c r="E6" s="77" t="s">
        <v>51</v>
      </c>
      <c r="F6" s="78" t="s">
        <v>410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0"/>
      <c r="DP6" s="82"/>
      <c r="DQ6" s="80"/>
      <c r="DR6" s="80"/>
      <c r="DS6" s="80"/>
      <c r="DT6" s="83"/>
      <c r="DU6" s="84"/>
      <c r="DV6" s="85"/>
      <c r="DW6" s="85"/>
      <c r="DX6" s="85"/>
      <c r="DY6" s="86"/>
    </row>
    <row r="7" spans="1:129" ht="23.25">
      <c r="A7" s="74" t="s">
        <v>48</v>
      </c>
      <c r="B7" s="75" t="s">
        <v>49</v>
      </c>
      <c r="C7" s="75">
        <v>1193100002</v>
      </c>
      <c r="D7" s="76" t="s">
        <v>52</v>
      </c>
      <c r="E7" s="77" t="s">
        <v>53</v>
      </c>
      <c r="F7" s="78" t="s">
        <v>410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0"/>
      <c r="DP7" s="82"/>
      <c r="DQ7" s="80"/>
      <c r="DR7" s="80"/>
      <c r="DS7" s="80"/>
      <c r="DT7" s="83"/>
      <c r="DU7" s="84"/>
      <c r="DV7" s="85"/>
      <c r="DW7" s="85"/>
      <c r="DX7" s="85"/>
      <c r="DY7" s="86"/>
    </row>
    <row r="8" spans="1:129" ht="23.25">
      <c r="A8" s="74" t="s">
        <v>48</v>
      </c>
      <c r="B8" s="75" t="s">
        <v>49</v>
      </c>
      <c r="C8" s="75">
        <v>1193100002</v>
      </c>
      <c r="D8" s="76" t="s">
        <v>54</v>
      </c>
      <c r="E8" s="77" t="s">
        <v>55</v>
      </c>
      <c r="F8" s="78" t="s">
        <v>410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0"/>
      <c r="DP8" s="82"/>
      <c r="DQ8" s="80"/>
      <c r="DR8" s="80"/>
      <c r="DS8" s="80"/>
      <c r="DT8" s="83"/>
      <c r="DU8" s="84"/>
      <c r="DV8" s="85"/>
      <c r="DW8" s="85"/>
      <c r="DX8" s="85"/>
      <c r="DY8" s="86"/>
    </row>
    <row r="9" spans="1:129" ht="23.25">
      <c r="A9" s="74" t="s">
        <v>48</v>
      </c>
      <c r="B9" s="75" t="s">
        <v>49</v>
      </c>
      <c r="C9" s="75">
        <v>1193100002</v>
      </c>
      <c r="D9" s="76" t="s">
        <v>56</v>
      </c>
      <c r="E9" s="77" t="s">
        <v>57</v>
      </c>
      <c r="F9" s="78" t="s">
        <v>410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0"/>
      <c r="DP9" s="82"/>
      <c r="DQ9" s="80"/>
      <c r="DR9" s="80"/>
      <c r="DS9" s="80"/>
      <c r="DT9" s="83"/>
      <c r="DU9" s="84"/>
      <c r="DV9" s="85"/>
      <c r="DW9" s="85"/>
      <c r="DX9" s="85"/>
      <c r="DY9" s="86"/>
    </row>
    <row r="10" spans="1:129" ht="23.25">
      <c r="A10" s="74" t="s">
        <v>48</v>
      </c>
      <c r="B10" s="75" t="s">
        <v>49</v>
      </c>
      <c r="C10" s="75">
        <v>1193100002</v>
      </c>
      <c r="D10" s="76" t="s">
        <v>58</v>
      </c>
      <c r="E10" s="77" t="s">
        <v>59</v>
      </c>
      <c r="F10" s="78" t="s">
        <v>410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0"/>
      <c r="DP10" s="82"/>
      <c r="DQ10" s="80"/>
      <c r="DR10" s="80"/>
      <c r="DS10" s="80"/>
      <c r="DT10" s="83"/>
      <c r="DU10" s="84"/>
      <c r="DV10" s="85"/>
      <c r="DW10" s="85"/>
      <c r="DX10" s="85"/>
      <c r="DY10" s="86"/>
    </row>
    <row r="11" spans="1:129" ht="23.25">
      <c r="A11" s="74" t="s">
        <v>48</v>
      </c>
      <c r="B11" s="75" t="s">
        <v>49</v>
      </c>
      <c r="C11" s="75">
        <v>1193100002</v>
      </c>
      <c r="D11" s="76" t="s">
        <v>60</v>
      </c>
      <c r="E11" s="77" t="s">
        <v>61</v>
      </c>
      <c r="F11" s="78" t="s">
        <v>411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0"/>
      <c r="DP11" s="82"/>
      <c r="DQ11" s="80"/>
      <c r="DR11" s="80"/>
      <c r="DS11" s="80"/>
      <c r="DT11" s="83"/>
      <c r="DU11" s="84"/>
      <c r="DV11" s="85"/>
      <c r="DW11" s="85"/>
      <c r="DX11" s="85"/>
      <c r="DY11" s="86"/>
    </row>
    <row r="12" spans="1:129" ht="23.25">
      <c r="A12" s="74" t="s">
        <v>48</v>
      </c>
      <c r="B12" s="75" t="s">
        <v>49</v>
      </c>
      <c r="C12" s="75">
        <v>1193100002</v>
      </c>
      <c r="D12" s="76" t="s">
        <v>62</v>
      </c>
      <c r="E12" s="77" t="s">
        <v>63</v>
      </c>
      <c r="F12" s="78" t="s">
        <v>410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0"/>
      <c r="DP12" s="82"/>
      <c r="DQ12" s="80"/>
      <c r="DR12" s="80"/>
      <c r="DS12" s="80"/>
      <c r="DT12" s="83"/>
      <c r="DU12" s="84"/>
      <c r="DV12" s="85"/>
      <c r="DW12" s="85"/>
      <c r="DX12" s="85"/>
      <c r="DY12" s="86"/>
    </row>
    <row r="13" spans="1:129" ht="23.25">
      <c r="A13" s="74" t="s">
        <v>48</v>
      </c>
      <c r="B13" s="75" t="s">
        <v>49</v>
      </c>
      <c r="C13" s="75">
        <v>1193100002</v>
      </c>
      <c r="D13" s="76" t="s">
        <v>64</v>
      </c>
      <c r="E13" s="77" t="s">
        <v>65</v>
      </c>
      <c r="F13" s="78" t="s">
        <v>411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0"/>
      <c r="DP13" s="82"/>
      <c r="DQ13" s="80"/>
      <c r="DR13" s="80"/>
      <c r="DS13" s="80"/>
      <c r="DT13" s="83"/>
      <c r="DU13" s="84"/>
      <c r="DV13" s="85"/>
      <c r="DW13" s="85"/>
      <c r="DX13" s="85"/>
      <c r="DY13" s="86"/>
    </row>
    <row r="14" spans="1:129" ht="23.25">
      <c r="A14" s="74" t="s">
        <v>48</v>
      </c>
      <c r="B14" s="75" t="s">
        <v>49</v>
      </c>
      <c r="C14" s="75">
        <v>1193100002</v>
      </c>
      <c r="D14" s="76" t="s">
        <v>66</v>
      </c>
      <c r="E14" s="77" t="s">
        <v>67</v>
      </c>
      <c r="F14" s="78" t="s">
        <v>410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0"/>
      <c r="DP14" s="82"/>
      <c r="DQ14" s="80"/>
      <c r="DR14" s="80"/>
      <c r="DS14" s="80"/>
      <c r="DT14" s="83"/>
      <c r="DU14" s="84"/>
      <c r="DV14" s="85"/>
      <c r="DW14" s="85"/>
      <c r="DX14" s="85"/>
      <c r="DY14" s="86"/>
    </row>
    <row r="15" spans="1:129" ht="23.25">
      <c r="A15" s="74" t="s">
        <v>48</v>
      </c>
      <c r="B15" s="75" t="s">
        <v>49</v>
      </c>
      <c r="C15" s="75">
        <v>1193100002</v>
      </c>
      <c r="D15" s="76" t="s">
        <v>68</v>
      </c>
      <c r="E15" s="77" t="s">
        <v>69</v>
      </c>
      <c r="F15" s="78" t="s">
        <v>410</v>
      </c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0"/>
      <c r="DP15" s="82"/>
      <c r="DQ15" s="80"/>
      <c r="DR15" s="80"/>
      <c r="DS15" s="80"/>
      <c r="DT15" s="83"/>
      <c r="DU15" s="84"/>
      <c r="DV15" s="85"/>
      <c r="DW15" s="85"/>
      <c r="DX15" s="85"/>
      <c r="DY15" s="86"/>
    </row>
    <row r="16" spans="1:129" ht="23.25">
      <c r="A16" s="74" t="s">
        <v>48</v>
      </c>
      <c r="B16" s="75" t="s">
        <v>49</v>
      </c>
      <c r="C16" s="75">
        <v>1193100002</v>
      </c>
      <c r="D16" s="76" t="s">
        <v>70</v>
      </c>
      <c r="E16" s="77" t="s">
        <v>71</v>
      </c>
      <c r="F16" s="78" t="s">
        <v>411</v>
      </c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0"/>
      <c r="DP16" s="82"/>
      <c r="DQ16" s="80"/>
      <c r="DR16" s="80"/>
      <c r="DS16" s="80"/>
      <c r="DT16" s="83"/>
      <c r="DU16" s="84"/>
      <c r="DV16" s="85"/>
      <c r="DW16" s="85"/>
      <c r="DX16" s="85"/>
      <c r="DY16" s="86"/>
    </row>
    <row r="17" spans="1:129" ht="23.25">
      <c r="A17" s="74" t="s">
        <v>48</v>
      </c>
      <c r="B17" s="75" t="s">
        <v>49</v>
      </c>
      <c r="C17" s="75">
        <v>1193100002</v>
      </c>
      <c r="D17" s="76" t="s">
        <v>72</v>
      </c>
      <c r="E17" s="77" t="s">
        <v>73</v>
      </c>
      <c r="F17" s="78" t="s">
        <v>410</v>
      </c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0"/>
      <c r="DP17" s="82"/>
      <c r="DQ17" s="80"/>
      <c r="DR17" s="80"/>
      <c r="DS17" s="80"/>
      <c r="DT17" s="83"/>
      <c r="DU17" s="84"/>
      <c r="DV17" s="85"/>
      <c r="DW17" s="85"/>
      <c r="DX17" s="85"/>
      <c r="DY17" s="86"/>
    </row>
    <row r="18" spans="1:129" ht="23.25">
      <c r="A18" s="74" t="s">
        <v>48</v>
      </c>
      <c r="B18" s="75" t="s">
        <v>49</v>
      </c>
      <c r="C18" s="75">
        <v>1193100002</v>
      </c>
      <c r="D18" s="76" t="s">
        <v>74</v>
      </c>
      <c r="E18" s="77" t="s">
        <v>75</v>
      </c>
      <c r="F18" s="78" t="s">
        <v>410</v>
      </c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0"/>
      <c r="DP18" s="82"/>
      <c r="DQ18" s="80"/>
      <c r="DR18" s="80"/>
      <c r="DS18" s="80"/>
      <c r="DT18" s="83"/>
      <c r="DU18" s="84"/>
      <c r="DV18" s="85"/>
      <c r="DW18" s="85"/>
      <c r="DX18" s="85"/>
      <c r="DY18" s="86"/>
    </row>
    <row r="19" spans="1:129" ht="23.25">
      <c r="A19" s="74" t="s">
        <v>48</v>
      </c>
      <c r="B19" s="75" t="s">
        <v>49</v>
      </c>
      <c r="C19" s="75">
        <v>1193100002</v>
      </c>
      <c r="D19" s="76" t="s">
        <v>76</v>
      </c>
      <c r="E19" s="77" t="s">
        <v>77</v>
      </c>
      <c r="F19" s="78" t="s">
        <v>410</v>
      </c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0"/>
      <c r="DP19" s="82"/>
      <c r="DQ19" s="80"/>
      <c r="DR19" s="80"/>
      <c r="DS19" s="80"/>
      <c r="DT19" s="83"/>
      <c r="DU19" s="84"/>
      <c r="DV19" s="85"/>
      <c r="DW19" s="85"/>
      <c r="DX19" s="85"/>
      <c r="DY19" s="86"/>
    </row>
    <row r="20" spans="1:129" ht="23.25">
      <c r="A20" s="74" t="s">
        <v>48</v>
      </c>
      <c r="B20" s="75" t="s">
        <v>49</v>
      </c>
      <c r="C20" s="75">
        <v>1193100002</v>
      </c>
      <c r="D20" s="76" t="s">
        <v>78</v>
      </c>
      <c r="E20" s="77" t="s">
        <v>79</v>
      </c>
      <c r="F20" s="78" t="s">
        <v>410</v>
      </c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0"/>
      <c r="DP20" s="82"/>
      <c r="DQ20" s="80"/>
      <c r="DR20" s="80"/>
      <c r="DS20" s="80"/>
      <c r="DT20" s="83"/>
      <c r="DU20" s="84"/>
      <c r="DV20" s="85"/>
      <c r="DW20" s="85"/>
      <c r="DX20" s="85"/>
      <c r="DY20" s="86"/>
    </row>
    <row r="21" spans="1:129" ht="19.5">
      <c r="A21" s="74" t="s">
        <v>48</v>
      </c>
      <c r="B21" s="75" t="s">
        <v>49</v>
      </c>
      <c r="C21" s="75">
        <v>1193100002</v>
      </c>
      <c r="D21" s="76" t="s">
        <v>80</v>
      </c>
      <c r="E21" s="77" t="s">
        <v>81</v>
      </c>
      <c r="F21" s="79" t="s">
        <v>410</v>
      </c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</row>
    <row r="22" spans="1:129" ht="19.5">
      <c r="A22" s="74" t="s">
        <v>48</v>
      </c>
      <c r="B22" s="75" t="s">
        <v>49</v>
      </c>
      <c r="C22" s="75">
        <v>1193100002</v>
      </c>
      <c r="D22" s="76" t="s">
        <v>82</v>
      </c>
      <c r="E22" s="77" t="s">
        <v>83</v>
      </c>
      <c r="F22" s="79" t="s">
        <v>410</v>
      </c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</row>
    <row r="23" spans="1:129" ht="19.5">
      <c r="A23" s="74" t="s">
        <v>48</v>
      </c>
      <c r="B23" s="75" t="s">
        <v>49</v>
      </c>
      <c r="C23" s="75">
        <v>1193100002</v>
      </c>
      <c r="D23" s="76" t="s">
        <v>84</v>
      </c>
      <c r="E23" s="77" t="s">
        <v>85</v>
      </c>
      <c r="F23" s="79" t="s">
        <v>410</v>
      </c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</row>
    <row r="24" spans="1:129" ht="19.5">
      <c r="A24" s="74" t="s">
        <v>48</v>
      </c>
      <c r="B24" s="75" t="s">
        <v>49</v>
      </c>
      <c r="C24" s="75">
        <v>1193100002</v>
      </c>
      <c r="D24" s="76" t="s">
        <v>86</v>
      </c>
      <c r="E24" s="77" t="s">
        <v>87</v>
      </c>
      <c r="F24" s="79" t="s">
        <v>410</v>
      </c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</row>
    <row r="25" spans="1:129" ht="19.5">
      <c r="A25" s="74" t="s">
        <v>48</v>
      </c>
      <c r="B25" s="75" t="s">
        <v>49</v>
      </c>
      <c r="C25" s="75">
        <v>1193100002</v>
      </c>
      <c r="D25" s="76" t="s">
        <v>88</v>
      </c>
      <c r="E25" s="77" t="s">
        <v>89</v>
      </c>
      <c r="F25" s="79" t="s">
        <v>411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</row>
    <row r="26" spans="1:129" ht="19.5">
      <c r="A26" s="74" t="s">
        <v>48</v>
      </c>
      <c r="B26" s="75" t="s">
        <v>49</v>
      </c>
      <c r="C26" s="75">
        <v>1193100002</v>
      </c>
      <c r="D26" s="76" t="s">
        <v>90</v>
      </c>
      <c r="E26" s="77" t="s">
        <v>91</v>
      </c>
      <c r="F26" s="79" t="s">
        <v>411</v>
      </c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</row>
    <row r="27" spans="1:129" ht="19.5">
      <c r="A27" s="74" t="s">
        <v>48</v>
      </c>
      <c r="B27" s="75" t="s">
        <v>49</v>
      </c>
      <c r="C27" s="75">
        <v>1193100002</v>
      </c>
      <c r="D27" s="76" t="s">
        <v>92</v>
      </c>
      <c r="E27" s="77" t="s">
        <v>93</v>
      </c>
      <c r="F27" s="79" t="s">
        <v>410</v>
      </c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</row>
    <row r="28" spans="1:129" ht="19.5">
      <c r="A28" s="74" t="s">
        <v>48</v>
      </c>
      <c r="B28" s="75" t="s">
        <v>49</v>
      </c>
      <c r="C28" s="75">
        <v>1193100002</v>
      </c>
      <c r="D28" s="76" t="s">
        <v>94</v>
      </c>
      <c r="E28" s="77" t="s">
        <v>95</v>
      </c>
      <c r="F28" s="79" t="s">
        <v>410</v>
      </c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</row>
    <row r="29" spans="1:129" ht="19.5">
      <c r="A29" s="74" t="s">
        <v>48</v>
      </c>
      <c r="B29" s="75" t="s">
        <v>49</v>
      </c>
      <c r="C29" s="75">
        <v>1193100002</v>
      </c>
      <c r="D29" s="76" t="s">
        <v>96</v>
      </c>
      <c r="E29" s="77" t="s">
        <v>97</v>
      </c>
      <c r="F29" s="79" t="s">
        <v>410</v>
      </c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</row>
    <row r="30" spans="1:129" ht="19.5">
      <c r="A30" s="74" t="s">
        <v>48</v>
      </c>
      <c r="B30" s="75" t="s">
        <v>49</v>
      </c>
      <c r="C30" s="75">
        <v>1193100002</v>
      </c>
      <c r="D30" s="76" t="s">
        <v>98</v>
      </c>
      <c r="E30" s="77" t="s">
        <v>99</v>
      </c>
      <c r="F30" s="79" t="s">
        <v>411</v>
      </c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</row>
    <row r="31" spans="1:129" ht="19.5">
      <c r="A31" s="74" t="s">
        <v>48</v>
      </c>
      <c r="B31" s="75" t="s">
        <v>49</v>
      </c>
      <c r="C31" s="75">
        <v>1193100002</v>
      </c>
      <c r="D31" s="76" t="s">
        <v>100</v>
      </c>
      <c r="E31" s="77" t="s">
        <v>101</v>
      </c>
      <c r="F31" s="79" t="s">
        <v>410</v>
      </c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</row>
    <row r="32" spans="1:129" ht="19.5">
      <c r="A32" s="74" t="s">
        <v>48</v>
      </c>
      <c r="B32" s="75" t="s">
        <v>49</v>
      </c>
      <c r="C32" s="75">
        <v>1193100002</v>
      </c>
      <c r="D32" s="76" t="s">
        <v>102</v>
      </c>
      <c r="E32" s="77" t="s">
        <v>103</v>
      </c>
      <c r="F32" s="79" t="s">
        <v>410</v>
      </c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</row>
    <row r="33" spans="1:129" ht="19.5">
      <c r="A33" s="74" t="s">
        <v>48</v>
      </c>
      <c r="B33" s="75" t="s">
        <v>49</v>
      </c>
      <c r="C33" s="75">
        <v>1193100002</v>
      </c>
      <c r="D33" s="76" t="s">
        <v>104</v>
      </c>
      <c r="E33" s="77" t="s">
        <v>105</v>
      </c>
      <c r="F33" s="79" t="s">
        <v>410</v>
      </c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</row>
    <row r="34" spans="1:129" ht="19.5">
      <c r="A34" s="74" t="s">
        <v>48</v>
      </c>
      <c r="B34" s="75" t="s">
        <v>49</v>
      </c>
      <c r="C34" s="75">
        <v>1193100002</v>
      </c>
      <c r="D34" s="76" t="s">
        <v>106</v>
      </c>
      <c r="E34" s="77" t="s">
        <v>107</v>
      </c>
      <c r="F34" s="79" t="s">
        <v>411</v>
      </c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</row>
    <row r="35" spans="1:129" ht="19.5">
      <c r="A35" s="74" t="s">
        <v>48</v>
      </c>
      <c r="B35" s="75" t="s">
        <v>49</v>
      </c>
      <c r="C35" s="75">
        <v>1193100002</v>
      </c>
      <c r="D35" s="76" t="s">
        <v>108</v>
      </c>
      <c r="E35" s="77" t="s">
        <v>109</v>
      </c>
      <c r="F35" s="79" t="s">
        <v>410</v>
      </c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</row>
    <row r="36" spans="1:129" ht="19.5">
      <c r="A36" s="74" t="s">
        <v>48</v>
      </c>
      <c r="B36" s="75" t="s">
        <v>49</v>
      </c>
      <c r="C36" s="75">
        <v>1193100002</v>
      </c>
      <c r="D36" s="76" t="s">
        <v>110</v>
      </c>
      <c r="E36" s="77" t="s">
        <v>111</v>
      </c>
      <c r="F36" s="79" t="s">
        <v>411</v>
      </c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</row>
    <row r="37" spans="1:129" ht="19.5">
      <c r="A37" s="74" t="s">
        <v>48</v>
      </c>
      <c r="B37" s="75" t="s">
        <v>49</v>
      </c>
      <c r="C37" s="75">
        <v>1193100002</v>
      </c>
      <c r="D37" s="76" t="s">
        <v>112</v>
      </c>
      <c r="E37" s="77" t="s">
        <v>113</v>
      </c>
      <c r="F37" s="79" t="s">
        <v>411</v>
      </c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</row>
    <row r="38" spans="1:129" ht="19.5">
      <c r="A38" s="74" t="s">
        <v>48</v>
      </c>
      <c r="B38" s="75" t="s">
        <v>49</v>
      </c>
      <c r="C38" s="75">
        <v>1193100002</v>
      </c>
      <c r="D38" s="76" t="s">
        <v>114</v>
      </c>
      <c r="E38" s="77" t="s">
        <v>115</v>
      </c>
      <c r="F38" s="79" t="s">
        <v>411</v>
      </c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</row>
    <row r="39" spans="1:129" ht="19.5">
      <c r="A39" s="74" t="s">
        <v>48</v>
      </c>
      <c r="B39" s="75" t="s">
        <v>49</v>
      </c>
      <c r="C39" s="75">
        <v>1193100002</v>
      </c>
      <c r="D39" s="76" t="s">
        <v>116</v>
      </c>
      <c r="E39" s="77" t="s">
        <v>117</v>
      </c>
      <c r="F39" s="79" t="s">
        <v>411</v>
      </c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</row>
    <row r="40" spans="1:129" ht="19.5">
      <c r="A40" s="74" t="s">
        <v>48</v>
      </c>
      <c r="B40" s="75" t="s">
        <v>49</v>
      </c>
      <c r="C40" s="75">
        <v>1193100002</v>
      </c>
      <c r="D40" s="76" t="s">
        <v>118</v>
      </c>
      <c r="E40" s="77" t="s">
        <v>119</v>
      </c>
      <c r="F40" s="79" t="s">
        <v>411</v>
      </c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</row>
    <row r="41" spans="1:129" ht="19.5">
      <c r="A41" s="74" t="s">
        <v>48</v>
      </c>
      <c r="B41" s="75" t="s">
        <v>49</v>
      </c>
      <c r="C41" s="75">
        <v>1193100002</v>
      </c>
      <c r="D41" s="76" t="s">
        <v>120</v>
      </c>
      <c r="E41" s="77" t="s">
        <v>121</v>
      </c>
      <c r="F41" s="79" t="s">
        <v>411</v>
      </c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</row>
    <row r="42" spans="1:129" ht="19.5">
      <c r="A42" s="74" t="s">
        <v>48</v>
      </c>
      <c r="B42" s="75" t="s">
        <v>49</v>
      </c>
      <c r="C42" s="75">
        <v>1193100002</v>
      </c>
      <c r="D42" s="76" t="s">
        <v>122</v>
      </c>
      <c r="E42" s="77" t="s">
        <v>123</v>
      </c>
      <c r="F42" s="79" t="s">
        <v>411</v>
      </c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</row>
    <row r="43" spans="1:129" ht="19.5">
      <c r="A43" s="74" t="s">
        <v>48</v>
      </c>
      <c r="B43" s="75" t="s">
        <v>49</v>
      </c>
      <c r="C43" s="75">
        <v>1193100002</v>
      </c>
      <c r="D43" s="76" t="s">
        <v>124</v>
      </c>
      <c r="E43" s="77" t="s">
        <v>125</v>
      </c>
      <c r="F43" s="79" t="s">
        <v>411</v>
      </c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</row>
    <row r="44" spans="1:129" ht="19.5">
      <c r="A44" s="74" t="s">
        <v>48</v>
      </c>
      <c r="B44" s="75" t="s">
        <v>49</v>
      </c>
      <c r="C44" s="75">
        <v>1193100002</v>
      </c>
      <c r="D44" s="76" t="s">
        <v>126</v>
      </c>
      <c r="E44" s="77" t="s">
        <v>127</v>
      </c>
      <c r="F44" s="79" t="s">
        <v>411</v>
      </c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</row>
    <row r="45" spans="1:129" ht="19.5">
      <c r="A45" s="74" t="s">
        <v>48</v>
      </c>
      <c r="B45" s="75" t="s">
        <v>49</v>
      </c>
      <c r="C45" s="75">
        <v>1193100002</v>
      </c>
      <c r="D45" s="76" t="s">
        <v>128</v>
      </c>
      <c r="E45" s="77" t="s">
        <v>129</v>
      </c>
      <c r="F45" s="79" t="s">
        <v>411</v>
      </c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</row>
    <row r="46" spans="1:129" ht="19.5">
      <c r="A46" s="74" t="s">
        <v>48</v>
      </c>
      <c r="B46" s="75" t="s">
        <v>49</v>
      </c>
      <c r="C46" s="75">
        <v>1193100002</v>
      </c>
      <c r="D46" s="76" t="s">
        <v>130</v>
      </c>
      <c r="E46" s="77" t="s">
        <v>131</v>
      </c>
      <c r="F46" s="79" t="s">
        <v>411</v>
      </c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</row>
    <row r="47" spans="1:129" ht="19.5">
      <c r="A47" s="74" t="s">
        <v>48</v>
      </c>
      <c r="B47" s="75" t="s">
        <v>49</v>
      </c>
      <c r="C47" s="75">
        <v>1193100002</v>
      </c>
      <c r="D47" s="76" t="s">
        <v>132</v>
      </c>
      <c r="E47" s="77" t="s">
        <v>133</v>
      </c>
      <c r="F47" s="79" t="s">
        <v>411</v>
      </c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</row>
    <row r="48" spans="1:129" ht="19.5">
      <c r="A48" s="74" t="s">
        <v>48</v>
      </c>
      <c r="B48" s="75" t="s">
        <v>49</v>
      </c>
      <c r="C48" s="75">
        <v>1193100002</v>
      </c>
      <c r="D48" s="76" t="s">
        <v>134</v>
      </c>
      <c r="E48" s="77" t="s">
        <v>135</v>
      </c>
      <c r="F48" s="79" t="s">
        <v>411</v>
      </c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88"/>
      <c r="DX48" s="88"/>
      <c r="DY48" s="88"/>
    </row>
    <row r="49" spans="1:129" ht="19.5">
      <c r="A49" s="74" t="s">
        <v>48</v>
      </c>
      <c r="B49" s="75" t="s">
        <v>49</v>
      </c>
      <c r="C49" s="75">
        <v>1193100002</v>
      </c>
      <c r="D49" s="76" t="s">
        <v>136</v>
      </c>
      <c r="E49" s="77" t="s">
        <v>137</v>
      </c>
      <c r="F49" s="79" t="s">
        <v>411</v>
      </c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8"/>
      <c r="DE49" s="88"/>
      <c r="DF49" s="88"/>
      <c r="DG49" s="88"/>
      <c r="DH49" s="88"/>
      <c r="DI49" s="88"/>
      <c r="DJ49" s="88"/>
      <c r="DK49" s="88"/>
      <c r="DL49" s="88"/>
      <c r="DM49" s="88"/>
      <c r="DN49" s="88"/>
      <c r="DO49" s="88"/>
      <c r="DP49" s="88"/>
      <c r="DQ49" s="88"/>
      <c r="DR49" s="88"/>
      <c r="DS49" s="88"/>
      <c r="DT49" s="88"/>
      <c r="DU49" s="88"/>
      <c r="DV49" s="88"/>
      <c r="DW49" s="88"/>
      <c r="DX49" s="88"/>
      <c r="DY49" s="88"/>
    </row>
    <row r="50" spans="1:129" ht="19.5">
      <c r="A50" s="74" t="s">
        <v>48</v>
      </c>
      <c r="B50" s="75" t="s">
        <v>49</v>
      </c>
      <c r="C50" s="75">
        <v>1193100002</v>
      </c>
      <c r="D50" s="76" t="s">
        <v>138</v>
      </c>
      <c r="E50" s="77" t="s">
        <v>139</v>
      </c>
      <c r="F50" s="79" t="s">
        <v>411</v>
      </c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88"/>
      <c r="DD50" s="88"/>
      <c r="DE50" s="88"/>
      <c r="DF50" s="88"/>
      <c r="DG50" s="88"/>
      <c r="DH50" s="88"/>
      <c r="DI50" s="88"/>
      <c r="DJ50" s="88"/>
      <c r="DK50" s="88"/>
      <c r="DL50" s="88"/>
      <c r="DM50" s="88"/>
      <c r="DN50" s="88"/>
      <c r="DO50" s="88"/>
      <c r="DP50" s="88"/>
      <c r="DQ50" s="88"/>
      <c r="DR50" s="88"/>
      <c r="DS50" s="88"/>
      <c r="DT50" s="88"/>
      <c r="DU50" s="88"/>
      <c r="DV50" s="88"/>
      <c r="DW50" s="88"/>
      <c r="DX50" s="88"/>
      <c r="DY50" s="88"/>
    </row>
    <row r="51" spans="1:129" ht="19.5">
      <c r="A51" s="74" t="s">
        <v>48</v>
      </c>
      <c r="B51" s="75" t="s">
        <v>49</v>
      </c>
      <c r="C51" s="75">
        <v>1193100002</v>
      </c>
      <c r="D51" s="76" t="s">
        <v>140</v>
      </c>
      <c r="E51" s="77" t="s">
        <v>141</v>
      </c>
      <c r="F51" s="79" t="s">
        <v>411</v>
      </c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88"/>
      <c r="DX51" s="88"/>
      <c r="DY51" s="88"/>
    </row>
    <row r="52" spans="1:129" ht="19.5">
      <c r="A52" s="74" t="s">
        <v>48</v>
      </c>
      <c r="B52" s="75" t="s">
        <v>49</v>
      </c>
      <c r="C52" s="75">
        <v>1193100002</v>
      </c>
      <c r="D52" s="76" t="s">
        <v>142</v>
      </c>
      <c r="E52" s="77" t="s">
        <v>143</v>
      </c>
      <c r="F52" s="79" t="s">
        <v>410</v>
      </c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8"/>
      <c r="DC52" s="88"/>
      <c r="DD52" s="88"/>
      <c r="DE52" s="88"/>
      <c r="DF52" s="88"/>
      <c r="DG52" s="88"/>
      <c r="DH52" s="88"/>
      <c r="DI52" s="88"/>
      <c r="DJ52" s="88"/>
      <c r="DK52" s="88"/>
      <c r="DL52" s="88"/>
      <c r="DM52" s="88"/>
      <c r="DN52" s="88"/>
      <c r="DO52" s="88"/>
      <c r="DP52" s="88"/>
      <c r="DQ52" s="88"/>
      <c r="DR52" s="88"/>
      <c r="DS52" s="88"/>
      <c r="DT52" s="88"/>
      <c r="DU52" s="88"/>
      <c r="DV52" s="88"/>
      <c r="DW52" s="88"/>
      <c r="DX52" s="88"/>
      <c r="DY52" s="88"/>
    </row>
    <row r="53" spans="1:129" ht="19.5">
      <c r="A53" s="74" t="s">
        <v>48</v>
      </c>
      <c r="B53" s="75" t="s">
        <v>49</v>
      </c>
      <c r="C53" s="75">
        <v>1193100002</v>
      </c>
      <c r="D53" s="76" t="s">
        <v>144</v>
      </c>
      <c r="E53" s="77" t="s">
        <v>145</v>
      </c>
      <c r="F53" s="79" t="s">
        <v>410</v>
      </c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88"/>
      <c r="DH53" s="88"/>
      <c r="DI53" s="88"/>
      <c r="DJ53" s="88"/>
      <c r="DK53" s="88"/>
      <c r="DL53" s="88"/>
      <c r="DM53" s="88"/>
      <c r="DN53" s="88"/>
      <c r="DO53" s="88"/>
      <c r="DP53" s="88"/>
      <c r="DQ53" s="88"/>
      <c r="DR53" s="88"/>
      <c r="DS53" s="88"/>
      <c r="DT53" s="88"/>
      <c r="DU53" s="88"/>
      <c r="DV53" s="88"/>
      <c r="DW53" s="88"/>
      <c r="DX53" s="88"/>
      <c r="DY53" s="88"/>
    </row>
    <row r="54" spans="1:129" ht="19.5">
      <c r="A54" s="74" t="s">
        <v>48</v>
      </c>
      <c r="B54" s="75" t="s">
        <v>49</v>
      </c>
      <c r="C54" s="75">
        <v>1193100002</v>
      </c>
      <c r="D54" s="76" t="s">
        <v>146</v>
      </c>
      <c r="E54" s="77" t="s">
        <v>147</v>
      </c>
      <c r="F54" s="79" t="s">
        <v>410</v>
      </c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  <c r="DI54" s="88"/>
      <c r="DJ54" s="88"/>
      <c r="DK54" s="88"/>
      <c r="DL54" s="88"/>
      <c r="DM54" s="88"/>
      <c r="DN54" s="88"/>
      <c r="DO54" s="88"/>
      <c r="DP54" s="88"/>
      <c r="DQ54" s="88"/>
      <c r="DR54" s="88"/>
      <c r="DS54" s="88"/>
      <c r="DT54" s="88"/>
      <c r="DU54" s="88"/>
      <c r="DV54" s="88"/>
      <c r="DW54" s="88"/>
      <c r="DX54" s="88"/>
      <c r="DY54" s="88"/>
    </row>
    <row r="55" spans="1:129" ht="19.5">
      <c r="A55" s="74" t="s">
        <v>48</v>
      </c>
      <c r="B55" s="75" t="s">
        <v>49</v>
      </c>
      <c r="C55" s="75">
        <v>1193100002</v>
      </c>
      <c r="D55" s="76" t="s">
        <v>148</v>
      </c>
      <c r="E55" s="77" t="s">
        <v>149</v>
      </c>
      <c r="F55" s="79" t="s">
        <v>411</v>
      </c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8"/>
      <c r="DA55" s="88"/>
      <c r="DB55" s="88"/>
      <c r="DC55" s="88"/>
      <c r="DD55" s="88"/>
      <c r="DE55" s="88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8"/>
      <c r="DQ55" s="88"/>
      <c r="DR55" s="88"/>
      <c r="DS55" s="88"/>
      <c r="DT55" s="88"/>
      <c r="DU55" s="88"/>
      <c r="DV55" s="88"/>
      <c r="DW55" s="88"/>
      <c r="DX55" s="88"/>
      <c r="DY55" s="88"/>
    </row>
    <row r="56" spans="1:129" ht="19.5">
      <c r="A56" s="74" t="s">
        <v>48</v>
      </c>
      <c r="B56" s="75" t="s">
        <v>49</v>
      </c>
      <c r="C56" s="75">
        <v>1193100002</v>
      </c>
      <c r="D56" s="76" t="s">
        <v>150</v>
      </c>
      <c r="E56" s="77" t="s">
        <v>151</v>
      </c>
      <c r="F56" s="79" t="s">
        <v>411</v>
      </c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8"/>
      <c r="DA56" s="88"/>
      <c r="DB56" s="88"/>
      <c r="DC56" s="88"/>
      <c r="DD56" s="88"/>
      <c r="DE56" s="88"/>
      <c r="DF56" s="88"/>
      <c r="DG56" s="88"/>
      <c r="DH56" s="88"/>
      <c r="DI56" s="88"/>
      <c r="DJ56" s="88"/>
      <c r="DK56" s="88"/>
      <c r="DL56" s="88"/>
      <c r="DM56" s="88"/>
      <c r="DN56" s="88"/>
      <c r="DO56" s="88"/>
      <c r="DP56" s="88"/>
      <c r="DQ56" s="88"/>
      <c r="DR56" s="88"/>
      <c r="DS56" s="88"/>
      <c r="DT56" s="88"/>
      <c r="DU56" s="88"/>
      <c r="DV56" s="88"/>
      <c r="DW56" s="88"/>
      <c r="DX56" s="88"/>
      <c r="DY56" s="88"/>
    </row>
    <row r="57" spans="1:129" ht="19.5">
      <c r="A57" s="74" t="s">
        <v>48</v>
      </c>
      <c r="B57" s="75" t="s">
        <v>49</v>
      </c>
      <c r="C57" s="75">
        <v>1193100002</v>
      </c>
      <c r="D57" s="76" t="s">
        <v>152</v>
      </c>
      <c r="E57" s="77" t="s">
        <v>153</v>
      </c>
      <c r="F57" s="79" t="s">
        <v>410</v>
      </c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</row>
    <row r="58" spans="1:129" ht="19.5">
      <c r="A58" s="74" t="s">
        <v>48</v>
      </c>
      <c r="B58" s="75" t="s">
        <v>49</v>
      </c>
      <c r="C58" s="75">
        <v>1193100002</v>
      </c>
      <c r="D58" s="76" t="s">
        <v>154</v>
      </c>
      <c r="E58" s="77" t="s">
        <v>155</v>
      </c>
      <c r="F58" s="79" t="s">
        <v>410</v>
      </c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</row>
    <row r="59" spans="1:129" ht="19.5">
      <c r="A59" s="74" t="s">
        <v>48</v>
      </c>
      <c r="B59" s="75" t="s">
        <v>49</v>
      </c>
      <c r="C59" s="75">
        <v>1193100002</v>
      </c>
      <c r="D59" s="76" t="s">
        <v>156</v>
      </c>
      <c r="E59" s="77" t="s">
        <v>157</v>
      </c>
      <c r="F59" s="79" t="s">
        <v>410</v>
      </c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8"/>
      <c r="CF59" s="88"/>
      <c r="CG59" s="88"/>
      <c r="CH59" s="88"/>
      <c r="CI59" s="88"/>
      <c r="CJ59" s="88"/>
      <c r="CK59" s="88"/>
      <c r="CL59" s="88"/>
      <c r="CM59" s="88"/>
      <c r="CN59" s="88"/>
      <c r="CO59" s="88"/>
      <c r="CP59" s="88"/>
      <c r="CQ59" s="88"/>
      <c r="CR59" s="88"/>
      <c r="CS59" s="88"/>
      <c r="CT59" s="88"/>
      <c r="CU59" s="88"/>
      <c r="CV59" s="88"/>
      <c r="CW59" s="88"/>
      <c r="CX59" s="88"/>
      <c r="CY59" s="88"/>
      <c r="CZ59" s="88"/>
      <c r="DA59" s="88"/>
      <c r="DB59" s="88"/>
      <c r="DC59" s="88"/>
      <c r="DD59" s="88"/>
      <c r="DE59" s="88"/>
      <c r="DF59" s="88"/>
      <c r="DG59" s="88"/>
      <c r="DH59" s="88"/>
      <c r="DI59" s="88"/>
      <c r="DJ59" s="88"/>
      <c r="DK59" s="88"/>
      <c r="DL59" s="88"/>
      <c r="DM59" s="88"/>
      <c r="DN59" s="88"/>
      <c r="DO59" s="88"/>
      <c r="DP59" s="88"/>
      <c r="DQ59" s="88"/>
      <c r="DR59" s="88"/>
      <c r="DS59" s="88"/>
      <c r="DT59" s="88"/>
      <c r="DU59" s="88"/>
      <c r="DV59" s="88"/>
      <c r="DW59" s="88"/>
      <c r="DX59" s="88"/>
      <c r="DY59" s="88"/>
    </row>
    <row r="60" spans="1:129" ht="19.5">
      <c r="A60" s="74" t="s">
        <v>48</v>
      </c>
      <c r="B60" s="75" t="s">
        <v>49</v>
      </c>
      <c r="C60" s="75">
        <v>1193100002</v>
      </c>
      <c r="D60" s="76" t="s">
        <v>158</v>
      </c>
      <c r="E60" s="77" t="s">
        <v>159</v>
      </c>
      <c r="F60" s="79" t="s">
        <v>410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</row>
    <row r="61" spans="1:129" ht="19.5">
      <c r="A61" s="74" t="s">
        <v>48</v>
      </c>
      <c r="B61" s="75" t="s">
        <v>49</v>
      </c>
      <c r="C61" s="75">
        <v>1193100002</v>
      </c>
      <c r="D61" s="76" t="s">
        <v>160</v>
      </c>
      <c r="E61" s="77" t="s">
        <v>161</v>
      </c>
      <c r="F61" s="79" t="s">
        <v>410</v>
      </c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8"/>
      <c r="DC61" s="88"/>
      <c r="DD61" s="88"/>
      <c r="DE61" s="88"/>
      <c r="DF61" s="88"/>
      <c r="DG61" s="88"/>
      <c r="DH61" s="88"/>
      <c r="DI61" s="88"/>
      <c r="DJ61" s="88"/>
      <c r="DK61" s="88"/>
      <c r="DL61" s="88"/>
      <c r="DM61" s="88"/>
      <c r="DN61" s="88"/>
      <c r="DO61" s="88"/>
      <c r="DP61" s="88"/>
      <c r="DQ61" s="88"/>
      <c r="DR61" s="88"/>
      <c r="DS61" s="88"/>
      <c r="DT61" s="88"/>
      <c r="DU61" s="88"/>
      <c r="DV61" s="88"/>
      <c r="DW61" s="88"/>
      <c r="DX61" s="88"/>
      <c r="DY61" s="88"/>
    </row>
    <row r="62" spans="1:129" ht="19.5">
      <c r="A62" s="74" t="s">
        <v>48</v>
      </c>
      <c r="B62" s="75" t="s">
        <v>49</v>
      </c>
      <c r="C62" s="75">
        <v>1193100002</v>
      </c>
      <c r="D62" s="76" t="s">
        <v>162</v>
      </c>
      <c r="E62" s="77" t="s">
        <v>163</v>
      </c>
      <c r="F62" s="79" t="s">
        <v>410</v>
      </c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</row>
    <row r="63" spans="1:129" ht="19.5">
      <c r="A63" s="74" t="s">
        <v>48</v>
      </c>
      <c r="B63" s="75" t="s">
        <v>49</v>
      </c>
      <c r="C63" s="75">
        <v>1193100002</v>
      </c>
      <c r="D63" s="76" t="s">
        <v>164</v>
      </c>
      <c r="E63" s="77" t="s">
        <v>165</v>
      </c>
      <c r="F63" s="79" t="s">
        <v>410</v>
      </c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</row>
    <row r="64" spans="1:129" ht="19.5">
      <c r="A64" s="74" t="s">
        <v>48</v>
      </c>
      <c r="B64" s="75" t="s">
        <v>49</v>
      </c>
      <c r="C64" s="75">
        <v>1193100002</v>
      </c>
      <c r="D64" s="76" t="s">
        <v>166</v>
      </c>
      <c r="E64" s="77" t="s">
        <v>167</v>
      </c>
      <c r="F64" s="79" t="s">
        <v>410</v>
      </c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</row>
    <row r="65" spans="1:129" ht="19.5">
      <c r="A65" s="74" t="s">
        <v>48</v>
      </c>
      <c r="B65" s="75" t="s">
        <v>49</v>
      </c>
      <c r="C65" s="75">
        <v>1193100002</v>
      </c>
      <c r="D65" s="76" t="s">
        <v>168</v>
      </c>
      <c r="E65" s="77" t="s">
        <v>169</v>
      </c>
      <c r="F65" s="79" t="s">
        <v>411</v>
      </c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87"/>
      <c r="CA65" s="87"/>
      <c r="CB65" s="87"/>
      <c r="CC65" s="87"/>
      <c r="CD65" s="87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</row>
    <row r="66" spans="1:129" ht="19.5">
      <c r="A66" s="74" t="s">
        <v>48</v>
      </c>
      <c r="B66" s="75" t="s">
        <v>49</v>
      </c>
      <c r="C66" s="75">
        <v>1193100002</v>
      </c>
      <c r="D66" s="76" t="s">
        <v>170</v>
      </c>
      <c r="E66" s="77" t="s">
        <v>171</v>
      </c>
      <c r="F66" s="79" t="s">
        <v>411</v>
      </c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</row>
    <row r="67" spans="1:129" ht="19.5">
      <c r="A67" s="74" t="s">
        <v>48</v>
      </c>
      <c r="B67" s="75" t="s">
        <v>49</v>
      </c>
      <c r="C67" s="75">
        <v>1193100002</v>
      </c>
      <c r="D67" s="76" t="s">
        <v>172</v>
      </c>
      <c r="E67" s="77" t="s">
        <v>173</v>
      </c>
      <c r="F67" s="79" t="s">
        <v>410</v>
      </c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7"/>
      <c r="CA67" s="87"/>
      <c r="CB67" s="87"/>
      <c r="CC67" s="87"/>
      <c r="CD67" s="87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</row>
    <row r="68" spans="1:129" ht="19.5">
      <c r="A68" s="74" t="s">
        <v>48</v>
      </c>
      <c r="B68" s="75" t="s">
        <v>49</v>
      </c>
      <c r="C68" s="75">
        <v>1193100002</v>
      </c>
      <c r="D68" s="76" t="s">
        <v>174</v>
      </c>
      <c r="E68" s="77" t="s">
        <v>175</v>
      </c>
      <c r="F68" s="79" t="s">
        <v>411</v>
      </c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7"/>
      <c r="CA68" s="87"/>
      <c r="CB68" s="87"/>
      <c r="CC68" s="87"/>
      <c r="CD68" s="87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</row>
    <row r="69" spans="1:129" ht="19.5">
      <c r="A69" s="74" t="s">
        <v>48</v>
      </c>
      <c r="B69" s="75" t="s">
        <v>49</v>
      </c>
      <c r="C69" s="75">
        <v>1193100002</v>
      </c>
      <c r="D69" s="76" t="s">
        <v>176</v>
      </c>
      <c r="E69" s="77" t="s">
        <v>177</v>
      </c>
      <c r="F69" s="79" t="s">
        <v>411</v>
      </c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7"/>
      <c r="CA69" s="87"/>
      <c r="CB69" s="87"/>
      <c r="CC69" s="87"/>
      <c r="CD69" s="87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</row>
    <row r="70" spans="1:129" ht="19.5">
      <c r="A70" s="74" t="s">
        <v>48</v>
      </c>
      <c r="B70" s="75" t="s">
        <v>49</v>
      </c>
      <c r="C70" s="75">
        <v>1193100002</v>
      </c>
      <c r="D70" s="76" t="s">
        <v>178</v>
      </c>
      <c r="E70" s="77" t="s">
        <v>179</v>
      </c>
      <c r="F70" s="79" t="s">
        <v>411</v>
      </c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87"/>
      <c r="CA70" s="87"/>
      <c r="CB70" s="87"/>
      <c r="CC70" s="87"/>
      <c r="CD70" s="87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</row>
    <row r="71" spans="1:129" ht="19.5">
      <c r="A71" s="74" t="s">
        <v>48</v>
      </c>
      <c r="B71" s="75" t="s">
        <v>49</v>
      </c>
      <c r="C71" s="75">
        <v>1193100002</v>
      </c>
      <c r="D71" s="76" t="s">
        <v>180</v>
      </c>
      <c r="E71" s="77" t="s">
        <v>181</v>
      </c>
      <c r="F71" s="79" t="s">
        <v>411</v>
      </c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7"/>
      <c r="CA71" s="87"/>
      <c r="CB71" s="87"/>
      <c r="CC71" s="87"/>
      <c r="CD71" s="87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8"/>
      <c r="DX71" s="88"/>
      <c r="DY71" s="88"/>
    </row>
    <row r="72" spans="1:129" ht="19.5">
      <c r="A72" s="74" t="s">
        <v>48</v>
      </c>
      <c r="B72" s="75" t="s">
        <v>49</v>
      </c>
      <c r="C72" s="75">
        <v>1193100002</v>
      </c>
      <c r="D72" s="76" t="s">
        <v>182</v>
      </c>
      <c r="E72" s="77" t="s">
        <v>183</v>
      </c>
      <c r="F72" s="79" t="s">
        <v>411</v>
      </c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</row>
    <row r="73" spans="1:129" ht="19.5">
      <c r="A73" s="74" t="s">
        <v>48</v>
      </c>
      <c r="B73" s="75" t="s">
        <v>49</v>
      </c>
      <c r="C73" s="75">
        <v>1193100002</v>
      </c>
      <c r="D73" s="76" t="s">
        <v>184</v>
      </c>
      <c r="E73" s="77" t="s">
        <v>185</v>
      </c>
      <c r="F73" s="79" t="s">
        <v>411</v>
      </c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7"/>
      <c r="CA73" s="87"/>
      <c r="CB73" s="87"/>
      <c r="CC73" s="87"/>
      <c r="CD73" s="87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</row>
    <row r="74" spans="1:129" ht="19.5">
      <c r="A74" s="74" t="s">
        <v>48</v>
      </c>
      <c r="B74" s="75" t="s">
        <v>49</v>
      </c>
      <c r="C74" s="75">
        <v>1193100002</v>
      </c>
      <c r="D74" s="76" t="s">
        <v>186</v>
      </c>
      <c r="E74" s="77" t="s">
        <v>187</v>
      </c>
      <c r="F74" s="79" t="s">
        <v>411</v>
      </c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</row>
    <row r="75" spans="1:129" ht="19.5">
      <c r="A75" s="74" t="s">
        <v>48</v>
      </c>
      <c r="B75" s="75" t="s">
        <v>49</v>
      </c>
      <c r="C75" s="75">
        <v>1193100002</v>
      </c>
      <c r="D75" s="76" t="s">
        <v>188</v>
      </c>
      <c r="E75" s="77" t="s">
        <v>189</v>
      </c>
      <c r="F75" s="79" t="s">
        <v>411</v>
      </c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87"/>
      <c r="CC75" s="87"/>
      <c r="CD75" s="87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</row>
    <row r="76" spans="1:129" ht="19.5">
      <c r="A76" s="74" t="s">
        <v>48</v>
      </c>
      <c r="B76" s="75" t="s">
        <v>49</v>
      </c>
      <c r="C76" s="75">
        <v>1193100002</v>
      </c>
      <c r="D76" s="76" t="s">
        <v>190</v>
      </c>
      <c r="E76" s="77" t="s">
        <v>191</v>
      </c>
      <c r="F76" s="79" t="s">
        <v>411</v>
      </c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</row>
    <row r="77" spans="1:129" ht="19.5">
      <c r="A77" s="74" t="s">
        <v>48</v>
      </c>
      <c r="B77" s="75" t="s">
        <v>49</v>
      </c>
      <c r="C77" s="75">
        <v>1193100002</v>
      </c>
      <c r="D77" s="76" t="s">
        <v>192</v>
      </c>
      <c r="E77" s="77" t="s">
        <v>193</v>
      </c>
      <c r="F77" s="79" t="s">
        <v>411</v>
      </c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</row>
    <row r="78" spans="1:129" ht="19.5">
      <c r="A78" s="74" t="s">
        <v>48</v>
      </c>
      <c r="B78" s="75" t="s">
        <v>49</v>
      </c>
      <c r="C78" s="75">
        <v>1193100002</v>
      </c>
      <c r="D78" s="76" t="s">
        <v>194</v>
      </c>
      <c r="E78" s="77" t="s">
        <v>195</v>
      </c>
      <c r="F78" s="79" t="s">
        <v>411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7"/>
      <c r="CA78" s="87"/>
      <c r="CB78" s="87"/>
      <c r="CC78" s="87"/>
      <c r="CD78" s="87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</row>
    <row r="79" spans="1:129" ht="19.5">
      <c r="A79" s="74" t="s">
        <v>48</v>
      </c>
      <c r="B79" s="75" t="s">
        <v>49</v>
      </c>
      <c r="C79" s="75">
        <v>1193100002</v>
      </c>
      <c r="D79" s="76" t="s">
        <v>196</v>
      </c>
      <c r="E79" s="77" t="s">
        <v>197</v>
      </c>
      <c r="F79" s="79" t="s">
        <v>411</v>
      </c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7"/>
      <c r="CA79" s="87"/>
      <c r="CB79" s="87"/>
      <c r="CC79" s="87"/>
      <c r="CD79" s="87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88"/>
      <c r="DU79" s="88"/>
      <c r="DV79" s="88"/>
      <c r="DW79" s="88"/>
      <c r="DX79" s="88"/>
      <c r="DY79" s="88"/>
    </row>
    <row r="80" spans="1:129" ht="19.5">
      <c r="A80" s="74" t="s">
        <v>48</v>
      </c>
      <c r="B80" s="75" t="s">
        <v>49</v>
      </c>
      <c r="C80" s="75">
        <v>1193100002</v>
      </c>
      <c r="D80" s="76" t="s">
        <v>198</v>
      </c>
      <c r="E80" s="77" t="s">
        <v>199</v>
      </c>
      <c r="F80" s="79" t="s">
        <v>411</v>
      </c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  <c r="BX80" s="87"/>
      <c r="BY80" s="87"/>
      <c r="BZ80" s="87"/>
      <c r="CA80" s="87"/>
      <c r="CB80" s="87"/>
      <c r="CC80" s="87"/>
      <c r="CD80" s="87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8"/>
      <c r="DF80" s="88"/>
      <c r="DG80" s="88"/>
      <c r="DH80" s="88"/>
      <c r="DI80" s="88"/>
      <c r="DJ80" s="88"/>
      <c r="DK80" s="88"/>
      <c r="DL80" s="88"/>
      <c r="DM80" s="88"/>
      <c r="DN80" s="88"/>
      <c r="DO80" s="88"/>
      <c r="DP80" s="88"/>
      <c r="DQ80" s="88"/>
      <c r="DR80" s="88"/>
      <c r="DS80" s="88"/>
      <c r="DT80" s="88"/>
      <c r="DU80" s="88"/>
      <c r="DV80" s="88"/>
      <c r="DW80" s="88"/>
      <c r="DX80" s="88"/>
      <c r="DY80" s="88"/>
    </row>
    <row r="81" spans="1:129" ht="19.5">
      <c r="A81" s="74" t="s">
        <v>48</v>
      </c>
      <c r="B81" s="75" t="s">
        <v>49</v>
      </c>
      <c r="C81" s="75">
        <v>1193100002</v>
      </c>
      <c r="D81" s="76" t="s">
        <v>200</v>
      </c>
      <c r="E81" s="77" t="s">
        <v>201</v>
      </c>
      <c r="F81" s="79" t="s">
        <v>411</v>
      </c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CC81" s="87"/>
      <c r="CD81" s="87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88"/>
      <c r="DM81" s="88"/>
      <c r="DN81" s="88"/>
      <c r="DO81" s="88"/>
      <c r="DP81" s="88"/>
      <c r="DQ81" s="88"/>
      <c r="DR81" s="88"/>
      <c r="DS81" s="88"/>
      <c r="DT81" s="88"/>
      <c r="DU81" s="88"/>
      <c r="DV81" s="88"/>
      <c r="DW81" s="88"/>
      <c r="DX81" s="88"/>
      <c r="DY81" s="88"/>
    </row>
    <row r="82" spans="1:129" ht="19.5">
      <c r="A82" s="74" t="s">
        <v>48</v>
      </c>
      <c r="B82" s="75" t="s">
        <v>49</v>
      </c>
      <c r="C82" s="75">
        <v>1193100002</v>
      </c>
      <c r="D82" s="76" t="s">
        <v>202</v>
      </c>
      <c r="E82" s="77" t="s">
        <v>203</v>
      </c>
      <c r="F82" s="79" t="s">
        <v>411</v>
      </c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  <c r="DB82" s="88"/>
      <c r="DC82" s="88"/>
      <c r="DD82" s="88"/>
      <c r="DE82" s="88"/>
      <c r="DF82" s="88"/>
      <c r="DG82" s="88"/>
      <c r="DH82" s="88"/>
      <c r="DI82" s="88"/>
      <c r="DJ82" s="88"/>
      <c r="DK82" s="88"/>
      <c r="DL82" s="88"/>
      <c r="DM82" s="88"/>
      <c r="DN82" s="88"/>
      <c r="DO82" s="88"/>
      <c r="DP82" s="88"/>
      <c r="DQ82" s="88"/>
      <c r="DR82" s="88"/>
      <c r="DS82" s="88"/>
      <c r="DT82" s="88"/>
      <c r="DU82" s="88"/>
      <c r="DV82" s="88"/>
      <c r="DW82" s="88"/>
      <c r="DX82" s="88"/>
      <c r="DY82" s="88"/>
    </row>
    <row r="83" spans="1:129" ht="19.5">
      <c r="A83" s="74" t="s">
        <v>48</v>
      </c>
      <c r="B83" s="75" t="s">
        <v>49</v>
      </c>
      <c r="C83" s="75">
        <v>1193100002</v>
      </c>
      <c r="D83" s="76" t="s">
        <v>204</v>
      </c>
      <c r="E83" s="77" t="s">
        <v>205</v>
      </c>
      <c r="F83" s="79" t="s">
        <v>410</v>
      </c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88"/>
      <c r="DD83" s="88"/>
      <c r="DE83" s="88"/>
      <c r="DF83" s="88"/>
      <c r="DG83" s="88"/>
      <c r="DH83" s="88"/>
      <c r="DI83" s="88"/>
      <c r="DJ83" s="88"/>
      <c r="DK83" s="88"/>
      <c r="DL83" s="88"/>
      <c r="DM83" s="88"/>
      <c r="DN83" s="88"/>
      <c r="DO83" s="88"/>
      <c r="DP83" s="88"/>
      <c r="DQ83" s="88"/>
      <c r="DR83" s="88"/>
      <c r="DS83" s="88"/>
      <c r="DT83" s="88"/>
      <c r="DU83" s="88"/>
      <c r="DV83" s="88"/>
      <c r="DW83" s="88"/>
      <c r="DX83" s="88"/>
      <c r="DY83" s="88"/>
    </row>
    <row r="84" spans="1:129" ht="19.5">
      <c r="A84" s="74" t="s">
        <v>48</v>
      </c>
      <c r="B84" s="75" t="s">
        <v>49</v>
      </c>
      <c r="C84" s="75">
        <v>1193100002</v>
      </c>
      <c r="D84" s="76" t="s">
        <v>206</v>
      </c>
      <c r="E84" s="77" t="s">
        <v>207</v>
      </c>
      <c r="F84" s="79" t="s">
        <v>410</v>
      </c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S84" s="87"/>
      <c r="BT84" s="87"/>
      <c r="BU84" s="87"/>
      <c r="BV84" s="87"/>
      <c r="BW84" s="87"/>
      <c r="BX84" s="87"/>
      <c r="BY84" s="87"/>
      <c r="BZ84" s="87"/>
      <c r="CA84" s="87"/>
      <c r="CB84" s="87"/>
      <c r="CC84" s="87"/>
      <c r="CD84" s="87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8"/>
      <c r="DF84" s="88"/>
      <c r="DG84" s="88"/>
      <c r="DH84" s="88"/>
      <c r="DI84" s="88"/>
      <c r="DJ84" s="88"/>
      <c r="DK84" s="88"/>
      <c r="DL84" s="88"/>
      <c r="DM84" s="88"/>
      <c r="DN84" s="88"/>
      <c r="DO84" s="88"/>
      <c r="DP84" s="88"/>
      <c r="DQ84" s="88"/>
      <c r="DR84" s="88"/>
      <c r="DS84" s="88"/>
      <c r="DT84" s="88"/>
      <c r="DU84" s="88"/>
      <c r="DV84" s="88"/>
      <c r="DW84" s="88"/>
      <c r="DX84" s="88"/>
      <c r="DY84" s="88"/>
    </row>
    <row r="85" spans="1:129" ht="19.5">
      <c r="A85" s="74" t="s">
        <v>48</v>
      </c>
      <c r="B85" s="75" t="s">
        <v>49</v>
      </c>
      <c r="C85" s="75">
        <v>1193100002</v>
      </c>
      <c r="D85" s="76" t="s">
        <v>208</v>
      </c>
      <c r="E85" s="77" t="s">
        <v>209</v>
      </c>
      <c r="F85" s="79" t="s">
        <v>410</v>
      </c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7"/>
      <c r="BR85" s="87"/>
      <c r="BS85" s="87"/>
      <c r="BT85" s="87"/>
      <c r="BU85" s="87"/>
      <c r="BV85" s="87"/>
      <c r="BW85" s="87"/>
      <c r="BX85" s="87"/>
      <c r="BY85" s="87"/>
      <c r="BZ85" s="87"/>
      <c r="CA85" s="87"/>
      <c r="CB85" s="87"/>
      <c r="CC85" s="87"/>
      <c r="CD85" s="87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  <c r="CZ85" s="88"/>
      <c r="DA85" s="88"/>
      <c r="DB85" s="88"/>
      <c r="DC85" s="88"/>
      <c r="DD85" s="88"/>
      <c r="DE85" s="88"/>
      <c r="DF85" s="88"/>
      <c r="DG85" s="88"/>
      <c r="DH85" s="88"/>
      <c r="DI85" s="88"/>
      <c r="DJ85" s="88"/>
      <c r="DK85" s="88"/>
      <c r="DL85" s="88"/>
      <c r="DM85" s="88"/>
      <c r="DN85" s="88"/>
      <c r="DO85" s="88"/>
      <c r="DP85" s="88"/>
      <c r="DQ85" s="88"/>
      <c r="DR85" s="88"/>
      <c r="DS85" s="88"/>
      <c r="DT85" s="88"/>
      <c r="DU85" s="88"/>
      <c r="DV85" s="88"/>
      <c r="DW85" s="88"/>
      <c r="DX85" s="88"/>
      <c r="DY85" s="88"/>
    </row>
    <row r="86" spans="1:129" ht="19.5">
      <c r="A86" s="74" t="s">
        <v>48</v>
      </c>
      <c r="B86" s="75" t="s">
        <v>49</v>
      </c>
      <c r="C86" s="75">
        <v>1193100002</v>
      </c>
      <c r="D86" s="76" t="s">
        <v>210</v>
      </c>
      <c r="E86" s="77" t="s">
        <v>211</v>
      </c>
      <c r="F86" s="79" t="s">
        <v>410</v>
      </c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87"/>
      <c r="BT86" s="87"/>
      <c r="BU86" s="87"/>
      <c r="BV86" s="87"/>
      <c r="BW86" s="87"/>
      <c r="BX86" s="87"/>
      <c r="BY86" s="87"/>
      <c r="BZ86" s="87"/>
      <c r="CA86" s="87"/>
      <c r="CB86" s="87"/>
      <c r="CC86" s="87"/>
      <c r="CD86" s="87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C86" s="88"/>
      <c r="DD86" s="88"/>
      <c r="DE86" s="88"/>
      <c r="DF86" s="88"/>
      <c r="DG86" s="88"/>
      <c r="DH86" s="88"/>
      <c r="DI86" s="88"/>
      <c r="DJ86" s="88"/>
      <c r="DK86" s="88"/>
      <c r="DL86" s="88"/>
      <c r="DM86" s="88"/>
      <c r="DN86" s="88"/>
      <c r="DO86" s="88"/>
      <c r="DP86" s="88"/>
      <c r="DQ86" s="88"/>
      <c r="DR86" s="88"/>
      <c r="DS86" s="88"/>
      <c r="DT86" s="88"/>
      <c r="DU86" s="88"/>
      <c r="DV86" s="88"/>
      <c r="DW86" s="88"/>
      <c r="DX86" s="88"/>
      <c r="DY86" s="88"/>
    </row>
    <row r="87" spans="1:129" ht="19.5">
      <c r="A87" s="74" t="s">
        <v>48</v>
      </c>
      <c r="B87" s="75" t="s">
        <v>49</v>
      </c>
      <c r="C87" s="75">
        <v>1193100002</v>
      </c>
      <c r="D87" s="76" t="s">
        <v>212</v>
      </c>
      <c r="E87" s="77" t="s">
        <v>213</v>
      </c>
      <c r="F87" s="79" t="s">
        <v>410</v>
      </c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7"/>
      <c r="BR87" s="87"/>
      <c r="BS87" s="87"/>
      <c r="BT87" s="87"/>
      <c r="BU87" s="87"/>
      <c r="BV87" s="87"/>
      <c r="BW87" s="87"/>
      <c r="BX87" s="87"/>
      <c r="BY87" s="87"/>
      <c r="BZ87" s="87"/>
      <c r="CA87" s="87"/>
      <c r="CB87" s="87"/>
      <c r="CC87" s="87"/>
      <c r="CD87" s="87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  <c r="DB87" s="88"/>
      <c r="DC87" s="88"/>
      <c r="DD87" s="88"/>
      <c r="DE87" s="88"/>
      <c r="DF87" s="88"/>
      <c r="DG87" s="88"/>
      <c r="DH87" s="88"/>
      <c r="DI87" s="88"/>
      <c r="DJ87" s="88"/>
      <c r="DK87" s="88"/>
      <c r="DL87" s="88"/>
      <c r="DM87" s="88"/>
      <c r="DN87" s="88"/>
      <c r="DO87" s="88"/>
      <c r="DP87" s="88"/>
      <c r="DQ87" s="88"/>
      <c r="DR87" s="88"/>
      <c r="DS87" s="88"/>
      <c r="DT87" s="88"/>
      <c r="DU87" s="88"/>
      <c r="DV87" s="88"/>
      <c r="DW87" s="88"/>
      <c r="DX87" s="88"/>
      <c r="DY87" s="88"/>
    </row>
    <row r="88" spans="1:129" ht="19.5">
      <c r="A88" s="74" t="s">
        <v>48</v>
      </c>
      <c r="B88" s="75" t="s">
        <v>49</v>
      </c>
      <c r="C88" s="75">
        <v>1193100002</v>
      </c>
      <c r="D88" s="76" t="s">
        <v>214</v>
      </c>
      <c r="E88" s="77" t="s">
        <v>215</v>
      </c>
      <c r="F88" s="79" t="s">
        <v>410</v>
      </c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7"/>
      <c r="BR88" s="87"/>
      <c r="BS88" s="87"/>
      <c r="BT88" s="87"/>
      <c r="BU88" s="87"/>
      <c r="BV88" s="87"/>
      <c r="BW88" s="87"/>
      <c r="BX88" s="87"/>
      <c r="BY88" s="87"/>
      <c r="BZ88" s="87"/>
      <c r="CA88" s="87"/>
      <c r="CB88" s="87"/>
      <c r="CC88" s="87"/>
      <c r="CD88" s="87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  <c r="CZ88" s="88"/>
      <c r="DA88" s="88"/>
      <c r="DB88" s="88"/>
      <c r="DC88" s="88"/>
      <c r="DD88" s="88"/>
      <c r="DE88" s="88"/>
      <c r="DF88" s="88"/>
      <c r="DG88" s="88"/>
      <c r="DH88" s="88"/>
      <c r="DI88" s="88"/>
      <c r="DJ88" s="88"/>
      <c r="DK88" s="88"/>
      <c r="DL88" s="88"/>
      <c r="DM88" s="88"/>
      <c r="DN88" s="88"/>
      <c r="DO88" s="88"/>
      <c r="DP88" s="88"/>
      <c r="DQ88" s="88"/>
      <c r="DR88" s="88"/>
      <c r="DS88" s="88"/>
      <c r="DT88" s="88"/>
      <c r="DU88" s="88"/>
      <c r="DV88" s="88"/>
      <c r="DW88" s="88"/>
      <c r="DX88" s="88"/>
      <c r="DY88" s="88"/>
    </row>
    <row r="89" spans="1:129" ht="19.5">
      <c r="A89" s="74" t="s">
        <v>48</v>
      </c>
      <c r="B89" s="75" t="s">
        <v>49</v>
      </c>
      <c r="C89" s="75">
        <v>1193100002</v>
      </c>
      <c r="D89" s="76" t="s">
        <v>216</v>
      </c>
      <c r="E89" s="77" t="s">
        <v>217</v>
      </c>
      <c r="F89" s="79" t="s">
        <v>410</v>
      </c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7"/>
      <c r="BR89" s="87"/>
      <c r="BS89" s="87"/>
      <c r="BT89" s="87"/>
      <c r="BU89" s="87"/>
      <c r="BV89" s="87"/>
      <c r="BW89" s="87"/>
      <c r="BX89" s="87"/>
      <c r="BY89" s="87"/>
      <c r="BZ89" s="87"/>
      <c r="CA89" s="87"/>
      <c r="CB89" s="87"/>
      <c r="CC89" s="87"/>
      <c r="CD89" s="87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  <c r="CZ89" s="88"/>
      <c r="DA89" s="88"/>
      <c r="DB89" s="88"/>
      <c r="DC89" s="88"/>
      <c r="DD89" s="88"/>
      <c r="DE89" s="88"/>
      <c r="DF89" s="88"/>
      <c r="DG89" s="88"/>
      <c r="DH89" s="88"/>
      <c r="DI89" s="88"/>
      <c r="DJ89" s="88"/>
      <c r="DK89" s="88"/>
      <c r="DL89" s="88"/>
      <c r="DM89" s="88"/>
      <c r="DN89" s="88"/>
      <c r="DO89" s="88"/>
      <c r="DP89" s="88"/>
      <c r="DQ89" s="88"/>
      <c r="DR89" s="88"/>
      <c r="DS89" s="88"/>
      <c r="DT89" s="88"/>
      <c r="DU89" s="88"/>
      <c r="DV89" s="88"/>
      <c r="DW89" s="88"/>
      <c r="DX89" s="88"/>
      <c r="DY89" s="88"/>
    </row>
    <row r="90" spans="1:129" ht="19.5">
      <c r="A90" s="74" t="s">
        <v>48</v>
      </c>
      <c r="B90" s="75" t="s">
        <v>49</v>
      </c>
      <c r="C90" s="75">
        <v>1193100002</v>
      </c>
      <c r="D90" s="76" t="s">
        <v>218</v>
      </c>
      <c r="E90" s="77" t="s">
        <v>219</v>
      </c>
      <c r="F90" s="79" t="s">
        <v>410</v>
      </c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7"/>
      <c r="BR90" s="87"/>
      <c r="BS90" s="87"/>
      <c r="BT90" s="87"/>
      <c r="BU90" s="87"/>
      <c r="BV90" s="87"/>
      <c r="BW90" s="87"/>
      <c r="BX90" s="87"/>
      <c r="BY90" s="87"/>
      <c r="BZ90" s="87"/>
      <c r="CA90" s="87"/>
      <c r="CB90" s="87"/>
      <c r="CC90" s="87"/>
      <c r="CD90" s="87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  <c r="CZ90" s="88"/>
      <c r="DA90" s="88"/>
      <c r="DB90" s="88"/>
      <c r="DC90" s="88"/>
      <c r="DD90" s="88"/>
      <c r="DE90" s="88"/>
      <c r="DF90" s="88"/>
      <c r="DG90" s="88"/>
      <c r="DH90" s="88"/>
      <c r="DI90" s="88"/>
      <c r="DJ90" s="88"/>
      <c r="DK90" s="88"/>
      <c r="DL90" s="88"/>
      <c r="DM90" s="88"/>
      <c r="DN90" s="88"/>
      <c r="DO90" s="88"/>
      <c r="DP90" s="88"/>
      <c r="DQ90" s="88"/>
      <c r="DR90" s="88"/>
      <c r="DS90" s="88"/>
      <c r="DT90" s="88"/>
      <c r="DU90" s="88"/>
      <c r="DV90" s="88"/>
      <c r="DW90" s="88"/>
      <c r="DX90" s="88"/>
      <c r="DY90" s="88"/>
    </row>
    <row r="91" spans="1:129" ht="19.5">
      <c r="A91" s="74" t="s">
        <v>48</v>
      </c>
      <c r="B91" s="75" t="s">
        <v>49</v>
      </c>
      <c r="C91" s="75">
        <v>1193100002</v>
      </c>
      <c r="D91" s="76" t="s">
        <v>220</v>
      </c>
      <c r="E91" s="77" t="s">
        <v>221</v>
      </c>
      <c r="F91" s="79" t="s">
        <v>410</v>
      </c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7"/>
      <c r="BR91" s="87"/>
      <c r="BS91" s="87"/>
      <c r="BT91" s="87"/>
      <c r="BU91" s="87"/>
      <c r="BV91" s="87"/>
      <c r="BW91" s="87"/>
      <c r="BX91" s="87"/>
      <c r="BY91" s="87"/>
      <c r="BZ91" s="87"/>
      <c r="CA91" s="87"/>
      <c r="CB91" s="87"/>
      <c r="CC91" s="87"/>
      <c r="CD91" s="87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/>
      <c r="DT91" s="88"/>
      <c r="DU91" s="88"/>
      <c r="DV91" s="88"/>
      <c r="DW91" s="88"/>
      <c r="DX91" s="88"/>
      <c r="DY91" s="88"/>
    </row>
    <row r="92" spans="1:129" ht="19.5">
      <c r="A92" s="74" t="s">
        <v>48</v>
      </c>
      <c r="B92" s="75" t="s">
        <v>49</v>
      </c>
      <c r="C92" s="75">
        <v>1193100002</v>
      </c>
      <c r="D92" s="76" t="s">
        <v>222</v>
      </c>
      <c r="E92" s="77" t="s">
        <v>223</v>
      </c>
      <c r="F92" s="79" t="s">
        <v>410</v>
      </c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7"/>
      <c r="BV92" s="87"/>
      <c r="BW92" s="87"/>
      <c r="BX92" s="87"/>
      <c r="BY92" s="87"/>
      <c r="BZ92" s="87"/>
      <c r="CA92" s="87"/>
      <c r="CB92" s="87"/>
      <c r="CC92" s="87"/>
      <c r="CD92" s="87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</row>
    <row r="93" spans="1:129" ht="19.5">
      <c r="A93" s="74" t="s">
        <v>48</v>
      </c>
      <c r="B93" s="75" t="s">
        <v>49</v>
      </c>
      <c r="C93" s="75">
        <v>1193100002</v>
      </c>
      <c r="D93" s="76" t="s">
        <v>224</v>
      </c>
      <c r="E93" s="77" t="s">
        <v>225</v>
      </c>
      <c r="F93" s="79" t="s">
        <v>410</v>
      </c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87"/>
      <c r="BN93" s="87"/>
      <c r="BO93" s="87"/>
      <c r="BP93" s="87"/>
      <c r="BQ93" s="87"/>
      <c r="BR93" s="87"/>
      <c r="BS93" s="87"/>
      <c r="BT93" s="87"/>
      <c r="BU93" s="87"/>
      <c r="BV93" s="87"/>
      <c r="BW93" s="87"/>
      <c r="BX93" s="87"/>
      <c r="BY93" s="87"/>
      <c r="BZ93" s="87"/>
      <c r="CA93" s="87"/>
      <c r="CB93" s="87"/>
      <c r="CC93" s="87"/>
      <c r="CD93" s="87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  <c r="DF93" s="88"/>
      <c r="DG93" s="88"/>
      <c r="DH93" s="88"/>
      <c r="DI93" s="88"/>
      <c r="DJ93" s="88"/>
      <c r="DK93" s="88"/>
      <c r="DL93" s="88"/>
      <c r="DM93" s="88"/>
      <c r="DN93" s="88"/>
      <c r="DO93" s="88"/>
      <c r="DP93" s="88"/>
      <c r="DQ93" s="88"/>
      <c r="DR93" s="88"/>
      <c r="DS93" s="88"/>
      <c r="DT93" s="88"/>
      <c r="DU93" s="88"/>
      <c r="DV93" s="88"/>
      <c r="DW93" s="88"/>
      <c r="DX93" s="88"/>
      <c r="DY93" s="88"/>
    </row>
    <row r="94" spans="1:129" ht="19.5">
      <c r="A94" s="74" t="s">
        <v>48</v>
      </c>
      <c r="B94" s="75" t="s">
        <v>49</v>
      </c>
      <c r="C94" s="75">
        <v>1193100002</v>
      </c>
      <c r="D94" s="76" t="s">
        <v>226</v>
      </c>
      <c r="E94" s="77" t="s">
        <v>227</v>
      </c>
      <c r="F94" s="79" t="s">
        <v>410</v>
      </c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7"/>
      <c r="BR94" s="87"/>
      <c r="BS94" s="87"/>
      <c r="BT94" s="87"/>
      <c r="BU94" s="87"/>
      <c r="BV94" s="87"/>
      <c r="BW94" s="87"/>
      <c r="BX94" s="87"/>
      <c r="BY94" s="87"/>
      <c r="BZ94" s="87"/>
      <c r="CA94" s="87"/>
      <c r="CB94" s="87"/>
      <c r="CC94" s="87"/>
      <c r="CD94" s="87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  <c r="CZ94" s="88"/>
      <c r="DA94" s="88"/>
      <c r="DB94" s="88"/>
      <c r="DC94" s="88"/>
      <c r="DD94" s="88"/>
      <c r="DE94" s="88"/>
      <c r="DF94" s="88"/>
      <c r="DG94" s="88"/>
      <c r="DH94" s="88"/>
      <c r="DI94" s="88"/>
      <c r="DJ94" s="88"/>
      <c r="DK94" s="88"/>
      <c r="DL94" s="88"/>
      <c r="DM94" s="88"/>
      <c r="DN94" s="88"/>
      <c r="DO94" s="88"/>
      <c r="DP94" s="88"/>
      <c r="DQ94" s="88"/>
      <c r="DR94" s="88"/>
      <c r="DS94" s="88"/>
      <c r="DT94" s="88"/>
      <c r="DU94" s="88"/>
      <c r="DV94" s="88"/>
      <c r="DW94" s="88"/>
      <c r="DX94" s="88"/>
      <c r="DY94" s="88"/>
    </row>
    <row r="95" spans="1:129" ht="19.5">
      <c r="A95" s="74" t="s">
        <v>48</v>
      </c>
      <c r="B95" s="75" t="s">
        <v>49</v>
      </c>
      <c r="C95" s="75">
        <v>1193100002</v>
      </c>
      <c r="D95" s="76" t="s">
        <v>228</v>
      </c>
      <c r="E95" s="77" t="s">
        <v>229</v>
      </c>
      <c r="F95" s="79" t="s">
        <v>410</v>
      </c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  <c r="BW95" s="87"/>
      <c r="BX95" s="87"/>
      <c r="BY95" s="87"/>
      <c r="BZ95" s="87"/>
      <c r="CA95" s="87"/>
      <c r="CB95" s="87"/>
      <c r="CC95" s="87"/>
      <c r="CD95" s="87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  <c r="CZ95" s="88"/>
      <c r="DA95" s="88"/>
      <c r="DB95" s="88"/>
      <c r="DC95" s="88"/>
      <c r="DD95" s="88"/>
      <c r="DE95" s="88"/>
      <c r="DF95" s="88"/>
      <c r="DG95" s="88"/>
      <c r="DH95" s="88"/>
      <c r="DI95" s="88"/>
      <c r="DJ95" s="88"/>
      <c r="DK95" s="88"/>
      <c r="DL95" s="88"/>
      <c r="DM95" s="88"/>
      <c r="DN95" s="88"/>
      <c r="DO95" s="88"/>
      <c r="DP95" s="88"/>
      <c r="DQ95" s="88"/>
      <c r="DR95" s="88"/>
      <c r="DS95" s="88"/>
      <c r="DT95" s="88"/>
      <c r="DU95" s="88"/>
      <c r="DV95" s="88"/>
      <c r="DW95" s="88"/>
      <c r="DX95" s="88"/>
      <c r="DY95" s="88"/>
    </row>
    <row r="96" spans="1:129" ht="19.5">
      <c r="A96" s="74" t="s">
        <v>48</v>
      </c>
      <c r="B96" s="75" t="s">
        <v>49</v>
      </c>
      <c r="C96" s="75">
        <v>1193100002</v>
      </c>
      <c r="D96" s="76" t="s">
        <v>230</v>
      </c>
      <c r="E96" s="77" t="s">
        <v>231</v>
      </c>
      <c r="F96" s="79" t="s">
        <v>410</v>
      </c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7"/>
      <c r="BR96" s="87"/>
      <c r="BS96" s="87"/>
      <c r="BT96" s="87"/>
      <c r="BU96" s="87"/>
      <c r="BV96" s="87"/>
      <c r="BW96" s="87"/>
      <c r="BX96" s="87"/>
      <c r="BY96" s="87"/>
      <c r="BZ96" s="87"/>
      <c r="CA96" s="87"/>
      <c r="CB96" s="87"/>
      <c r="CC96" s="87"/>
      <c r="CD96" s="87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  <c r="CZ96" s="88"/>
      <c r="DA96" s="88"/>
      <c r="DB96" s="88"/>
      <c r="DC96" s="88"/>
      <c r="DD96" s="88"/>
      <c r="DE96" s="88"/>
      <c r="DF96" s="88"/>
      <c r="DG96" s="88"/>
      <c r="DH96" s="88"/>
      <c r="DI96" s="88"/>
      <c r="DJ96" s="88"/>
      <c r="DK96" s="88"/>
      <c r="DL96" s="88"/>
      <c r="DM96" s="88"/>
      <c r="DN96" s="88"/>
      <c r="DO96" s="88"/>
      <c r="DP96" s="88"/>
      <c r="DQ96" s="88"/>
      <c r="DR96" s="88"/>
      <c r="DS96" s="88"/>
      <c r="DT96" s="88"/>
      <c r="DU96" s="88"/>
      <c r="DV96" s="88"/>
      <c r="DW96" s="88"/>
      <c r="DX96" s="88"/>
      <c r="DY96" s="88"/>
    </row>
    <row r="97" spans="1:129" ht="19.5">
      <c r="A97" s="74" t="s">
        <v>48</v>
      </c>
      <c r="B97" s="75" t="s">
        <v>49</v>
      </c>
      <c r="C97" s="75">
        <v>1193100002</v>
      </c>
      <c r="D97" s="76" t="s">
        <v>232</v>
      </c>
      <c r="E97" s="77" t="s">
        <v>233</v>
      </c>
      <c r="F97" s="79" t="s">
        <v>410</v>
      </c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  <c r="BX97" s="87"/>
      <c r="BY97" s="87"/>
      <c r="BZ97" s="87"/>
      <c r="CA97" s="87"/>
      <c r="CB97" s="87"/>
      <c r="CC97" s="87"/>
      <c r="CD97" s="87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  <c r="DB97" s="88"/>
      <c r="DC97" s="88"/>
      <c r="DD97" s="88"/>
      <c r="DE97" s="88"/>
      <c r="DF97" s="88"/>
      <c r="DG97" s="88"/>
      <c r="DH97" s="88"/>
      <c r="DI97" s="88"/>
      <c r="DJ97" s="88"/>
      <c r="DK97" s="88"/>
      <c r="DL97" s="88"/>
      <c r="DM97" s="88"/>
      <c r="DN97" s="88"/>
      <c r="DO97" s="88"/>
      <c r="DP97" s="88"/>
      <c r="DQ97" s="88"/>
      <c r="DR97" s="88"/>
      <c r="DS97" s="88"/>
      <c r="DT97" s="88"/>
      <c r="DU97" s="88"/>
      <c r="DV97" s="88"/>
      <c r="DW97" s="88"/>
      <c r="DX97" s="88"/>
      <c r="DY97" s="88"/>
    </row>
    <row r="98" spans="1:129" ht="19.5">
      <c r="A98" s="74" t="s">
        <v>48</v>
      </c>
      <c r="B98" s="75" t="s">
        <v>49</v>
      </c>
      <c r="C98" s="75">
        <v>1193100002</v>
      </c>
      <c r="D98" s="76" t="s">
        <v>234</v>
      </c>
      <c r="E98" s="77" t="s">
        <v>235</v>
      </c>
      <c r="F98" s="79" t="s">
        <v>410</v>
      </c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87"/>
      <c r="BL98" s="87"/>
      <c r="BM98" s="87"/>
      <c r="BN98" s="87"/>
      <c r="BO98" s="87"/>
      <c r="BP98" s="87"/>
      <c r="BQ98" s="87"/>
      <c r="BR98" s="87"/>
      <c r="BS98" s="87"/>
      <c r="BT98" s="87"/>
      <c r="BU98" s="87"/>
      <c r="BV98" s="87"/>
      <c r="BW98" s="87"/>
      <c r="BX98" s="87"/>
      <c r="BY98" s="87"/>
      <c r="BZ98" s="87"/>
      <c r="CA98" s="87"/>
      <c r="CB98" s="87"/>
      <c r="CC98" s="87"/>
      <c r="CD98" s="87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  <c r="DF98" s="88"/>
      <c r="DG98" s="88"/>
      <c r="DH98" s="88"/>
      <c r="DI98" s="88"/>
      <c r="DJ98" s="88"/>
      <c r="DK98" s="88"/>
      <c r="DL98" s="88"/>
      <c r="DM98" s="88"/>
      <c r="DN98" s="88"/>
      <c r="DO98" s="88"/>
      <c r="DP98" s="88"/>
      <c r="DQ98" s="88"/>
      <c r="DR98" s="88"/>
      <c r="DS98" s="88"/>
      <c r="DT98" s="88"/>
      <c r="DU98" s="88"/>
      <c r="DV98" s="88"/>
      <c r="DW98" s="88"/>
      <c r="DX98" s="88"/>
      <c r="DY98" s="88"/>
    </row>
    <row r="99" spans="1:129" ht="19.5">
      <c r="A99" s="74" t="s">
        <v>48</v>
      </c>
      <c r="B99" s="75" t="s">
        <v>49</v>
      </c>
      <c r="C99" s="75">
        <v>1193100002</v>
      </c>
      <c r="D99" s="76" t="s">
        <v>236</v>
      </c>
      <c r="E99" s="77" t="s">
        <v>237</v>
      </c>
      <c r="F99" s="79" t="s">
        <v>410</v>
      </c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7"/>
      <c r="BR99" s="87"/>
      <c r="BS99" s="87"/>
      <c r="BT99" s="87"/>
      <c r="BU99" s="87"/>
      <c r="BV99" s="87"/>
      <c r="BW99" s="87"/>
      <c r="BX99" s="87"/>
      <c r="BY99" s="87"/>
      <c r="BZ99" s="87"/>
      <c r="CA99" s="87"/>
      <c r="CB99" s="87"/>
      <c r="CC99" s="87"/>
      <c r="CD99" s="87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V99" s="88"/>
      <c r="DW99" s="88"/>
      <c r="DX99" s="88"/>
      <c r="DY99" s="88"/>
    </row>
    <row r="100" spans="1:129" ht="19.5">
      <c r="A100" s="74" t="s">
        <v>48</v>
      </c>
      <c r="B100" s="75" t="s">
        <v>49</v>
      </c>
      <c r="C100" s="75">
        <v>1193100002</v>
      </c>
      <c r="D100" s="76" t="s">
        <v>238</v>
      </c>
      <c r="E100" s="77" t="s">
        <v>239</v>
      </c>
      <c r="F100" s="79" t="s">
        <v>410</v>
      </c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  <c r="BH100" s="87"/>
      <c r="BI100" s="87"/>
      <c r="BJ100" s="87"/>
      <c r="BK100" s="87"/>
      <c r="BL100" s="87"/>
      <c r="BM100" s="87"/>
      <c r="BN100" s="87"/>
      <c r="BO100" s="87"/>
      <c r="BP100" s="87"/>
      <c r="BQ100" s="87"/>
      <c r="BR100" s="87"/>
      <c r="BS100" s="87"/>
      <c r="BT100" s="87"/>
      <c r="BU100" s="87"/>
      <c r="BV100" s="87"/>
      <c r="BW100" s="87"/>
      <c r="BX100" s="87"/>
      <c r="BY100" s="87"/>
      <c r="BZ100" s="87"/>
      <c r="CA100" s="87"/>
      <c r="CB100" s="87"/>
      <c r="CC100" s="87"/>
      <c r="CD100" s="87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</row>
    <row r="101" spans="1:129" ht="19.5">
      <c r="A101" s="74" t="s">
        <v>48</v>
      </c>
      <c r="B101" s="75" t="s">
        <v>49</v>
      </c>
      <c r="C101" s="75">
        <v>1193100002</v>
      </c>
      <c r="D101" s="76" t="s">
        <v>240</v>
      </c>
      <c r="E101" s="77" t="s">
        <v>241</v>
      </c>
      <c r="F101" s="79" t="s">
        <v>411</v>
      </c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87"/>
      <c r="BO101" s="87"/>
      <c r="BP101" s="87"/>
      <c r="BQ101" s="87"/>
      <c r="BR101" s="87"/>
      <c r="BS101" s="87"/>
      <c r="BT101" s="87"/>
      <c r="BU101" s="87"/>
      <c r="BV101" s="87"/>
      <c r="BW101" s="87"/>
      <c r="BX101" s="87"/>
      <c r="BY101" s="87"/>
      <c r="BZ101" s="87"/>
      <c r="CA101" s="87"/>
      <c r="CB101" s="87"/>
      <c r="CC101" s="87"/>
      <c r="CD101" s="87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  <c r="DB101" s="88"/>
      <c r="DC101" s="88"/>
      <c r="DD101" s="88"/>
      <c r="DE101" s="88"/>
      <c r="DF101" s="88"/>
      <c r="DG101" s="88"/>
      <c r="DH101" s="88"/>
      <c r="DI101" s="88"/>
      <c r="DJ101" s="88"/>
      <c r="DK101" s="88"/>
      <c r="DL101" s="88"/>
      <c r="DM101" s="88"/>
      <c r="DN101" s="88"/>
      <c r="DO101" s="88"/>
      <c r="DP101" s="88"/>
      <c r="DQ101" s="88"/>
      <c r="DR101" s="88"/>
      <c r="DS101" s="88"/>
      <c r="DT101" s="88"/>
      <c r="DU101" s="88"/>
      <c r="DV101" s="88"/>
      <c r="DW101" s="88"/>
      <c r="DX101" s="88"/>
      <c r="DY101" s="88"/>
    </row>
    <row r="102" spans="1:129" ht="19.5">
      <c r="A102" s="74" t="s">
        <v>48</v>
      </c>
      <c r="B102" s="75" t="s">
        <v>49</v>
      </c>
      <c r="C102" s="75">
        <v>1193100002</v>
      </c>
      <c r="D102" s="76" t="s">
        <v>242</v>
      </c>
      <c r="E102" s="77" t="s">
        <v>243</v>
      </c>
      <c r="F102" s="79" t="s">
        <v>411</v>
      </c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7"/>
      <c r="BR102" s="87"/>
      <c r="BS102" s="87"/>
      <c r="BT102" s="87"/>
      <c r="BU102" s="87"/>
      <c r="BV102" s="87"/>
      <c r="BW102" s="87"/>
      <c r="BX102" s="87"/>
      <c r="BY102" s="87"/>
      <c r="BZ102" s="87"/>
      <c r="CA102" s="87"/>
      <c r="CB102" s="87"/>
      <c r="CC102" s="87"/>
      <c r="CD102" s="87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  <c r="DB102" s="88"/>
      <c r="DC102" s="88"/>
      <c r="DD102" s="88"/>
      <c r="DE102" s="88"/>
      <c r="DF102" s="88"/>
      <c r="DG102" s="88"/>
      <c r="DH102" s="88"/>
      <c r="DI102" s="88"/>
      <c r="DJ102" s="88"/>
      <c r="DK102" s="88"/>
      <c r="DL102" s="88"/>
      <c r="DM102" s="88"/>
      <c r="DN102" s="88"/>
      <c r="DO102" s="88"/>
      <c r="DP102" s="88"/>
      <c r="DQ102" s="88"/>
      <c r="DR102" s="88"/>
      <c r="DS102" s="88"/>
      <c r="DT102" s="88"/>
      <c r="DU102" s="88"/>
      <c r="DV102" s="88"/>
      <c r="DW102" s="88"/>
      <c r="DX102" s="88"/>
      <c r="DY102" s="88"/>
    </row>
    <row r="103" spans="1:129" ht="19.5">
      <c r="A103" s="74" t="s">
        <v>48</v>
      </c>
      <c r="B103" s="75" t="s">
        <v>49</v>
      </c>
      <c r="C103" s="75">
        <v>1193100002</v>
      </c>
      <c r="D103" s="76" t="s">
        <v>244</v>
      </c>
      <c r="E103" s="77" t="s">
        <v>245</v>
      </c>
      <c r="F103" s="79" t="s">
        <v>410</v>
      </c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7"/>
      <c r="BR103" s="87"/>
      <c r="BS103" s="87"/>
      <c r="BT103" s="87"/>
      <c r="BU103" s="87"/>
      <c r="BV103" s="87"/>
      <c r="BW103" s="87"/>
      <c r="BX103" s="87"/>
      <c r="BY103" s="87"/>
      <c r="BZ103" s="87"/>
      <c r="CA103" s="87"/>
      <c r="CB103" s="87"/>
      <c r="CC103" s="87"/>
      <c r="CD103" s="87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8"/>
      <c r="DT103" s="88"/>
      <c r="DU103" s="88"/>
      <c r="DV103" s="88"/>
      <c r="DW103" s="88"/>
      <c r="DX103" s="88"/>
      <c r="DY103" s="88"/>
    </row>
    <row r="104" spans="1:129" ht="19.5">
      <c r="A104" s="74" t="s">
        <v>48</v>
      </c>
      <c r="B104" s="75" t="s">
        <v>49</v>
      </c>
      <c r="C104" s="75">
        <v>1193100002</v>
      </c>
      <c r="D104" s="76" t="s">
        <v>246</v>
      </c>
      <c r="E104" s="77" t="s">
        <v>247</v>
      </c>
      <c r="F104" s="79" t="s">
        <v>410</v>
      </c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  <c r="BO104" s="87"/>
      <c r="BP104" s="87"/>
      <c r="BQ104" s="87"/>
      <c r="BR104" s="87"/>
      <c r="BS104" s="87"/>
      <c r="BT104" s="87"/>
      <c r="BU104" s="87"/>
      <c r="BV104" s="87"/>
      <c r="BW104" s="87"/>
      <c r="BX104" s="87"/>
      <c r="BY104" s="87"/>
      <c r="BZ104" s="87"/>
      <c r="CA104" s="87"/>
      <c r="CB104" s="87"/>
      <c r="CC104" s="87"/>
      <c r="CD104" s="87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/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/>
      <c r="DT104" s="88"/>
      <c r="DU104" s="88"/>
      <c r="DV104" s="88"/>
      <c r="DW104" s="88"/>
      <c r="DX104" s="88"/>
      <c r="DY104" s="88"/>
    </row>
    <row r="105" spans="1:129" ht="19.5">
      <c r="A105" s="74" t="s">
        <v>48</v>
      </c>
      <c r="B105" s="75" t="s">
        <v>49</v>
      </c>
      <c r="C105" s="75">
        <v>1193100002</v>
      </c>
      <c r="D105" s="76" t="s">
        <v>248</v>
      </c>
      <c r="E105" s="77" t="s">
        <v>249</v>
      </c>
      <c r="F105" s="79" t="s">
        <v>411</v>
      </c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  <c r="BN105" s="87"/>
      <c r="BO105" s="87"/>
      <c r="BP105" s="87"/>
      <c r="BQ105" s="87"/>
      <c r="BR105" s="87"/>
      <c r="BS105" s="87"/>
      <c r="BT105" s="87"/>
      <c r="BU105" s="87"/>
      <c r="BV105" s="87"/>
      <c r="BW105" s="87"/>
      <c r="BX105" s="87"/>
      <c r="BY105" s="87"/>
      <c r="BZ105" s="87"/>
      <c r="CA105" s="87"/>
      <c r="CB105" s="87"/>
      <c r="CC105" s="87"/>
      <c r="CD105" s="87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  <c r="DF105" s="88"/>
      <c r="DG105" s="88"/>
      <c r="DH105" s="88"/>
      <c r="DI105" s="88"/>
      <c r="DJ105" s="88"/>
      <c r="DK105" s="88"/>
      <c r="DL105" s="88"/>
      <c r="DM105" s="88"/>
      <c r="DN105" s="88"/>
      <c r="DO105" s="88"/>
      <c r="DP105" s="88"/>
      <c r="DQ105" s="88"/>
      <c r="DR105" s="88"/>
      <c r="DS105" s="88"/>
      <c r="DT105" s="88"/>
      <c r="DU105" s="88"/>
      <c r="DV105" s="88"/>
      <c r="DW105" s="88"/>
      <c r="DX105" s="88"/>
      <c r="DY105" s="88"/>
    </row>
    <row r="106" spans="1:129" ht="19.5">
      <c r="A106" s="74" t="s">
        <v>48</v>
      </c>
      <c r="B106" s="75" t="s">
        <v>49</v>
      </c>
      <c r="C106" s="75">
        <v>1193100002</v>
      </c>
      <c r="D106" s="76" t="s">
        <v>250</v>
      </c>
      <c r="E106" s="77" t="s">
        <v>251</v>
      </c>
      <c r="F106" s="79" t="s">
        <v>411</v>
      </c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7"/>
      <c r="BR106" s="87"/>
      <c r="BS106" s="87"/>
      <c r="BT106" s="87"/>
      <c r="BU106" s="87"/>
      <c r="BV106" s="87"/>
      <c r="BW106" s="87"/>
      <c r="BX106" s="87"/>
      <c r="BY106" s="87"/>
      <c r="BZ106" s="87"/>
      <c r="CA106" s="87"/>
      <c r="CB106" s="87"/>
      <c r="CC106" s="87"/>
      <c r="CD106" s="87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8"/>
      <c r="CQ106" s="88"/>
      <c r="CR106" s="88"/>
      <c r="CS106" s="88"/>
      <c r="CT106" s="88"/>
      <c r="CU106" s="88"/>
      <c r="CV106" s="88"/>
      <c r="CW106" s="88"/>
      <c r="CX106" s="88"/>
      <c r="CY106" s="88"/>
      <c r="CZ106" s="88"/>
      <c r="DA106" s="88"/>
      <c r="DB106" s="88"/>
      <c r="DC106" s="88"/>
      <c r="DD106" s="88"/>
      <c r="DE106" s="88"/>
      <c r="DF106" s="88"/>
      <c r="DG106" s="88"/>
      <c r="DH106" s="88"/>
      <c r="DI106" s="88"/>
      <c r="DJ106" s="88"/>
      <c r="DK106" s="88"/>
      <c r="DL106" s="88"/>
      <c r="DM106" s="88"/>
      <c r="DN106" s="88"/>
      <c r="DO106" s="88"/>
      <c r="DP106" s="88"/>
      <c r="DQ106" s="88"/>
      <c r="DR106" s="88"/>
      <c r="DS106" s="88"/>
      <c r="DT106" s="88"/>
      <c r="DU106" s="88"/>
      <c r="DV106" s="88"/>
      <c r="DW106" s="88"/>
      <c r="DX106" s="88"/>
      <c r="DY106" s="88"/>
    </row>
    <row r="107" spans="1:129" ht="19.5">
      <c r="A107" s="74" t="s">
        <v>48</v>
      </c>
      <c r="B107" s="75" t="s">
        <v>49</v>
      </c>
      <c r="C107" s="75">
        <v>1193100002</v>
      </c>
      <c r="D107" s="76" t="s">
        <v>252</v>
      </c>
      <c r="E107" s="77" t="s">
        <v>253</v>
      </c>
      <c r="F107" s="79" t="s">
        <v>410</v>
      </c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  <c r="BN107" s="87"/>
      <c r="BO107" s="87"/>
      <c r="BP107" s="87"/>
      <c r="BQ107" s="87"/>
      <c r="BR107" s="87"/>
      <c r="BS107" s="87"/>
      <c r="BT107" s="87"/>
      <c r="BU107" s="87"/>
      <c r="BV107" s="87"/>
      <c r="BW107" s="87"/>
      <c r="BX107" s="87"/>
      <c r="BY107" s="87"/>
      <c r="BZ107" s="87"/>
      <c r="CA107" s="87"/>
      <c r="CB107" s="87"/>
      <c r="CC107" s="87"/>
      <c r="CD107" s="87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  <c r="DF107" s="88"/>
      <c r="DG107" s="88"/>
      <c r="DH107" s="88"/>
      <c r="DI107" s="88"/>
      <c r="DJ107" s="88"/>
      <c r="DK107" s="88"/>
      <c r="DL107" s="88"/>
      <c r="DM107" s="88"/>
      <c r="DN107" s="88"/>
      <c r="DO107" s="88"/>
      <c r="DP107" s="88"/>
      <c r="DQ107" s="88"/>
      <c r="DR107" s="88"/>
      <c r="DS107" s="88"/>
      <c r="DT107" s="88"/>
      <c r="DU107" s="88"/>
      <c r="DV107" s="88"/>
      <c r="DW107" s="88"/>
      <c r="DX107" s="88"/>
      <c r="DY107" s="88"/>
    </row>
    <row r="108" spans="1:129" ht="19.5">
      <c r="A108" s="74" t="s">
        <v>48</v>
      </c>
      <c r="B108" s="75" t="s">
        <v>49</v>
      </c>
      <c r="C108" s="75">
        <v>1193100002</v>
      </c>
      <c r="D108" s="76" t="s">
        <v>254</v>
      </c>
      <c r="E108" s="77" t="s">
        <v>255</v>
      </c>
      <c r="F108" s="79" t="s">
        <v>410</v>
      </c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</row>
    <row r="109" spans="1:129" ht="19.5">
      <c r="A109" s="74" t="s">
        <v>48</v>
      </c>
      <c r="B109" s="75" t="s">
        <v>49</v>
      </c>
      <c r="C109" s="75">
        <v>1193100002</v>
      </c>
      <c r="D109" s="76" t="s">
        <v>256</v>
      </c>
      <c r="E109" s="77" t="s">
        <v>257</v>
      </c>
      <c r="F109" s="79" t="s">
        <v>410</v>
      </c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7"/>
      <c r="CD109" s="87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  <c r="DF109" s="88"/>
      <c r="DG109" s="88"/>
      <c r="DH109" s="88"/>
      <c r="DI109" s="88"/>
      <c r="DJ109" s="88"/>
      <c r="DK109" s="88"/>
      <c r="DL109" s="88"/>
      <c r="DM109" s="88"/>
      <c r="DN109" s="88"/>
      <c r="DO109" s="88"/>
      <c r="DP109" s="88"/>
      <c r="DQ109" s="88"/>
      <c r="DR109" s="88"/>
      <c r="DS109" s="88"/>
      <c r="DT109" s="88"/>
      <c r="DU109" s="88"/>
      <c r="DV109" s="88"/>
      <c r="DW109" s="88"/>
      <c r="DX109" s="88"/>
      <c r="DY109" s="88"/>
    </row>
    <row r="110" spans="1:129" ht="19.5">
      <c r="A110" s="74" t="s">
        <v>48</v>
      </c>
      <c r="B110" s="75" t="s">
        <v>49</v>
      </c>
      <c r="C110" s="75">
        <v>1193100002</v>
      </c>
      <c r="D110" s="76" t="s">
        <v>258</v>
      </c>
      <c r="E110" s="77" t="s">
        <v>259</v>
      </c>
      <c r="F110" s="79" t="s">
        <v>410</v>
      </c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  <c r="BU110" s="87"/>
      <c r="BV110" s="87"/>
      <c r="BW110" s="87"/>
      <c r="BX110" s="87"/>
      <c r="BY110" s="87"/>
      <c r="BZ110" s="87"/>
      <c r="CA110" s="87"/>
      <c r="CB110" s="87"/>
      <c r="CC110" s="87"/>
      <c r="CD110" s="87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</row>
    <row r="111" spans="1:129" ht="19.5">
      <c r="A111" s="74" t="s">
        <v>48</v>
      </c>
      <c r="B111" s="75" t="s">
        <v>49</v>
      </c>
      <c r="C111" s="75">
        <v>1193100002</v>
      </c>
      <c r="D111" s="76" t="s">
        <v>260</v>
      </c>
      <c r="E111" s="77" t="s">
        <v>261</v>
      </c>
      <c r="F111" s="79" t="s">
        <v>411</v>
      </c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  <c r="BV111" s="87"/>
      <c r="BW111" s="87"/>
      <c r="BX111" s="87"/>
      <c r="BY111" s="87"/>
      <c r="BZ111" s="87"/>
      <c r="CA111" s="87"/>
      <c r="CB111" s="87"/>
      <c r="CC111" s="87"/>
      <c r="CD111" s="87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8"/>
      <c r="DN111" s="88"/>
      <c r="DO111" s="88"/>
      <c r="DP111" s="88"/>
      <c r="DQ111" s="88"/>
      <c r="DR111" s="88"/>
      <c r="DS111" s="88"/>
      <c r="DT111" s="88"/>
      <c r="DU111" s="88"/>
      <c r="DV111" s="88"/>
      <c r="DW111" s="88"/>
      <c r="DX111" s="88"/>
      <c r="DY111" s="88"/>
    </row>
    <row r="112" spans="1:129" ht="19.5">
      <c r="A112" s="74" t="s">
        <v>48</v>
      </c>
      <c r="B112" s="75" t="s">
        <v>49</v>
      </c>
      <c r="C112" s="75">
        <v>1193100002</v>
      </c>
      <c r="D112" s="76" t="s">
        <v>262</v>
      </c>
      <c r="E112" s="77" t="s">
        <v>263</v>
      </c>
      <c r="F112" s="79" t="s">
        <v>411</v>
      </c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7"/>
      <c r="BQ112" s="87"/>
      <c r="BR112" s="87"/>
      <c r="BS112" s="87"/>
      <c r="BT112" s="87"/>
      <c r="BU112" s="87"/>
      <c r="BV112" s="87"/>
      <c r="BW112" s="87"/>
      <c r="BX112" s="87"/>
      <c r="BY112" s="87"/>
      <c r="BZ112" s="87"/>
      <c r="CA112" s="87"/>
      <c r="CB112" s="87"/>
      <c r="CC112" s="87"/>
      <c r="CD112" s="87"/>
      <c r="CE112" s="88"/>
      <c r="CF112" s="88"/>
      <c r="CG112" s="88"/>
      <c r="CH112" s="88"/>
      <c r="CI112" s="88"/>
      <c r="CJ112" s="88"/>
      <c r="CK112" s="88"/>
      <c r="CL112" s="88"/>
      <c r="CM112" s="88"/>
      <c r="CN112" s="88"/>
      <c r="CO112" s="88"/>
      <c r="CP112" s="88"/>
      <c r="CQ112" s="88"/>
      <c r="CR112" s="88"/>
      <c r="CS112" s="88"/>
      <c r="CT112" s="88"/>
      <c r="CU112" s="88"/>
      <c r="CV112" s="88"/>
      <c r="CW112" s="88"/>
      <c r="CX112" s="88"/>
      <c r="CY112" s="88"/>
      <c r="CZ112" s="88"/>
      <c r="DA112" s="88"/>
      <c r="DB112" s="88"/>
      <c r="DC112" s="88"/>
      <c r="DD112" s="88"/>
      <c r="DE112" s="88"/>
      <c r="DF112" s="88"/>
      <c r="DG112" s="88"/>
      <c r="DH112" s="88"/>
      <c r="DI112" s="88"/>
      <c r="DJ112" s="88"/>
      <c r="DK112" s="88"/>
      <c r="DL112" s="88"/>
      <c r="DM112" s="88"/>
      <c r="DN112" s="88"/>
      <c r="DO112" s="88"/>
      <c r="DP112" s="88"/>
      <c r="DQ112" s="88"/>
      <c r="DR112" s="88"/>
      <c r="DS112" s="88"/>
      <c r="DT112" s="88"/>
      <c r="DU112" s="88"/>
      <c r="DV112" s="88"/>
      <c r="DW112" s="88"/>
      <c r="DX112" s="88"/>
      <c r="DY112" s="88"/>
    </row>
    <row r="113" spans="1:129" ht="19.5">
      <c r="A113" s="74" t="s">
        <v>48</v>
      </c>
      <c r="B113" s="75" t="s">
        <v>49</v>
      </c>
      <c r="C113" s="75">
        <v>1193100002</v>
      </c>
      <c r="D113" s="76" t="s">
        <v>264</v>
      </c>
      <c r="E113" s="77" t="s">
        <v>265</v>
      </c>
      <c r="F113" s="79" t="s">
        <v>411</v>
      </c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7"/>
      <c r="BQ113" s="87"/>
      <c r="BR113" s="87"/>
      <c r="BS113" s="87"/>
      <c r="BT113" s="87"/>
      <c r="BU113" s="87"/>
      <c r="BV113" s="87"/>
      <c r="BW113" s="87"/>
      <c r="BX113" s="87"/>
      <c r="BY113" s="87"/>
      <c r="BZ113" s="87"/>
      <c r="CA113" s="87"/>
      <c r="CB113" s="87"/>
      <c r="CC113" s="87"/>
      <c r="CD113" s="87"/>
      <c r="CE113" s="88"/>
      <c r="CF113" s="88"/>
      <c r="CG113" s="88"/>
      <c r="CH113" s="88"/>
      <c r="CI113" s="88"/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88"/>
      <c r="CV113" s="88"/>
      <c r="CW113" s="88"/>
      <c r="CX113" s="88"/>
      <c r="CY113" s="88"/>
      <c r="CZ113" s="88"/>
      <c r="DA113" s="88"/>
      <c r="DB113" s="88"/>
      <c r="DC113" s="88"/>
      <c r="DD113" s="88"/>
      <c r="DE113" s="88"/>
      <c r="DF113" s="88"/>
      <c r="DG113" s="88"/>
      <c r="DH113" s="88"/>
      <c r="DI113" s="88"/>
      <c r="DJ113" s="88"/>
      <c r="DK113" s="88"/>
      <c r="DL113" s="88"/>
      <c r="DM113" s="88"/>
      <c r="DN113" s="88"/>
      <c r="DO113" s="88"/>
      <c r="DP113" s="88"/>
      <c r="DQ113" s="88"/>
      <c r="DR113" s="88"/>
      <c r="DS113" s="88"/>
      <c r="DT113" s="88"/>
      <c r="DU113" s="88"/>
      <c r="DV113" s="88"/>
      <c r="DW113" s="88"/>
      <c r="DX113" s="88"/>
      <c r="DY113" s="88"/>
    </row>
    <row r="114" spans="1:129" ht="19.5">
      <c r="A114" s="74" t="s">
        <v>48</v>
      </c>
      <c r="B114" s="75" t="s">
        <v>49</v>
      </c>
      <c r="C114" s="75">
        <v>1193100002</v>
      </c>
      <c r="D114" s="76" t="s">
        <v>266</v>
      </c>
      <c r="E114" s="77" t="s">
        <v>267</v>
      </c>
      <c r="F114" s="79" t="s">
        <v>410</v>
      </c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  <c r="BV114" s="87"/>
      <c r="BW114" s="87"/>
      <c r="BX114" s="87"/>
      <c r="BY114" s="87"/>
      <c r="BZ114" s="87"/>
      <c r="CA114" s="87"/>
      <c r="CB114" s="87"/>
      <c r="CC114" s="87"/>
      <c r="CD114" s="87"/>
      <c r="CE114" s="88"/>
      <c r="CF114" s="88"/>
      <c r="CG114" s="88"/>
      <c r="CH114" s="88"/>
      <c r="CI114" s="88"/>
      <c r="CJ114" s="88"/>
      <c r="CK114" s="88"/>
      <c r="CL114" s="88"/>
      <c r="CM114" s="88"/>
      <c r="CN114" s="88"/>
      <c r="CO114" s="88"/>
      <c r="CP114" s="88"/>
      <c r="CQ114" s="88"/>
      <c r="CR114" s="88"/>
      <c r="CS114" s="88"/>
      <c r="CT114" s="88"/>
      <c r="CU114" s="88"/>
      <c r="CV114" s="88"/>
      <c r="CW114" s="88"/>
      <c r="CX114" s="88"/>
      <c r="CY114" s="88"/>
      <c r="CZ114" s="88"/>
      <c r="DA114" s="88"/>
      <c r="DB114" s="88"/>
      <c r="DC114" s="88"/>
      <c r="DD114" s="88"/>
      <c r="DE114" s="88"/>
      <c r="DF114" s="88"/>
      <c r="DG114" s="88"/>
      <c r="DH114" s="88"/>
      <c r="DI114" s="88"/>
      <c r="DJ114" s="88"/>
      <c r="DK114" s="88"/>
      <c r="DL114" s="88"/>
      <c r="DM114" s="88"/>
      <c r="DN114" s="88"/>
      <c r="DO114" s="88"/>
      <c r="DP114" s="88"/>
      <c r="DQ114" s="88"/>
      <c r="DR114" s="88"/>
      <c r="DS114" s="88"/>
      <c r="DT114" s="88"/>
      <c r="DU114" s="88"/>
      <c r="DV114" s="88"/>
      <c r="DW114" s="88"/>
      <c r="DX114" s="88"/>
      <c r="DY114" s="88"/>
    </row>
    <row r="115" spans="1:129" ht="19.5">
      <c r="A115" s="74" t="s">
        <v>48</v>
      </c>
      <c r="B115" s="75" t="s">
        <v>49</v>
      </c>
      <c r="C115" s="75">
        <v>1193100002</v>
      </c>
      <c r="D115" s="76" t="s">
        <v>268</v>
      </c>
      <c r="E115" s="77" t="s">
        <v>269</v>
      </c>
      <c r="F115" s="79" t="s">
        <v>411</v>
      </c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  <c r="BN115" s="87"/>
      <c r="BO115" s="87"/>
      <c r="BP115" s="87"/>
      <c r="BQ115" s="87"/>
      <c r="BR115" s="87"/>
      <c r="BS115" s="87"/>
      <c r="BT115" s="87"/>
      <c r="BU115" s="87"/>
      <c r="BV115" s="87"/>
      <c r="BW115" s="87"/>
      <c r="BX115" s="87"/>
      <c r="BY115" s="87"/>
      <c r="BZ115" s="87"/>
      <c r="CA115" s="87"/>
      <c r="CB115" s="87"/>
      <c r="CC115" s="87"/>
      <c r="CD115" s="87"/>
      <c r="CE115" s="88"/>
      <c r="CF115" s="88"/>
      <c r="CG115" s="88"/>
      <c r="CH115" s="88"/>
      <c r="CI115" s="88"/>
      <c r="CJ115" s="88"/>
      <c r="CK115" s="88"/>
      <c r="CL115" s="88"/>
      <c r="CM115" s="88"/>
      <c r="CN115" s="88"/>
      <c r="CO115" s="88"/>
      <c r="CP115" s="88"/>
      <c r="CQ115" s="88"/>
      <c r="CR115" s="88"/>
      <c r="CS115" s="88"/>
      <c r="CT115" s="88"/>
      <c r="CU115" s="88"/>
      <c r="CV115" s="88"/>
      <c r="CW115" s="88"/>
      <c r="CX115" s="88"/>
      <c r="CY115" s="88"/>
      <c r="CZ115" s="88"/>
      <c r="DA115" s="88"/>
      <c r="DB115" s="88"/>
      <c r="DC115" s="88"/>
      <c r="DD115" s="88"/>
      <c r="DE115" s="88"/>
      <c r="DF115" s="88"/>
      <c r="DG115" s="88"/>
      <c r="DH115" s="88"/>
      <c r="DI115" s="88"/>
      <c r="DJ115" s="88"/>
      <c r="DK115" s="88"/>
      <c r="DL115" s="88"/>
      <c r="DM115" s="88"/>
      <c r="DN115" s="88"/>
      <c r="DO115" s="88"/>
      <c r="DP115" s="88"/>
      <c r="DQ115" s="88"/>
      <c r="DR115" s="88"/>
      <c r="DS115" s="88"/>
      <c r="DT115" s="88"/>
      <c r="DU115" s="88"/>
      <c r="DV115" s="88"/>
      <c r="DW115" s="88"/>
      <c r="DX115" s="88"/>
      <c r="DY115" s="88"/>
    </row>
    <row r="116" spans="1:129" ht="19.5">
      <c r="A116" s="74" t="s">
        <v>48</v>
      </c>
      <c r="B116" s="75" t="s">
        <v>49</v>
      </c>
      <c r="C116" s="75">
        <v>1193100002</v>
      </c>
      <c r="D116" s="76" t="s">
        <v>270</v>
      </c>
      <c r="E116" s="77" t="s">
        <v>271</v>
      </c>
      <c r="F116" s="79" t="s">
        <v>410</v>
      </c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7"/>
      <c r="BQ116" s="87"/>
      <c r="BR116" s="87"/>
      <c r="BS116" s="87"/>
      <c r="BT116" s="87"/>
      <c r="BU116" s="87"/>
      <c r="BV116" s="87"/>
      <c r="BW116" s="87"/>
      <c r="BX116" s="87"/>
      <c r="BY116" s="87"/>
      <c r="BZ116" s="87"/>
      <c r="CA116" s="87"/>
      <c r="CB116" s="87"/>
      <c r="CC116" s="87"/>
      <c r="CD116" s="87"/>
      <c r="CE116" s="88"/>
      <c r="CF116" s="88"/>
      <c r="CG116" s="88"/>
      <c r="CH116" s="88"/>
      <c r="CI116" s="88"/>
      <c r="CJ116" s="88"/>
      <c r="CK116" s="88"/>
      <c r="CL116" s="88"/>
      <c r="CM116" s="88"/>
      <c r="CN116" s="88"/>
      <c r="CO116" s="88"/>
      <c r="CP116" s="88"/>
      <c r="CQ116" s="88"/>
      <c r="CR116" s="88"/>
      <c r="CS116" s="88"/>
      <c r="CT116" s="88"/>
      <c r="CU116" s="88"/>
      <c r="CV116" s="88"/>
      <c r="CW116" s="88"/>
      <c r="CX116" s="88"/>
      <c r="CY116" s="88"/>
      <c r="CZ116" s="88"/>
      <c r="DA116" s="88"/>
      <c r="DB116" s="88"/>
      <c r="DC116" s="88"/>
      <c r="DD116" s="88"/>
      <c r="DE116" s="88"/>
      <c r="DF116" s="88"/>
      <c r="DG116" s="88"/>
      <c r="DH116" s="88"/>
      <c r="DI116" s="88"/>
      <c r="DJ116" s="88"/>
      <c r="DK116" s="88"/>
      <c r="DL116" s="88"/>
      <c r="DM116" s="88"/>
      <c r="DN116" s="88"/>
      <c r="DO116" s="88"/>
      <c r="DP116" s="88"/>
      <c r="DQ116" s="88"/>
      <c r="DR116" s="88"/>
      <c r="DS116" s="88"/>
      <c r="DT116" s="88"/>
      <c r="DU116" s="88"/>
      <c r="DV116" s="88"/>
      <c r="DW116" s="88"/>
      <c r="DX116" s="88"/>
      <c r="DY116" s="88"/>
    </row>
    <row r="117" spans="1:129" ht="19.5">
      <c r="A117" s="74" t="s">
        <v>48</v>
      </c>
      <c r="B117" s="75" t="s">
        <v>49</v>
      </c>
      <c r="C117" s="75">
        <v>1193100002</v>
      </c>
      <c r="D117" s="76" t="s">
        <v>272</v>
      </c>
      <c r="E117" s="77" t="s">
        <v>273</v>
      </c>
      <c r="F117" s="79" t="s">
        <v>410</v>
      </c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  <c r="BM117" s="87"/>
      <c r="BN117" s="87"/>
      <c r="BO117" s="87"/>
      <c r="BP117" s="87"/>
      <c r="BQ117" s="87"/>
      <c r="BR117" s="87"/>
      <c r="BS117" s="87"/>
      <c r="BT117" s="87"/>
      <c r="BU117" s="87"/>
      <c r="BV117" s="87"/>
      <c r="BW117" s="87"/>
      <c r="BX117" s="87"/>
      <c r="BY117" s="87"/>
      <c r="BZ117" s="87"/>
      <c r="CA117" s="87"/>
      <c r="CB117" s="87"/>
      <c r="CC117" s="87"/>
      <c r="CD117" s="87"/>
      <c r="CE117" s="88"/>
      <c r="CF117" s="88"/>
      <c r="CG117" s="88"/>
      <c r="CH117" s="88"/>
      <c r="CI117" s="88"/>
      <c r="CJ117" s="88"/>
      <c r="CK117" s="88"/>
      <c r="CL117" s="88"/>
      <c r="CM117" s="88"/>
      <c r="CN117" s="88"/>
      <c r="CO117" s="88"/>
      <c r="CP117" s="88"/>
      <c r="CQ117" s="88"/>
      <c r="CR117" s="88"/>
      <c r="CS117" s="88"/>
      <c r="CT117" s="88"/>
      <c r="CU117" s="88"/>
      <c r="CV117" s="88"/>
      <c r="CW117" s="88"/>
      <c r="CX117" s="88"/>
      <c r="CY117" s="88"/>
      <c r="CZ117" s="88"/>
      <c r="DA117" s="88"/>
      <c r="DB117" s="88"/>
      <c r="DC117" s="88"/>
      <c r="DD117" s="88"/>
      <c r="DE117" s="88"/>
      <c r="DF117" s="88"/>
      <c r="DG117" s="88"/>
      <c r="DH117" s="88"/>
      <c r="DI117" s="88"/>
      <c r="DJ117" s="88"/>
      <c r="DK117" s="88"/>
      <c r="DL117" s="88"/>
      <c r="DM117" s="88"/>
      <c r="DN117" s="88"/>
      <c r="DO117" s="88"/>
      <c r="DP117" s="88"/>
      <c r="DQ117" s="88"/>
      <c r="DR117" s="88"/>
      <c r="DS117" s="88"/>
      <c r="DT117" s="88"/>
      <c r="DU117" s="88"/>
      <c r="DV117" s="88"/>
      <c r="DW117" s="88"/>
      <c r="DX117" s="88"/>
      <c r="DY117" s="88"/>
    </row>
    <row r="118" spans="1:129" ht="19.5">
      <c r="A118" s="74" t="s">
        <v>48</v>
      </c>
      <c r="B118" s="75" t="s">
        <v>49</v>
      </c>
      <c r="C118" s="75">
        <v>1193100002</v>
      </c>
      <c r="D118" s="76" t="s">
        <v>274</v>
      </c>
      <c r="E118" s="77" t="s">
        <v>275</v>
      </c>
      <c r="F118" s="79" t="s">
        <v>411</v>
      </c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7"/>
      <c r="BQ118" s="87"/>
      <c r="BR118" s="87"/>
      <c r="BS118" s="87"/>
      <c r="BT118" s="87"/>
      <c r="BU118" s="87"/>
      <c r="BV118" s="87"/>
      <c r="BW118" s="87"/>
      <c r="BX118" s="87"/>
      <c r="BY118" s="87"/>
      <c r="BZ118" s="87"/>
      <c r="CA118" s="87"/>
      <c r="CB118" s="87"/>
      <c r="CC118" s="87"/>
      <c r="CD118" s="87"/>
      <c r="CE118" s="88"/>
      <c r="CF118" s="88"/>
      <c r="CG118" s="88"/>
      <c r="CH118" s="88"/>
      <c r="CI118" s="88"/>
      <c r="CJ118" s="88"/>
      <c r="CK118" s="88"/>
      <c r="CL118" s="88"/>
      <c r="CM118" s="88"/>
      <c r="CN118" s="88"/>
      <c r="CO118" s="88"/>
      <c r="CP118" s="88"/>
      <c r="CQ118" s="88"/>
      <c r="CR118" s="88"/>
      <c r="CS118" s="88"/>
      <c r="CT118" s="88"/>
      <c r="CU118" s="88"/>
      <c r="CV118" s="88"/>
      <c r="CW118" s="88"/>
      <c r="CX118" s="88"/>
      <c r="CY118" s="88"/>
      <c r="CZ118" s="88"/>
      <c r="DA118" s="88"/>
      <c r="DB118" s="88"/>
      <c r="DC118" s="88"/>
      <c r="DD118" s="88"/>
      <c r="DE118" s="88"/>
      <c r="DF118" s="88"/>
      <c r="DG118" s="88"/>
      <c r="DH118" s="88"/>
      <c r="DI118" s="88"/>
      <c r="DJ118" s="88"/>
      <c r="DK118" s="88"/>
      <c r="DL118" s="88"/>
      <c r="DM118" s="88"/>
      <c r="DN118" s="88"/>
      <c r="DO118" s="88"/>
      <c r="DP118" s="88"/>
      <c r="DQ118" s="88"/>
      <c r="DR118" s="88"/>
      <c r="DS118" s="88"/>
      <c r="DT118" s="88"/>
      <c r="DU118" s="88"/>
      <c r="DV118" s="88"/>
      <c r="DW118" s="88"/>
      <c r="DX118" s="88"/>
      <c r="DY118" s="88"/>
    </row>
    <row r="119" spans="1:129" ht="19.5">
      <c r="A119" s="74" t="s">
        <v>48</v>
      </c>
      <c r="B119" s="75" t="s">
        <v>49</v>
      </c>
      <c r="C119" s="75">
        <v>1193100002</v>
      </c>
      <c r="D119" s="76" t="s">
        <v>276</v>
      </c>
      <c r="E119" s="77" t="s">
        <v>277</v>
      </c>
      <c r="F119" s="79" t="s">
        <v>411</v>
      </c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7"/>
      <c r="BQ119" s="87"/>
      <c r="BR119" s="87"/>
      <c r="BS119" s="87"/>
      <c r="BT119" s="87"/>
      <c r="BU119" s="87"/>
      <c r="BV119" s="87"/>
      <c r="BW119" s="87"/>
      <c r="BX119" s="87"/>
      <c r="BY119" s="87"/>
      <c r="BZ119" s="87"/>
      <c r="CA119" s="87"/>
      <c r="CB119" s="87"/>
      <c r="CC119" s="87"/>
      <c r="CD119" s="87"/>
      <c r="CE119" s="88"/>
      <c r="CF119" s="88"/>
      <c r="CG119" s="88"/>
      <c r="CH119" s="88"/>
      <c r="CI119" s="88"/>
      <c r="CJ119" s="88"/>
      <c r="CK119" s="88"/>
      <c r="CL119" s="88"/>
      <c r="CM119" s="88"/>
      <c r="CN119" s="88"/>
      <c r="CO119" s="88"/>
      <c r="CP119" s="88"/>
      <c r="CQ119" s="88"/>
      <c r="CR119" s="88"/>
      <c r="CS119" s="88"/>
      <c r="CT119" s="88"/>
      <c r="CU119" s="88"/>
      <c r="CV119" s="88"/>
      <c r="CW119" s="88"/>
      <c r="CX119" s="88"/>
      <c r="CY119" s="88"/>
      <c r="CZ119" s="88"/>
      <c r="DA119" s="88"/>
      <c r="DB119" s="88"/>
      <c r="DC119" s="88"/>
      <c r="DD119" s="88"/>
      <c r="DE119" s="88"/>
      <c r="DF119" s="88"/>
      <c r="DG119" s="88"/>
      <c r="DH119" s="88"/>
      <c r="DI119" s="88"/>
      <c r="DJ119" s="88"/>
      <c r="DK119" s="88"/>
      <c r="DL119" s="88"/>
      <c r="DM119" s="88"/>
      <c r="DN119" s="88"/>
      <c r="DO119" s="88"/>
      <c r="DP119" s="88"/>
      <c r="DQ119" s="88"/>
      <c r="DR119" s="88"/>
      <c r="DS119" s="88"/>
      <c r="DT119" s="88"/>
      <c r="DU119" s="88"/>
      <c r="DV119" s="88"/>
      <c r="DW119" s="88"/>
      <c r="DX119" s="88"/>
      <c r="DY119" s="88"/>
    </row>
    <row r="120" spans="1:129" ht="19.5">
      <c r="A120" s="74" t="s">
        <v>48</v>
      </c>
      <c r="B120" s="75" t="s">
        <v>49</v>
      </c>
      <c r="C120" s="75">
        <v>1193100002</v>
      </c>
      <c r="D120" s="76" t="s">
        <v>278</v>
      </c>
      <c r="E120" s="77" t="s">
        <v>279</v>
      </c>
      <c r="F120" s="79" t="s">
        <v>411</v>
      </c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  <c r="BH120" s="87"/>
      <c r="BI120" s="87"/>
      <c r="BJ120" s="87"/>
      <c r="BK120" s="87"/>
      <c r="BL120" s="87"/>
      <c r="BM120" s="87"/>
      <c r="BN120" s="87"/>
      <c r="BO120" s="87"/>
      <c r="BP120" s="87"/>
      <c r="BQ120" s="87"/>
      <c r="BR120" s="87"/>
      <c r="BS120" s="87"/>
      <c r="BT120" s="87"/>
      <c r="BU120" s="87"/>
      <c r="BV120" s="87"/>
      <c r="BW120" s="87"/>
      <c r="BX120" s="87"/>
      <c r="BY120" s="87"/>
      <c r="BZ120" s="87"/>
      <c r="CA120" s="87"/>
      <c r="CB120" s="87"/>
      <c r="CC120" s="87"/>
      <c r="CD120" s="87"/>
      <c r="CE120" s="88"/>
      <c r="CF120" s="88"/>
      <c r="CG120" s="88"/>
      <c r="CH120" s="88"/>
      <c r="CI120" s="88"/>
      <c r="CJ120" s="88"/>
      <c r="CK120" s="88"/>
      <c r="CL120" s="88"/>
      <c r="CM120" s="88"/>
      <c r="CN120" s="88"/>
      <c r="CO120" s="88"/>
      <c r="CP120" s="88"/>
      <c r="CQ120" s="88"/>
      <c r="CR120" s="88"/>
      <c r="CS120" s="88"/>
      <c r="CT120" s="88"/>
      <c r="CU120" s="88"/>
      <c r="CV120" s="88"/>
      <c r="CW120" s="88"/>
      <c r="CX120" s="88"/>
      <c r="CY120" s="88"/>
      <c r="CZ120" s="88"/>
      <c r="DA120" s="88"/>
      <c r="DB120" s="88"/>
      <c r="DC120" s="88"/>
      <c r="DD120" s="88"/>
      <c r="DE120" s="88"/>
      <c r="DF120" s="88"/>
      <c r="DG120" s="88"/>
      <c r="DH120" s="88"/>
      <c r="DI120" s="88"/>
      <c r="DJ120" s="88"/>
      <c r="DK120" s="88"/>
      <c r="DL120" s="88"/>
      <c r="DM120" s="88"/>
      <c r="DN120" s="88"/>
      <c r="DO120" s="88"/>
      <c r="DP120" s="88"/>
      <c r="DQ120" s="88"/>
      <c r="DR120" s="88"/>
      <c r="DS120" s="88"/>
      <c r="DT120" s="88"/>
      <c r="DU120" s="88"/>
      <c r="DV120" s="88"/>
      <c r="DW120" s="88"/>
      <c r="DX120" s="88"/>
      <c r="DY120" s="88"/>
    </row>
    <row r="121" spans="1:129" ht="19.5">
      <c r="A121" s="74" t="s">
        <v>48</v>
      </c>
      <c r="B121" s="75" t="s">
        <v>49</v>
      </c>
      <c r="C121" s="75">
        <v>1193100002</v>
      </c>
      <c r="D121" s="76" t="s">
        <v>280</v>
      </c>
      <c r="E121" s="77" t="s">
        <v>281</v>
      </c>
      <c r="F121" s="79" t="s">
        <v>411</v>
      </c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7"/>
      <c r="BQ121" s="87"/>
      <c r="BR121" s="87"/>
      <c r="BS121" s="87"/>
      <c r="BT121" s="87"/>
      <c r="BU121" s="87"/>
      <c r="BV121" s="87"/>
      <c r="BW121" s="87"/>
      <c r="BX121" s="87"/>
      <c r="BY121" s="87"/>
      <c r="BZ121" s="87"/>
      <c r="CA121" s="87"/>
      <c r="CB121" s="87"/>
      <c r="CC121" s="87"/>
      <c r="CD121" s="87"/>
      <c r="CE121" s="88"/>
      <c r="CF121" s="88"/>
      <c r="CG121" s="88"/>
      <c r="CH121" s="88"/>
      <c r="CI121" s="88"/>
      <c r="CJ121" s="88"/>
      <c r="CK121" s="88"/>
      <c r="CL121" s="88"/>
      <c r="CM121" s="88"/>
      <c r="CN121" s="88"/>
      <c r="CO121" s="88"/>
      <c r="CP121" s="88"/>
      <c r="CQ121" s="88"/>
      <c r="CR121" s="88"/>
      <c r="CS121" s="88"/>
      <c r="CT121" s="88"/>
      <c r="CU121" s="88"/>
      <c r="CV121" s="88"/>
      <c r="CW121" s="88"/>
      <c r="CX121" s="88"/>
      <c r="CY121" s="88"/>
      <c r="CZ121" s="88"/>
      <c r="DA121" s="88"/>
      <c r="DB121" s="88"/>
      <c r="DC121" s="88"/>
      <c r="DD121" s="88"/>
      <c r="DE121" s="88"/>
      <c r="DF121" s="88"/>
      <c r="DG121" s="88"/>
      <c r="DH121" s="88"/>
      <c r="DI121" s="88"/>
      <c r="DJ121" s="88"/>
      <c r="DK121" s="88"/>
      <c r="DL121" s="88"/>
      <c r="DM121" s="88"/>
      <c r="DN121" s="88"/>
      <c r="DO121" s="88"/>
      <c r="DP121" s="88"/>
      <c r="DQ121" s="88"/>
      <c r="DR121" s="88"/>
      <c r="DS121" s="88"/>
      <c r="DT121" s="88"/>
      <c r="DU121" s="88"/>
      <c r="DV121" s="88"/>
      <c r="DW121" s="88"/>
      <c r="DX121" s="88"/>
      <c r="DY121" s="88"/>
    </row>
    <row r="122" spans="1:129" ht="19.5">
      <c r="A122" s="74" t="s">
        <v>48</v>
      </c>
      <c r="B122" s="75" t="s">
        <v>49</v>
      </c>
      <c r="C122" s="75">
        <v>1193100002</v>
      </c>
      <c r="D122" s="76" t="s">
        <v>282</v>
      </c>
      <c r="E122" s="77" t="s">
        <v>283</v>
      </c>
      <c r="F122" s="79" t="s">
        <v>411</v>
      </c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7"/>
      <c r="BQ122" s="87"/>
      <c r="BR122" s="87"/>
      <c r="BS122" s="87"/>
      <c r="BT122" s="87"/>
      <c r="BU122" s="87"/>
      <c r="BV122" s="87"/>
      <c r="BW122" s="87"/>
      <c r="BX122" s="87"/>
      <c r="BY122" s="87"/>
      <c r="BZ122" s="87"/>
      <c r="CA122" s="87"/>
      <c r="CB122" s="87"/>
      <c r="CC122" s="87"/>
      <c r="CD122" s="87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  <c r="CW122" s="88"/>
      <c r="CX122" s="88"/>
      <c r="CY122" s="88"/>
      <c r="CZ122" s="88"/>
      <c r="DA122" s="88"/>
      <c r="DB122" s="88"/>
      <c r="DC122" s="88"/>
      <c r="DD122" s="88"/>
      <c r="DE122" s="88"/>
      <c r="DF122" s="88"/>
      <c r="DG122" s="88"/>
      <c r="DH122" s="88"/>
      <c r="DI122" s="88"/>
      <c r="DJ122" s="88"/>
      <c r="DK122" s="88"/>
      <c r="DL122" s="88"/>
      <c r="DM122" s="88"/>
      <c r="DN122" s="88"/>
      <c r="DO122" s="88"/>
      <c r="DP122" s="88"/>
      <c r="DQ122" s="88"/>
      <c r="DR122" s="88"/>
      <c r="DS122" s="88"/>
      <c r="DT122" s="88"/>
      <c r="DU122" s="88"/>
      <c r="DV122" s="88"/>
      <c r="DW122" s="88"/>
      <c r="DX122" s="88"/>
      <c r="DY122" s="88"/>
    </row>
    <row r="123" spans="1:129" ht="19.5">
      <c r="A123" s="74" t="s">
        <v>48</v>
      </c>
      <c r="B123" s="75" t="s">
        <v>49</v>
      </c>
      <c r="C123" s="75">
        <v>1193100002</v>
      </c>
      <c r="D123" s="76" t="s">
        <v>284</v>
      </c>
      <c r="E123" s="77" t="s">
        <v>285</v>
      </c>
      <c r="F123" s="79" t="s">
        <v>411</v>
      </c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  <c r="BN123" s="87"/>
      <c r="BO123" s="87"/>
      <c r="BP123" s="87"/>
      <c r="BQ123" s="87"/>
      <c r="BR123" s="87"/>
      <c r="BS123" s="87"/>
      <c r="BT123" s="87"/>
      <c r="BU123" s="87"/>
      <c r="BV123" s="87"/>
      <c r="BW123" s="87"/>
      <c r="BX123" s="87"/>
      <c r="BY123" s="87"/>
      <c r="BZ123" s="87"/>
      <c r="CA123" s="87"/>
      <c r="CB123" s="87"/>
      <c r="CC123" s="87"/>
      <c r="CD123" s="87"/>
      <c r="CE123" s="88"/>
      <c r="CF123" s="88"/>
      <c r="CG123" s="88"/>
      <c r="CH123" s="88"/>
      <c r="CI123" s="88"/>
      <c r="CJ123" s="88"/>
      <c r="CK123" s="88"/>
      <c r="CL123" s="88"/>
      <c r="CM123" s="88"/>
      <c r="CN123" s="88"/>
      <c r="CO123" s="88"/>
      <c r="CP123" s="88"/>
      <c r="CQ123" s="88"/>
      <c r="CR123" s="88"/>
      <c r="CS123" s="88"/>
      <c r="CT123" s="88"/>
      <c r="CU123" s="88"/>
      <c r="CV123" s="88"/>
      <c r="CW123" s="88"/>
      <c r="CX123" s="88"/>
      <c r="CY123" s="88"/>
      <c r="CZ123" s="88"/>
      <c r="DA123" s="88"/>
      <c r="DB123" s="88"/>
      <c r="DC123" s="88"/>
      <c r="DD123" s="88"/>
      <c r="DE123" s="88"/>
      <c r="DF123" s="88"/>
      <c r="DG123" s="88"/>
      <c r="DH123" s="88"/>
      <c r="DI123" s="88"/>
      <c r="DJ123" s="88"/>
      <c r="DK123" s="88"/>
      <c r="DL123" s="88"/>
      <c r="DM123" s="88"/>
      <c r="DN123" s="88"/>
      <c r="DO123" s="88"/>
      <c r="DP123" s="88"/>
      <c r="DQ123" s="88"/>
      <c r="DR123" s="88"/>
      <c r="DS123" s="88"/>
      <c r="DT123" s="88"/>
      <c r="DU123" s="88"/>
      <c r="DV123" s="88"/>
      <c r="DW123" s="88"/>
      <c r="DX123" s="88"/>
      <c r="DY123" s="88"/>
    </row>
    <row r="124" spans="1:129" ht="19.5">
      <c r="A124" s="74" t="s">
        <v>48</v>
      </c>
      <c r="B124" s="75" t="s">
        <v>49</v>
      </c>
      <c r="C124" s="75">
        <v>1193100002</v>
      </c>
      <c r="D124" s="76" t="s">
        <v>286</v>
      </c>
      <c r="E124" s="77" t="s">
        <v>287</v>
      </c>
      <c r="F124" s="79" t="s">
        <v>411</v>
      </c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7"/>
      <c r="BQ124" s="87"/>
      <c r="BR124" s="87"/>
      <c r="BS124" s="87"/>
      <c r="BT124" s="87"/>
      <c r="BU124" s="87"/>
      <c r="BV124" s="87"/>
      <c r="BW124" s="87"/>
      <c r="BX124" s="87"/>
      <c r="BY124" s="87"/>
      <c r="BZ124" s="87"/>
      <c r="CA124" s="87"/>
      <c r="CB124" s="87"/>
      <c r="CC124" s="87"/>
      <c r="CD124" s="87"/>
      <c r="CE124" s="88"/>
      <c r="CF124" s="88"/>
      <c r="CG124" s="88"/>
      <c r="CH124" s="88"/>
      <c r="CI124" s="88"/>
      <c r="CJ124" s="88"/>
      <c r="CK124" s="88"/>
      <c r="CL124" s="88"/>
      <c r="CM124" s="88"/>
      <c r="CN124" s="88"/>
      <c r="CO124" s="88"/>
      <c r="CP124" s="88"/>
      <c r="CQ124" s="88"/>
      <c r="CR124" s="88"/>
      <c r="CS124" s="88"/>
      <c r="CT124" s="88"/>
      <c r="CU124" s="88"/>
      <c r="CV124" s="88"/>
      <c r="CW124" s="88"/>
      <c r="CX124" s="88"/>
      <c r="CY124" s="88"/>
      <c r="CZ124" s="88"/>
      <c r="DA124" s="88"/>
      <c r="DB124" s="88"/>
      <c r="DC124" s="88"/>
      <c r="DD124" s="88"/>
      <c r="DE124" s="88"/>
      <c r="DF124" s="88"/>
      <c r="DG124" s="88"/>
      <c r="DH124" s="88"/>
      <c r="DI124" s="88"/>
      <c r="DJ124" s="88"/>
      <c r="DK124" s="88"/>
      <c r="DL124" s="88"/>
      <c r="DM124" s="88"/>
      <c r="DN124" s="88"/>
      <c r="DO124" s="88"/>
      <c r="DP124" s="88"/>
      <c r="DQ124" s="88"/>
      <c r="DR124" s="88"/>
      <c r="DS124" s="88"/>
      <c r="DT124" s="88"/>
      <c r="DU124" s="88"/>
      <c r="DV124" s="88"/>
      <c r="DW124" s="88"/>
      <c r="DX124" s="88"/>
      <c r="DY124" s="88"/>
    </row>
    <row r="125" spans="1:129" ht="19.5">
      <c r="A125" s="74" t="s">
        <v>48</v>
      </c>
      <c r="B125" s="75" t="s">
        <v>49</v>
      </c>
      <c r="C125" s="75">
        <v>1193100002</v>
      </c>
      <c r="D125" s="76" t="s">
        <v>288</v>
      </c>
      <c r="E125" s="77" t="s">
        <v>289</v>
      </c>
      <c r="F125" s="79" t="s">
        <v>411</v>
      </c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7"/>
      <c r="CE125" s="88"/>
      <c r="CF125" s="88"/>
      <c r="CG125" s="88"/>
      <c r="CH125" s="88"/>
      <c r="CI125" s="88"/>
      <c r="CJ125" s="88"/>
      <c r="CK125" s="88"/>
      <c r="CL125" s="88"/>
      <c r="CM125" s="88"/>
      <c r="CN125" s="88"/>
      <c r="CO125" s="88"/>
      <c r="CP125" s="88"/>
      <c r="CQ125" s="88"/>
      <c r="CR125" s="88"/>
      <c r="CS125" s="88"/>
      <c r="CT125" s="88"/>
      <c r="CU125" s="88"/>
      <c r="CV125" s="88"/>
      <c r="CW125" s="88"/>
      <c r="CX125" s="88"/>
      <c r="CY125" s="88"/>
      <c r="CZ125" s="88"/>
      <c r="DA125" s="88"/>
      <c r="DB125" s="88"/>
      <c r="DC125" s="88"/>
      <c r="DD125" s="88"/>
      <c r="DE125" s="88"/>
      <c r="DF125" s="88"/>
      <c r="DG125" s="88"/>
      <c r="DH125" s="88"/>
      <c r="DI125" s="88"/>
      <c r="DJ125" s="88"/>
      <c r="DK125" s="88"/>
      <c r="DL125" s="88"/>
      <c r="DM125" s="88"/>
      <c r="DN125" s="88"/>
      <c r="DO125" s="88"/>
      <c r="DP125" s="88"/>
      <c r="DQ125" s="88"/>
      <c r="DR125" s="88"/>
      <c r="DS125" s="88"/>
      <c r="DT125" s="88"/>
      <c r="DU125" s="88"/>
      <c r="DV125" s="88"/>
      <c r="DW125" s="88"/>
      <c r="DX125" s="88"/>
      <c r="DY125" s="88"/>
    </row>
    <row r="126" spans="1:129" ht="19.5">
      <c r="A126" s="74" t="s">
        <v>48</v>
      </c>
      <c r="B126" s="75" t="s">
        <v>49</v>
      </c>
      <c r="C126" s="75">
        <v>1193100002</v>
      </c>
      <c r="D126" s="76" t="s">
        <v>290</v>
      </c>
      <c r="E126" s="77" t="s">
        <v>291</v>
      </c>
      <c r="F126" s="79" t="s">
        <v>411</v>
      </c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7"/>
      <c r="BR126" s="87"/>
      <c r="BS126" s="87"/>
      <c r="BT126" s="87"/>
      <c r="BU126" s="87"/>
      <c r="BV126" s="87"/>
      <c r="BW126" s="87"/>
      <c r="BX126" s="87"/>
      <c r="BY126" s="87"/>
      <c r="BZ126" s="87"/>
      <c r="CA126" s="87"/>
      <c r="CB126" s="87"/>
      <c r="CC126" s="87"/>
      <c r="CD126" s="87"/>
      <c r="CE126" s="88"/>
      <c r="CF126" s="88"/>
      <c r="CG126" s="88"/>
      <c r="CH126" s="88"/>
      <c r="CI126" s="88"/>
      <c r="CJ126" s="88"/>
      <c r="CK126" s="88"/>
      <c r="CL126" s="88"/>
      <c r="CM126" s="88"/>
      <c r="CN126" s="88"/>
      <c r="CO126" s="88"/>
      <c r="CP126" s="88"/>
      <c r="CQ126" s="88"/>
      <c r="CR126" s="88"/>
      <c r="CS126" s="88"/>
      <c r="CT126" s="88"/>
      <c r="CU126" s="88"/>
      <c r="CV126" s="88"/>
      <c r="CW126" s="88"/>
      <c r="CX126" s="88"/>
      <c r="CY126" s="88"/>
      <c r="CZ126" s="88"/>
      <c r="DA126" s="88"/>
      <c r="DB126" s="88"/>
      <c r="DC126" s="88"/>
      <c r="DD126" s="88"/>
      <c r="DE126" s="88"/>
      <c r="DF126" s="88"/>
      <c r="DG126" s="88"/>
      <c r="DH126" s="88"/>
      <c r="DI126" s="88"/>
      <c r="DJ126" s="88"/>
      <c r="DK126" s="88"/>
      <c r="DL126" s="88"/>
      <c r="DM126" s="88"/>
      <c r="DN126" s="88"/>
      <c r="DO126" s="88"/>
      <c r="DP126" s="88"/>
      <c r="DQ126" s="88"/>
      <c r="DR126" s="88"/>
      <c r="DS126" s="88"/>
      <c r="DT126" s="88"/>
      <c r="DU126" s="88"/>
      <c r="DV126" s="88"/>
      <c r="DW126" s="88"/>
      <c r="DX126" s="88"/>
      <c r="DY126" s="88"/>
    </row>
    <row r="127" spans="1:129" ht="19.5">
      <c r="A127" s="74" t="s">
        <v>48</v>
      </c>
      <c r="B127" s="75" t="s">
        <v>49</v>
      </c>
      <c r="C127" s="75">
        <v>1193100002</v>
      </c>
      <c r="D127" s="76" t="s">
        <v>292</v>
      </c>
      <c r="E127" s="77" t="s">
        <v>293</v>
      </c>
      <c r="F127" s="79" t="s">
        <v>410</v>
      </c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  <c r="BU127" s="87"/>
      <c r="BV127" s="87"/>
      <c r="BW127" s="87"/>
      <c r="BX127" s="87"/>
      <c r="BY127" s="87"/>
      <c r="BZ127" s="87"/>
      <c r="CA127" s="87"/>
      <c r="CB127" s="87"/>
      <c r="CC127" s="87"/>
      <c r="CD127" s="87"/>
      <c r="CE127" s="88"/>
      <c r="CF127" s="88"/>
      <c r="CG127" s="88"/>
      <c r="CH127" s="88"/>
      <c r="CI127" s="88"/>
      <c r="CJ127" s="88"/>
      <c r="CK127" s="88"/>
      <c r="CL127" s="88"/>
      <c r="CM127" s="88"/>
      <c r="CN127" s="88"/>
      <c r="CO127" s="88"/>
      <c r="CP127" s="88"/>
      <c r="CQ127" s="88"/>
      <c r="CR127" s="88"/>
      <c r="CS127" s="88"/>
      <c r="CT127" s="88"/>
      <c r="CU127" s="88"/>
      <c r="CV127" s="88"/>
      <c r="CW127" s="88"/>
      <c r="CX127" s="88"/>
      <c r="CY127" s="88"/>
      <c r="CZ127" s="88"/>
      <c r="DA127" s="88"/>
      <c r="DB127" s="88"/>
      <c r="DC127" s="88"/>
      <c r="DD127" s="88"/>
      <c r="DE127" s="88"/>
      <c r="DF127" s="88"/>
      <c r="DG127" s="88"/>
      <c r="DH127" s="88"/>
      <c r="DI127" s="88"/>
      <c r="DJ127" s="88"/>
      <c r="DK127" s="88"/>
      <c r="DL127" s="88"/>
      <c r="DM127" s="88"/>
      <c r="DN127" s="88"/>
      <c r="DO127" s="88"/>
      <c r="DP127" s="88"/>
      <c r="DQ127" s="88"/>
      <c r="DR127" s="88"/>
      <c r="DS127" s="88"/>
      <c r="DT127" s="88"/>
      <c r="DU127" s="88"/>
      <c r="DV127" s="88"/>
      <c r="DW127" s="88"/>
      <c r="DX127" s="88"/>
      <c r="DY127" s="88"/>
    </row>
    <row r="128" spans="1:129" ht="19.5">
      <c r="A128" s="74" t="s">
        <v>48</v>
      </c>
      <c r="B128" s="75" t="s">
        <v>49</v>
      </c>
      <c r="C128" s="75">
        <v>1193100002</v>
      </c>
      <c r="D128" s="76" t="s">
        <v>294</v>
      </c>
      <c r="E128" s="77" t="s">
        <v>295</v>
      </c>
      <c r="F128" s="79" t="s">
        <v>410</v>
      </c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7"/>
      <c r="BQ128" s="87"/>
      <c r="BR128" s="87"/>
      <c r="BS128" s="87"/>
      <c r="BT128" s="87"/>
      <c r="BU128" s="87"/>
      <c r="BV128" s="87"/>
      <c r="BW128" s="87"/>
      <c r="BX128" s="87"/>
      <c r="BY128" s="87"/>
      <c r="BZ128" s="87"/>
      <c r="CA128" s="87"/>
      <c r="CB128" s="87"/>
      <c r="CC128" s="87"/>
      <c r="CD128" s="87"/>
      <c r="CE128" s="88"/>
      <c r="CF128" s="88"/>
      <c r="CG128" s="88"/>
      <c r="CH128" s="88"/>
      <c r="CI128" s="88"/>
      <c r="CJ128" s="88"/>
      <c r="CK128" s="88"/>
      <c r="CL128" s="88"/>
      <c r="CM128" s="88"/>
      <c r="CN128" s="88"/>
      <c r="CO128" s="88"/>
      <c r="CP128" s="88"/>
      <c r="CQ128" s="88"/>
      <c r="CR128" s="88"/>
      <c r="CS128" s="88"/>
      <c r="CT128" s="88"/>
      <c r="CU128" s="88"/>
      <c r="CV128" s="88"/>
      <c r="CW128" s="88"/>
      <c r="CX128" s="88"/>
      <c r="CY128" s="88"/>
      <c r="CZ128" s="88"/>
      <c r="DA128" s="88"/>
      <c r="DB128" s="88"/>
      <c r="DC128" s="88"/>
      <c r="DD128" s="88"/>
      <c r="DE128" s="88"/>
      <c r="DF128" s="88"/>
      <c r="DG128" s="88"/>
      <c r="DH128" s="88"/>
      <c r="DI128" s="88"/>
      <c r="DJ128" s="88"/>
      <c r="DK128" s="88"/>
      <c r="DL128" s="88"/>
      <c r="DM128" s="88"/>
      <c r="DN128" s="88"/>
      <c r="DO128" s="88"/>
      <c r="DP128" s="88"/>
      <c r="DQ128" s="88"/>
      <c r="DR128" s="88"/>
      <c r="DS128" s="88"/>
      <c r="DT128" s="88"/>
      <c r="DU128" s="88"/>
      <c r="DV128" s="88"/>
      <c r="DW128" s="88"/>
      <c r="DX128" s="88"/>
      <c r="DY128" s="88"/>
    </row>
    <row r="129" spans="1:129" ht="19.5">
      <c r="A129" s="74" t="s">
        <v>48</v>
      </c>
      <c r="B129" s="75" t="s">
        <v>49</v>
      </c>
      <c r="C129" s="75">
        <v>1193100002</v>
      </c>
      <c r="D129" s="76" t="s">
        <v>296</v>
      </c>
      <c r="E129" s="77" t="s">
        <v>297</v>
      </c>
      <c r="F129" s="79" t="s">
        <v>410</v>
      </c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  <c r="BM129" s="87"/>
      <c r="BN129" s="87"/>
      <c r="BO129" s="87"/>
      <c r="BP129" s="87"/>
      <c r="BQ129" s="87"/>
      <c r="BR129" s="87"/>
      <c r="BS129" s="87"/>
      <c r="BT129" s="87"/>
      <c r="BU129" s="87"/>
      <c r="BV129" s="87"/>
      <c r="BW129" s="87"/>
      <c r="BX129" s="87"/>
      <c r="BY129" s="87"/>
      <c r="BZ129" s="87"/>
      <c r="CA129" s="87"/>
      <c r="CB129" s="87"/>
      <c r="CC129" s="87"/>
      <c r="CD129" s="87"/>
      <c r="CE129" s="88"/>
      <c r="CF129" s="88"/>
      <c r="CG129" s="88"/>
      <c r="CH129" s="88"/>
      <c r="CI129" s="88"/>
      <c r="CJ129" s="88"/>
      <c r="CK129" s="88"/>
      <c r="CL129" s="88"/>
      <c r="CM129" s="88"/>
      <c r="CN129" s="88"/>
      <c r="CO129" s="88"/>
      <c r="CP129" s="88"/>
      <c r="CQ129" s="88"/>
      <c r="CR129" s="88"/>
      <c r="CS129" s="88"/>
      <c r="CT129" s="88"/>
      <c r="CU129" s="88"/>
      <c r="CV129" s="88"/>
      <c r="CW129" s="88"/>
      <c r="CX129" s="88"/>
      <c r="CY129" s="88"/>
      <c r="CZ129" s="88"/>
      <c r="DA129" s="88"/>
      <c r="DB129" s="88"/>
      <c r="DC129" s="88"/>
      <c r="DD129" s="88"/>
      <c r="DE129" s="88"/>
      <c r="DF129" s="88"/>
      <c r="DG129" s="88"/>
      <c r="DH129" s="88"/>
      <c r="DI129" s="88"/>
      <c r="DJ129" s="88"/>
      <c r="DK129" s="88"/>
      <c r="DL129" s="88"/>
      <c r="DM129" s="88"/>
      <c r="DN129" s="88"/>
      <c r="DO129" s="88"/>
      <c r="DP129" s="88"/>
      <c r="DQ129" s="88"/>
      <c r="DR129" s="88"/>
      <c r="DS129" s="88"/>
      <c r="DT129" s="88"/>
      <c r="DU129" s="88"/>
      <c r="DV129" s="88"/>
      <c r="DW129" s="88"/>
      <c r="DX129" s="88"/>
      <c r="DY129" s="88"/>
    </row>
    <row r="130" spans="1:129" ht="19.5">
      <c r="A130" s="74" t="s">
        <v>48</v>
      </c>
      <c r="B130" s="75" t="s">
        <v>49</v>
      </c>
      <c r="C130" s="75">
        <v>1193100002</v>
      </c>
      <c r="D130" s="76" t="s">
        <v>298</v>
      </c>
      <c r="E130" s="77" t="s">
        <v>299</v>
      </c>
      <c r="F130" s="79" t="s">
        <v>410</v>
      </c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7"/>
      <c r="BQ130" s="87"/>
      <c r="BR130" s="87"/>
      <c r="BS130" s="87"/>
      <c r="BT130" s="87"/>
      <c r="BU130" s="87"/>
      <c r="BV130" s="87"/>
      <c r="BW130" s="87"/>
      <c r="BX130" s="87"/>
      <c r="BY130" s="87"/>
      <c r="BZ130" s="87"/>
      <c r="CA130" s="87"/>
      <c r="CB130" s="87"/>
      <c r="CC130" s="87"/>
      <c r="CD130" s="87"/>
      <c r="CE130" s="88"/>
      <c r="CF130" s="88"/>
      <c r="CG130" s="88"/>
      <c r="CH130" s="88"/>
      <c r="CI130" s="88"/>
      <c r="CJ130" s="88"/>
      <c r="CK130" s="88"/>
      <c r="CL130" s="88"/>
      <c r="CM130" s="88"/>
      <c r="CN130" s="88"/>
      <c r="CO130" s="88"/>
      <c r="CP130" s="88"/>
      <c r="CQ130" s="88"/>
      <c r="CR130" s="88"/>
      <c r="CS130" s="88"/>
      <c r="CT130" s="88"/>
      <c r="CU130" s="88"/>
      <c r="CV130" s="88"/>
      <c r="CW130" s="88"/>
      <c r="CX130" s="88"/>
      <c r="CY130" s="88"/>
      <c r="CZ130" s="88"/>
      <c r="DA130" s="88"/>
      <c r="DB130" s="88"/>
      <c r="DC130" s="88"/>
      <c r="DD130" s="88"/>
      <c r="DE130" s="88"/>
      <c r="DF130" s="88"/>
      <c r="DG130" s="88"/>
      <c r="DH130" s="88"/>
      <c r="DI130" s="88"/>
      <c r="DJ130" s="88"/>
      <c r="DK130" s="88"/>
      <c r="DL130" s="88"/>
      <c r="DM130" s="88"/>
      <c r="DN130" s="88"/>
      <c r="DO130" s="88"/>
      <c r="DP130" s="88"/>
      <c r="DQ130" s="88"/>
      <c r="DR130" s="88"/>
      <c r="DS130" s="88"/>
      <c r="DT130" s="88"/>
      <c r="DU130" s="88"/>
      <c r="DV130" s="88"/>
      <c r="DW130" s="88"/>
      <c r="DX130" s="88"/>
      <c r="DY130" s="88"/>
    </row>
    <row r="131" spans="1:129" ht="19.5">
      <c r="A131" s="74" t="s">
        <v>48</v>
      </c>
      <c r="B131" s="75" t="s">
        <v>49</v>
      </c>
      <c r="C131" s="75">
        <v>1193100002</v>
      </c>
      <c r="D131" s="76" t="s">
        <v>300</v>
      </c>
      <c r="E131" s="77" t="s">
        <v>301</v>
      </c>
      <c r="F131" s="79" t="s">
        <v>410</v>
      </c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7"/>
      <c r="BQ131" s="87"/>
      <c r="BR131" s="87"/>
      <c r="BS131" s="87"/>
      <c r="BT131" s="87"/>
      <c r="BU131" s="87"/>
      <c r="BV131" s="87"/>
      <c r="BW131" s="87"/>
      <c r="BX131" s="87"/>
      <c r="BY131" s="87"/>
      <c r="BZ131" s="87"/>
      <c r="CA131" s="87"/>
      <c r="CB131" s="87"/>
      <c r="CC131" s="87"/>
      <c r="CD131" s="87"/>
      <c r="CE131" s="88"/>
      <c r="CF131" s="88"/>
      <c r="CG131" s="88"/>
      <c r="CH131" s="88"/>
      <c r="CI131" s="88"/>
      <c r="CJ131" s="88"/>
      <c r="CK131" s="88"/>
      <c r="CL131" s="88"/>
      <c r="CM131" s="88"/>
      <c r="CN131" s="88"/>
      <c r="CO131" s="88"/>
      <c r="CP131" s="88"/>
      <c r="CQ131" s="88"/>
      <c r="CR131" s="88"/>
      <c r="CS131" s="88"/>
      <c r="CT131" s="88"/>
      <c r="CU131" s="88"/>
      <c r="CV131" s="88"/>
      <c r="CW131" s="88"/>
      <c r="CX131" s="88"/>
      <c r="CY131" s="88"/>
      <c r="CZ131" s="88"/>
      <c r="DA131" s="88"/>
      <c r="DB131" s="88"/>
      <c r="DC131" s="88"/>
      <c r="DD131" s="88"/>
      <c r="DE131" s="88"/>
      <c r="DF131" s="88"/>
      <c r="DG131" s="88"/>
      <c r="DH131" s="88"/>
      <c r="DI131" s="88"/>
      <c r="DJ131" s="88"/>
      <c r="DK131" s="88"/>
      <c r="DL131" s="88"/>
      <c r="DM131" s="88"/>
      <c r="DN131" s="88"/>
      <c r="DO131" s="88"/>
      <c r="DP131" s="88"/>
      <c r="DQ131" s="88"/>
      <c r="DR131" s="88"/>
      <c r="DS131" s="88"/>
      <c r="DT131" s="88"/>
      <c r="DU131" s="88"/>
      <c r="DV131" s="88"/>
      <c r="DW131" s="88"/>
      <c r="DX131" s="88"/>
      <c r="DY131" s="88"/>
    </row>
    <row r="132" spans="1:129" ht="19.5">
      <c r="A132" s="74" t="s">
        <v>48</v>
      </c>
      <c r="B132" s="75" t="s">
        <v>49</v>
      </c>
      <c r="C132" s="75">
        <v>1193100002</v>
      </c>
      <c r="D132" s="76" t="s">
        <v>302</v>
      </c>
      <c r="E132" s="77" t="s">
        <v>303</v>
      </c>
      <c r="F132" s="79" t="s">
        <v>410</v>
      </c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7"/>
      <c r="BR132" s="87"/>
      <c r="BS132" s="87"/>
      <c r="BT132" s="87"/>
      <c r="BU132" s="87"/>
      <c r="BV132" s="87"/>
      <c r="BW132" s="87"/>
      <c r="BX132" s="87"/>
      <c r="BY132" s="87"/>
      <c r="BZ132" s="87"/>
      <c r="CA132" s="87"/>
      <c r="CB132" s="87"/>
      <c r="CC132" s="87"/>
      <c r="CD132" s="87"/>
      <c r="CE132" s="88"/>
      <c r="CF132" s="88"/>
      <c r="CG132" s="88"/>
      <c r="CH132" s="88"/>
      <c r="CI132" s="88"/>
      <c r="CJ132" s="88"/>
      <c r="CK132" s="88"/>
      <c r="CL132" s="88"/>
      <c r="CM132" s="88"/>
      <c r="CN132" s="88"/>
      <c r="CO132" s="88"/>
      <c r="CP132" s="88"/>
      <c r="CQ132" s="88"/>
      <c r="CR132" s="88"/>
      <c r="CS132" s="88"/>
      <c r="CT132" s="88"/>
      <c r="CU132" s="88"/>
      <c r="CV132" s="88"/>
      <c r="CW132" s="88"/>
      <c r="CX132" s="88"/>
      <c r="CY132" s="88"/>
      <c r="CZ132" s="88"/>
      <c r="DA132" s="88"/>
      <c r="DB132" s="88"/>
      <c r="DC132" s="88"/>
      <c r="DD132" s="88"/>
      <c r="DE132" s="88"/>
      <c r="DF132" s="88"/>
      <c r="DG132" s="88"/>
      <c r="DH132" s="88"/>
      <c r="DI132" s="88"/>
      <c r="DJ132" s="88"/>
      <c r="DK132" s="88"/>
      <c r="DL132" s="88"/>
      <c r="DM132" s="88"/>
      <c r="DN132" s="88"/>
      <c r="DO132" s="88"/>
      <c r="DP132" s="88"/>
      <c r="DQ132" s="88"/>
      <c r="DR132" s="88"/>
      <c r="DS132" s="88"/>
      <c r="DT132" s="88"/>
      <c r="DU132" s="88"/>
      <c r="DV132" s="88"/>
      <c r="DW132" s="88"/>
      <c r="DX132" s="88"/>
      <c r="DY132" s="88"/>
    </row>
    <row r="133" spans="1:129" ht="19.5">
      <c r="A133" s="74" t="s">
        <v>48</v>
      </c>
      <c r="B133" s="75" t="s">
        <v>49</v>
      </c>
      <c r="C133" s="75">
        <v>1193100002</v>
      </c>
      <c r="D133" s="76" t="s">
        <v>304</v>
      </c>
      <c r="E133" s="77" t="s">
        <v>305</v>
      </c>
      <c r="F133" s="79" t="s">
        <v>410</v>
      </c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87"/>
      <c r="CD133" s="87"/>
      <c r="CE133" s="88"/>
      <c r="CF133" s="88"/>
      <c r="CG133" s="88"/>
      <c r="CH133" s="88"/>
      <c r="CI133" s="88"/>
      <c r="CJ133" s="88"/>
      <c r="CK133" s="88"/>
      <c r="CL133" s="88"/>
      <c r="CM133" s="88"/>
      <c r="CN133" s="88"/>
      <c r="CO133" s="88"/>
      <c r="CP133" s="88"/>
      <c r="CQ133" s="88"/>
      <c r="CR133" s="88"/>
      <c r="CS133" s="88"/>
      <c r="CT133" s="88"/>
      <c r="CU133" s="88"/>
      <c r="CV133" s="88"/>
      <c r="CW133" s="88"/>
      <c r="CX133" s="88"/>
      <c r="CY133" s="88"/>
      <c r="CZ133" s="88"/>
      <c r="DA133" s="88"/>
      <c r="DB133" s="88"/>
      <c r="DC133" s="88"/>
      <c r="DD133" s="88"/>
      <c r="DE133" s="88"/>
      <c r="DF133" s="88"/>
      <c r="DG133" s="88"/>
      <c r="DH133" s="88"/>
      <c r="DI133" s="88"/>
      <c r="DJ133" s="88"/>
      <c r="DK133" s="88"/>
      <c r="DL133" s="88"/>
      <c r="DM133" s="88"/>
      <c r="DN133" s="88"/>
      <c r="DO133" s="88"/>
      <c r="DP133" s="88"/>
      <c r="DQ133" s="88"/>
      <c r="DR133" s="88"/>
      <c r="DS133" s="88"/>
      <c r="DT133" s="88"/>
      <c r="DU133" s="88"/>
      <c r="DV133" s="88"/>
      <c r="DW133" s="88"/>
      <c r="DX133" s="88"/>
      <c r="DY133" s="88"/>
    </row>
    <row r="134" spans="1:129" ht="19.5">
      <c r="A134" s="74" t="s">
        <v>48</v>
      </c>
      <c r="B134" s="75" t="s">
        <v>49</v>
      </c>
      <c r="C134" s="75">
        <v>1193100002</v>
      </c>
      <c r="D134" s="76" t="s">
        <v>306</v>
      </c>
      <c r="E134" s="77" t="s">
        <v>307</v>
      </c>
      <c r="F134" s="79" t="s">
        <v>410</v>
      </c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/>
      <c r="BY134" s="87"/>
      <c r="BZ134" s="87"/>
      <c r="CA134" s="87"/>
      <c r="CB134" s="87"/>
      <c r="CC134" s="87"/>
      <c r="CD134" s="87"/>
      <c r="CE134" s="88"/>
      <c r="CF134" s="88"/>
      <c r="CG134" s="88"/>
      <c r="CH134" s="88"/>
      <c r="CI134" s="88"/>
      <c r="CJ134" s="88"/>
      <c r="CK134" s="88"/>
      <c r="CL134" s="88"/>
      <c r="CM134" s="88"/>
      <c r="CN134" s="88"/>
      <c r="CO134" s="88"/>
      <c r="CP134" s="88"/>
      <c r="CQ134" s="88"/>
      <c r="CR134" s="88"/>
      <c r="CS134" s="88"/>
      <c r="CT134" s="88"/>
      <c r="CU134" s="88"/>
      <c r="CV134" s="88"/>
      <c r="CW134" s="88"/>
      <c r="CX134" s="88"/>
      <c r="CY134" s="88"/>
      <c r="CZ134" s="88"/>
      <c r="DA134" s="88"/>
      <c r="DB134" s="88"/>
      <c r="DC134" s="88"/>
      <c r="DD134" s="88"/>
      <c r="DE134" s="88"/>
      <c r="DF134" s="88"/>
      <c r="DG134" s="88"/>
      <c r="DH134" s="88"/>
      <c r="DI134" s="88"/>
      <c r="DJ134" s="88"/>
      <c r="DK134" s="88"/>
      <c r="DL134" s="88"/>
      <c r="DM134" s="88"/>
      <c r="DN134" s="88"/>
      <c r="DO134" s="88"/>
      <c r="DP134" s="88"/>
      <c r="DQ134" s="88"/>
      <c r="DR134" s="88"/>
      <c r="DS134" s="88"/>
      <c r="DT134" s="88"/>
      <c r="DU134" s="88"/>
      <c r="DV134" s="88"/>
      <c r="DW134" s="88"/>
      <c r="DX134" s="88"/>
      <c r="DY134" s="88"/>
    </row>
    <row r="135" spans="1:129" ht="19.5">
      <c r="A135" s="74" t="s">
        <v>48</v>
      </c>
      <c r="B135" s="75" t="s">
        <v>49</v>
      </c>
      <c r="C135" s="75">
        <v>1193100002</v>
      </c>
      <c r="D135" s="76" t="s">
        <v>308</v>
      </c>
      <c r="E135" s="77" t="s">
        <v>309</v>
      </c>
      <c r="F135" s="79" t="s">
        <v>410</v>
      </c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/>
      <c r="BY135" s="87"/>
      <c r="BZ135" s="87"/>
      <c r="CA135" s="87"/>
      <c r="CB135" s="87"/>
      <c r="CC135" s="87"/>
      <c r="CD135" s="87"/>
      <c r="CE135" s="88"/>
      <c r="CF135" s="88"/>
      <c r="CG135" s="88"/>
      <c r="CH135" s="88"/>
      <c r="CI135" s="88"/>
      <c r="CJ135" s="88"/>
      <c r="CK135" s="88"/>
      <c r="CL135" s="88"/>
      <c r="CM135" s="88"/>
      <c r="CN135" s="88"/>
      <c r="CO135" s="88"/>
      <c r="CP135" s="88"/>
      <c r="CQ135" s="88"/>
      <c r="CR135" s="88"/>
      <c r="CS135" s="88"/>
      <c r="CT135" s="88"/>
      <c r="CU135" s="88"/>
      <c r="CV135" s="88"/>
      <c r="CW135" s="88"/>
      <c r="CX135" s="88"/>
      <c r="CY135" s="88"/>
      <c r="CZ135" s="88"/>
      <c r="DA135" s="88"/>
      <c r="DB135" s="88"/>
      <c r="DC135" s="88"/>
      <c r="DD135" s="88"/>
      <c r="DE135" s="88"/>
      <c r="DF135" s="88"/>
      <c r="DG135" s="88"/>
      <c r="DH135" s="88"/>
      <c r="DI135" s="88"/>
      <c r="DJ135" s="88"/>
      <c r="DK135" s="88"/>
      <c r="DL135" s="88"/>
      <c r="DM135" s="88"/>
      <c r="DN135" s="88"/>
      <c r="DO135" s="88"/>
      <c r="DP135" s="88"/>
      <c r="DQ135" s="88"/>
      <c r="DR135" s="88"/>
      <c r="DS135" s="88"/>
      <c r="DT135" s="88"/>
      <c r="DU135" s="88"/>
      <c r="DV135" s="88"/>
      <c r="DW135" s="88"/>
      <c r="DX135" s="88"/>
      <c r="DY135" s="88"/>
    </row>
    <row r="136" spans="1:129" ht="19.5">
      <c r="A136" s="74" t="s">
        <v>48</v>
      </c>
      <c r="B136" s="75" t="s">
        <v>49</v>
      </c>
      <c r="C136" s="75">
        <v>1193100002</v>
      </c>
      <c r="D136" s="76" t="s">
        <v>310</v>
      </c>
      <c r="E136" s="77" t="s">
        <v>311</v>
      </c>
      <c r="F136" s="79" t="s">
        <v>410</v>
      </c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7"/>
      <c r="BQ136" s="87"/>
      <c r="BR136" s="87"/>
      <c r="BS136" s="87"/>
      <c r="BT136" s="87"/>
      <c r="BU136" s="87"/>
      <c r="BV136" s="87"/>
      <c r="BW136" s="87"/>
      <c r="BX136" s="87"/>
      <c r="BY136" s="87"/>
      <c r="BZ136" s="87"/>
      <c r="CA136" s="87"/>
      <c r="CB136" s="87"/>
      <c r="CC136" s="87"/>
      <c r="CD136" s="87"/>
      <c r="CE136" s="88"/>
      <c r="CF136" s="88"/>
      <c r="CG136" s="88"/>
      <c r="CH136" s="88"/>
      <c r="CI136" s="88"/>
      <c r="CJ136" s="88"/>
      <c r="CK136" s="88"/>
      <c r="CL136" s="88"/>
      <c r="CM136" s="88"/>
      <c r="CN136" s="88"/>
      <c r="CO136" s="88"/>
      <c r="CP136" s="88"/>
      <c r="CQ136" s="88"/>
      <c r="CR136" s="88"/>
      <c r="CS136" s="88"/>
      <c r="CT136" s="88"/>
      <c r="CU136" s="88"/>
      <c r="CV136" s="88"/>
      <c r="CW136" s="88"/>
      <c r="CX136" s="88"/>
      <c r="CY136" s="88"/>
      <c r="CZ136" s="88"/>
      <c r="DA136" s="88"/>
      <c r="DB136" s="88"/>
      <c r="DC136" s="88"/>
      <c r="DD136" s="88"/>
      <c r="DE136" s="88"/>
      <c r="DF136" s="88"/>
      <c r="DG136" s="88"/>
      <c r="DH136" s="88"/>
      <c r="DI136" s="88"/>
      <c r="DJ136" s="88"/>
      <c r="DK136" s="88"/>
      <c r="DL136" s="88"/>
      <c r="DM136" s="88"/>
      <c r="DN136" s="88"/>
      <c r="DO136" s="88"/>
      <c r="DP136" s="88"/>
      <c r="DQ136" s="88"/>
      <c r="DR136" s="88"/>
      <c r="DS136" s="88"/>
      <c r="DT136" s="88"/>
      <c r="DU136" s="88"/>
      <c r="DV136" s="88"/>
      <c r="DW136" s="88"/>
      <c r="DX136" s="88"/>
      <c r="DY136" s="88"/>
    </row>
    <row r="137" spans="1:129" ht="19.5">
      <c r="A137" s="74" t="s">
        <v>48</v>
      </c>
      <c r="B137" s="75" t="s">
        <v>49</v>
      </c>
      <c r="C137" s="75">
        <v>1193100002</v>
      </c>
      <c r="D137" s="76" t="s">
        <v>312</v>
      </c>
      <c r="E137" s="77" t="s">
        <v>313</v>
      </c>
      <c r="F137" s="79" t="s">
        <v>410</v>
      </c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7"/>
      <c r="BQ137" s="87"/>
      <c r="BR137" s="87"/>
      <c r="BS137" s="87"/>
      <c r="BT137" s="87"/>
      <c r="BU137" s="87"/>
      <c r="BV137" s="87"/>
      <c r="BW137" s="87"/>
      <c r="BX137" s="87"/>
      <c r="BY137" s="87"/>
      <c r="BZ137" s="87"/>
      <c r="CA137" s="87"/>
      <c r="CB137" s="87"/>
      <c r="CC137" s="87"/>
      <c r="CD137" s="87"/>
      <c r="CE137" s="88"/>
      <c r="CF137" s="88"/>
      <c r="CG137" s="88"/>
      <c r="CH137" s="88"/>
      <c r="CI137" s="88"/>
      <c r="CJ137" s="88"/>
      <c r="CK137" s="88"/>
      <c r="CL137" s="88"/>
      <c r="CM137" s="88"/>
      <c r="CN137" s="88"/>
      <c r="CO137" s="88"/>
      <c r="CP137" s="88"/>
      <c r="CQ137" s="88"/>
      <c r="CR137" s="88"/>
      <c r="CS137" s="88"/>
      <c r="CT137" s="88"/>
      <c r="CU137" s="88"/>
      <c r="CV137" s="88"/>
      <c r="CW137" s="88"/>
      <c r="CX137" s="88"/>
      <c r="CY137" s="88"/>
      <c r="CZ137" s="88"/>
      <c r="DA137" s="88"/>
      <c r="DB137" s="88"/>
      <c r="DC137" s="88"/>
      <c r="DD137" s="88"/>
      <c r="DE137" s="88"/>
      <c r="DF137" s="88"/>
      <c r="DG137" s="88"/>
      <c r="DH137" s="88"/>
      <c r="DI137" s="88"/>
      <c r="DJ137" s="88"/>
      <c r="DK137" s="88"/>
      <c r="DL137" s="88"/>
      <c r="DM137" s="88"/>
      <c r="DN137" s="88"/>
      <c r="DO137" s="88"/>
      <c r="DP137" s="88"/>
      <c r="DQ137" s="88"/>
      <c r="DR137" s="88"/>
      <c r="DS137" s="88"/>
      <c r="DT137" s="88"/>
      <c r="DU137" s="88"/>
      <c r="DV137" s="88"/>
      <c r="DW137" s="88"/>
      <c r="DX137" s="88"/>
      <c r="DY137" s="88"/>
    </row>
    <row r="138" spans="1:129" ht="19.5">
      <c r="A138" s="74" t="s">
        <v>48</v>
      </c>
      <c r="B138" s="75" t="s">
        <v>49</v>
      </c>
      <c r="C138" s="75">
        <v>1193100002</v>
      </c>
      <c r="D138" s="76" t="s">
        <v>314</v>
      </c>
      <c r="E138" s="77" t="s">
        <v>315</v>
      </c>
      <c r="F138" s="79" t="s">
        <v>410</v>
      </c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N138" s="87"/>
      <c r="BO138" s="87"/>
      <c r="BP138" s="87"/>
      <c r="BQ138" s="87"/>
      <c r="BR138" s="87"/>
      <c r="BS138" s="87"/>
      <c r="BT138" s="87"/>
      <c r="BU138" s="87"/>
      <c r="BV138" s="87"/>
      <c r="BW138" s="87"/>
      <c r="BX138" s="87"/>
      <c r="BY138" s="87"/>
      <c r="BZ138" s="87"/>
      <c r="CA138" s="87"/>
      <c r="CB138" s="87"/>
      <c r="CC138" s="87"/>
      <c r="CD138" s="87"/>
      <c r="CE138" s="88"/>
      <c r="CF138" s="88"/>
      <c r="CG138" s="88"/>
      <c r="CH138" s="88"/>
      <c r="CI138" s="88"/>
      <c r="CJ138" s="88"/>
      <c r="CK138" s="88"/>
      <c r="CL138" s="88"/>
      <c r="CM138" s="88"/>
      <c r="CN138" s="88"/>
      <c r="CO138" s="88"/>
      <c r="CP138" s="88"/>
      <c r="CQ138" s="88"/>
      <c r="CR138" s="88"/>
      <c r="CS138" s="88"/>
      <c r="CT138" s="88"/>
      <c r="CU138" s="88"/>
      <c r="CV138" s="88"/>
      <c r="CW138" s="88"/>
      <c r="CX138" s="88"/>
      <c r="CY138" s="88"/>
      <c r="CZ138" s="88"/>
      <c r="DA138" s="88"/>
      <c r="DB138" s="88"/>
      <c r="DC138" s="88"/>
      <c r="DD138" s="88"/>
      <c r="DE138" s="88"/>
      <c r="DF138" s="88"/>
      <c r="DG138" s="88"/>
      <c r="DH138" s="88"/>
      <c r="DI138" s="88"/>
      <c r="DJ138" s="88"/>
      <c r="DK138" s="88"/>
      <c r="DL138" s="88"/>
      <c r="DM138" s="88"/>
      <c r="DN138" s="88"/>
      <c r="DO138" s="88"/>
      <c r="DP138" s="88"/>
      <c r="DQ138" s="88"/>
      <c r="DR138" s="88"/>
      <c r="DS138" s="88"/>
      <c r="DT138" s="88"/>
      <c r="DU138" s="88"/>
      <c r="DV138" s="88"/>
      <c r="DW138" s="88"/>
      <c r="DX138" s="88"/>
      <c r="DY138" s="88"/>
    </row>
    <row r="139" spans="1:129" ht="19.5">
      <c r="A139" s="74" t="s">
        <v>48</v>
      </c>
      <c r="B139" s="75" t="s">
        <v>49</v>
      </c>
      <c r="C139" s="75">
        <v>1193100002</v>
      </c>
      <c r="D139" s="76" t="s">
        <v>316</v>
      </c>
      <c r="E139" s="77" t="s">
        <v>317</v>
      </c>
      <c r="F139" s="79" t="s">
        <v>410</v>
      </c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7"/>
      <c r="BQ139" s="87"/>
      <c r="BR139" s="87"/>
      <c r="BS139" s="87"/>
      <c r="BT139" s="87"/>
      <c r="BU139" s="87"/>
      <c r="BV139" s="87"/>
      <c r="BW139" s="87"/>
      <c r="BX139" s="87"/>
      <c r="BY139" s="87"/>
      <c r="BZ139" s="87"/>
      <c r="CA139" s="87"/>
      <c r="CB139" s="87"/>
      <c r="CC139" s="87"/>
      <c r="CD139" s="87"/>
      <c r="CE139" s="88"/>
      <c r="CF139" s="88"/>
      <c r="CG139" s="88"/>
      <c r="CH139" s="88"/>
      <c r="CI139" s="88"/>
      <c r="CJ139" s="88"/>
      <c r="CK139" s="88"/>
      <c r="CL139" s="88"/>
      <c r="CM139" s="88"/>
      <c r="CN139" s="88"/>
      <c r="CO139" s="88"/>
      <c r="CP139" s="88"/>
      <c r="CQ139" s="88"/>
      <c r="CR139" s="88"/>
      <c r="CS139" s="88"/>
      <c r="CT139" s="88"/>
      <c r="CU139" s="88"/>
      <c r="CV139" s="88"/>
      <c r="CW139" s="88"/>
      <c r="CX139" s="88"/>
      <c r="CY139" s="88"/>
      <c r="CZ139" s="88"/>
      <c r="DA139" s="88"/>
      <c r="DB139" s="88"/>
      <c r="DC139" s="88"/>
      <c r="DD139" s="88"/>
      <c r="DE139" s="88"/>
      <c r="DF139" s="88"/>
      <c r="DG139" s="88"/>
      <c r="DH139" s="88"/>
      <c r="DI139" s="88"/>
      <c r="DJ139" s="88"/>
      <c r="DK139" s="88"/>
      <c r="DL139" s="88"/>
      <c r="DM139" s="88"/>
      <c r="DN139" s="88"/>
      <c r="DO139" s="88"/>
      <c r="DP139" s="88"/>
      <c r="DQ139" s="88"/>
      <c r="DR139" s="88"/>
      <c r="DS139" s="88"/>
      <c r="DT139" s="88"/>
      <c r="DU139" s="88"/>
      <c r="DV139" s="88"/>
      <c r="DW139" s="88"/>
      <c r="DX139" s="88"/>
      <c r="DY139" s="88"/>
    </row>
    <row r="140" spans="1:129" ht="19.5">
      <c r="A140" s="74" t="s">
        <v>48</v>
      </c>
      <c r="B140" s="75" t="s">
        <v>49</v>
      </c>
      <c r="C140" s="75">
        <v>1193100002</v>
      </c>
      <c r="D140" s="76" t="s">
        <v>318</v>
      </c>
      <c r="E140" s="77" t="s">
        <v>319</v>
      </c>
      <c r="F140" s="79" t="s">
        <v>411</v>
      </c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7"/>
      <c r="BQ140" s="87"/>
      <c r="BR140" s="87"/>
      <c r="BS140" s="87"/>
      <c r="BT140" s="87"/>
      <c r="BU140" s="87"/>
      <c r="BV140" s="87"/>
      <c r="BW140" s="87"/>
      <c r="BX140" s="87"/>
      <c r="BY140" s="87"/>
      <c r="BZ140" s="87"/>
      <c r="CA140" s="87"/>
      <c r="CB140" s="87"/>
      <c r="CC140" s="87"/>
      <c r="CD140" s="87"/>
      <c r="CE140" s="88"/>
      <c r="CF140" s="88"/>
      <c r="CG140" s="88"/>
      <c r="CH140" s="88"/>
      <c r="CI140" s="88"/>
      <c r="CJ140" s="88"/>
      <c r="CK140" s="88"/>
      <c r="CL140" s="88"/>
      <c r="CM140" s="88"/>
      <c r="CN140" s="88"/>
      <c r="CO140" s="88"/>
      <c r="CP140" s="88"/>
      <c r="CQ140" s="88"/>
      <c r="CR140" s="88"/>
      <c r="CS140" s="88"/>
      <c r="CT140" s="88"/>
      <c r="CU140" s="88"/>
      <c r="CV140" s="88"/>
      <c r="CW140" s="88"/>
      <c r="CX140" s="88"/>
      <c r="CY140" s="88"/>
      <c r="CZ140" s="88"/>
      <c r="DA140" s="88"/>
      <c r="DB140" s="88"/>
      <c r="DC140" s="88"/>
      <c r="DD140" s="88"/>
      <c r="DE140" s="88"/>
      <c r="DF140" s="88"/>
      <c r="DG140" s="88"/>
      <c r="DH140" s="88"/>
      <c r="DI140" s="88"/>
      <c r="DJ140" s="88"/>
      <c r="DK140" s="88"/>
      <c r="DL140" s="88"/>
      <c r="DM140" s="88"/>
      <c r="DN140" s="88"/>
      <c r="DO140" s="88"/>
      <c r="DP140" s="88"/>
      <c r="DQ140" s="88"/>
      <c r="DR140" s="88"/>
      <c r="DS140" s="88"/>
      <c r="DT140" s="88"/>
      <c r="DU140" s="88"/>
      <c r="DV140" s="88"/>
      <c r="DW140" s="88"/>
      <c r="DX140" s="88"/>
      <c r="DY140" s="88"/>
    </row>
    <row r="141" spans="1:129" ht="19.5">
      <c r="A141" s="74" t="s">
        <v>48</v>
      </c>
      <c r="B141" s="75" t="s">
        <v>49</v>
      </c>
      <c r="C141" s="75">
        <v>1193100002</v>
      </c>
      <c r="D141" s="76" t="s">
        <v>320</v>
      </c>
      <c r="E141" s="77" t="s">
        <v>321</v>
      </c>
      <c r="F141" s="79" t="s">
        <v>410</v>
      </c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  <c r="BM141" s="87"/>
      <c r="BN141" s="87"/>
      <c r="BO141" s="87"/>
      <c r="BP141" s="87"/>
      <c r="BQ141" s="87"/>
      <c r="BR141" s="87"/>
      <c r="BS141" s="87"/>
      <c r="BT141" s="87"/>
      <c r="BU141" s="87"/>
      <c r="BV141" s="87"/>
      <c r="BW141" s="87"/>
      <c r="BX141" s="87"/>
      <c r="BY141" s="87"/>
      <c r="BZ141" s="87"/>
      <c r="CA141" s="87"/>
      <c r="CB141" s="87"/>
      <c r="CC141" s="87"/>
      <c r="CD141" s="87"/>
      <c r="CE141" s="88"/>
      <c r="CF141" s="88"/>
      <c r="CG141" s="88"/>
      <c r="CH141" s="88"/>
      <c r="CI141" s="88"/>
      <c r="CJ141" s="88"/>
      <c r="CK141" s="88"/>
      <c r="CL141" s="88"/>
      <c r="CM141" s="88"/>
      <c r="CN141" s="88"/>
      <c r="CO141" s="88"/>
      <c r="CP141" s="88"/>
      <c r="CQ141" s="88"/>
      <c r="CR141" s="88"/>
      <c r="CS141" s="88"/>
      <c r="CT141" s="88"/>
      <c r="CU141" s="88"/>
      <c r="CV141" s="88"/>
      <c r="CW141" s="88"/>
      <c r="CX141" s="88"/>
      <c r="CY141" s="88"/>
      <c r="CZ141" s="88"/>
      <c r="DA141" s="88"/>
      <c r="DB141" s="88"/>
      <c r="DC141" s="88"/>
      <c r="DD141" s="88"/>
      <c r="DE141" s="88"/>
      <c r="DF141" s="88"/>
      <c r="DG141" s="88"/>
      <c r="DH141" s="88"/>
      <c r="DI141" s="88"/>
      <c r="DJ141" s="88"/>
      <c r="DK141" s="88"/>
      <c r="DL141" s="88"/>
      <c r="DM141" s="88"/>
      <c r="DN141" s="88"/>
      <c r="DO141" s="88"/>
      <c r="DP141" s="88"/>
      <c r="DQ141" s="88"/>
      <c r="DR141" s="88"/>
      <c r="DS141" s="88"/>
      <c r="DT141" s="88"/>
      <c r="DU141" s="88"/>
      <c r="DV141" s="88"/>
      <c r="DW141" s="88"/>
      <c r="DX141" s="88"/>
      <c r="DY141" s="88"/>
    </row>
    <row r="142" spans="1:129" ht="19.5">
      <c r="A142" s="74" t="s">
        <v>48</v>
      </c>
      <c r="B142" s="75" t="s">
        <v>49</v>
      </c>
      <c r="C142" s="75">
        <v>1193100002</v>
      </c>
      <c r="D142" s="76" t="s">
        <v>322</v>
      </c>
      <c r="E142" s="77" t="s">
        <v>323</v>
      </c>
      <c r="F142" s="79" t="s">
        <v>410</v>
      </c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7"/>
      <c r="BQ142" s="87"/>
      <c r="BR142" s="87"/>
      <c r="BS142" s="87"/>
      <c r="BT142" s="87"/>
      <c r="BU142" s="87"/>
      <c r="BV142" s="87"/>
      <c r="BW142" s="87"/>
      <c r="BX142" s="87"/>
      <c r="BY142" s="87"/>
      <c r="BZ142" s="87"/>
      <c r="CA142" s="87"/>
      <c r="CB142" s="87"/>
      <c r="CC142" s="87"/>
      <c r="CD142" s="87"/>
      <c r="CE142" s="88"/>
      <c r="CF142" s="88"/>
      <c r="CG142" s="88"/>
      <c r="CH142" s="88"/>
      <c r="CI142" s="88"/>
      <c r="CJ142" s="88"/>
      <c r="CK142" s="88"/>
      <c r="CL142" s="88"/>
      <c r="CM142" s="88"/>
      <c r="CN142" s="88"/>
      <c r="CO142" s="88"/>
      <c r="CP142" s="88"/>
      <c r="CQ142" s="88"/>
      <c r="CR142" s="88"/>
      <c r="CS142" s="88"/>
      <c r="CT142" s="88"/>
      <c r="CU142" s="88"/>
      <c r="CV142" s="88"/>
      <c r="CW142" s="88"/>
      <c r="CX142" s="88"/>
      <c r="CY142" s="88"/>
      <c r="CZ142" s="88"/>
      <c r="DA142" s="88"/>
      <c r="DB142" s="88"/>
      <c r="DC142" s="88"/>
      <c r="DD142" s="88"/>
      <c r="DE142" s="88"/>
      <c r="DF142" s="88"/>
      <c r="DG142" s="88"/>
      <c r="DH142" s="88"/>
      <c r="DI142" s="88"/>
      <c r="DJ142" s="88"/>
      <c r="DK142" s="88"/>
      <c r="DL142" s="88"/>
      <c r="DM142" s="88"/>
      <c r="DN142" s="88"/>
      <c r="DO142" s="88"/>
      <c r="DP142" s="88"/>
      <c r="DQ142" s="88"/>
      <c r="DR142" s="88"/>
      <c r="DS142" s="88"/>
      <c r="DT142" s="88"/>
      <c r="DU142" s="88"/>
      <c r="DV142" s="88"/>
      <c r="DW142" s="88"/>
      <c r="DX142" s="88"/>
      <c r="DY142" s="88"/>
    </row>
    <row r="143" spans="1:129" ht="19.5">
      <c r="A143" s="74" t="s">
        <v>48</v>
      </c>
      <c r="B143" s="75" t="s">
        <v>49</v>
      </c>
      <c r="C143" s="75">
        <v>1193100002</v>
      </c>
      <c r="D143" s="76" t="s">
        <v>324</v>
      </c>
      <c r="E143" s="77" t="s">
        <v>325</v>
      </c>
      <c r="F143" s="79" t="s">
        <v>410</v>
      </c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8"/>
      <c r="CF143" s="88"/>
      <c r="CG143" s="88"/>
      <c r="CH143" s="88"/>
      <c r="CI143" s="88"/>
      <c r="CJ143" s="88"/>
      <c r="CK143" s="88"/>
      <c r="CL143" s="88"/>
      <c r="CM143" s="88"/>
      <c r="CN143" s="88"/>
      <c r="CO143" s="88"/>
      <c r="CP143" s="88"/>
      <c r="CQ143" s="88"/>
      <c r="CR143" s="88"/>
      <c r="CS143" s="88"/>
      <c r="CT143" s="88"/>
      <c r="CU143" s="88"/>
      <c r="CV143" s="88"/>
      <c r="CW143" s="88"/>
      <c r="CX143" s="88"/>
      <c r="CY143" s="88"/>
      <c r="CZ143" s="88"/>
      <c r="DA143" s="88"/>
      <c r="DB143" s="88"/>
      <c r="DC143" s="88"/>
      <c r="DD143" s="88"/>
      <c r="DE143" s="88"/>
      <c r="DF143" s="88"/>
      <c r="DG143" s="88"/>
      <c r="DH143" s="88"/>
      <c r="DI143" s="88"/>
      <c r="DJ143" s="88"/>
      <c r="DK143" s="88"/>
      <c r="DL143" s="88"/>
      <c r="DM143" s="88"/>
      <c r="DN143" s="88"/>
      <c r="DO143" s="88"/>
      <c r="DP143" s="88"/>
      <c r="DQ143" s="88"/>
      <c r="DR143" s="88"/>
      <c r="DS143" s="88"/>
      <c r="DT143" s="88"/>
      <c r="DU143" s="88"/>
      <c r="DV143" s="88"/>
      <c r="DW143" s="88"/>
      <c r="DX143" s="88"/>
      <c r="DY143" s="88"/>
    </row>
    <row r="144" spans="1:129" ht="19.5">
      <c r="A144" s="74" t="s">
        <v>48</v>
      </c>
      <c r="B144" s="75" t="s">
        <v>49</v>
      </c>
      <c r="C144" s="75">
        <v>1193100002</v>
      </c>
      <c r="D144" s="76" t="s">
        <v>326</v>
      </c>
      <c r="E144" s="77" t="s">
        <v>327</v>
      </c>
      <c r="F144" s="79" t="s">
        <v>411</v>
      </c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  <c r="BM144" s="87"/>
      <c r="BN144" s="87"/>
      <c r="BO144" s="87"/>
      <c r="BP144" s="87"/>
      <c r="BQ144" s="87"/>
      <c r="BR144" s="87"/>
      <c r="BS144" s="87"/>
      <c r="BT144" s="87"/>
      <c r="BU144" s="87"/>
      <c r="BV144" s="87"/>
      <c r="BW144" s="87"/>
      <c r="BX144" s="87"/>
      <c r="BY144" s="87"/>
      <c r="BZ144" s="87"/>
      <c r="CA144" s="87"/>
      <c r="CB144" s="87"/>
      <c r="CC144" s="87"/>
      <c r="CD144" s="87"/>
      <c r="CE144" s="88"/>
      <c r="CF144" s="88"/>
      <c r="CG144" s="88"/>
      <c r="CH144" s="88"/>
      <c r="CI144" s="88"/>
      <c r="CJ144" s="88"/>
      <c r="CK144" s="88"/>
      <c r="CL144" s="88"/>
      <c r="CM144" s="88"/>
      <c r="CN144" s="88"/>
      <c r="CO144" s="88"/>
      <c r="CP144" s="88"/>
      <c r="CQ144" s="88"/>
      <c r="CR144" s="88"/>
      <c r="CS144" s="88"/>
      <c r="CT144" s="88"/>
      <c r="CU144" s="88"/>
      <c r="CV144" s="88"/>
      <c r="CW144" s="88"/>
      <c r="CX144" s="88"/>
      <c r="CY144" s="88"/>
      <c r="CZ144" s="88"/>
      <c r="DA144" s="88"/>
      <c r="DB144" s="88"/>
      <c r="DC144" s="88"/>
      <c r="DD144" s="88"/>
      <c r="DE144" s="88"/>
      <c r="DF144" s="88"/>
      <c r="DG144" s="88"/>
      <c r="DH144" s="88"/>
      <c r="DI144" s="88"/>
      <c r="DJ144" s="88"/>
      <c r="DK144" s="88"/>
      <c r="DL144" s="88"/>
      <c r="DM144" s="88"/>
      <c r="DN144" s="88"/>
      <c r="DO144" s="88"/>
      <c r="DP144" s="88"/>
      <c r="DQ144" s="88"/>
      <c r="DR144" s="88"/>
      <c r="DS144" s="88"/>
      <c r="DT144" s="88"/>
      <c r="DU144" s="88"/>
      <c r="DV144" s="88"/>
      <c r="DW144" s="88"/>
      <c r="DX144" s="88"/>
      <c r="DY144" s="88"/>
    </row>
    <row r="145" spans="1:129" ht="19.5">
      <c r="A145" s="74" t="s">
        <v>48</v>
      </c>
      <c r="B145" s="75" t="s">
        <v>49</v>
      </c>
      <c r="C145" s="75">
        <v>1193100002</v>
      </c>
      <c r="D145" s="76" t="s">
        <v>328</v>
      </c>
      <c r="E145" s="77" t="s">
        <v>329</v>
      </c>
      <c r="F145" s="79" t="s">
        <v>410</v>
      </c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7"/>
      <c r="BQ145" s="87"/>
      <c r="BR145" s="87"/>
      <c r="BS145" s="87"/>
      <c r="BT145" s="87"/>
      <c r="BU145" s="87"/>
      <c r="BV145" s="87"/>
      <c r="BW145" s="87"/>
      <c r="BX145" s="87"/>
      <c r="BY145" s="87"/>
      <c r="BZ145" s="87"/>
      <c r="CA145" s="87"/>
      <c r="CB145" s="87"/>
      <c r="CC145" s="87"/>
      <c r="CD145" s="87"/>
      <c r="CE145" s="88"/>
      <c r="CF145" s="88"/>
      <c r="CG145" s="88"/>
      <c r="CH145" s="88"/>
      <c r="CI145" s="88"/>
      <c r="CJ145" s="88"/>
      <c r="CK145" s="88"/>
      <c r="CL145" s="88"/>
      <c r="CM145" s="88"/>
      <c r="CN145" s="88"/>
      <c r="CO145" s="88"/>
      <c r="CP145" s="88"/>
      <c r="CQ145" s="88"/>
      <c r="CR145" s="88"/>
      <c r="CS145" s="88"/>
      <c r="CT145" s="88"/>
      <c r="CU145" s="88"/>
      <c r="CV145" s="88"/>
      <c r="CW145" s="88"/>
      <c r="CX145" s="88"/>
      <c r="CY145" s="88"/>
      <c r="CZ145" s="88"/>
      <c r="DA145" s="88"/>
      <c r="DB145" s="88"/>
      <c r="DC145" s="88"/>
      <c r="DD145" s="88"/>
      <c r="DE145" s="88"/>
      <c r="DF145" s="88"/>
      <c r="DG145" s="88"/>
      <c r="DH145" s="88"/>
      <c r="DI145" s="88"/>
      <c r="DJ145" s="88"/>
      <c r="DK145" s="88"/>
      <c r="DL145" s="88"/>
      <c r="DM145" s="88"/>
      <c r="DN145" s="88"/>
      <c r="DO145" s="88"/>
      <c r="DP145" s="88"/>
      <c r="DQ145" s="88"/>
      <c r="DR145" s="88"/>
      <c r="DS145" s="88"/>
      <c r="DT145" s="88"/>
      <c r="DU145" s="88"/>
      <c r="DV145" s="88"/>
      <c r="DW145" s="88"/>
      <c r="DX145" s="88"/>
      <c r="DY145" s="88"/>
    </row>
    <row r="146" spans="1:129" ht="19.5">
      <c r="A146" s="74" t="s">
        <v>48</v>
      </c>
      <c r="B146" s="75" t="s">
        <v>49</v>
      </c>
      <c r="C146" s="75">
        <v>1193100002</v>
      </c>
      <c r="D146" s="76" t="s">
        <v>330</v>
      </c>
      <c r="E146" s="77" t="s">
        <v>331</v>
      </c>
      <c r="F146" s="79" t="s">
        <v>410</v>
      </c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7"/>
      <c r="BQ146" s="87"/>
      <c r="BR146" s="87"/>
      <c r="BS146" s="87"/>
      <c r="BT146" s="87"/>
      <c r="BU146" s="87"/>
      <c r="BV146" s="87"/>
      <c r="BW146" s="87"/>
      <c r="BX146" s="87"/>
      <c r="BY146" s="87"/>
      <c r="BZ146" s="87"/>
      <c r="CA146" s="87"/>
      <c r="CB146" s="87"/>
      <c r="CC146" s="87"/>
      <c r="CD146" s="87"/>
      <c r="CE146" s="88"/>
      <c r="CF146" s="88"/>
      <c r="CG146" s="88"/>
      <c r="CH146" s="88"/>
      <c r="CI146" s="88"/>
      <c r="CJ146" s="88"/>
      <c r="CK146" s="88"/>
      <c r="CL146" s="88"/>
      <c r="CM146" s="88"/>
      <c r="CN146" s="88"/>
      <c r="CO146" s="88"/>
      <c r="CP146" s="88"/>
      <c r="CQ146" s="88"/>
      <c r="CR146" s="88"/>
      <c r="CS146" s="88"/>
      <c r="CT146" s="88"/>
      <c r="CU146" s="88"/>
      <c r="CV146" s="88"/>
      <c r="CW146" s="88"/>
      <c r="CX146" s="88"/>
      <c r="CY146" s="88"/>
      <c r="CZ146" s="88"/>
      <c r="DA146" s="88"/>
      <c r="DB146" s="88"/>
      <c r="DC146" s="88"/>
      <c r="DD146" s="88"/>
      <c r="DE146" s="88"/>
      <c r="DF146" s="88"/>
      <c r="DG146" s="88"/>
      <c r="DH146" s="88"/>
      <c r="DI146" s="88"/>
      <c r="DJ146" s="88"/>
      <c r="DK146" s="88"/>
      <c r="DL146" s="88"/>
      <c r="DM146" s="88"/>
      <c r="DN146" s="88"/>
      <c r="DO146" s="88"/>
      <c r="DP146" s="88"/>
      <c r="DQ146" s="88"/>
      <c r="DR146" s="88"/>
      <c r="DS146" s="88"/>
      <c r="DT146" s="88"/>
      <c r="DU146" s="88"/>
      <c r="DV146" s="88"/>
      <c r="DW146" s="88"/>
      <c r="DX146" s="88"/>
      <c r="DY146" s="88"/>
    </row>
    <row r="147" spans="1:129" ht="19.5">
      <c r="A147" s="74" t="s">
        <v>48</v>
      </c>
      <c r="B147" s="75" t="s">
        <v>49</v>
      </c>
      <c r="C147" s="75">
        <v>1193100002</v>
      </c>
      <c r="D147" s="76" t="s">
        <v>332</v>
      </c>
      <c r="E147" s="77" t="s">
        <v>333</v>
      </c>
      <c r="F147" s="79" t="s">
        <v>411</v>
      </c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7"/>
      <c r="BR147" s="87"/>
      <c r="BS147" s="87"/>
      <c r="BT147" s="87"/>
      <c r="BU147" s="87"/>
      <c r="BV147" s="87"/>
      <c r="BW147" s="87"/>
      <c r="BX147" s="87"/>
      <c r="BY147" s="87"/>
      <c r="BZ147" s="87"/>
      <c r="CA147" s="87"/>
      <c r="CB147" s="87"/>
      <c r="CC147" s="87"/>
      <c r="CD147" s="87"/>
      <c r="CE147" s="88"/>
      <c r="CF147" s="88"/>
      <c r="CG147" s="88"/>
      <c r="CH147" s="88"/>
      <c r="CI147" s="88"/>
      <c r="CJ147" s="88"/>
      <c r="CK147" s="88"/>
      <c r="CL147" s="88"/>
      <c r="CM147" s="88"/>
      <c r="CN147" s="88"/>
      <c r="CO147" s="88"/>
      <c r="CP147" s="88"/>
      <c r="CQ147" s="88"/>
      <c r="CR147" s="88"/>
      <c r="CS147" s="88"/>
      <c r="CT147" s="88"/>
      <c r="CU147" s="88"/>
      <c r="CV147" s="88"/>
      <c r="CW147" s="88"/>
      <c r="CX147" s="88"/>
      <c r="CY147" s="88"/>
      <c r="CZ147" s="88"/>
      <c r="DA147" s="88"/>
      <c r="DB147" s="88"/>
      <c r="DC147" s="88"/>
      <c r="DD147" s="88"/>
      <c r="DE147" s="88"/>
      <c r="DF147" s="88"/>
      <c r="DG147" s="88"/>
      <c r="DH147" s="88"/>
      <c r="DI147" s="88"/>
      <c r="DJ147" s="88"/>
      <c r="DK147" s="88"/>
      <c r="DL147" s="88"/>
      <c r="DM147" s="88"/>
      <c r="DN147" s="88"/>
      <c r="DO147" s="88"/>
      <c r="DP147" s="88"/>
      <c r="DQ147" s="88"/>
      <c r="DR147" s="88"/>
      <c r="DS147" s="88"/>
      <c r="DT147" s="88"/>
      <c r="DU147" s="88"/>
      <c r="DV147" s="88"/>
      <c r="DW147" s="88"/>
      <c r="DX147" s="88"/>
      <c r="DY147" s="88"/>
    </row>
    <row r="148" spans="1:129" ht="19.5">
      <c r="A148" s="74" t="s">
        <v>48</v>
      </c>
      <c r="B148" s="75" t="s">
        <v>49</v>
      </c>
      <c r="C148" s="75">
        <v>1193100002</v>
      </c>
      <c r="D148" s="76" t="s">
        <v>334</v>
      </c>
      <c r="E148" s="77" t="s">
        <v>335</v>
      </c>
      <c r="F148" s="79" t="s">
        <v>410</v>
      </c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7"/>
      <c r="BR148" s="87"/>
      <c r="BS148" s="87"/>
      <c r="BT148" s="87"/>
      <c r="BU148" s="87"/>
      <c r="BV148" s="87"/>
      <c r="BW148" s="87"/>
      <c r="BX148" s="87"/>
      <c r="BY148" s="87"/>
      <c r="BZ148" s="87"/>
      <c r="CA148" s="87"/>
      <c r="CB148" s="87"/>
      <c r="CC148" s="87"/>
      <c r="CD148" s="87"/>
      <c r="CE148" s="88"/>
      <c r="CF148" s="88"/>
      <c r="CG148" s="88"/>
      <c r="CH148" s="88"/>
      <c r="CI148" s="88"/>
      <c r="CJ148" s="88"/>
      <c r="CK148" s="88"/>
      <c r="CL148" s="88"/>
      <c r="CM148" s="88"/>
      <c r="CN148" s="88"/>
      <c r="CO148" s="88"/>
      <c r="CP148" s="88"/>
      <c r="CQ148" s="88"/>
      <c r="CR148" s="88"/>
      <c r="CS148" s="88"/>
      <c r="CT148" s="88"/>
      <c r="CU148" s="88"/>
      <c r="CV148" s="88"/>
      <c r="CW148" s="88"/>
      <c r="CX148" s="88"/>
      <c r="CY148" s="88"/>
      <c r="CZ148" s="88"/>
      <c r="DA148" s="88"/>
      <c r="DB148" s="88"/>
      <c r="DC148" s="88"/>
      <c r="DD148" s="88"/>
      <c r="DE148" s="88"/>
      <c r="DF148" s="88"/>
      <c r="DG148" s="88"/>
      <c r="DH148" s="88"/>
      <c r="DI148" s="88"/>
      <c r="DJ148" s="88"/>
      <c r="DK148" s="88"/>
      <c r="DL148" s="88"/>
      <c r="DM148" s="88"/>
      <c r="DN148" s="88"/>
      <c r="DO148" s="88"/>
      <c r="DP148" s="88"/>
      <c r="DQ148" s="88"/>
      <c r="DR148" s="88"/>
      <c r="DS148" s="88"/>
      <c r="DT148" s="88"/>
      <c r="DU148" s="88"/>
      <c r="DV148" s="88"/>
      <c r="DW148" s="88"/>
      <c r="DX148" s="88"/>
      <c r="DY148" s="88"/>
    </row>
    <row r="149" spans="1:129" ht="19.5">
      <c r="A149" s="74" t="s">
        <v>48</v>
      </c>
      <c r="B149" s="75" t="s">
        <v>49</v>
      </c>
      <c r="C149" s="75">
        <v>1193100002</v>
      </c>
      <c r="D149" s="76" t="s">
        <v>336</v>
      </c>
      <c r="E149" s="77" t="s">
        <v>337</v>
      </c>
      <c r="F149" s="79" t="s">
        <v>411</v>
      </c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7"/>
      <c r="BQ149" s="87"/>
      <c r="BR149" s="87"/>
      <c r="BS149" s="87"/>
      <c r="BT149" s="87"/>
      <c r="BU149" s="87"/>
      <c r="BV149" s="87"/>
      <c r="BW149" s="87"/>
      <c r="BX149" s="87"/>
      <c r="BY149" s="87"/>
      <c r="BZ149" s="87"/>
      <c r="CA149" s="87"/>
      <c r="CB149" s="87"/>
      <c r="CC149" s="87"/>
      <c r="CD149" s="87"/>
      <c r="CE149" s="88"/>
      <c r="CF149" s="88"/>
      <c r="CG149" s="88"/>
      <c r="CH149" s="88"/>
      <c r="CI149" s="88"/>
      <c r="CJ149" s="88"/>
      <c r="CK149" s="88"/>
      <c r="CL149" s="88"/>
      <c r="CM149" s="88"/>
      <c r="CN149" s="88"/>
      <c r="CO149" s="88"/>
      <c r="CP149" s="88"/>
      <c r="CQ149" s="88"/>
      <c r="CR149" s="88"/>
      <c r="CS149" s="88"/>
      <c r="CT149" s="88"/>
      <c r="CU149" s="88"/>
      <c r="CV149" s="88"/>
      <c r="CW149" s="88"/>
      <c r="CX149" s="88"/>
      <c r="CY149" s="88"/>
      <c r="CZ149" s="88"/>
      <c r="DA149" s="88"/>
      <c r="DB149" s="88"/>
      <c r="DC149" s="88"/>
      <c r="DD149" s="88"/>
      <c r="DE149" s="88"/>
      <c r="DF149" s="88"/>
      <c r="DG149" s="88"/>
      <c r="DH149" s="88"/>
      <c r="DI149" s="88"/>
      <c r="DJ149" s="88"/>
      <c r="DK149" s="88"/>
      <c r="DL149" s="88"/>
      <c r="DM149" s="88"/>
      <c r="DN149" s="88"/>
      <c r="DO149" s="88"/>
      <c r="DP149" s="88"/>
      <c r="DQ149" s="88"/>
      <c r="DR149" s="88"/>
      <c r="DS149" s="88"/>
      <c r="DT149" s="88"/>
      <c r="DU149" s="88"/>
      <c r="DV149" s="88"/>
      <c r="DW149" s="88"/>
      <c r="DX149" s="88"/>
      <c r="DY149" s="88"/>
    </row>
    <row r="150" spans="1:129" ht="19.5">
      <c r="A150" s="74" t="s">
        <v>48</v>
      </c>
      <c r="B150" s="75" t="s">
        <v>49</v>
      </c>
      <c r="C150" s="75">
        <v>1193100002</v>
      </c>
      <c r="D150" s="76" t="s">
        <v>338</v>
      </c>
      <c r="E150" s="77" t="s">
        <v>339</v>
      </c>
      <c r="F150" s="79" t="s">
        <v>410</v>
      </c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  <c r="BH150" s="87"/>
      <c r="BI150" s="87"/>
      <c r="BJ150" s="87"/>
      <c r="BK150" s="87"/>
      <c r="BL150" s="87"/>
      <c r="BM150" s="87"/>
      <c r="BN150" s="87"/>
      <c r="BO150" s="87"/>
      <c r="BP150" s="87"/>
      <c r="BQ150" s="87"/>
      <c r="BR150" s="87"/>
      <c r="BS150" s="87"/>
      <c r="BT150" s="87"/>
      <c r="BU150" s="87"/>
      <c r="BV150" s="87"/>
      <c r="BW150" s="87"/>
      <c r="BX150" s="87"/>
      <c r="BY150" s="87"/>
      <c r="BZ150" s="87"/>
      <c r="CA150" s="87"/>
      <c r="CB150" s="87"/>
      <c r="CC150" s="87"/>
      <c r="CD150" s="87"/>
      <c r="CE150" s="88"/>
      <c r="CF150" s="88"/>
      <c r="CG150" s="88"/>
      <c r="CH150" s="88"/>
      <c r="CI150" s="88"/>
      <c r="CJ150" s="88"/>
      <c r="CK150" s="88"/>
      <c r="CL150" s="88"/>
      <c r="CM150" s="88"/>
      <c r="CN150" s="88"/>
      <c r="CO150" s="88"/>
      <c r="CP150" s="88"/>
      <c r="CQ150" s="88"/>
      <c r="CR150" s="88"/>
      <c r="CS150" s="88"/>
      <c r="CT150" s="88"/>
      <c r="CU150" s="88"/>
      <c r="CV150" s="88"/>
      <c r="CW150" s="88"/>
      <c r="CX150" s="88"/>
      <c r="CY150" s="88"/>
      <c r="CZ150" s="88"/>
      <c r="DA150" s="88"/>
      <c r="DB150" s="88"/>
      <c r="DC150" s="88"/>
      <c r="DD150" s="88"/>
      <c r="DE150" s="88"/>
      <c r="DF150" s="88"/>
      <c r="DG150" s="88"/>
      <c r="DH150" s="88"/>
      <c r="DI150" s="88"/>
      <c r="DJ150" s="88"/>
      <c r="DK150" s="88"/>
      <c r="DL150" s="88"/>
      <c r="DM150" s="88"/>
      <c r="DN150" s="88"/>
      <c r="DO150" s="88"/>
      <c r="DP150" s="88"/>
      <c r="DQ150" s="88"/>
      <c r="DR150" s="88"/>
      <c r="DS150" s="88"/>
      <c r="DT150" s="88"/>
      <c r="DU150" s="88"/>
      <c r="DV150" s="88"/>
      <c r="DW150" s="88"/>
      <c r="DX150" s="88"/>
      <c r="DY150" s="88"/>
    </row>
    <row r="151" spans="1:129" ht="19.5">
      <c r="A151" s="74" t="s">
        <v>48</v>
      </c>
      <c r="B151" s="75" t="s">
        <v>49</v>
      </c>
      <c r="C151" s="75">
        <v>1193100002</v>
      </c>
      <c r="D151" s="76" t="s">
        <v>340</v>
      </c>
      <c r="E151" s="77" t="s">
        <v>341</v>
      </c>
      <c r="F151" s="79" t="s">
        <v>410</v>
      </c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7"/>
      <c r="BQ151" s="87"/>
      <c r="BR151" s="87"/>
      <c r="BS151" s="87"/>
      <c r="BT151" s="87"/>
      <c r="BU151" s="87"/>
      <c r="BV151" s="87"/>
      <c r="BW151" s="87"/>
      <c r="BX151" s="87"/>
      <c r="BY151" s="87"/>
      <c r="BZ151" s="87"/>
      <c r="CA151" s="87"/>
      <c r="CB151" s="87"/>
      <c r="CC151" s="87"/>
      <c r="CD151" s="87"/>
      <c r="CE151" s="88"/>
      <c r="CF151" s="88"/>
      <c r="CG151" s="88"/>
      <c r="CH151" s="88"/>
      <c r="CI151" s="88"/>
      <c r="CJ151" s="88"/>
      <c r="CK151" s="88"/>
      <c r="CL151" s="88"/>
      <c r="CM151" s="88"/>
      <c r="CN151" s="88"/>
      <c r="CO151" s="88"/>
      <c r="CP151" s="88"/>
      <c r="CQ151" s="88"/>
      <c r="CR151" s="88"/>
      <c r="CS151" s="88"/>
      <c r="CT151" s="88"/>
      <c r="CU151" s="88"/>
      <c r="CV151" s="88"/>
      <c r="CW151" s="88"/>
      <c r="CX151" s="88"/>
      <c r="CY151" s="88"/>
      <c r="CZ151" s="88"/>
      <c r="DA151" s="88"/>
      <c r="DB151" s="88"/>
      <c r="DC151" s="88"/>
      <c r="DD151" s="88"/>
      <c r="DE151" s="88"/>
      <c r="DF151" s="88"/>
      <c r="DG151" s="88"/>
      <c r="DH151" s="88"/>
      <c r="DI151" s="88"/>
      <c r="DJ151" s="88"/>
      <c r="DK151" s="88"/>
      <c r="DL151" s="88"/>
      <c r="DM151" s="88"/>
      <c r="DN151" s="88"/>
      <c r="DO151" s="88"/>
      <c r="DP151" s="88"/>
      <c r="DQ151" s="88"/>
      <c r="DR151" s="88"/>
      <c r="DS151" s="88"/>
      <c r="DT151" s="88"/>
      <c r="DU151" s="88"/>
      <c r="DV151" s="88"/>
      <c r="DW151" s="88"/>
      <c r="DX151" s="88"/>
      <c r="DY151" s="88"/>
    </row>
    <row r="152" spans="1:129" ht="19.5">
      <c r="A152" s="74" t="s">
        <v>48</v>
      </c>
      <c r="B152" s="75" t="s">
        <v>49</v>
      </c>
      <c r="C152" s="75">
        <v>1193100002</v>
      </c>
      <c r="D152" s="76" t="s">
        <v>342</v>
      </c>
      <c r="E152" s="77" t="s">
        <v>343</v>
      </c>
      <c r="F152" s="79" t="s">
        <v>410</v>
      </c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7"/>
      <c r="BQ152" s="87"/>
      <c r="BR152" s="87"/>
      <c r="BS152" s="87"/>
      <c r="BT152" s="87"/>
      <c r="BU152" s="87"/>
      <c r="BV152" s="87"/>
      <c r="BW152" s="87"/>
      <c r="BX152" s="87"/>
      <c r="BY152" s="87"/>
      <c r="BZ152" s="87"/>
      <c r="CA152" s="87"/>
      <c r="CB152" s="87"/>
      <c r="CC152" s="87"/>
      <c r="CD152" s="87"/>
      <c r="CE152" s="88"/>
      <c r="CF152" s="88"/>
      <c r="CG152" s="88"/>
      <c r="CH152" s="88"/>
      <c r="CI152" s="88"/>
      <c r="CJ152" s="88"/>
      <c r="CK152" s="88"/>
      <c r="CL152" s="88"/>
      <c r="CM152" s="88"/>
      <c r="CN152" s="88"/>
      <c r="CO152" s="88"/>
      <c r="CP152" s="88"/>
      <c r="CQ152" s="88"/>
      <c r="CR152" s="88"/>
      <c r="CS152" s="88"/>
      <c r="CT152" s="88"/>
      <c r="CU152" s="88"/>
      <c r="CV152" s="88"/>
      <c r="CW152" s="88"/>
      <c r="CX152" s="88"/>
      <c r="CY152" s="88"/>
      <c r="CZ152" s="88"/>
      <c r="DA152" s="88"/>
      <c r="DB152" s="88"/>
      <c r="DC152" s="88"/>
      <c r="DD152" s="88"/>
      <c r="DE152" s="88"/>
      <c r="DF152" s="88"/>
      <c r="DG152" s="88"/>
      <c r="DH152" s="88"/>
      <c r="DI152" s="88"/>
      <c r="DJ152" s="88"/>
      <c r="DK152" s="88"/>
      <c r="DL152" s="88"/>
      <c r="DM152" s="88"/>
      <c r="DN152" s="88"/>
      <c r="DO152" s="88"/>
      <c r="DP152" s="88"/>
      <c r="DQ152" s="88"/>
      <c r="DR152" s="88"/>
      <c r="DS152" s="88"/>
      <c r="DT152" s="88"/>
      <c r="DU152" s="88"/>
      <c r="DV152" s="88"/>
      <c r="DW152" s="88"/>
      <c r="DX152" s="88"/>
      <c r="DY152" s="88"/>
    </row>
    <row r="153" spans="1:129" ht="19.5">
      <c r="A153" s="74" t="s">
        <v>48</v>
      </c>
      <c r="B153" s="75" t="s">
        <v>49</v>
      </c>
      <c r="C153" s="75">
        <v>1193100002</v>
      </c>
      <c r="D153" s="76" t="s">
        <v>344</v>
      </c>
      <c r="E153" s="77" t="s">
        <v>345</v>
      </c>
      <c r="F153" s="79" t="s">
        <v>410</v>
      </c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  <c r="BM153" s="87"/>
      <c r="BN153" s="87"/>
      <c r="BO153" s="87"/>
      <c r="BP153" s="87"/>
      <c r="BQ153" s="87"/>
      <c r="BR153" s="87"/>
      <c r="BS153" s="87"/>
      <c r="BT153" s="87"/>
      <c r="BU153" s="87"/>
      <c r="BV153" s="87"/>
      <c r="BW153" s="87"/>
      <c r="BX153" s="87"/>
      <c r="BY153" s="87"/>
      <c r="BZ153" s="87"/>
      <c r="CA153" s="87"/>
      <c r="CB153" s="87"/>
      <c r="CC153" s="87"/>
      <c r="CD153" s="87"/>
      <c r="CE153" s="88"/>
      <c r="CF153" s="88"/>
      <c r="CG153" s="88"/>
      <c r="CH153" s="88"/>
      <c r="CI153" s="88"/>
      <c r="CJ153" s="88"/>
      <c r="CK153" s="88"/>
      <c r="CL153" s="88"/>
      <c r="CM153" s="88"/>
      <c r="CN153" s="88"/>
      <c r="CO153" s="88"/>
      <c r="CP153" s="88"/>
      <c r="CQ153" s="88"/>
      <c r="CR153" s="88"/>
      <c r="CS153" s="88"/>
      <c r="CT153" s="88"/>
      <c r="CU153" s="88"/>
      <c r="CV153" s="88"/>
      <c r="CW153" s="88"/>
      <c r="CX153" s="88"/>
      <c r="CY153" s="88"/>
      <c r="CZ153" s="88"/>
      <c r="DA153" s="88"/>
      <c r="DB153" s="88"/>
      <c r="DC153" s="88"/>
      <c r="DD153" s="88"/>
      <c r="DE153" s="88"/>
      <c r="DF153" s="88"/>
      <c r="DG153" s="88"/>
      <c r="DH153" s="88"/>
      <c r="DI153" s="88"/>
      <c r="DJ153" s="88"/>
      <c r="DK153" s="88"/>
      <c r="DL153" s="88"/>
      <c r="DM153" s="88"/>
      <c r="DN153" s="88"/>
      <c r="DO153" s="88"/>
      <c r="DP153" s="88"/>
      <c r="DQ153" s="88"/>
      <c r="DR153" s="88"/>
      <c r="DS153" s="88"/>
      <c r="DT153" s="88"/>
      <c r="DU153" s="88"/>
      <c r="DV153" s="88"/>
      <c r="DW153" s="88"/>
      <c r="DX153" s="88"/>
      <c r="DY153" s="88"/>
    </row>
    <row r="154" spans="1:129" ht="19.5">
      <c r="A154" s="74" t="s">
        <v>48</v>
      </c>
      <c r="B154" s="75" t="s">
        <v>49</v>
      </c>
      <c r="C154" s="75">
        <v>1193100002</v>
      </c>
      <c r="D154" s="76" t="s">
        <v>346</v>
      </c>
      <c r="E154" s="77" t="s">
        <v>347</v>
      </c>
      <c r="F154" s="79" t="s">
        <v>411</v>
      </c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  <c r="BH154" s="87"/>
      <c r="BI154" s="87"/>
      <c r="BJ154" s="87"/>
      <c r="BK154" s="87"/>
      <c r="BL154" s="87"/>
      <c r="BM154" s="87"/>
      <c r="BN154" s="87"/>
      <c r="BO154" s="87"/>
      <c r="BP154" s="87"/>
      <c r="BQ154" s="87"/>
      <c r="BR154" s="87"/>
      <c r="BS154" s="87"/>
      <c r="BT154" s="87"/>
      <c r="BU154" s="87"/>
      <c r="BV154" s="87"/>
      <c r="BW154" s="87"/>
      <c r="BX154" s="87"/>
      <c r="BY154" s="87"/>
      <c r="BZ154" s="87"/>
      <c r="CA154" s="87"/>
      <c r="CB154" s="87"/>
      <c r="CC154" s="87"/>
      <c r="CD154" s="87"/>
      <c r="CE154" s="88"/>
      <c r="CF154" s="88"/>
      <c r="CG154" s="88"/>
      <c r="CH154" s="88"/>
      <c r="CI154" s="88"/>
      <c r="CJ154" s="88"/>
      <c r="CK154" s="88"/>
      <c r="CL154" s="88"/>
      <c r="CM154" s="88"/>
      <c r="CN154" s="88"/>
      <c r="CO154" s="88"/>
      <c r="CP154" s="88"/>
      <c r="CQ154" s="88"/>
      <c r="CR154" s="88"/>
      <c r="CS154" s="88"/>
      <c r="CT154" s="88"/>
      <c r="CU154" s="88"/>
      <c r="CV154" s="88"/>
      <c r="CW154" s="88"/>
      <c r="CX154" s="88"/>
      <c r="CY154" s="88"/>
      <c r="CZ154" s="88"/>
      <c r="DA154" s="88"/>
      <c r="DB154" s="88"/>
      <c r="DC154" s="88"/>
      <c r="DD154" s="88"/>
      <c r="DE154" s="88"/>
      <c r="DF154" s="88"/>
      <c r="DG154" s="88"/>
      <c r="DH154" s="88"/>
      <c r="DI154" s="88"/>
      <c r="DJ154" s="88"/>
      <c r="DK154" s="88"/>
      <c r="DL154" s="88"/>
      <c r="DM154" s="88"/>
      <c r="DN154" s="88"/>
      <c r="DO154" s="88"/>
      <c r="DP154" s="88"/>
      <c r="DQ154" s="88"/>
      <c r="DR154" s="88"/>
      <c r="DS154" s="88"/>
      <c r="DT154" s="88"/>
      <c r="DU154" s="88"/>
      <c r="DV154" s="88"/>
      <c r="DW154" s="88"/>
      <c r="DX154" s="88"/>
      <c r="DY154" s="88"/>
    </row>
    <row r="155" spans="1:129" ht="19.5">
      <c r="A155" s="74" t="s">
        <v>48</v>
      </c>
      <c r="B155" s="75" t="s">
        <v>49</v>
      </c>
      <c r="C155" s="75">
        <v>1193100002</v>
      </c>
      <c r="D155" s="76" t="s">
        <v>348</v>
      </c>
      <c r="E155" s="77" t="s">
        <v>349</v>
      </c>
      <c r="F155" s="79" t="s">
        <v>411</v>
      </c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7"/>
      <c r="BQ155" s="87"/>
      <c r="BR155" s="87"/>
      <c r="BS155" s="87"/>
      <c r="BT155" s="87"/>
      <c r="BU155" s="87"/>
      <c r="BV155" s="87"/>
      <c r="BW155" s="87"/>
      <c r="BX155" s="87"/>
      <c r="BY155" s="87"/>
      <c r="BZ155" s="87"/>
      <c r="CA155" s="87"/>
      <c r="CB155" s="87"/>
      <c r="CC155" s="87"/>
      <c r="CD155" s="87"/>
      <c r="CE155" s="88"/>
      <c r="CF155" s="88"/>
      <c r="CG155" s="88"/>
      <c r="CH155" s="88"/>
      <c r="CI155" s="88"/>
      <c r="CJ155" s="88"/>
      <c r="CK155" s="88"/>
      <c r="CL155" s="88"/>
      <c r="CM155" s="88"/>
      <c r="CN155" s="88"/>
      <c r="CO155" s="88"/>
      <c r="CP155" s="88"/>
      <c r="CQ155" s="88"/>
      <c r="CR155" s="88"/>
      <c r="CS155" s="88"/>
      <c r="CT155" s="88"/>
      <c r="CU155" s="88"/>
      <c r="CV155" s="88"/>
      <c r="CW155" s="88"/>
      <c r="CX155" s="88"/>
      <c r="CY155" s="88"/>
      <c r="CZ155" s="88"/>
      <c r="DA155" s="88"/>
      <c r="DB155" s="88"/>
      <c r="DC155" s="88"/>
      <c r="DD155" s="88"/>
      <c r="DE155" s="88"/>
      <c r="DF155" s="88"/>
      <c r="DG155" s="88"/>
      <c r="DH155" s="88"/>
      <c r="DI155" s="88"/>
      <c r="DJ155" s="88"/>
      <c r="DK155" s="88"/>
      <c r="DL155" s="88"/>
      <c r="DM155" s="88"/>
      <c r="DN155" s="88"/>
      <c r="DO155" s="88"/>
      <c r="DP155" s="88"/>
      <c r="DQ155" s="88"/>
      <c r="DR155" s="88"/>
      <c r="DS155" s="88"/>
      <c r="DT155" s="88"/>
      <c r="DU155" s="88"/>
      <c r="DV155" s="88"/>
      <c r="DW155" s="88"/>
      <c r="DX155" s="88"/>
      <c r="DY155" s="88"/>
    </row>
    <row r="156" spans="1:129" ht="19.5">
      <c r="A156" s="74" t="s">
        <v>48</v>
      </c>
      <c r="B156" s="75" t="s">
        <v>49</v>
      </c>
      <c r="C156" s="75">
        <v>1193100002</v>
      </c>
      <c r="D156" s="76" t="s">
        <v>350</v>
      </c>
      <c r="E156" s="77" t="s">
        <v>351</v>
      </c>
      <c r="F156" s="79" t="s">
        <v>410</v>
      </c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  <c r="BH156" s="87"/>
      <c r="BI156" s="87"/>
      <c r="BJ156" s="87"/>
      <c r="BK156" s="87"/>
      <c r="BL156" s="87"/>
      <c r="BM156" s="87"/>
      <c r="BN156" s="87"/>
      <c r="BO156" s="87"/>
      <c r="BP156" s="87"/>
      <c r="BQ156" s="87"/>
      <c r="BR156" s="87"/>
      <c r="BS156" s="87"/>
      <c r="BT156" s="87"/>
      <c r="BU156" s="87"/>
      <c r="BV156" s="87"/>
      <c r="BW156" s="87"/>
      <c r="BX156" s="87"/>
      <c r="BY156" s="87"/>
      <c r="BZ156" s="87"/>
      <c r="CA156" s="87"/>
      <c r="CB156" s="87"/>
      <c r="CC156" s="87"/>
      <c r="CD156" s="87"/>
      <c r="CE156" s="88"/>
      <c r="CF156" s="88"/>
      <c r="CG156" s="88"/>
      <c r="CH156" s="88"/>
      <c r="CI156" s="88"/>
      <c r="CJ156" s="88"/>
      <c r="CK156" s="88"/>
      <c r="CL156" s="88"/>
      <c r="CM156" s="88"/>
      <c r="CN156" s="88"/>
      <c r="CO156" s="88"/>
      <c r="CP156" s="88"/>
      <c r="CQ156" s="88"/>
      <c r="CR156" s="88"/>
      <c r="CS156" s="88"/>
      <c r="CT156" s="88"/>
      <c r="CU156" s="88"/>
      <c r="CV156" s="88"/>
      <c r="CW156" s="88"/>
      <c r="CX156" s="88"/>
      <c r="CY156" s="88"/>
      <c r="CZ156" s="88"/>
      <c r="DA156" s="88"/>
      <c r="DB156" s="88"/>
      <c r="DC156" s="88"/>
      <c r="DD156" s="88"/>
      <c r="DE156" s="88"/>
      <c r="DF156" s="88"/>
      <c r="DG156" s="88"/>
      <c r="DH156" s="88"/>
      <c r="DI156" s="88"/>
      <c r="DJ156" s="88"/>
      <c r="DK156" s="88"/>
      <c r="DL156" s="88"/>
      <c r="DM156" s="88"/>
      <c r="DN156" s="88"/>
      <c r="DO156" s="88"/>
      <c r="DP156" s="88"/>
      <c r="DQ156" s="88"/>
      <c r="DR156" s="88"/>
      <c r="DS156" s="88"/>
      <c r="DT156" s="88"/>
      <c r="DU156" s="88"/>
      <c r="DV156" s="88"/>
      <c r="DW156" s="88"/>
      <c r="DX156" s="88"/>
      <c r="DY156" s="88"/>
    </row>
    <row r="157" spans="1:129" ht="19.5">
      <c r="A157" s="74" t="s">
        <v>48</v>
      </c>
      <c r="B157" s="75" t="s">
        <v>49</v>
      </c>
      <c r="C157" s="75">
        <v>1193100002</v>
      </c>
      <c r="D157" s="76" t="s">
        <v>352</v>
      </c>
      <c r="E157" s="77" t="s">
        <v>353</v>
      </c>
      <c r="F157" s="79" t="s">
        <v>410</v>
      </c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  <c r="BD157" s="87"/>
      <c r="BE157" s="87"/>
      <c r="BF157" s="87"/>
      <c r="BG157" s="87"/>
      <c r="BH157" s="87"/>
      <c r="BI157" s="87"/>
      <c r="BJ157" s="87"/>
      <c r="BK157" s="87"/>
      <c r="BL157" s="87"/>
      <c r="BM157" s="87"/>
      <c r="BN157" s="87"/>
      <c r="BO157" s="87"/>
      <c r="BP157" s="87"/>
      <c r="BQ157" s="87"/>
      <c r="BR157" s="87"/>
      <c r="BS157" s="87"/>
      <c r="BT157" s="87"/>
      <c r="BU157" s="87"/>
      <c r="BV157" s="87"/>
      <c r="BW157" s="87"/>
      <c r="BX157" s="87"/>
      <c r="BY157" s="87"/>
      <c r="BZ157" s="87"/>
      <c r="CA157" s="87"/>
      <c r="CB157" s="87"/>
      <c r="CC157" s="87"/>
      <c r="CD157" s="87"/>
      <c r="CE157" s="88"/>
      <c r="CF157" s="88"/>
      <c r="CG157" s="88"/>
      <c r="CH157" s="88"/>
      <c r="CI157" s="88"/>
      <c r="CJ157" s="88"/>
      <c r="CK157" s="88"/>
      <c r="CL157" s="88"/>
      <c r="CM157" s="88"/>
      <c r="CN157" s="88"/>
      <c r="CO157" s="88"/>
      <c r="CP157" s="88"/>
      <c r="CQ157" s="88"/>
      <c r="CR157" s="88"/>
      <c r="CS157" s="88"/>
      <c r="CT157" s="88"/>
      <c r="CU157" s="88"/>
      <c r="CV157" s="88"/>
      <c r="CW157" s="88"/>
      <c r="CX157" s="88"/>
      <c r="CY157" s="88"/>
      <c r="CZ157" s="88"/>
      <c r="DA157" s="88"/>
      <c r="DB157" s="88"/>
      <c r="DC157" s="88"/>
      <c r="DD157" s="88"/>
      <c r="DE157" s="88"/>
      <c r="DF157" s="88"/>
      <c r="DG157" s="88"/>
      <c r="DH157" s="88"/>
      <c r="DI157" s="88"/>
      <c r="DJ157" s="88"/>
      <c r="DK157" s="88"/>
      <c r="DL157" s="88"/>
      <c r="DM157" s="88"/>
      <c r="DN157" s="88"/>
      <c r="DO157" s="88"/>
      <c r="DP157" s="88"/>
      <c r="DQ157" s="88"/>
      <c r="DR157" s="88"/>
      <c r="DS157" s="88"/>
      <c r="DT157" s="88"/>
      <c r="DU157" s="88"/>
      <c r="DV157" s="88"/>
      <c r="DW157" s="88"/>
      <c r="DX157" s="88"/>
      <c r="DY157" s="88"/>
    </row>
    <row r="158" spans="1:129" ht="19.5">
      <c r="A158" s="74" t="s">
        <v>48</v>
      </c>
      <c r="B158" s="75" t="s">
        <v>49</v>
      </c>
      <c r="C158" s="75">
        <v>1193100002</v>
      </c>
      <c r="D158" s="76" t="s">
        <v>354</v>
      </c>
      <c r="E158" s="77" t="s">
        <v>355</v>
      </c>
      <c r="F158" s="79" t="s">
        <v>410</v>
      </c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7"/>
      <c r="BQ158" s="87"/>
      <c r="BR158" s="87"/>
      <c r="BS158" s="87"/>
      <c r="BT158" s="87"/>
      <c r="BU158" s="87"/>
      <c r="BV158" s="87"/>
      <c r="BW158" s="87"/>
      <c r="BX158" s="87"/>
      <c r="BY158" s="87"/>
      <c r="BZ158" s="87"/>
      <c r="CA158" s="87"/>
      <c r="CB158" s="87"/>
      <c r="CC158" s="87"/>
      <c r="CD158" s="87"/>
      <c r="CE158" s="88"/>
      <c r="CF158" s="88"/>
      <c r="CG158" s="88"/>
      <c r="CH158" s="88"/>
      <c r="CI158" s="88"/>
      <c r="CJ158" s="88"/>
      <c r="CK158" s="88"/>
      <c r="CL158" s="88"/>
      <c r="CM158" s="88"/>
      <c r="CN158" s="88"/>
      <c r="CO158" s="88"/>
      <c r="CP158" s="88"/>
      <c r="CQ158" s="88"/>
      <c r="CR158" s="88"/>
      <c r="CS158" s="88"/>
      <c r="CT158" s="88"/>
      <c r="CU158" s="88"/>
      <c r="CV158" s="88"/>
      <c r="CW158" s="88"/>
      <c r="CX158" s="88"/>
      <c r="CY158" s="88"/>
      <c r="CZ158" s="88"/>
      <c r="DA158" s="88"/>
      <c r="DB158" s="88"/>
      <c r="DC158" s="88"/>
      <c r="DD158" s="88"/>
      <c r="DE158" s="88"/>
      <c r="DF158" s="88"/>
      <c r="DG158" s="88"/>
      <c r="DH158" s="88"/>
      <c r="DI158" s="88"/>
      <c r="DJ158" s="88"/>
      <c r="DK158" s="88"/>
      <c r="DL158" s="88"/>
      <c r="DM158" s="88"/>
      <c r="DN158" s="88"/>
      <c r="DO158" s="88"/>
      <c r="DP158" s="88"/>
      <c r="DQ158" s="88"/>
      <c r="DR158" s="88"/>
      <c r="DS158" s="88"/>
      <c r="DT158" s="88"/>
      <c r="DU158" s="88"/>
      <c r="DV158" s="88"/>
      <c r="DW158" s="88"/>
      <c r="DX158" s="88"/>
      <c r="DY158" s="88"/>
    </row>
    <row r="159" spans="1:129" ht="19.5">
      <c r="A159" s="74" t="s">
        <v>48</v>
      </c>
      <c r="B159" s="75" t="s">
        <v>49</v>
      </c>
      <c r="C159" s="75">
        <v>1193100002</v>
      </c>
      <c r="D159" s="76" t="s">
        <v>356</v>
      </c>
      <c r="E159" s="77" t="s">
        <v>357</v>
      </c>
      <c r="F159" s="79" t="s">
        <v>410</v>
      </c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7"/>
      <c r="BM159" s="87"/>
      <c r="BN159" s="87"/>
      <c r="BO159" s="87"/>
      <c r="BP159" s="87"/>
      <c r="BQ159" s="87"/>
      <c r="BR159" s="87"/>
      <c r="BS159" s="87"/>
      <c r="BT159" s="87"/>
      <c r="BU159" s="87"/>
      <c r="BV159" s="87"/>
      <c r="BW159" s="87"/>
      <c r="BX159" s="87"/>
      <c r="BY159" s="87"/>
      <c r="BZ159" s="87"/>
      <c r="CA159" s="87"/>
      <c r="CB159" s="87"/>
      <c r="CC159" s="87"/>
      <c r="CD159" s="87"/>
      <c r="CE159" s="88"/>
      <c r="CF159" s="88"/>
      <c r="CG159" s="88"/>
      <c r="CH159" s="88"/>
      <c r="CI159" s="88"/>
      <c r="CJ159" s="88"/>
      <c r="CK159" s="88"/>
      <c r="CL159" s="88"/>
      <c r="CM159" s="88"/>
      <c r="CN159" s="88"/>
      <c r="CO159" s="88"/>
      <c r="CP159" s="88"/>
      <c r="CQ159" s="88"/>
      <c r="CR159" s="88"/>
      <c r="CS159" s="88"/>
      <c r="CT159" s="88"/>
      <c r="CU159" s="88"/>
      <c r="CV159" s="88"/>
      <c r="CW159" s="88"/>
      <c r="CX159" s="88"/>
      <c r="CY159" s="88"/>
      <c r="CZ159" s="88"/>
      <c r="DA159" s="88"/>
      <c r="DB159" s="88"/>
      <c r="DC159" s="88"/>
      <c r="DD159" s="88"/>
      <c r="DE159" s="88"/>
      <c r="DF159" s="88"/>
      <c r="DG159" s="88"/>
      <c r="DH159" s="88"/>
      <c r="DI159" s="88"/>
      <c r="DJ159" s="88"/>
      <c r="DK159" s="88"/>
      <c r="DL159" s="88"/>
      <c r="DM159" s="88"/>
      <c r="DN159" s="88"/>
      <c r="DO159" s="88"/>
      <c r="DP159" s="88"/>
      <c r="DQ159" s="88"/>
      <c r="DR159" s="88"/>
      <c r="DS159" s="88"/>
      <c r="DT159" s="88"/>
      <c r="DU159" s="88"/>
      <c r="DV159" s="88"/>
      <c r="DW159" s="88"/>
      <c r="DX159" s="88"/>
      <c r="DY159" s="88"/>
    </row>
    <row r="160" spans="1:129" ht="19.5">
      <c r="A160" s="74" t="s">
        <v>48</v>
      </c>
      <c r="B160" s="75" t="s">
        <v>49</v>
      </c>
      <c r="C160" s="75">
        <v>1193100002</v>
      </c>
      <c r="D160" s="76" t="s">
        <v>358</v>
      </c>
      <c r="E160" s="77" t="s">
        <v>359</v>
      </c>
      <c r="F160" s="79" t="s">
        <v>411</v>
      </c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7"/>
      <c r="BQ160" s="87"/>
      <c r="BR160" s="87"/>
      <c r="BS160" s="87"/>
      <c r="BT160" s="87"/>
      <c r="BU160" s="87"/>
      <c r="BV160" s="87"/>
      <c r="BW160" s="87"/>
      <c r="BX160" s="87"/>
      <c r="BY160" s="87"/>
      <c r="BZ160" s="87"/>
      <c r="CA160" s="87"/>
      <c r="CB160" s="87"/>
      <c r="CC160" s="87"/>
      <c r="CD160" s="87"/>
      <c r="CE160" s="88"/>
      <c r="CF160" s="88"/>
      <c r="CG160" s="88"/>
      <c r="CH160" s="88"/>
      <c r="CI160" s="88"/>
      <c r="CJ160" s="88"/>
      <c r="CK160" s="88"/>
      <c r="CL160" s="88"/>
      <c r="CM160" s="88"/>
      <c r="CN160" s="88"/>
      <c r="CO160" s="88"/>
      <c r="CP160" s="88"/>
      <c r="CQ160" s="88"/>
      <c r="CR160" s="88"/>
      <c r="CS160" s="88"/>
      <c r="CT160" s="88"/>
      <c r="CU160" s="88"/>
      <c r="CV160" s="88"/>
      <c r="CW160" s="88"/>
      <c r="CX160" s="88"/>
      <c r="CY160" s="88"/>
      <c r="CZ160" s="88"/>
      <c r="DA160" s="88"/>
      <c r="DB160" s="88"/>
      <c r="DC160" s="88"/>
      <c r="DD160" s="88"/>
      <c r="DE160" s="88"/>
      <c r="DF160" s="88"/>
      <c r="DG160" s="88"/>
      <c r="DH160" s="88"/>
      <c r="DI160" s="88"/>
      <c r="DJ160" s="88"/>
      <c r="DK160" s="88"/>
      <c r="DL160" s="88"/>
      <c r="DM160" s="88"/>
      <c r="DN160" s="88"/>
      <c r="DO160" s="88"/>
      <c r="DP160" s="88"/>
      <c r="DQ160" s="88"/>
      <c r="DR160" s="88"/>
      <c r="DS160" s="88"/>
      <c r="DT160" s="88"/>
      <c r="DU160" s="88"/>
      <c r="DV160" s="88"/>
      <c r="DW160" s="88"/>
      <c r="DX160" s="88"/>
      <c r="DY160" s="88"/>
    </row>
    <row r="161" spans="1:129" ht="19.5">
      <c r="A161" s="74" t="s">
        <v>48</v>
      </c>
      <c r="B161" s="75" t="s">
        <v>49</v>
      </c>
      <c r="C161" s="75">
        <v>1193100002</v>
      </c>
      <c r="D161" s="76" t="s">
        <v>360</v>
      </c>
      <c r="E161" s="77" t="s">
        <v>361</v>
      </c>
      <c r="F161" s="79" t="s">
        <v>411</v>
      </c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7"/>
      <c r="BQ161" s="87"/>
      <c r="BR161" s="87"/>
      <c r="BS161" s="87"/>
      <c r="BT161" s="87"/>
      <c r="BU161" s="87"/>
      <c r="BV161" s="87"/>
      <c r="BW161" s="87"/>
      <c r="BX161" s="87"/>
      <c r="BY161" s="87"/>
      <c r="BZ161" s="87"/>
      <c r="CA161" s="87"/>
      <c r="CB161" s="87"/>
      <c r="CC161" s="87"/>
      <c r="CD161" s="87"/>
      <c r="CE161" s="88"/>
      <c r="CF161" s="88"/>
      <c r="CG161" s="88"/>
      <c r="CH161" s="88"/>
      <c r="CI161" s="88"/>
      <c r="CJ161" s="88"/>
      <c r="CK161" s="88"/>
      <c r="CL161" s="88"/>
      <c r="CM161" s="88"/>
      <c r="CN161" s="88"/>
      <c r="CO161" s="88"/>
      <c r="CP161" s="88"/>
      <c r="CQ161" s="88"/>
      <c r="CR161" s="88"/>
      <c r="CS161" s="88"/>
      <c r="CT161" s="88"/>
      <c r="CU161" s="88"/>
      <c r="CV161" s="88"/>
      <c r="CW161" s="88"/>
      <c r="CX161" s="88"/>
      <c r="CY161" s="88"/>
      <c r="CZ161" s="88"/>
      <c r="DA161" s="88"/>
      <c r="DB161" s="88"/>
      <c r="DC161" s="88"/>
      <c r="DD161" s="88"/>
      <c r="DE161" s="88"/>
      <c r="DF161" s="88"/>
      <c r="DG161" s="88"/>
      <c r="DH161" s="88"/>
      <c r="DI161" s="88"/>
      <c r="DJ161" s="88"/>
      <c r="DK161" s="88"/>
      <c r="DL161" s="88"/>
      <c r="DM161" s="88"/>
      <c r="DN161" s="88"/>
      <c r="DO161" s="88"/>
      <c r="DP161" s="88"/>
      <c r="DQ161" s="88"/>
      <c r="DR161" s="88"/>
      <c r="DS161" s="88"/>
      <c r="DT161" s="88"/>
      <c r="DU161" s="88"/>
      <c r="DV161" s="88"/>
      <c r="DW161" s="88"/>
      <c r="DX161" s="88"/>
      <c r="DY161" s="88"/>
    </row>
    <row r="162" spans="1:129" ht="19.5">
      <c r="A162" s="74" t="s">
        <v>48</v>
      </c>
      <c r="B162" s="75" t="s">
        <v>49</v>
      </c>
      <c r="C162" s="75">
        <v>1193100002</v>
      </c>
      <c r="D162" s="76" t="s">
        <v>362</v>
      </c>
      <c r="E162" s="77" t="s">
        <v>363</v>
      </c>
      <c r="F162" s="79" t="s">
        <v>411</v>
      </c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7"/>
      <c r="BM162" s="87"/>
      <c r="BN162" s="87"/>
      <c r="BO162" s="87"/>
      <c r="BP162" s="87"/>
      <c r="BQ162" s="87"/>
      <c r="BR162" s="87"/>
      <c r="BS162" s="87"/>
      <c r="BT162" s="87"/>
      <c r="BU162" s="87"/>
      <c r="BV162" s="87"/>
      <c r="BW162" s="87"/>
      <c r="BX162" s="87"/>
      <c r="BY162" s="87"/>
      <c r="BZ162" s="87"/>
      <c r="CA162" s="87"/>
      <c r="CB162" s="87"/>
      <c r="CC162" s="87"/>
      <c r="CD162" s="87"/>
      <c r="CE162" s="88"/>
      <c r="CF162" s="88"/>
      <c r="CG162" s="88"/>
      <c r="CH162" s="88"/>
      <c r="CI162" s="88"/>
      <c r="CJ162" s="88"/>
      <c r="CK162" s="88"/>
      <c r="CL162" s="88"/>
      <c r="CM162" s="88"/>
      <c r="CN162" s="88"/>
      <c r="CO162" s="88"/>
      <c r="CP162" s="88"/>
      <c r="CQ162" s="88"/>
      <c r="CR162" s="88"/>
      <c r="CS162" s="88"/>
      <c r="CT162" s="88"/>
      <c r="CU162" s="88"/>
      <c r="CV162" s="88"/>
      <c r="CW162" s="88"/>
      <c r="CX162" s="88"/>
      <c r="CY162" s="88"/>
      <c r="CZ162" s="88"/>
      <c r="DA162" s="88"/>
      <c r="DB162" s="88"/>
      <c r="DC162" s="88"/>
      <c r="DD162" s="88"/>
      <c r="DE162" s="88"/>
      <c r="DF162" s="88"/>
      <c r="DG162" s="88"/>
      <c r="DH162" s="88"/>
      <c r="DI162" s="88"/>
      <c r="DJ162" s="88"/>
      <c r="DK162" s="88"/>
      <c r="DL162" s="88"/>
      <c r="DM162" s="88"/>
      <c r="DN162" s="88"/>
      <c r="DO162" s="88"/>
      <c r="DP162" s="88"/>
      <c r="DQ162" s="88"/>
      <c r="DR162" s="88"/>
      <c r="DS162" s="88"/>
      <c r="DT162" s="88"/>
      <c r="DU162" s="88"/>
      <c r="DV162" s="88"/>
      <c r="DW162" s="88"/>
      <c r="DX162" s="88"/>
      <c r="DY162" s="88"/>
    </row>
    <row r="163" spans="1:129" ht="19.5">
      <c r="A163" s="74" t="s">
        <v>48</v>
      </c>
      <c r="B163" s="75" t="s">
        <v>49</v>
      </c>
      <c r="C163" s="75">
        <v>1193100002</v>
      </c>
      <c r="D163" s="76" t="s">
        <v>364</v>
      </c>
      <c r="E163" s="77" t="s">
        <v>365</v>
      </c>
      <c r="F163" s="79" t="s">
        <v>411</v>
      </c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7"/>
      <c r="BQ163" s="87"/>
      <c r="BR163" s="87"/>
      <c r="BS163" s="87"/>
      <c r="BT163" s="87"/>
      <c r="BU163" s="87"/>
      <c r="BV163" s="87"/>
      <c r="BW163" s="87"/>
      <c r="BX163" s="87"/>
      <c r="BY163" s="87"/>
      <c r="BZ163" s="87"/>
      <c r="CA163" s="87"/>
      <c r="CB163" s="87"/>
      <c r="CC163" s="87"/>
      <c r="CD163" s="87"/>
      <c r="CE163" s="88"/>
      <c r="CF163" s="88"/>
      <c r="CG163" s="88"/>
      <c r="CH163" s="88"/>
      <c r="CI163" s="88"/>
      <c r="CJ163" s="88"/>
      <c r="CK163" s="88"/>
      <c r="CL163" s="88"/>
      <c r="CM163" s="88"/>
      <c r="CN163" s="88"/>
      <c r="CO163" s="88"/>
      <c r="CP163" s="88"/>
      <c r="CQ163" s="88"/>
      <c r="CR163" s="88"/>
      <c r="CS163" s="88"/>
      <c r="CT163" s="88"/>
      <c r="CU163" s="88"/>
      <c r="CV163" s="88"/>
      <c r="CW163" s="88"/>
      <c r="CX163" s="88"/>
      <c r="CY163" s="88"/>
      <c r="CZ163" s="88"/>
      <c r="DA163" s="88"/>
      <c r="DB163" s="88"/>
      <c r="DC163" s="88"/>
      <c r="DD163" s="88"/>
      <c r="DE163" s="88"/>
      <c r="DF163" s="88"/>
      <c r="DG163" s="88"/>
      <c r="DH163" s="88"/>
      <c r="DI163" s="88"/>
      <c r="DJ163" s="88"/>
      <c r="DK163" s="88"/>
      <c r="DL163" s="88"/>
      <c r="DM163" s="88"/>
      <c r="DN163" s="88"/>
      <c r="DO163" s="88"/>
      <c r="DP163" s="88"/>
      <c r="DQ163" s="88"/>
      <c r="DR163" s="88"/>
      <c r="DS163" s="88"/>
      <c r="DT163" s="88"/>
      <c r="DU163" s="88"/>
      <c r="DV163" s="88"/>
      <c r="DW163" s="88"/>
      <c r="DX163" s="88"/>
      <c r="DY163" s="88"/>
    </row>
    <row r="164" spans="1:129" ht="19.5">
      <c r="A164" s="74" t="s">
        <v>48</v>
      </c>
      <c r="B164" s="75" t="s">
        <v>49</v>
      </c>
      <c r="C164" s="75">
        <v>1193100002</v>
      </c>
      <c r="D164" s="76" t="s">
        <v>366</v>
      </c>
      <c r="E164" s="77" t="s">
        <v>367</v>
      </c>
      <c r="F164" s="79" t="s">
        <v>411</v>
      </c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7"/>
      <c r="BQ164" s="87"/>
      <c r="BR164" s="87"/>
      <c r="BS164" s="87"/>
      <c r="BT164" s="87"/>
      <c r="BU164" s="87"/>
      <c r="BV164" s="87"/>
      <c r="BW164" s="87"/>
      <c r="BX164" s="87"/>
      <c r="BY164" s="87"/>
      <c r="BZ164" s="87"/>
      <c r="CA164" s="87"/>
      <c r="CB164" s="87"/>
      <c r="CC164" s="87"/>
      <c r="CD164" s="87"/>
      <c r="CE164" s="88"/>
      <c r="CF164" s="88"/>
      <c r="CG164" s="88"/>
      <c r="CH164" s="88"/>
      <c r="CI164" s="88"/>
      <c r="CJ164" s="88"/>
      <c r="CK164" s="88"/>
      <c r="CL164" s="88"/>
      <c r="CM164" s="88"/>
      <c r="CN164" s="88"/>
      <c r="CO164" s="88"/>
      <c r="CP164" s="88"/>
      <c r="CQ164" s="88"/>
      <c r="CR164" s="88"/>
      <c r="CS164" s="88"/>
      <c r="CT164" s="88"/>
      <c r="CU164" s="88"/>
      <c r="CV164" s="88"/>
      <c r="CW164" s="88"/>
      <c r="CX164" s="88"/>
      <c r="CY164" s="88"/>
      <c r="CZ164" s="88"/>
      <c r="DA164" s="88"/>
      <c r="DB164" s="88"/>
      <c r="DC164" s="88"/>
      <c r="DD164" s="88"/>
      <c r="DE164" s="88"/>
      <c r="DF164" s="88"/>
      <c r="DG164" s="88"/>
      <c r="DH164" s="88"/>
      <c r="DI164" s="88"/>
      <c r="DJ164" s="88"/>
      <c r="DK164" s="88"/>
      <c r="DL164" s="88"/>
      <c r="DM164" s="88"/>
      <c r="DN164" s="88"/>
      <c r="DO164" s="88"/>
      <c r="DP164" s="88"/>
      <c r="DQ164" s="88"/>
      <c r="DR164" s="88"/>
      <c r="DS164" s="88"/>
      <c r="DT164" s="88"/>
      <c r="DU164" s="88"/>
      <c r="DV164" s="88"/>
      <c r="DW164" s="88"/>
      <c r="DX164" s="88"/>
      <c r="DY164" s="88"/>
    </row>
    <row r="165" spans="1:129" ht="19.5">
      <c r="A165" s="74" t="s">
        <v>48</v>
      </c>
      <c r="B165" s="75" t="s">
        <v>49</v>
      </c>
      <c r="C165" s="75">
        <v>1193100002</v>
      </c>
      <c r="D165" s="76" t="s">
        <v>368</v>
      </c>
      <c r="E165" s="77" t="s">
        <v>369</v>
      </c>
      <c r="F165" s="79" t="s">
        <v>411</v>
      </c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  <c r="BH165" s="87"/>
      <c r="BI165" s="87"/>
      <c r="BJ165" s="87"/>
      <c r="BK165" s="87"/>
      <c r="BL165" s="87"/>
      <c r="BM165" s="87"/>
      <c r="BN165" s="87"/>
      <c r="BO165" s="87"/>
      <c r="BP165" s="87"/>
      <c r="BQ165" s="87"/>
      <c r="BR165" s="87"/>
      <c r="BS165" s="87"/>
      <c r="BT165" s="87"/>
      <c r="BU165" s="87"/>
      <c r="BV165" s="87"/>
      <c r="BW165" s="87"/>
      <c r="BX165" s="87"/>
      <c r="BY165" s="87"/>
      <c r="BZ165" s="87"/>
      <c r="CA165" s="87"/>
      <c r="CB165" s="87"/>
      <c r="CC165" s="87"/>
      <c r="CD165" s="87"/>
      <c r="CE165" s="88"/>
      <c r="CF165" s="88"/>
      <c r="CG165" s="88"/>
      <c r="CH165" s="88"/>
      <c r="CI165" s="88"/>
      <c r="CJ165" s="88"/>
      <c r="CK165" s="88"/>
      <c r="CL165" s="88"/>
      <c r="CM165" s="88"/>
      <c r="CN165" s="88"/>
      <c r="CO165" s="88"/>
      <c r="CP165" s="88"/>
      <c r="CQ165" s="88"/>
      <c r="CR165" s="88"/>
      <c r="CS165" s="88"/>
      <c r="CT165" s="88"/>
      <c r="CU165" s="88"/>
      <c r="CV165" s="88"/>
      <c r="CW165" s="88"/>
      <c r="CX165" s="88"/>
      <c r="CY165" s="88"/>
      <c r="CZ165" s="88"/>
      <c r="DA165" s="88"/>
      <c r="DB165" s="88"/>
      <c r="DC165" s="88"/>
      <c r="DD165" s="88"/>
      <c r="DE165" s="88"/>
      <c r="DF165" s="88"/>
      <c r="DG165" s="88"/>
      <c r="DH165" s="88"/>
      <c r="DI165" s="88"/>
      <c r="DJ165" s="88"/>
      <c r="DK165" s="88"/>
      <c r="DL165" s="88"/>
      <c r="DM165" s="88"/>
      <c r="DN165" s="88"/>
      <c r="DO165" s="88"/>
      <c r="DP165" s="88"/>
      <c r="DQ165" s="88"/>
      <c r="DR165" s="88"/>
      <c r="DS165" s="88"/>
      <c r="DT165" s="88"/>
      <c r="DU165" s="88"/>
      <c r="DV165" s="88"/>
      <c r="DW165" s="88"/>
      <c r="DX165" s="88"/>
      <c r="DY165" s="88"/>
    </row>
    <row r="166" spans="1:129" ht="19.5">
      <c r="A166" s="74" t="s">
        <v>48</v>
      </c>
      <c r="B166" s="75" t="s">
        <v>49</v>
      </c>
      <c r="C166" s="75">
        <v>1193100002</v>
      </c>
      <c r="D166" s="76" t="s">
        <v>370</v>
      </c>
      <c r="E166" s="77" t="s">
        <v>371</v>
      </c>
      <c r="F166" s="79" t="s">
        <v>411</v>
      </c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7"/>
      <c r="BQ166" s="87"/>
      <c r="BR166" s="87"/>
      <c r="BS166" s="87"/>
      <c r="BT166" s="87"/>
      <c r="BU166" s="87"/>
      <c r="BV166" s="87"/>
      <c r="BW166" s="87"/>
      <c r="BX166" s="87"/>
      <c r="BY166" s="87"/>
      <c r="BZ166" s="87"/>
      <c r="CA166" s="87"/>
      <c r="CB166" s="87"/>
      <c r="CC166" s="87"/>
      <c r="CD166" s="87"/>
      <c r="CE166" s="88"/>
      <c r="CF166" s="88"/>
      <c r="CG166" s="88"/>
      <c r="CH166" s="88"/>
      <c r="CI166" s="88"/>
      <c r="CJ166" s="88"/>
      <c r="CK166" s="88"/>
      <c r="CL166" s="88"/>
      <c r="CM166" s="88"/>
      <c r="CN166" s="88"/>
      <c r="CO166" s="88"/>
      <c r="CP166" s="88"/>
      <c r="CQ166" s="88"/>
      <c r="CR166" s="88"/>
      <c r="CS166" s="88"/>
      <c r="CT166" s="88"/>
      <c r="CU166" s="88"/>
      <c r="CV166" s="88"/>
      <c r="CW166" s="88"/>
      <c r="CX166" s="88"/>
      <c r="CY166" s="88"/>
      <c r="CZ166" s="88"/>
      <c r="DA166" s="88"/>
      <c r="DB166" s="88"/>
      <c r="DC166" s="88"/>
      <c r="DD166" s="88"/>
      <c r="DE166" s="88"/>
      <c r="DF166" s="88"/>
      <c r="DG166" s="88"/>
      <c r="DH166" s="88"/>
      <c r="DI166" s="88"/>
      <c r="DJ166" s="88"/>
      <c r="DK166" s="88"/>
      <c r="DL166" s="88"/>
      <c r="DM166" s="88"/>
      <c r="DN166" s="88"/>
      <c r="DO166" s="88"/>
      <c r="DP166" s="88"/>
      <c r="DQ166" s="88"/>
      <c r="DR166" s="88"/>
      <c r="DS166" s="88"/>
      <c r="DT166" s="88"/>
      <c r="DU166" s="88"/>
      <c r="DV166" s="88"/>
      <c r="DW166" s="88"/>
      <c r="DX166" s="88"/>
      <c r="DY166" s="88"/>
    </row>
    <row r="167" spans="1:129" ht="19.5">
      <c r="A167" s="74" t="s">
        <v>48</v>
      </c>
      <c r="B167" s="75" t="s">
        <v>49</v>
      </c>
      <c r="C167" s="75">
        <v>1193100002</v>
      </c>
      <c r="D167" s="76" t="s">
        <v>372</v>
      </c>
      <c r="E167" s="77" t="s">
        <v>373</v>
      </c>
      <c r="F167" s="79" t="s">
        <v>411</v>
      </c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7"/>
      <c r="BQ167" s="87"/>
      <c r="BR167" s="87"/>
      <c r="BS167" s="87"/>
      <c r="BT167" s="87"/>
      <c r="BU167" s="87"/>
      <c r="BV167" s="87"/>
      <c r="BW167" s="87"/>
      <c r="BX167" s="87"/>
      <c r="BY167" s="87"/>
      <c r="BZ167" s="87"/>
      <c r="CA167" s="87"/>
      <c r="CB167" s="87"/>
      <c r="CC167" s="87"/>
      <c r="CD167" s="87"/>
      <c r="CE167" s="88"/>
      <c r="CF167" s="88"/>
      <c r="CG167" s="88"/>
      <c r="CH167" s="88"/>
      <c r="CI167" s="88"/>
      <c r="CJ167" s="88"/>
      <c r="CK167" s="88"/>
      <c r="CL167" s="88"/>
      <c r="CM167" s="88"/>
      <c r="CN167" s="88"/>
      <c r="CO167" s="88"/>
      <c r="CP167" s="88"/>
      <c r="CQ167" s="88"/>
      <c r="CR167" s="88"/>
      <c r="CS167" s="88"/>
      <c r="CT167" s="88"/>
      <c r="CU167" s="88"/>
      <c r="CV167" s="88"/>
      <c r="CW167" s="88"/>
      <c r="CX167" s="88"/>
      <c r="CY167" s="88"/>
      <c r="CZ167" s="88"/>
      <c r="DA167" s="88"/>
      <c r="DB167" s="88"/>
      <c r="DC167" s="88"/>
      <c r="DD167" s="88"/>
      <c r="DE167" s="88"/>
      <c r="DF167" s="88"/>
      <c r="DG167" s="88"/>
      <c r="DH167" s="88"/>
      <c r="DI167" s="88"/>
      <c r="DJ167" s="88"/>
      <c r="DK167" s="88"/>
      <c r="DL167" s="88"/>
      <c r="DM167" s="88"/>
      <c r="DN167" s="88"/>
      <c r="DO167" s="88"/>
      <c r="DP167" s="88"/>
      <c r="DQ167" s="88"/>
      <c r="DR167" s="88"/>
      <c r="DS167" s="88"/>
      <c r="DT167" s="88"/>
      <c r="DU167" s="88"/>
      <c r="DV167" s="88"/>
      <c r="DW167" s="88"/>
      <c r="DX167" s="88"/>
      <c r="DY167" s="88"/>
    </row>
    <row r="168" spans="1:129" ht="19.5">
      <c r="A168" s="74" t="s">
        <v>48</v>
      </c>
      <c r="B168" s="75" t="s">
        <v>49</v>
      </c>
      <c r="C168" s="75">
        <v>1193100002</v>
      </c>
      <c r="D168" s="76" t="s">
        <v>374</v>
      </c>
      <c r="E168" s="77" t="s">
        <v>375</v>
      </c>
      <c r="F168" s="79" t="s">
        <v>411</v>
      </c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  <c r="BH168" s="87"/>
      <c r="BI168" s="87"/>
      <c r="BJ168" s="87"/>
      <c r="BK168" s="87"/>
      <c r="BL168" s="87"/>
      <c r="BM168" s="87"/>
      <c r="BN168" s="87"/>
      <c r="BO168" s="87"/>
      <c r="BP168" s="87"/>
      <c r="BQ168" s="87"/>
      <c r="BR168" s="87"/>
      <c r="BS168" s="87"/>
      <c r="BT168" s="87"/>
      <c r="BU168" s="87"/>
      <c r="BV168" s="87"/>
      <c r="BW168" s="87"/>
      <c r="BX168" s="87"/>
      <c r="BY168" s="87"/>
      <c r="BZ168" s="87"/>
      <c r="CA168" s="87"/>
      <c r="CB168" s="87"/>
      <c r="CC168" s="87"/>
      <c r="CD168" s="87"/>
      <c r="CE168" s="88"/>
      <c r="CF168" s="88"/>
      <c r="CG168" s="88"/>
      <c r="CH168" s="88"/>
      <c r="CI168" s="88"/>
      <c r="CJ168" s="88"/>
      <c r="CK168" s="88"/>
      <c r="CL168" s="88"/>
      <c r="CM168" s="88"/>
      <c r="CN168" s="88"/>
      <c r="CO168" s="88"/>
      <c r="CP168" s="88"/>
      <c r="CQ168" s="88"/>
      <c r="CR168" s="88"/>
      <c r="CS168" s="88"/>
      <c r="CT168" s="88"/>
      <c r="CU168" s="88"/>
      <c r="CV168" s="88"/>
      <c r="CW168" s="88"/>
      <c r="CX168" s="88"/>
      <c r="CY168" s="88"/>
      <c r="CZ168" s="88"/>
      <c r="DA168" s="88"/>
      <c r="DB168" s="88"/>
      <c r="DC168" s="88"/>
      <c r="DD168" s="88"/>
      <c r="DE168" s="88"/>
      <c r="DF168" s="88"/>
      <c r="DG168" s="88"/>
      <c r="DH168" s="88"/>
      <c r="DI168" s="88"/>
      <c r="DJ168" s="88"/>
      <c r="DK168" s="88"/>
      <c r="DL168" s="88"/>
      <c r="DM168" s="88"/>
      <c r="DN168" s="88"/>
      <c r="DO168" s="88"/>
      <c r="DP168" s="88"/>
      <c r="DQ168" s="88"/>
      <c r="DR168" s="88"/>
      <c r="DS168" s="88"/>
      <c r="DT168" s="88"/>
      <c r="DU168" s="88"/>
      <c r="DV168" s="88"/>
      <c r="DW168" s="88"/>
      <c r="DX168" s="88"/>
      <c r="DY168" s="88"/>
    </row>
    <row r="169" spans="1:129" ht="19.5">
      <c r="A169" s="74" t="s">
        <v>48</v>
      </c>
      <c r="B169" s="75" t="s">
        <v>49</v>
      </c>
      <c r="C169" s="75">
        <v>1193100002</v>
      </c>
      <c r="D169" s="76" t="s">
        <v>376</v>
      </c>
      <c r="E169" s="77" t="s">
        <v>377</v>
      </c>
      <c r="F169" s="79" t="s">
        <v>411</v>
      </c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7"/>
      <c r="BQ169" s="87"/>
      <c r="BR169" s="87"/>
      <c r="BS169" s="87"/>
      <c r="BT169" s="87"/>
      <c r="BU169" s="87"/>
      <c r="BV169" s="87"/>
      <c r="BW169" s="87"/>
      <c r="BX169" s="87"/>
      <c r="BY169" s="87"/>
      <c r="BZ169" s="87"/>
      <c r="CA169" s="87"/>
      <c r="CB169" s="87"/>
      <c r="CC169" s="87"/>
      <c r="CD169" s="87"/>
      <c r="CE169" s="88"/>
      <c r="CF169" s="88"/>
      <c r="CG169" s="88"/>
      <c r="CH169" s="88"/>
      <c r="CI169" s="88"/>
      <c r="CJ169" s="88"/>
      <c r="CK169" s="88"/>
      <c r="CL169" s="88"/>
      <c r="CM169" s="88"/>
      <c r="CN169" s="88"/>
      <c r="CO169" s="88"/>
      <c r="CP169" s="88"/>
      <c r="CQ169" s="88"/>
      <c r="CR169" s="88"/>
      <c r="CS169" s="88"/>
      <c r="CT169" s="88"/>
      <c r="CU169" s="88"/>
      <c r="CV169" s="88"/>
      <c r="CW169" s="88"/>
      <c r="CX169" s="88"/>
      <c r="CY169" s="88"/>
      <c r="CZ169" s="88"/>
      <c r="DA169" s="88"/>
      <c r="DB169" s="88"/>
      <c r="DC169" s="88"/>
      <c r="DD169" s="88"/>
      <c r="DE169" s="88"/>
      <c r="DF169" s="88"/>
      <c r="DG169" s="88"/>
      <c r="DH169" s="88"/>
      <c r="DI169" s="88"/>
      <c r="DJ169" s="88"/>
      <c r="DK169" s="88"/>
      <c r="DL169" s="88"/>
      <c r="DM169" s="88"/>
      <c r="DN169" s="88"/>
      <c r="DO169" s="88"/>
      <c r="DP169" s="88"/>
      <c r="DQ169" s="88"/>
      <c r="DR169" s="88"/>
      <c r="DS169" s="88"/>
      <c r="DT169" s="88"/>
      <c r="DU169" s="88"/>
      <c r="DV169" s="88"/>
      <c r="DW169" s="88"/>
      <c r="DX169" s="88"/>
      <c r="DY169" s="88"/>
    </row>
    <row r="170" spans="1:129" ht="19.5">
      <c r="A170" s="74" t="s">
        <v>48</v>
      </c>
      <c r="B170" s="75" t="s">
        <v>49</v>
      </c>
      <c r="C170" s="75">
        <v>1193100002</v>
      </c>
      <c r="D170" s="76" t="s">
        <v>378</v>
      </c>
      <c r="E170" s="77" t="s">
        <v>379</v>
      </c>
      <c r="F170" s="79" t="s">
        <v>411</v>
      </c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7"/>
      <c r="BQ170" s="87"/>
      <c r="BR170" s="87"/>
      <c r="BS170" s="87"/>
      <c r="BT170" s="87"/>
      <c r="BU170" s="87"/>
      <c r="BV170" s="87"/>
      <c r="BW170" s="87"/>
      <c r="BX170" s="87"/>
      <c r="BY170" s="87"/>
      <c r="BZ170" s="87"/>
      <c r="CA170" s="87"/>
      <c r="CB170" s="87"/>
      <c r="CC170" s="87"/>
      <c r="CD170" s="87"/>
      <c r="CE170" s="88"/>
      <c r="CF170" s="88"/>
      <c r="CG170" s="88"/>
      <c r="CH170" s="88"/>
      <c r="CI170" s="88"/>
      <c r="CJ170" s="88"/>
      <c r="CK170" s="88"/>
      <c r="CL170" s="88"/>
      <c r="CM170" s="88"/>
      <c r="CN170" s="88"/>
      <c r="CO170" s="88"/>
      <c r="CP170" s="88"/>
      <c r="CQ170" s="88"/>
      <c r="CR170" s="88"/>
      <c r="CS170" s="88"/>
      <c r="CT170" s="88"/>
      <c r="CU170" s="88"/>
      <c r="CV170" s="88"/>
      <c r="CW170" s="88"/>
      <c r="CX170" s="88"/>
      <c r="CY170" s="88"/>
      <c r="CZ170" s="88"/>
      <c r="DA170" s="88"/>
      <c r="DB170" s="88"/>
      <c r="DC170" s="88"/>
      <c r="DD170" s="88"/>
      <c r="DE170" s="88"/>
      <c r="DF170" s="88"/>
      <c r="DG170" s="88"/>
      <c r="DH170" s="88"/>
      <c r="DI170" s="88"/>
      <c r="DJ170" s="88"/>
      <c r="DK170" s="88"/>
      <c r="DL170" s="88"/>
      <c r="DM170" s="88"/>
      <c r="DN170" s="88"/>
      <c r="DO170" s="88"/>
      <c r="DP170" s="88"/>
      <c r="DQ170" s="88"/>
      <c r="DR170" s="88"/>
      <c r="DS170" s="88"/>
      <c r="DT170" s="88"/>
      <c r="DU170" s="88"/>
      <c r="DV170" s="88"/>
      <c r="DW170" s="88"/>
      <c r="DX170" s="88"/>
      <c r="DY170" s="88"/>
    </row>
    <row r="171" spans="1:129" ht="19.5">
      <c r="A171" s="74" t="s">
        <v>48</v>
      </c>
      <c r="B171" s="75" t="s">
        <v>49</v>
      </c>
      <c r="C171" s="75">
        <v>1193100002</v>
      </c>
      <c r="D171" s="76" t="s">
        <v>380</v>
      </c>
      <c r="E171" s="77" t="s">
        <v>381</v>
      </c>
      <c r="F171" s="79" t="s">
        <v>411</v>
      </c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87"/>
      <c r="BN171" s="87"/>
      <c r="BO171" s="87"/>
      <c r="BP171" s="87"/>
      <c r="BQ171" s="87"/>
      <c r="BR171" s="87"/>
      <c r="BS171" s="87"/>
      <c r="BT171" s="87"/>
      <c r="BU171" s="87"/>
      <c r="BV171" s="87"/>
      <c r="BW171" s="87"/>
      <c r="BX171" s="87"/>
      <c r="BY171" s="87"/>
      <c r="BZ171" s="87"/>
      <c r="CA171" s="87"/>
      <c r="CB171" s="87"/>
      <c r="CC171" s="87"/>
      <c r="CD171" s="87"/>
      <c r="CE171" s="88"/>
      <c r="CF171" s="88"/>
      <c r="CG171" s="88"/>
      <c r="CH171" s="88"/>
      <c r="CI171" s="88"/>
      <c r="CJ171" s="88"/>
      <c r="CK171" s="88"/>
      <c r="CL171" s="88"/>
      <c r="CM171" s="88"/>
      <c r="CN171" s="88"/>
      <c r="CO171" s="88"/>
      <c r="CP171" s="88"/>
      <c r="CQ171" s="88"/>
      <c r="CR171" s="88"/>
      <c r="CS171" s="88"/>
      <c r="CT171" s="88"/>
      <c r="CU171" s="88"/>
      <c r="CV171" s="88"/>
      <c r="CW171" s="88"/>
      <c r="CX171" s="88"/>
      <c r="CY171" s="88"/>
      <c r="CZ171" s="88"/>
      <c r="DA171" s="88"/>
      <c r="DB171" s="88"/>
      <c r="DC171" s="88"/>
      <c r="DD171" s="88"/>
      <c r="DE171" s="88"/>
      <c r="DF171" s="88"/>
      <c r="DG171" s="88"/>
      <c r="DH171" s="88"/>
      <c r="DI171" s="88"/>
      <c r="DJ171" s="88"/>
      <c r="DK171" s="88"/>
      <c r="DL171" s="88"/>
      <c r="DM171" s="88"/>
      <c r="DN171" s="88"/>
      <c r="DO171" s="88"/>
      <c r="DP171" s="88"/>
      <c r="DQ171" s="88"/>
      <c r="DR171" s="88"/>
      <c r="DS171" s="88"/>
      <c r="DT171" s="88"/>
      <c r="DU171" s="88"/>
      <c r="DV171" s="88"/>
      <c r="DW171" s="88"/>
      <c r="DX171" s="88"/>
      <c r="DY171" s="88"/>
    </row>
    <row r="172" spans="1:129" ht="19.5">
      <c r="A172" s="74" t="s">
        <v>48</v>
      </c>
      <c r="B172" s="75" t="s">
        <v>49</v>
      </c>
      <c r="C172" s="75">
        <v>1193100002</v>
      </c>
      <c r="D172" s="76" t="s">
        <v>382</v>
      </c>
      <c r="E172" s="77" t="s">
        <v>383</v>
      </c>
      <c r="F172" s="79" t="s">
        <v>411</v>
      </c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7"/>
      <c r="BQ172" s="87"/>
      <c r="BR172" s="87"/>
      <c r="BS172" s="87"/>
      <c r="BT172" s="87"/>
      <c r="BU172" s="87"/>
      <c r="BV172" s="87"/>
      <c r="BW172" s="87"/>
      <c r="BX172" s="87"/>
      <c r="BY172" s="87"/>
      <c r="BZ172" s="87"/>
      <c r="CA172" s="87"/>
      <c r="CB172" s="87"/>
      <c r="CC172" s="87"/>
      <c r="CD172" s="87"/>
      <c r="CE172" s="88"/>
      <c r="CF172" s="88"/>
      <c r="CG172" s="88"/>
      <c r="CH172" s="88"/>
      <c r="CI172" s="88"/>
      <c r="CJ172" s="88"/>
      <c r="CK172" s="88"/>
      <c r="CL172" s="88"/>
      <c r="CM172" s="88"/>
      <c r="CN172" s="88"/>
      <c r="CO172" s="88"/>
      <c r="CP172" s="88"/>
      <c r="CQ172" s="88"/>
      <c r="CR172" s="88"/>
      <c r="CS172" s="88"/>
      <c r="CT172" s="88"/>
      <c r="CU172" s="88"/>
      <c r="CV172" s="88"/>
      <c r="CW172" s="88"/>
      <c r="CX172" s="88"/>
      <c r="CY172" s="88"/>
      <c r="CZ172" s="88"/>
      <c r="DA172" s="88"/>
      <c r="DB172" s="88"/>
      <c r="DC172" s="88"/>
      <c r="DD172" s="88"/>
      <c r="DE172" s="88"/>
      <c r="DF172" s="88"/>
      <c r="DG172" s="88"/>
      <c r="DH172" s="88"/>
      <c r="DI172" s="88"/>
      <c r="DJ172" s="88"/>
      <c r="DK172" s="88"/>
      <c r="DL172" s="88"/>
      <c r="DM172" s="88"/>
      <c r="DN172" s="88"/>
      <c r="DO172" s="88"/>
      <c r="DP172" s="88"/>
      <c r="DQ172" s="88"/>
      <c r="DR172" s="88"/>
      <c r="DS172" s="88"/>
      <c r="DT172" s="88"/>
      <c r="DU172" s="88"/>
      <c r="DV172" s="88"/>
      <c r="DW172" s="88"/>
      <c r="DX172" s="88"/>
      <c r="DY172" s="88"/>
    </row>
    <row r="173" spans="1:129" ht="19.5">
      <c r="A173" s="74" t="s">
        <v>48</v>
      </c>
      <c r="B173" s="75" t="s">
        <v>49</v>
      </c>
      <c r="C173" s="75">
        <v>1193100002</v>
      </c>
      <c r="D173" s="76" t="s">
        <v>384</v>
      </c>
      <c r="E173" s="77" t="s">
        <v>385</v>
      </c>
      <c r="F173" s="79" t="s">
        <v>411</v>
      </c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7"/>
      <c r="BQ173" s="87"/>
      <c r="BR173" s="87"/>
      <c r="BS173" s="87"/>
      <c r="BT173" s="87"/>
      <c r="BU173" s="87"/>
      <c r="BV173" s="87"/>
      <c r="BW173" s="87"/>
      <c r="BX173" s="87"/>
      <c r="BY173" s="87"/>
      <c r="BZ173" s="87"/>
      <c r="CA173" s="87"/>
      <c r="CB173" s="87"/>
      <c r="CC173" s="87"/>
      <c r="CD173" s="87"/>
      <c r="CE173" s="88"/>
      <c r="CF173" s="88"/>
      <c r="CG173" s="88"/>
      <c r="CH173" s="88"/>
      <c r="CI173" s="88"/>
      <c r="CJ173" s="88"/>
      <c r="CK173" s="88"/>
      <c r="CL173" s="88"/>
      <c r="CM173" s="88"/>
      <c r="CN173" s="88"/>
      <c r="CO173" s="88"/>
      <c r="CP173" s="88"/>
      <c r="CQ173" s="88"/>
      <c r="CR173" s="88"/>
      <c r="CS173" s="88"/>
      <c r="CT173" s="88"/>
      <c r="CU173" s="88"/>
      <c r="CV173" s="88"/>
      <c r="CW173" s="88"/>
      <c r="CX173" s="88"/>
      <c r="CY173" s="88"/>
      <c r="CZ173" s="88"/>
      <c r="DA173" s="88"/>
      <c r="DB173" s="88"/>
      <c r="DC173" s="88"/>
      <c r="DD173" s="88"/>
      <c r="DE173" s="88"/>
      <c r="DF173" s="88"/>
      <c r="DG173" s="88"/>
      <c r="DH173" s="88"/>
      <c r="DI173" s="88"/>
      <c r="DJ173" s="88"/>
      <c r="DK173" s="88"/>
      <c r="DL173" s="88"/>
      <c r="DM173" s="88"/>
      <c r="DN173" s="88"/>
      <c r="DO173" s="88"/>
      <c r="DP173" s="88"/>
      <c r="DQ173" s="88"/>
      <c r="DR173" s="88"/>
      <c r="DS173" s="88"/>
      <c r="DT173" s="88"/>
      <c r="DU173" s="88"/>
      <c r="DV173" s="88"/>
      <c r="DW173" s="88"/>
      <c r="DX173" s="88"/>
      <c r="DY173" s="88"/>
    </row>
    <row r="174" spans="1:129" ht="19.5">
      <c r="A174" s="74" t="s">
        <v>48</v>
      </c>
      <c r="B174" s="75" t="s">
        <v>49</v>
      </c>
      <c r="C174" s="75">
        <v>1193100002</v>
      </c>
      <c r="D174" s="76" t="s">
        <v>386</v>
      </c>
      <c r="E174" s="77" t="s">
        <v>387</v>
      </c>
      <c r="F174" s="79" t="s">
        <v>410</v>
      </c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87"/>
      <c r="BH174" s="87"/>
      <c r="BI174" s="87"/>
      <c r="BJ174" s="87"/>
      <c r="BK174" s="87"/>
      <c r="BL174" s="87"/>
      <c r="BM174" s="87"/>
      <c r="BN174" s="87"/>
      <c r="BO174" s="87"/>
      <c r="BP174" s="87"/>
      <c r="BQ174" s="87"/>
      <c r="BR174" s="87"/>
      <c r="BS174" s="87"/>
      <c r="BT174" s="87"/>
      <c r="BU174" s="87"/>
      <c r="BV174" s="87"/>
      <c r="BW174" s="87"/>
      <c r="BX174" s="87"/>
      <c r="BY174" s="87"/>
      <c r="BZ174" s="87"/>
      <c r="CA174" s="87"/>
      <c r="CB174" s="87"/>
      <c r="CC174" s="87"/>
      <c r="CD174" s="87"/>
      <c r="CE174" s="88"/>
      <c r="CF174" s="88"/>
      <c r="CG174" s="88"/>
      <c r="CH174" s="88"/>
      <c r="CI174" s="88"/>
      <c r="CJ174" s="88"/>
      <c r="CK174" s="88"/>
      <c r="CL174" s="88"/>
      <c r="CM174" s="88"/>
      <c r="CN174" s="88"/>
      <c r="CO174" s="88"/>
      <c r="CP174" s="88"/>
      <c r="CQ174" s="88"/>
      <c r="CR174" s="88"/>
      <c r="CS174" s="88"/>
      <c r="CT174" s="88"/>
      <c r="CU174" s="88"/>
      <c r="CV174" s="88"/>
      <c r="CW174" s="88"/>
      <c r="CX174" s="88"/>
      <c r="CY174" s="88"/>
      <c r="CZ174" s="88"/>
      <c r="DA174" s="88"/>
      <c r="DB174" s="88"/>
      <c r="DC174" s="88"/>
      <c r="DD174" s="88"/>
      <c r="DE174" s="88"/>
      <c r="DF174" s="88"/>
      <c r="DG174" s="88"/>
      <c r="DH174" s="88"/>
      <c r="DI174" s="88"/>
      <c r="DJ174" s="88"/>
      <c r="DK174" s="88"/>
      <c r="DL174" s="88"/>
      <c r="DM174" s="88"/>
      <c r="DN174" s="88"/>
      <c r="DO174" s="88"/>
      <c r="DP174" s="88"/>
      <c r="DQ174" s="88"/>
      <c r="DR174" s="88"/>
      <c r="DS174" s="88"/>
      <c r="DT174" s="88"/>
      <c r="DU174" s="88"/>
      <c r="DV174" s="88"/>
      <c r="DW174" s="88"/>
      <c r="DX174" s="88"/>
      <c r="DY174" s="88"/>
    </row>
    <row r="175" spans="1:129" ht="19.5">
      <c r="A175" s="74" t="s">
        <v>48</v>
      </c>
      <c r="B175" s="75" t="s">
        <v>49</v>
      </c>
      <c r="C175" s="75">
        <v>1193100002</v>
      </c>
      <c r="D175" s="76" t="s">
        <v>388</v>
      </c>
      <c r="E175" s="77" t="s">
        <v>389</v>
      </c>
      <c r="F175" s="79" t="s">
        <v>410</v>
      </c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7"/>
      <c r="BQ175" s="87"/>
      <c r="BR175" s="87"/>
      <c r="BS175" s="87"/>
      <c r="BT175" s="87"/>
      <c r="BU175" s="87"/>
      <c r="BV175" s="87"/>
      <c r="BW175" s="87"/>
      <c r="BX175" s="87"/>
      <c r="BY175" s="87"/>
      <c r="BZ175" s="87"/>
      <c r="CA175" s="87"/>
      <c r="CB175" s="87"/>
      <c r="CC175" s="87"/>
      <c r="CD175" s="87"/>
      <c r="CE175" s="88"/>
      <c r="CF175" s="88"/>
      <c r="CG175" s="88"/>
      <c r="CH175" s="88"/>
      <c r="CI175" s="88"/>
      <c r="CJ175" s="88"/>
      <c r="CK175" s="88"/>
      <c r="CL175" s="88"/>
      <c r="CM175" s="88"/>
      <c r="CN175" s="88"/>
      <c r="CO175" s="88"/>
      <c r="CP175" s="88"/>
      <c r="CQ175" s="88"/>
      <c r="CR175" s="88"/>
      <c r="CS175" s="88"/>
      <c r="CT175" s="88"/>
      <c r="CU175" s="88"/>
      <c r="CV175" s="88"/>
      <c r="CW175" s="88"/>
      <c r="CX175" s="88"/>
      <c r="CY175" s="88"/>
      <c r="CZ175" s="88"/>
      <c r="DA175" s="88"/>
      <c r="DB175" s="88"/>
      <c r="DC175" s="88"/>
      <c r="DD175" s="88"/>
      <c r="DE175" s="88"/>
      <c r="DF175" s="88"/>
      <c r="DG175" s="88"/>
      <c r="DH175" s="88"/>
      <c r="DI175" s="88"/>
      <c r="DJ175" s="88"/>
      <c r="DK175" s="88"/>
      <c r="DL175" s="88"/>
      <c r="DM175" s="88"/>
      <c r="DN175" s="88"/>
      <c r="DO175" s="88"/>
      <c r="DP175" s="88"/>
      <c r="DQ175" s="88"/>
      <c r="DR175" s="88"/>
      <c r="DS175" s="88"/>
      <c r="DT175" s="88"/>
      <c r="DU175" s="88"/>
      <c r="DV175" s="88"/>
      <c r="DW175" s="88"/>
      <c r="DX175" s="88"/>
      <c r="DY175" s="88"/>
    </row>
    <row r="176" spans="1:129" ht="19.5">
      <c r="A176" s="74" t="s">
        <v>48</v>
      </c>
      <c r="B176" s="75" t="s">
        <v>49</v>
      </c>
      <c r="C176" s="75">
        <v>1193100002</v>
      </c>
      <c r="D176" s="76" t="s">
        <v>390</v>
      </c>
      <c r="E176" s="77" t="s">
        <v>391</v>
      </c>
      <c r="F176" s="79" t="s">
        <v>410</v>
      </c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7"/>
      <c r="BQ176" s="87"/>
      <c r="BR176" s="87"/>
      <c r="BS176" s="87"/>
      <c r="BT176" s="87"/>
      <c r="BU176" s="87"/>
      <c r="BV176" s="87"/>
      <c r="BW176" s="87"/>
      <c r="BX176" s="87"/>
      <c r="BY176" s="87"/>
      <c r="BZ176" s="87"/>
      <c r="CA176" s="87"/>
      <c r="CB176" s="87"/>
      <c r="CC176" s="87"/>
      <c r="CD176" s="87"/>
      <c r="CE176" s="88"/>
      <c r="CF176" s="88"/>
      <c r="CG176" s="88"/>
      <c r="CH176" s="88"/>
      <c r="CI176" s="88"/>
      <c r="CJ176" s="88"/>
      <c r="CK176" s="88"/>
      <c r="CL176" s="88"/>
      <c r="CM176" s="88"/>
      <c r="CN176" s="88"/>
      <c r="CO176" s="88"/>
      <c r="CP176" s="88"/>
      <c r="CQ176" s="88"/>
      <c r="CR176" s="88"/>
      <c r="CS176" s="88"/>
      <c r="CT176" s="88"/>
      <c r="CU176" s="88"/>
      <c r="CV176" s="88"/>
      <c r="CW176" s="88"/>
      <c r="CX176" s="88"/>
      <c r="CY176" s="88"/>
      <c r="CZ176" s="88"/>
      <c r="DA176" s="88"/>
      <c r="DB176" s="88"/>
      <c r="DC176" s="88"/>
      <c r="DD176" s="88"/>
      <c r="DE176" s="88"/>
      <c r="DF176" s="88"/>
      <c r="DG176" s="88"/>
      <c r="DH176" s="88"/>
      <c r="DI176" s="88"/>
      <c r="DJ176" s="88"/>
      <c r="DK176" s="88"/>
      <c r="DL176" s="88"/>
      <c r="DM176" s="88"/>
      <c r="DN176" s="88"/>
      <c r="DO176" s="88"/>
      <c r="DP176" s="88"/>
      <c r="DQ176" s="88"/>
      <c r="DR176" s="88"/>
      <c r="DS176" s="88"/>
      <c r="DT176" s="88"/>
      <c r="DU176" s="88"/>
      <c r="DV176" s="88"/>
      <c r="DW176" s="88"/>
      <c r="DX176" s="88"/>
      <c r="DY176" s="88"/>
    </row>
    <row r="177" spans="1:129" ht="19.5">
      <c r="A177" s="74" t="s">
        <v>48</v>
      </c>
      <c r="B177" s="75" t="s">
        <v>49</v>
      </c>
      <c r="C177" s="75">
        <v>1193100002</v>
      </c>
      <c r="D177" s="76" t="s">
        <v>392</v>
      </c>
      <c r="E177" s="77" t="s">
        <v>393</v>
      </c>
      <c r="F177" s="79" t="s">
        <v>410</v>
      </c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  <c r="BD177" s="87"/>
      <c r="BE177" s="87"/>
      <c r="BF177" s="87"/>
      <c r="BG177" s="87"/>
      <c r="BH177" s="87"/>
      <c r="BI177" s="87"/>
      <c r="BJ177" s="87"/>
      <c r="BK177" s="87"/>
      <c r="BL177" s="87"/>
      <c r="BM177" s="87"/>
      <c r="BN177" s="87"/>
      <c r="BO177" s="87"/>
      <c r="BP177" s="87"/>
      <c r="BQ177" s="87"/>
      <c r="BR177" s="87"/>
      <c r="BS177" s="87"/>
      <c r="BT177" s="87"/>
      <c r="BU177" s="87"/>
      <c r="BV177" s="87"/>
      <c r="BW177" s="87"/>
      <c r="BX177" s="87"/>
      <c r="BY177" s="87"/>
      <c r="BZ177" s="87"/>
      <c r="CA177" s="87"/>
      <c r="CB177" s="87"/>
      <c r="CC177" s="87"/>
      <c r="CD177" s="87"/>
      <c r="CE177" s="88"/>
      <c r="CF177" s="88"/>
      <c r="CG177" s="88"/>
      <c r="CH177" s="88"/>
      <c r="CI177" s="88"/>
      <c r="CJ177" s="88"/>
      <c r="CK177" s="88"/>
      <c r="CL177" s="88"/>
      <c r="CM177" s="88"/>
      <c r="CN177" s="88"/>
      <c r="CO177" s="88"/>
      <c r="CP177" s="88"/>
      <c r="CQ177" s="88"/>
      <c r="CR177" s="88"/>
      <c r="CS177" s="88"/>
      <c r="CT177" s="88"/>
      <c r="CU177" s="88"/>
      <c r="CV177" s="88"/>
      <c r="CW177" s="88"/>
      <c r="CX177" s="88"/>
      <c r="CY177" s="88"/>
      <c r="CZ177" s="88"/>
      <c r="DA177" s="88"/>
      <c r="DB177" s="88"/>
      <c r="DC177" s="88"/>
      <c r="DD177" s="88"/>
      <c r="DE177" s="88"/>
      <c r="DF177" s="88"/>
      <c r="DG177" s="88"/>
      <c r="DH177" s="88"/>
      <c r="DI177" s="88"/>
      <c r="DJ177" s="88"/>
      <c r="DK177" s="88"/>
      <c r="DL177" s="88"/>
      <c r="DM177" s="88"/>
      <c r="DN177" s="88"/>
      <c r="DO177" s="88"/>
      <c r="DP177" s="88"/>
      <c r="DQ177" s="88"/>
      <c r="DR177" s="88"/>
      <c r="DS177" s="88"/>
      <c r="DT177" s="88"/>
      <c r="DU177" s="88"/>
      <c r="DV177" s="88"/>
      <c r="DW177" s="88"/>
      <c r="DX177" s="88"/>
      <c r="DY177" s="88"/>
    </row>
    <row r="178" spans="1:129" ht="19.5">
      <c r="A178" s="74" t="s">
        <v>48</v>
      </c>
      <c r="B178" s="75" t="s">
        <v>49</v>
      </c>
      <c r="C178" s="75">
        <v>1193100002</v>
      </c>
      <c r="D178" s="76" t="s">
        <v>394</v>
      </c>
      <c r="E178" s="77" t="s">
        <v>395</v>
      </c>
      <c r="F178" s="79" t="s">
        <v>410</v>
      </c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7"/>
      <c r="BQ178" s="87"/>
      <c r="BR178" s="87"/>
      <c r="BS178" s="87"/>
      <c r="BT178" s="87"/>
      <c r="BU178" s="87"/>
      <c r="BV178" s="87"/>
      <c r="BW178" s="87"/>
      <c r="BX178" s="87"/>
      <c r="BY178" s="87"/>
      <c r="BZ178" s="87"/>
      <c r="CA178" s="87"/>
      <c r="CB178" s="87"/>
      <c r="CC178" s="87"/>
      <c r="CD178" s="87"/>
      <c r="CE178" s="88"/>
      <c r="CF178" s="88"/>
      <c r="CG178" s="88"/>
      <c r="CH178" s="88"/>
      <c r="CI178" s="88"/>
      <c r="CJ178" s="88"/>
      <c r="CK178" s="88"/>
      <c r="CL178" s="88"/>
      <c r="CM178" s="88"/>
      <c r="CN178" s="88"/>
      <c r="CO178" s="88"/>
      <c r="CP178" s="88"/>
      <c r="CQ178" s="88"/>
      <c r="CR178" s="88"/>
      <c r="CS178" s="88"/>
      <c r="CT178" s="88"/>
      <c r="CU178" s="88"/>
      <c r="CV178" s="88"/>
      <c r="CW178" s="88"/>
      <c r="CX178" s="88"/>
      <c r="CY178" s="88"/>
      <c r="CZ178" s="88"/>
      <c r="DA178" s="88"/>
      <c r="DB178" s="88"/>
      <c r="DC178" s="88"/>
      <c r="DD178" s="88"/>
      <c r="DE178" s="88"/>
      <c r="DF178" s="88"/>
      <c r="DG178" s="88"/>
      <c r="DH178" s="88"/>
      <c r="DI178" s="88"/>
      <c r="DJ178" s="88"/>
      <c r="DK178" s="88"/>
      <c r="DL178" s="88"/>
      <c r="DM178" s="88"/>
      <c r="DN178" s="88"/>
      <c r="DO178" s="88"/>
      <c r="DP178" s="88"/>
      <c r="DQ178" s="88"/>
      <c r="DR178" s="88"/>
      <c r="DS178" s="88"/>
      <c r="DT178" s="88"/>
      <c r="DU178" s="88"/>
      <c r="DV178" s="88"/>
      <c r="DW178" s="88"/>
      <c r="DX178" s="88"/>
      <c r="DY178" s="88"/>
    </row>
    <row r="179" spans="1:129" ht="19.5">
      <c r="A179" s="74" t="s">
        <v>48</v>
      </c>
      <c r="B179" s="75" t="s">
        <v>49</v>
      </c>
      <c r="C179" s="75">
        <v>1193100002</v>
      </c>
      <c r="D179" s="76" t="s">
        <v>396</v>
      </c>
      <c r="E179" s="77" t="s">
        <v>397</v>
      </c>
      <c r="F179" s="79" t="s">
        <v>410</v>
      </c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7"/>
      <c r="BQ179" s="87"/>
      <c r="BR179" s="87"/>
      <c r="BS179" s="87"/>
      <c r="BT179" s="87"/>
      <c r="BU179" s="87"/>
      <c r="BV179" s="87"/>
      <c r="BW179" s="87"/>
      <c r="BX179" s="87"/>
      <c r="BY179" s="87"/>
      <c r="BZ179" s="87"/>
      <c r="CA179" s="87"/>
      <c r="CB179" s="87"/>
      <c r="CC179" s="87"/>
      <c r="CD179" s="87"/>
      <c r="CE179" s="88"/>
      <c r="CF179" s="88"/>
      <c r="CG179" s="88"/>
      <c r="CH179" s="88"/>
      <c r="CI179" s="88"/>
      <c r="CJ179" s="88"/>
      <c r="CK179" s="88"/>
      <c r="CL179" s="88"/>
      <c r="CM179" s="88"/>
      <c r="CN179" s="88"/>
      <c r="CO179" s="88"/>
      <c r="CP179" s="88"/>
      <c r="CQ179" s="88"/>
      <c r="CR179" s="88"/>
      <c r="CS179" s="88"/>
      <c r="CT179" s="88"/>
      <c r="CU179" s="88"/>
      <c r="CV179" s="88"/>
      <c r="CW179" s="88"/>
      <c r="CX179" s="88"/>
      <c r="CY179" s="88"/>
      <c r="CZ179" s="88"/>
      <c r="DA179" s="88"/>
      <c r="DB179" s="88"/>
      <c r="DC179" s="88"/>
      <c r="DD179" s="88"/>
      <c r="DE179" s="88"/>
      <c r="DF179" s="88"/>
      <c r="DG179" s="88"/>
      <c r="DH179" s="88"/>
      <c r="DI179" s="88"/>
      <c r="DJ179" s="88"/>
      <c r="DK179" s="88"/>
      <c r="DL179" s="88"/>
      <c r="DM179" s="88"/>
      <c r="DN179" s="88"/>
      <c r="DO179" s="88"/>
      <c r="DP179" s="88"/>
      <c r="DQ179" s="88"/>
      <c r="DR179" s="88"/>
      <c r="DS179" s="88"/>
      <c r="DT179" s="88"/>
      <c r="DU179" s="88"/>
      <c r="DV179" s="88"/>
      <c r="DW179" s="88"/>
      <c r="DX179" s="88"/>
      <c r="DY179" s="88"/>
    </row>
    <row r="180" spans="1:129" ht="19.5">
      <c r="A180" s="74" t="s">
        <v>48</v>
      </c>
      <c r="B180" s="75" t="s">
        <v>49</v>
      </c>
      <c r="C180" s="75">
        <v>1193100002</v>
      </c>
      <c r="D180" s="76" t="s">
        <v>398</v>
      </c>
      <c r="E180" s="77" t="s">
        <v>399</v>
      </c>
      <c r="F180" s="79" t="s">
        <v>410</v>
      </c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  <c r="BD180" s="87"/>
      <c r="BE180" s="87"/>
      <c r="BF180" s="87"/>
      <c r="BG180" s="87"/>
      <c r="BH180" s="87"/>
      <c r="BI180" s="87"/>
      <c r="BJ180" s="87"/>
      <c r="BK180" s="87"/>
      <c r="BL180" s="87"/>
      <c r="BM180" s="87"/>
      <c r="BN180" s="87"/>
      <c r="BO180" s="87"/>
      <c r="BP180" s="87"/>
      <c r="BQ180" s="87"/>
      <c r="BR180" s="87"/>
      <c r="BS180" s="87"/>
      <c r="BT180" s="87"/>
      <c r="BU180" s="87"/>
      <c r="BV180" s="87"/>
      <c r="BW180" s="87"/>
      <c r="BX180" s="87"/>
      <c r="BY180" s="87"/>
      <c r="BZ180" s="87"/>
      <c r="CA180" s="87"/>
      <c r="CB180" s="87"/>
      <c r="CC180" s="87"/>
      <c r="CD180" s="87"/>
      <c r="CE180" s="88"/>
      <c r="CF180" s="88"/>
      <c r="CG180" s="88"/>
      <c r="CH180" s="88"/>
      <c r="CI180" s="88"/>
      <c r="CJ180" s="88"/>
      <c r="CK180" s="88"/>
      <c r="CL180" s="88"/>
      <c r="CM180" s="88"/>
      <c r="CN180" s="88"/>
      <c r="CO180" s="88"/>
      <c r="CP180" s="88"/>
      <c r="CQ180" s="88"/>
      <c r="CR180" s="88"/>
      <c r="CS180" s="88"/>
      <c r="CT180" s="88"/>
      <c r="CU180" s="88"/>
      <c r="CV180" s="88"/>
      <c r="CW180" s="88"/>
      <c r="CX180" s="88"/>
      <c r="CY180" s="88"/>
      <c r="CZ180" s="88"/>
      <c r="DA180" s="88"/>
      <c r="DB180" s="88"/>
      <c r="DC180" s="88"/>
      <c r="DD180" s="88"/>
      <c r="DE180" s="88"/>
      <c r="DF180" s="88"/>
      <c r="DG180" s="88"/>
      <c r="DH180" s="88"/>
      <c r="DI180" s="88"/>
      <c r="DJ180" s="88"/>
      <c r="DK180" s="88"/>
      <c r="DL180" s="88"/>
      <c r="DM180" s="88"/>
      <c r="DN180" s="88"/>
      <c r="DO180" s="88"/>
      <c r="DP180" s="88"/>
      <c r="DQ180" s="88"/>
      <c r="DR180" s="88"/>
      <c r="DS180" s="88"/>
      <c r="DT180" s="88"/>
      <c r="DU180" s="88"/>
      <c r="DV180" s="88"/>
      <c r="DW180" s="88"/>
      <c r="DX180" s="88"/>
      <c r="DY180" s="88"/>
    </row>
    <row r="181" spans="1:129" ht="19.5">
      <c r="A181" s="74" t="s">
        <v>48</v>
      </c>
      <c r="B181" s="75" t="s">
        <v>49</v>
      </c>
      <c r="C181" s="75">
        <v>1193100002</v>
      </c>
      <c r="D181" s="76" t="s">
        <v>400</v>
      </c>
      <c r="E181" s="77" t="s">
        <v>401</v>
      </c>
      <c r="F181" s="79" t="s">
        <v>410</v>
      </c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7"/>
      <c r="BQ181" s="87"/>
      <c r="BR181" s="87"/>
      <c r="BS181" s="87"/>
      <c r="BT181" s="87"/>
      <c r="BU181" s="87"/>
      <c r="BV181" s="87"/>
      <c r="BW181" s="87"/>
      <c r="BX181" s="87"/>
      <c r="BY181" s="87"/>
      <c r="BZ181" s="87"/>
      <c r="CA181" s="87"/>
      <c r="CB181" s="87"/>
      <c r="CC181" s="87"/>
      <c r="CD181" s="87"/>
      <c r="CE181" s="88"/>
      <c r="CF181" s="88"/>
      <c r="CG181" s="88"/>
      <c r="CH181" s="88"/>
      <c r="CI181" s="88"/>
      <c r="CJ181" s="88"/>
      <c r="CK181" s="88"/>
      <c r="CL181" s="88"/>
      <c r="CM181" s="88"/>
      <c r="CN181" s="88"/>
      <c r="CO181" s="88"/>
      <c r="CP181" s="88"/>
      <c r="CQ181" s="88"/>
      <c r="CR181" s="88"/>
      <c r="CS181" s="88"/>
      <c r="CT181" s="88"/>
      <c r="CU181" s="88"/>
      <c r="CV181" s="88"/>
      <c r="CW181" s="88"/>
      <c r="CX181" s="88"/>
      <c r="CY181" s="88"/>
      <c r="CZ181" s="88"/>
      <c r="DA181" s="88"/>
      <c r="DB181" s="88"/>
      <c r="DC181" s="88"/>
      <c r="DD181" s="88"/>
      <c r="DE181" s="88"/>
      <c r="DF181" s="88"/>
      <c r="DG181" s="88"/>
      <c r="DH181" s="88"/>
      <c r="DI181" s="88"/>
      <c r="DJ181" s="88"/>
      <c r="DK181" s="88"/>
      <c r="DL181" s="88"/>
      <c r="DM181" s="88"/>
      <c r="DN181" s="88"/>
      <c r="DO181" s="88"/>
      <c r="DP181" s="88"/>
      <c r="DQ181" s="88"/>
      <c r="DR181" s="88"/>
      <c r="DS181" s="88"/>
      <c r="DT181" s="88"/>
      <c r="DU181" s="88"/>
      <c r="DV181" s="88"/>
      <c r="DW181" s="88"/>
      <c r="DX181" s="88"/>
      <c r="DY181" s="88"/>
    </row>
    <row r="182" spans="1:129" ht="19.5">
      <c r="A182" s="74" t="s">
        <v>48</v>
      </c>
      <c r="B182" s="75" t="s">
        <v>49</v>
      </c>
      <c r="C182" s="75">
        <v>1193100002</v>
      </c>
      <c r="D182" s="76" t="s">
        <v>402</v>
      </c>
      <c r="E182" s="77" t="s">
        <v>403</v>
      </c>
      <c r="F182" s="79" t="s">
        <v>410</v>
      </c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7"/>
      <c r="BQ182" s="87"/>
      <c r="BR182" s="87"/>
      <c r="BS182" s="87"/>
      <c r="BT182" s="87"/>
      <c r="BU182" s="87"/>
      <c r="BV182" s="87"/>
      <c r="BW182" s="87"/>
      <c r="BX182" s="87"/>
      <c r="BY182" s="87"/>
      <c r="BZ182" s="87"/>
      <c r="CA182" s="87"/>
      <c r="CB182" s="87"/>
      <c r="CC182" s="87"/>
      <c r="CD182" s="87"/>
      <c r="CE182" s="88"/>
      <c r="CF182" s="88"/>
      <c r="CG182" s="88"/>
      <c r="CH182" s="88"/>
      <c r="CI182" s="88"/>
      <c r="CJ182" s="88"/>
      <c r="CK182" s="88"/>
      <c r="CL182" s="88"/>
      <c r="CM182" s="88"/>
      <c r="CN182" s="88"/>
      <c r="CO182" s="88"/>
      <c r="CP182" s="88"/>
      <c r="CQ182" s="88"/>
      <c r="CR182" s="88"/>
      <c r="CS182" s="88"/>
      <c r="CT182" s="88"/>
      <c r="CU182" s="88"/>
      <c r="CV182" s="88"/>
      <c r="CW182" s="88"/>
      <c r="CX182" s="88"/>
      <c r="CY182" s="88"/>
      <c r="CZ182" s="88"/>
      <c r="DA182" s="88"/>
      <c r="DB182" s="88"/>
      <c r="DC182" s="88"/>
      <c r="DD182" s="88"/>
      <c r="DE182" s="88"/>
      <c r="DF182" s="88"/>
      <c r="DG182" s="88"/>
      <c r="DH182" s="88"/>
      <c r="DI182" s="88"/>
      <c r="DJ182" s="88"/>
      <c r="DK182" s="88"/>
      <c r="DL182" s="88"/>
      <c r="DM182" s="88"/>
      <c r="DN182" s="88"/>
      <c r="DO182" s="88"/>
      <c r="DP182" s="88"/>
      <c r="DQ182" s="88"/>
      <c r="DR182" s="88"/>
      <c r="DS182" s="88"/>
      <c r="DT182" s="88"/>
      <c r="DU182" s="88"/>
      <c r="DV182" s="88"/>
      <c r="DW182" s="88"/>
      <c r="DX182" s="88"/>
      <c r="DY182" s="88"/>
    </row>
    <row r="183" spans="1:129" ht="19.5">
      <c r="A183" s="74" t="s">
        <v>48</v>
      </c>
      <c r="B183" s="75" t="s">
        <v>49</v>
      </c>
      <c r="C183" s="75">
        <v>1193100002</v>
      </c>
      <c r="D183" s="76" t="s">
        <v>404</v>
      </c>
      <c r="E183" s="77" t="s">
        <v>405</v>
      </c>
      <c r="F183" s="79" t="s">
        <v>410</v>
      </c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  <c r="BD183" s="87"/>
      <c r="BE183" s="87"/>
      <c r="BF183" s="87"/>
      <c r="BG183" s="87"/>
      <c r="BH183" s="87"/>
      <c r="BI183" s="87"/>
      <c r="BJ183" s="87"/>
      <c r="BK183" s="87"/>
      <c r="BL183" s="87"/>
      <c r="BM183" s="87"/>
      <c r="BN183" s="87"/>
      <c r="BO183" s="87"/>
      <c r="BP183" s="87"/>
      <c r="BQ183" s="87"/>
      <c r="BR183" s="87"/>
      <c r="BS183" s="87"/>
      <c r="BT183" s="87"/>
      <c r="BU183" s="87"/>
      <c r="BV183" s="87"/>
      <c r="BW183" s="87"/>
      <c r="BX183" s="87"/>
      <c r="BY183" s="87"/>
      <c r="BZ183" s="87"/>
      <c r="CA183" s="87"/>
      <c r="CB183" s="87"/>
      <c r="CC183" s="87"/>
      <c r="CD183" s="87"/>
      <c r="CE183" s="88"/>
      <c r="CF183" s="88"/>
      <c r="CG183" s="88"/>
      <c r="CH183" s="88"/>
      <c r="CI183" s="88"/>
      <c r="CJ183" s="88"/>
      <c r="CK183" s="88"/>
      <c r="CL183" s="88"/>
      <c r="CM183" s="88"/>
      <c r="CN183" s="88"/>
      <c r="CO183" s="88"/>
      <c r="CP183" s="88"/>
      <c r="CQ183" s="88"/>
      <c r="CR183" s="88"/>
      <c r="CS183" s="88"/>
      <c r="CT183" s="88"/>
      <c r="CU183" s="88"/>
      <c r="CV183" s="88"/>
      <c r="CW183" s="88"/>
      <c r="CX183" s="88"/>
      <c r="CY183" s="88"/>
      <c r="CZ183" s="88"/>
      <c r="DA183" s="88"/>
      <c r="DB183" s="88"/>
      <c r="DC183" s="88"/>
      <c r="DD183" s="88"/>
      <c r="DE183" s="88"/>
      <c r="DF183" s="88"/>
      <c r="DG183" s="88"/>
      <c r="DH183" s="88"/>
      <c r="DI183" s="88"/>
      <c r="DJ183" s="88"/>
      <c r="DK183" s="88"/>
      <c r="DL183" s="88"/>
      <c r="DM183" s="88"/>
      <c r="DN183" s="88"/>
      <c r="DO183" s="88"/>
      <c r="DP183" s="88"/>
      <c r="DQ183" s="88"/>
      <c r="DR183" s="88"/>
      <c r="DS183" s="88"/>
      <c r="DT183" s="88"/>
      <c r="DU183" s="88"/>
      <c r="DV183" s="88"/>
      <c r="DW183" s="88"/>
      <c r="DX183" s="88"/>
      <c r="DY183" s="88"/>
    </row>
    <row r="184" spans="1:129" ht="19.5">
      <c r="A184" s="74" t="s">
        <v>48</v>
      </c>
      <c r="B184" s="75" t="s">
        <v>49</v>
      </c>
      <c r="C184" s="75">
        <v>1193100002</v>
      </c>
      <c r="D184" s="76" t="s">
        <v>406</v>
      </c>
      <c r="E184" s="77" t="s">
        <v>407</v>
      </c>
      <c r="F184" s="79" t="s">
        <v>410</v>
      </c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7"/>
      <c r="BQ184" s="87"/>
      <c r="BR184" s="87"/>
      <c r="BS184" s="87"/>
      <c r="BT184" s="87"/>
      <c r="BU184" s="87"/>
      <c r="BV184" s="87"/>
      <c r="BW184" s="87"/>
      <c r="BX184" s="87"/>
      <c r="BY184" s="87"/>
      <c r="BZ184" s="87"/>
      <c r="CA184" s="87"/>
      <c r="CB184" s="87"/>
      <c r="CC184" s="87"/>
      <c r="CD184" s="87"/>
      <c r="CE184" s="88"/>
      <c r="CF184" s="88"/>
      <c r="CG184" s="88"/>
      <c r="CH184" s="88"/>
      <c r="CI184" s="88"/>
      <c r="CJ184" s="88"/>
      <c r="CK184" s="88"/>
      <c r="CL184" s="88"/>
      <c r="CM184" s="88"/>
      <c r="CN184" s="88"/>
      <c r="CO184" s="88"/>
      <c r="CP184" s="88"/>
      <c r="CQ184" s="88"/>
      <c r="CR184" s="88"/>
      <c r="CS184" s="88"/>
      <c r="CT184" s="88"/>
      <c r="CU184" s="88"/>
      <c r="CV184" s="88"/>
      <c r="CW184" s="88"/>
      <c r="CX184" s="88"/>
      <c r="CY184" s="88"/>
      <c r="CZ184" s="88"/>
      <c r="DA184" s="88"/>
      <c r="DB184" s="88"/>
      <c r="DC184" s="88"/>
      <c r="DD184" s="88"/>
      <c r="DE184" s="88"/>
      <c r="DF184" s="88"/>
      <c r="DG184" s="88"/>
      <c r="DH184" s="88"/>
      <c r="DI184" s="88"/>
      <c r="DJ184" s="88"/>
      <c r="DK184" s="88"/>
      <c r="DL184" s="88"/>
      <c r="DM184" s="88"/>
      <c r="DN184" s="88"/>
      <c r="DO184" s="88"/>
      <c r="DP184" s="88"/>
      <c r="DQ184" s="88"/>
      <c r="DR184" s="88"/>
      <c r="DS184" s="88"/>
      <c r="DT184" s="88"/>
      <c r="DU184" s="88"/>
      <c r="DV184" s="88"/>
      <c r="DW184" s="88"/>
      <c r="DX184" s="88"/>
      <c r="DY184" s="88"/>
    </row>
    <row r="185" spans="1:129" ht="19.5">
      <c r="A185" s="74" t="s">
        <v>48</v>
      </c>
      <c r="B185" s="75" t="s">
        <v>49</v>
      </c>
      <c r="C185" s="75">
        <v>1193100002</v>
      </c>
      <c r="D185" s="76" t="s">
        <v>408</v>
      </c>
      <c r="E185" s="77" t="s">
        <v>409</v>
      </c>
      <c r="F185" s="79" t="s">
        <v>411</v>
      </c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7"/>
      <c r="BQ185" s="87"/>
      <c r="BR185" s="87"/>
      <c r="BS185" s="87"/>
      <c r="BT185" s="87"/>
      <c r="BU185" s="87"/>
      <c r="BV185" s="87"/>
      <c r="BW185" s="87"/>
      <c r="BX185" s="87"/>
      <c r="BY185" s="87"/>
      <c r="BZ185" s="87"/>
      <c r="CA185" s="87"/>
      <c r="CB185" s="87"/>
      <c r="CC185" s="87"/>
      <c r="CD185" s="87"/>
      <c r="CE185" s="88"/>
      <c r="CF185" s="88"/>
      <c r="CG185" s="88"/>
      <c r="CH185" s="88"/>
      <c r="CI185" s="88"/>
      <c r="CJ185" s="88"/>
      <c r="CK185" s="88"/>
      <c r="CL185" s="88"/>
      <c r="CM185" s="88"/>
      <c r="CN185" s="88"/>
      <c r="CO185" s="88"/>
      <c r="CP185" s="88"/>
      <c r="CQ185" s="88"/>
      <c r="CR185" s="88"/>
      <c r="CS185" s="88"/>
      <c r="CT185" s="88"/>
      <c r="CU185" s="88"/>
      <c r="CV185" s="88"/>
      <c r="CW185" s="88"/>
      <c r="CX185" s="88"/>
      <c r="CY185" s="88"/>
      <c r="CZ185" s="88"/>
      <c r="DA185" s="88"/>
      <c r="DB185" s="88"/>
      <c r="DC185" s="88"/>
      <c r="DD185" s="88"/>
      <c r="DE185" s="88"/>
      <c r="DF185" s="88"/>
      <c r="DG185" s="88"/>
      <c r="DH185" s="88"/>
      <c r="DI185" s="88"/>
      <c r="DJ185" s="88"/>
      <c r="DK185" s="88"/>
      <c r="DL185" s="88"/>
      <c r="DM185" s="88"/>
      <c r="DN185" s="88"/>
      <c r="DO185" s="88"/>
      <c r="DP185" s="88"/>
      <c r="DQ185" s="88"/>
      <c r="DR185" s="88"/>
      <c r="DS185" s="88"/>
      <c r="DT185" s="88"/>
      <c r="DU185" s="88"/>
      <c r="DV185" s="88"/>
      <c r="DW185" s="88"/>
      <c r="DX185" s="88"/>
      <c r="DY185" s="88"/>
    </row>
  </sheetData>
  <mergeCells count="10">
    <mergeCell ref="DO3:DY3"/>
    <mergeCell ref="E3:E5"/>
    <mergeCell ref="F3:F5"/>
    <mergeCell ref="A1:BJ1"/>
    <mergeCell ref="G3:BJ3"/>
    <mergeCell ref="A2:F2"/>
    <mergeCell ref="A3:A5"/>
    <mergeCell ref="B3:B5"/>
    <mergeCell ref="C3:C5"/>
    <mergeCell ref="D3:D5"/>
  </mergeCells>
  <dataValidations count="1">
    <dataValidation type="whole" allowBlank="1" showInputMessage="1" showErrorMessage="1" errorTitle="กรอกข้อมูลผิด" error="กรอกข้อมุลผิด คะแนนที่เป็นไปได 0, 1. 2" sqref="BA1:BJ1048576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topLeftCell="A4" zoomScale="115" zoomScaleNormal="115" workbookViewId="0">
      <selection activeCell="F15" sqref="F15"/>
    </sheetView>
  </sheetViews>
  <sheetFormatPr defaultRowHeight="14.25"/>
  <cols>
    <col min="1" max="1" width="40.875" customWidth="1"/>
    <col min="2" max="3" width="7.375" customWidth="1"/>
    <col min="4" max="4" width="7.125" customWidth="1"/>
    <col min="5" max="6" width="7.25" customWidth="1"/>
    <col min="7" max="7" width="10.875" customWidth="1"/>
    <col min="8" max="9" width="8.625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69" customHeight="1">
      <c r="A1" s="61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1.2" customHeight="1">
      <c r="A2" s="63"/>
      <c r="B2" s="62"/>
      <c r="C2" s="62"/>
      <c r="D2" s="62"/>
      <c r="E2" s="62"/>
      <c r="F2" s="62"/>
      <c r="K2" s="62"/>
      <c r="L2" s="62"/>
      <c r="M2" s="62"/>
    </row>
    <row r="3" spans="1:13" ht="21.2" customHeight="1">
      <c r="A3" s="63" t="s">
        <v>42</v>
      </c>
      <c r="B3" s="62"/>
      <c r="C3" s="62"/>
      <c r="D3" s="62"/>
      <c r="E3" s="62"/>
      <c r="F3" s="62"/>
      <c r="G3" s="64" t="s">
        <v>45</v>
      </c>
      <c r="H3" s="62"/>
      <c r="I3" s="62"/>
      <c r="J3" s="62"/>
      <c r="K3" s="62"/>
      <c r="L3" s="62"/>
      <c r="M3" s="62"/>
    </row>
    <row r="4" spans="1:13" ht="21.2" customHeight="1">
      <c r="A4" s="63" t="s">
        <v>43</v>
      </c>
      <c r="B4" s="62"/>
      <c r="C4" s="62"/>
      <c r="D4" s="62"/>
      <c r="E4" s="62"/>
      <c r="F4" s="62"/>
      <c r="G4" s="64" t="s">
        <v>47</v>
      </c>
      <c r="H4" s="62"/>
      <c r="I4" s="62"/>
      <c r="J4" s="62"/>
      <c r="K4" s="62"/>
      <c r="L4" s="62"/>
      <c r="M4" s="62"/>
    </row>
    <row r="6" spans="1:13" ht="24" customHeight="1">
      <c r="A6" s="73" t="s">
        <v>21</v>
      </c>
      <c r="B6" s="73" t="s">
        <v>22</v>
      </c>
      <c r="C6" s="73" t="s">
        <v>23</v>
      </c>
      <c r="D6" s="73" t="s">
        <v>24</v>
      </c>
      <c r="E6" s="73" t="s">
        <v>25</v>
      </c>
      <c r="F6" s="73" t="s">
        <v>26</v>
      </c>
      <c r="G6" s="65" t="s">
        <v>44</v>
      </c>
      <c r="H6" s="67" t="s">
        <v>27</v>
      </c>
      <c r="I6" s="69" t="s">
        <v>28</v>
      </c>
      <c r="J6" s="70" t="s">
        <v>29</v>
      </c>
      <c r="K6" s="71"/>
      <c r="L6" s="71"/>
      <c r="M6" s="72"/>
    </row>
    <row r="7" spans="1:13" ht="30" customHeight="1">
      <c r="A7" s="68"/>
      <c r="B7" s="68"/>
      <c r="C7" s="68"/>
      <c r="D7" s="68"/>
      <c r="E7" s="68"/>
      <c r="F7" s="68"/>
      <c r="G7" s="66"/>
      <c r="H7" s="68"/>
      <c r="I7" s="68"/>
      <c r="J7" s="19" t="s">
        <v>30</v>
      </c>
      <c r="K7" s="20" t="s">
        <v>31</v>
      </c>
      <c r="L7" s="20" t="s">
        <v>32</v>
      </c>
      <c r="M7" s="20" t="s">
        <v>33</v>
      </c>
    </row>
    <row r="8" spans="1:13" ht="27" customHeight="1">
      <c r="A8" s="33" t="s">
        <v>39</v>
      </c>
      <c r="B8" s="34">
        <v>15</v>
      </c>
      <c r="C8" s="34">
        <v>100</v>
      </c>
      <c r="D8" s="35">
        <f>MIN(eng!DX6:DX20)</f>
        <v>0</v>
      </c>
      <c r="E8" s="35">
        <f>MAX(eng!DX6:DX20)</f>
        <v>0</v>
      </c>
      <c r="F8" s="36" t="e">
        <f>AVERAGE(eng!DX6:DX20)</f>
        <v>#DIV/0!</v>
      </c>
      <c r="G8" s="36" t="e">
        <f ca="1">_xlfn.STDEV.P(eng!DX6:DX20)</f>
        <v>#NAME?</v>
      </c>
      <c r="H8" s="36" t="e">
        <f>(F8/C8)*100</f>
        <v>#DIV/0!</v>
      </c>
      <c r="I8" s="36" t="e">
        <f ca="1">(G8/F8)*100</f>
        <v>#NAME?</v>
      </c>
      <c r="J8" s="36">
        <f>(COUNTIF(eng!DY6:DY20,"ปรับปรุง")/B8)*100</f>
        <v>0</v>
      </c>
      <c r="K8" s="36">
        <f>(COUNTIF(eng!DY6:DY20,"พอใช้")/B8)*100</f>
        <v>0</v>
      </c>
      <c r="L8" s="36">
        <f>(COUNTIF(eng!DY6:DY20,"ดี")/B8)*100</f>
        <v>0</v>
      </c>
      <c r="M8" s="36">
        <f>(COUNTIF(eng!DY6:DY20,"ดีมาก")/B8)*100</f>
        <v>0</v>
      </c>
    </row>
    <row r="9" spans="1:13" ht="27" customHeight="1">
      <c r="A9" s="21" t="s">
        <v>40</v>
      </c>
      <c r="B9" s="22">
        <v>15</v>
      </c>
      <c r="C9" s="22">
        <v>84</v>
      </c>
      <c r="D9" s="23">
        <f>MIN(eng!DT6:DT20)</f>
        <v>0</v>
      </c>
      <c r="E9" s="23">
        <f>MAX(eng!DT6:DT20)</f>
        <v>0</v>
      </c>
      <c r="F9" s="24" t="e">
        <f>AVERAGE(eng!DT6:DT20)</f>
        <v>#DIV/0!</v>
      </c>
      <c r="G9" s="24" t="e">
        <f ca="1">_xlfn.STDEV.P(eng!DT6:DT20)</f>
        <v>#NAME?</v>
      </c>
      <c r="H9" s="24" t="e">
        <f t="shared" ref="H9:H15" si="0">(F9/C9)*100</f>
        <v>#DIV/0!</v>
      </c>
      <c r="I9" s="24" t="e">
        <f t="shared" ref="I9:I15" ca="1" si="1">(G9/F9)*100</f>
        <v>#NAME?</v>
      </c>
      <c r="J9" s="24">
        <f>(COUNTIF(eng!DU6:DU20,"ปรับปรุง")/B9)*100</f>
        <v>0</v>
      </c>
      <c r="K9" s="24">
        <f>(COUNTIF(eng!DU6:DU20,"พอใช้")/B9)*100</f>
        <v>0</v>
      </c>
      <c r="L9" s="24">
        <f>(COUNTIF(eng!DU6:DU20,"ดี")/B9)*100</f>
        <v>0</v>
      </c>
      <c r="M9" s="24">
        <f>(COUNTIF(eng!DU6:DU20,"ดีมาก")/B9)*100</f>
        <v>0</v>
      </c>
    </row>
    <row r="10" spans="1:13" ht="27" customHeight="1">
      <c r="A10" s="25" t="s">
        <v>34</v>
      </c>
      <c r="B10" s="26">
        <v>15</v>
      </c>
      <c r="C10" s="26">
        <v>30</v>
      </c>
      <c r="D10" s="27">
        <f>MIN(eng!DO6:DO20)</f>
        <v>0</v>
      </c>
      <c r="E10" s="27">
        <f>MAX(eng!DO6:DO20)</f>
        <v>0</v>
      </c>
      <c r="F10" s="28" t="e">
        <f>AVERAGE(eng!DO6:DO20)</f>
        <v>#DIV/0!</v>
      </c>
      <c r="G10" s="28" t="e">
        <f ca="1">_xlfn.STDEV.P(eng!DO6:DO20)</f>
        <v>#NAME?</v>
      </c>
      <c r="H10" s="28" t="e">
        <f t="shared" si="0"/>
        <v>#DIV/0!</v>
      </c>
      <c r="I10" s="28" t="e">
        <f t="shared" ca="1" si="1"/>
        <v>#NAME?</v>
      </c>
      <c r="J10" s="28"/>
      <c r="K10" s="28"/>
      <c r="L10" s="28"/>
      <c r="M10" s="28"/>
    </row>
    <row r="11" spans="1:13" ht="27" customHeight="1">
      <c r="A11" s="25" t="s">
        <v>35</v>
      </c>
      <c r="B11" s="26">
        <v>15</v>
      </c>
      <c r="C11" s="26">
        <v>30</v>
      </c>
      <c r="D11" s="27">
        <f>MIN(eng!DP6:DP20)</f>
        <v>0</v>
      </c>
      <c r="E11" s="27">
        <f>MAX(eng!DP6:DP20)</f>
        <v>0</v>
      </c>
      <c r="F11" s="28" t="e">
        <f>AVERAGE(eng!DP6:DP20)</f>
        <v>#DIV/0!</v>
      </c>
      <c r="G11" s="28" t="e">
        <f ca="1">_xlfn.STDEV.P(eng!DP6:DP20)</f>
        <v>#NAME?</v>
      </c>
      <c r="H11" s="28" t="e">
        <f t="shared" si="0"/>
        <v>#DIV/0!</v>
      </c>
      <c r="I11" s="28" t="e">
        <f t="shared" ca="1" si="1"/>
        <v>#NAME?</v>
      </c>
      <c r="J11" s="28"/>
      <c r="K11" s="28"/>
      <c r="L11" s="28"/>
      <c r="M11" s="28"/>
    </row>
    <row r="12" spans="1:13" ht="27" customHeight="1">
      <c r="A12" s="29" t="s">
        <v>36</v>
      </c>
      <c r="B12" s="30">
        <v>15</v>
      </c>
      <c r="C12" s="30">
        <v>24</v>
      </c>
      <c r="D12" s="31">
        <f>MIN(eng!DQ6:DQ20)</f>
        <v>0</v>
      </c>
      <c r="E12" s="31">
        <f>MAX(eng!DQ6:DQ20)</f>
        <v>0</v>
      </c>
      <c r="F12" s="32" t="e">
        <f>AVERAGE(eng!DQ6:DQ20)</f>
        <v>#DIV/0!</v>
      </c>
      <c r="G12" s="32" t="e">
        <f ca="1">_xlfn.STDEV.P(eng!DQ6:DQ20)</f>
        <v>#NAME?</v>
      </c>
      <c r="H12" s="32" t="e">
        <f t="shared" si="0"/>
        <v>#DIV/0!</v>
      </c>
      <c r="I12" s="32" t="e">
        <f t="shared" ca="1" si="1"/>
        <v>#NAME?</v>
      </c>
      <c r="J12" s="32"/>
      <c r="K12" s="32"/>
      <c r="L12" s="32"/>
      <c r="M12" s="32"/>
    </row>
    <row r="13" spans="1:13" ht="27" customHeight="1">
      <c r="A13" s="21" t="s">
        <v>41</v>
      </c>
      <c r="B13" s="22">
        <v>15</v>
      </c>
      <c r="C13" s="22">
        <v>16</v>
      </c>
      <c r="D13" s="23">
        <f>MIN(eng!DV6:DV20)</f>
        <v>0</v>
      </c>
      <c r="E13" s="23">
        <f>MAX(eng!DV6:DV20)</f>
        <v>0</v>
      </c>
      <c r="F13" s="24" t="e">
        <f>AVERAGE(eng!DV6:DV20)</f>
        <v>#DIV/0!</v>
      </c>
      <c r="G13" s="24" t="e">
        <f ca="1">_xlfn.STDEV.P(eng!DV6:DV20)</f>
        <v>#NAME?</v>
      </c>
      <c r="H13" s="24" t="e">
        <f t="shared" si="0"/>
        <v>#DIV/0!</v>
      </c>
      <c r="I13" s="24" t="e">
        <f t="shared" ca="1" si="1"/>
        <v>#NAME?</v>
      </c>
      <c r="J13" s="24">
        <f>(COUNTIF(eng!DW6:DW20,"ปรับปรุง")/B13)*100</f>
        <v>0</v>
      </c>
      <c r="K13" s="24">
        <f>(COUNTIF(eng!DW6:DW20,"พอใช้")/B13)*100</f>
        <v>0</v>
      </c>
      <c r="L13" s="24">
        <f>(COUNTIF(eng!DW6:DW20,"ดี")/B13)*100</f>
        <v>0</v>
      </c>
      <c r="M13" s="24">
        <f>(COUNTIF(eng!DW6:DW20,"ดีมาก")/B13)*100</f>
        <v>0</v>
      </c>
    </row>
    <row r="14" spans="1:13" ht="27" customHeight="1">
      <c r="A14" s="25" t="s">
        <v>37</v>
      </c>
      <c r="B14" s="26">
        <v>15</v>
      </c>
      <c r="C14" s="26">
        <v>4</v>
      </c>
      <c r="D14" s="27">
        <f>MIN(eng!DR6:DR20)</f>
        <v>0</v>
      </c>
      <c r="E14" s="27">
        <f>MAX(eng!DR6:DR20)</f>
        <v>0</v>
      </c>
      <c r="F14" s="28" t="e">
        <f>AVERAGE(eng!DR6:DR20)</f>
        <v>#DIV/0!</v>
      </c>
      <c r="G14" s="28" t="e">
        <f ca="1">_xlfn.STDEV.P(eng!DR6:DR20)</f>
        <v>#NAME?</v>
      </c>
      <c r="H14" s="28" t="e">
        <f t="shared" si="0"/>
        <v>#DIV/0!</v>
      </c>
      <c r="I14" s="28" t="e">
        <f t="shared" ca="1" si="1"/>
        <v>#NAME?</v>
      </c>
      <c r="J14" s="28"/>
      <c r="K14" s="28"/>
      <c r="L14" s="28"/>
      <c r="M14" s="28"/>
    </row>
    <row r="15" spans="1:13" ht="27" customHeight="1">
      <c r="A15" s="29" t="s">
        <v>38</v>
      </c>
      <c r="B15" s="30">
        <v>15</v>
      </c>
      <c r="C15" s="30">
        <v>12</v>
      </c>
      <c r="D15" s="31">
        <f>MIN(eng!DS6:DS20)</f>
        <v>0</v>
      </c>
      <c r="E15" s="31">
        <f>MAX(eng!DS6:DS20)</f>
        <v>0</v>
      </c>
      <c r="F15" s="32" t="e">
        <f>AVERAGE(eng!DS6:DS20)</f>
        <v>#DIV/0!</v>
      </c>
      <c r="G15" s="32" t="e">
        <f ca="1">_xlfn.STDEV.P(eng!DS6:DS20)</f>
        <v>#NAME?</v>
      </c>
      <c r="H15" s="32" t="e">
        <f t="shared" si="0"/>
        <v>#DIV/0!</v>
      </c>
      <c r="I15" s="32" t="e">
        <f t="shared" ca="1" si="1"/>
        <v>#NAME?</v>
      </c>
      <c r="J15" s="32"/>
      <c r="K15" s="32"/>
      <c r="L15" s="32"/>
      <c r="M15" s="32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7" right="0.51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eng</vt:lpstr>
      <vt:lpstr>แปลผล 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itd</cp:lastModifiedBy>
  <cp:lastPrinted>2017-11-22T19:23:13Z</cp:lastPrinted>
  <dcterms:created xsi:type="dcterms:W3CDTF">2017-10-27T03:40:44Z</dcterms:created>
  <dcterms:modified xsi:type="dcterms:W3CDTF">2018-01-15T01:45:05Z</dcterms:modified>
</cp:coreProperties>
</file>