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/>
  </bookViews>
  <sheets>
    <sheet name="math" sheetId="1" r:id="rId1"/>
    <sheet name="รายงานคณิต" sheetId="7" r:id="rId2"/>
  </sheets>
  <calcPr calcId="124519"/>
</workbook>
</file>

<file path=xl/calcChain.xml><?xml version="1.0" encoding="utf-8"?>
<calcChain xmlns="http://schemas.openxmlformats.org/spreadsheetml/2006/main">
  <c r="M23" i="7"/>
  <c r="L23"/>
  <c r="K23"/>
  <c r="J23"/>
  <c r="M20"/>
  <c r="L20"/>
  <c r="K20"/>
  <c r="J20"/>
  <c r="M17"/>
  <c r="L17"/>
  <c r="K17"/>
  <c r="J17"/>
  <c r="F25"/>
  <c r="E25"/>
  <c r="D25"/>
  <c r="F24"/>
  <c r="E24"/>
  <c r="D24"/>
  <c r="F23"/>
  <c r="E23"/>
  <c r="D23"/>
  <c r="F22"/>
  <c r="E22"/>
  <c r="D22"/>
  <c r="F21"/>
  <c r="E21"/>
  <c r="D21"/>
  <c r="F20"/>
  <c r="E20"/>
  <c r="D20"/>
  <c r="F19"/>
  <c r="E19"/>
  <c r="D19"/>
  <c r="F18"/>
  <c r="E18"/>
  <c r="D18"/>
  <c r="F17"/>
  <c r="E17"/>
  <c r="D17"/>
  <c r="F15"/>
  <c r="E15"/>
  <c r="D15"/>
  <c r="F13"/>
  <c r="E13"/>
  <c r="D13"/>
  <c r="F12"/>
  <c r="E12"/>
  <c r="D12"/>
  <c r="F10"/>
  <c r="E10"/>
  <c r="D10"/>
  <c r="G25"/>
  <c r="G24"/>
  <c r="G22"/>
  <c r="G20"/>
  <c r="G18"/>
  <c r="G15"/>
  <c r="G12"/>
  <c r="G23"/>
  <c r="G21"/>
  <c r="G19"/>
  <c r="G17"/>
  <c r="G13"/>
  <c r="G10"/>
  <c r="BE5" i="1" l="1"/>
  <c r="F16" i="7" l="1"/>
  <c r="D16"/>
  <c r="E16"/>
  <c r="F14"/>
  <c r="D14"/>
  <c r="E14"/>
  <c r="F11"/>
  <c r="D11"/>
  <c r="E11"/>
  <c r="CH5" i="1"/>
  <c r="CG5"/>
  <c r="CF5"/>
  <c r="CD5"/>
  <c r="CC5"/>
  <c r="CA5"/>
  <c r="BX5"/>
  <c r="BU5"/>
  <c r="BT5"/>
  <c r="BR5"/>
  <c r="BQ5"/>
  <c r="BP5"/>
  <c r="BO5"/>
  <c r="BN5"/>
  <c r="BM5"/>
  <c r="BL5"/>
  <c r="BK5"/>
  <c r="BJ5"/>
  <c r="BI5"/>
  <c r="BG5"/>
  <c r="BF5"/>
  <c r="BD5"/>
  <c r="BC5"/>
  <c r="BB5"/>
  <c r="AZ5"/>
  <c r="CJ5"/>
  <c r="CI5"/>
  <c r="CE5"/>
  <c r="CB5"/>
  <c r="BZ5"/>
  <c r="BY5"/>
  <c r="BW5"/>
  <c r="BV5"/>
  <c r="BS5"/>
  <c r="BH5"/>
  <c r="BA5"/>
  <c r="G14" i="7"/>
  <c r="G16"/>
  <c r="G11"/>
  <c r="M14" l="1"/>
  <c r="L14"/>
  <c r="K14"/>
  <c r="J14"/>
  <c r="D9"/>
  <c r="E9"/>
  <c r="F9"/>
  <c r="F8"/>
  <c r="E8"/>
  <c r="D8"/>
  <c r="M9"/>
  <c r="L9"/>
  <c r="K9"/>
  <c r="J9"/>
  <c r="G9"/>
  <c r="G8"/>
  <c r="M8" l="1"/>
  <c r="L8"/>
  <c r="K8"/>
  <c r="J8"/>
  <c r="CZ5" i="1"/>
  <c r="CU5"/>
  <c r="CS5"/>
  <c r="DD5" l="1"/>
  <c r="CW5"/>
  <c r="DB5"/>
  <c r="CY5"/>
  <c r="DI5" s="1"/>
  <c r="DJ5" s="1"/>
  <c r="H24" i="7"/>
  <c r="H23"/>
  <c r="H22"/>
  <c r="H21"/>
  <c r="H20"/>
  <c r="H19"/>
  <c r="H18"/>
  <c r="DK5" i="1" l="1"/>
  <c r="DL5" s="1"/>
  <c r="I18" i="7"/>
  <c r="I21"/>
  <c r="I20"/>
  <c r="I23"/>
  <c r="I24"/>
  <c r="I19"/>
  <c r="I22"/>
  <c r="I25"/>
  <c r="H25"/>
  <c r="CR5" i="1"/>
  <c r="CQ5"/>
  <c r="DC5" s="1"/>
  <c r="DM5" s="1"/>
  <c r="DN5" s="1"/>
  <c r="CP5"/>
  <c r="DA5" s="1"/>
  <c r="CO5"/>
  <c r="CN5"/>
  <c r="CM5"/>
  <c r="CV5" s="1"/>
  <c r="CL5"/>
  <c r="CK5"/>
  <c r="CT5" s="1"/>
  <c r="DE5" s="1"/>
  <c r="DF5" s="1"/>
  <c r="DO5" l="1"/>
  <c r="CX5"/>
  <c r="DG5"/>
  <c r="DH5" s="1"/>
  <c r="DP5" l="1"/>
  <c r="H11" i="7"/>
  <c r="H16"/>
  <c r="H15"/>
  <c r="H17"/>
  <c r="H14"/>
  <c r="H13"/>
  <c r="H12"/>
  <c r="H10"/>
  <c r="H9"/>
  <c r="H8"/>
  <c r="I11" l="1"/>
  <c r="I17"/>
  <c r="I14"/>
  <c r="I9"/>
  <c r="I12"/>
  <c r="I16"/>
  <c r="I10"/>
  <c r="I15"/>
  <c r="I8"/>
  <c r="I13"/>
</calcChain>
</file>

<file path=xl/sharedStrings.xml><?xml version="1.0" encoding="utf-8"?>
<sst xmlns="http://schemas.openxmlformats.org/spreadsheetml/2006/main" count="758" uniqueCount="346">
  <si>
    <t>เขตพื้นที่การศึกษา</t>
  </si>
  <si>
    <t>ขนาดโรงเรียน</t>
  </si>
  <si>
    <t>รหัสโรงเรียน</t>
  </si>
  <si>
    <t>ชื่อโรงเรียน</t>
  </si>
  <si>
    <t>เลขประจำตัวประชาชน</t>
  </si>
  <si>
    <t>เพศ</t>
  </si>
  <si>
    <t>ข้อที่</t>
  </si>
  <si>
    <t>ส่วนที่ 1  รหัสข้อมูลพื้นฐานนักเรียน</t>
  </si>
  <si>
    <t>ส่วนที่ 2 บันทึกคำตอบนักเรียน</t>
  </si>
  <si>
    <t>ส่วนที่ 3 ตรวจให้คะแนนและแปลผล</t>
  </si>
  <si>
    <t>รวม</t>
  </si>
  <si>
    <t>แปลผล</t>
  </si>
  <si>
    <t>สาระ1</t>
  </si>
  <si>
    <t>สาระ2</t>
  </si>
  <si>
    <t>สาระ3</t>
  </si>
  <si>
    <t>รวมคะแนนและแปลผล</t>
  </si>
  <si>
    <t>ตรวจคะแนนข้อที่</t>
  </si>
  <si>
    <t>ความสามารถ</t>
  </si>
  <si>
    <r>
      <t xml:space="preserve">จำนวน
</t>
    </r>
    <r>
      <rPr>
        <sz val="14"/>
        <color indexed="8"/>
        <rFont val="BrowalliaUPC"/>
        <family val="2"/>
      </rPr>
      <t>นักเรียน</t>
    </r>
  </si>
  <si>
    <r>
      <t xml:space="preserve">คะแนน
</t>
    </r>
    <r>
      <rPr>
        <sz val="14"/>
        <color indexed="8"/>
        <rFont val="BrowalliaUPC"/>
        <family val="2"/>
      </rPr>
      <t>เต็ม</t>
    </r>
  </si>
  <si>
    <r>
      <t xml:space="preserve">คะแนน
</t>
    </r>
    <r>
      <rPr>
        <sz val="14"/>
        <color indexed="8"/>
        <rFont val="BrowalliaUPC"/>
        <family val="2"/>
      </rPr>
      <t>ต่ำสุด</t>
    </r>
  </si>
  <si>
    <r>
      <t xml:space="preserve">คะแนน
</t>
    </r>
    <r>
      <rPr>
        <sz val="14"/>
        <color indexed="8"/>
        <rFont val="BrowalliaUPC"/>
        <family val="2"/>
      </rPr>
      <t>สูงสุด</t>
    </r>
  </si>
  <si>
    <r>
      <t xml:space="preserve">คะแนน
</t>
    </r>
    <r>
      <rPr>
        <sz val="14"/>
        <color indexed="8"/>
        <rFont val="BrowalliaUPC"/>
        <family val="2"/>
      </rPr>
      <t>เฉลี่ย</t>
    </r>
  </si>
  <si>
    <r>
      <t xml:space="preserve">คะแนนเฉลี่ย
</t>
    </r>
    <r>
      <rPr>
        <sz val="12.95"/>
        <color indexed="8"/>
        <rFont val="BrowalliaUPC"/>
        <family val="2"/>
      </rPr>
      <t>ร้อยละ</t>
    </r>
  </si>
  <si>
    <r>
      <t xml:space="preserve">สัมประสิทธิ์
</t>
    </r>
    <r>
      <rPr>
        <sz val="11.95"/>
        <color indexed="8"/>
        <rFont val="BrowalliaUPC"/>
        <family val="2"/>
      </rPr>
      <t xml:space="preserve">การกระจาย
</t>
    </r>
    <r>
      <rPr>
        <sz val="11.95"/>
        <color indexed="8"/>
        <rFont val="BrowalliaUPC"/>
        <family val="2"/>
      </rPr>
      <t>(C.V.)</t>
    </r>
  </si>
  <si>
    <t>ร้อยละของจำนวนนักเรียน</t>
  </si>
  <si>
    <t>ปรับปรุง</t>
  </si>
  <si>
    <t>พอใช้</t>
  </si>
  <si>
    <t>ดี</t>
  </si>
  <si>
    <t>ดีมาก</t>
  </si>
  <si>
    <t>ประเภทนักเรียน เด็กปกติ</t>
  </si>
  <si>
    <t>เพศ ทุกเพศ</t>
  </si>
  <si>
    <t>ส่วนเบี่ยงเบน
มาตรฐาน</t>
  </si>
  <si>
    <t>โรงเรียน.........................................................................</t>
  </si>
  <si>
    <t xml:space="preserve">รายงานผลการประเมิน Pre O-NET ปีการศึกษา 2560
กลุ่มสาระการเรียนรู้คณิตศาสตร์ ระดับชั้นประถมศึกษาปีที่ 6  </t>
  </si>
  <si>
    <t>สาระที่ 1 จำนวนและการดำเนินการ</t>
  </si>
  <si>
    <t>มฐ ค 1.1</t>
  </si>
  <si>
    <t>มฐ ค 1.2</t>
  </si>
  <si>
    <t>มฐ ค 1.3</t>
  </si>
  <si>
    <t>มฐ ค 1.4</t>
  </si>
  <si>
    <t>สาระที่ 2  การวัด</t>
  </si>
  <si>
    <t>มฐ ค 2.1</t>
  </si>
  <si>
    <t>มฐ ค 2.2</t>
  </si>
  <si>
    <t>สาระที่ 3 เรขาคณิต</t>
  </si>
  <si>
    <t>มฐ ค 3.2</t>
  </si>
  <si>
    <t>มฐ ค 3.1</t>
  </si>
  <si>
    <t>สาระที่ 4 พีชคณิต</t>
  </si>
  <si>
    <t>มฐ ค 4.1</t>
  </si>
  <si>
    <t>มฐ ค 4.2</t>
  </si>
  <si>
    <t>สาระที่ 5 การวิเคราะห์ข้อมูลและความน่าจำเป็น</t>
  </si>
  <si>
    <t>มฐ ค 5.1</t>
  </si>
  <si>
    <t>มฐ ค 5.2</t>
  </si>
  <si>
    <t>ค 2.1</t>
  </si>
  <si>
    <t>ค 2.2</t>
  </si>
  <si>
    <t>ค 1.1</t>
  </si>
  <si>
    <t>ค 1.2</t>
  </si>
  <si>
    <t>ค 1.3</t>
  </si>
  <si>
    <t>ค 1.4</t>
  </si>
  <si>
    <t>ค 3.1</t>
  </si>
  <si>
    <t>ค 3.2</t>
  </si>
  <si>
    <t>ค 4.1</t>
  </si>
  <si>
    <t>ค 4.2</t>
  </si>
  <si>
    <t>ค 5.1</t>
  </si>
  <si>
    <t>ค 5.2</t>
  </si>
  <si>
    <t>สาระ4</t>
  </si>
  <si>
    <t>สาระ5</t>
  </si>
  <si>
    <t>สำนักงานเขตพื้นที่การศึกษา.....................................................................</t>
  </si>
  <si>
    <t>คณิตศาสตร์</t>
  </si>
  <si>
    <t>เด็กหญิง ภควรรณ  ยะสุข</t>
  </si>
  <si>
    <t>1939900594401</t>
  </si>
  <si>
    <t>เด็กหญิง จุฑารัตน์  เกตุชู</t>
  </si>
  <si>
    <t>1939900606710</t>
  </si>
  <si>
    <t>เด็กหญิง กุลนิดา  เพชรวา</t>
  </si>
  <si>
    <t>1939900604351</t>
  </si>
  <si>
    <t>เด็กชาย วิศรุต  ชูเปีย</t>
  </si>
  <si>
    <t>1939900605632</t>
  </si>
  <si>
    <t>เด็กหญิง สุดารัตน์  ทองเกตุ</t>
  </si>
  <si>
    <t>1939900615719</t>
  </si>
  <si>
    <t>เด็กหญิง สุชาดา  สงจันทร์</t>
  </si>
  <si>
    <t>1939900596676</t>
  </si>
  <si>
    <t>เด็กหญิง ชลธิชา  ชนะชัย</t>
  </si>
  <si>
    <t>1939900598831</t>
  </si>
  <si>
    <t>เด็กหญิง ธิษณ์ทอันน์  พลายแก้ว</t>
  </si>
  <si>
    <t>1939900614941</t>
  </si>
  <si>
    <t>เด็กชาย กิตติศักดิ์  มากจันทร์</t>
  </si>
  <si>
    <t>1939900597893</t>
  </si>
  <si>
    <t>เด็กชาย อัครพงค์  บุญพร้อม</t>
  </si>
  <si>
    <t>1939900592191</t>
  </si>
  <si>
    <t>เด็กหญิง ปิยาภรณ์  เนียมขาว</t>
  </si>
  <si>
    <t>1939900595386</t>
  </si>
  <si>
    <t>เด็กชาย ศุภวิชญ์  ขาวผ่อง</t>
  </si>
  <si>
    <t>1939500034352</t>
  </si>
  <si>
    <t>เด็กชาย ปฏิญญา  จีนสวัสดิ์</t>
  </si>
  <si>
    <t>1939900580320</t>
  </si>
  <si>
    <t>เด็กหญิง พิทยารัตน์  บัวตุม</t>
  </si>
  <si>
    <t>1939900578368</t>
  </si>
  <si>
    <t>เด็กหญิง กุลนภัสส์  ชูเซ่ง</t>
  </si>
  <si>
    <t>1939900599080</t>
  </si>
  <si>
    <t>เด็กหญิง จนัญญา  สมบูรณ์</t>
  </si>
  <si>
    <t>1939500038609</t>
  </si>
  <si>
    <t>เด็กหญิง วณิชชา  เริ่มศรี</t>
  </si>
  <si>
    <t>1939900602650</t>
  </si>
  <si>
    <t>เด็กชาย กษิดิ์เดช  สังเมียน</t>
  </si>
  <si>
    <t>1939900589980</t>
  </si>
  <si>
    <t>เด็กหญิง สุธิมา  ประทักษากุล</t>
  </si>
  <si>
    <t>1939900565380</t>
  </si>
  <si>
    <t>เด็กชาย กณิศ  ใสสะอาด</t>
  </si>
  <si>
    <t>1939900594061</t>
  </si>
  <si>
    <t>เด็กชาย จีรวัฒน์  ศรีอ่อน</t>
  </si>
  <si>
    <t>1939900591534</t>
  </si>
  <si>
    <t>เด็กชาย สิรภพ  เพชรดำ</t>
  </si>
  <si>
    <t>1139600306114</t>
  </si>
  <si>
    <t>เด็กชาย กิตติภูมิ  แสนแก้ว</t>
  </si>
  <si>
    <t>1939900635426</t>
  </si>
  <si>
    <t>เด็กหญิง ศิรินทิพย์  ยอนรัมย์</t>
  </si>
  <si>
    <t>1104300797797</t>
  </si>
  <si>
    <t>เด็กหญิง กัลยารัตน์  บุญนิตย์</t>
  </si>
  <si>
    <t>1901201068096</t>
  </si>
  <si>
    <t>เด็กหญิง เกวลี  แก้วโขง</t>
  </si>
  <si>
    <t>1939800023925</t>
  </si>
  <si>
    <t>เด็กชาย วิภาส  มุณีพรหม</t>
  </si>
  <si>
    <t>1939900596927</t>
  </si>
  <si>
    <t>เด็กชาย วิศวะ  มาสวัสดิ์</t>
  </si>
  <si>
    <t>1939900584741</t>
  </si>
  <si>
    <t>เด็กชาย นพดล  เต็มพุฒิ</t>
  </si>
  <si>
    <t>1939900581849</t>
  </si>
  <si>
    <t>เด็กหญิง พิมพ์อัปสร  จีนเมือง</t>
  </si>
  <si>
    <t>1939900600436</t>
  </si>
  <si>
    <t>เด็กหญิง นภาดล  ศรีอินทร์</t>
  </si>
  <si>
    <t>1939900590368</t>
  </si>
  <si>
    <t>เด็กหญิง มานิตา  ชูช่วย</t>
  </si>
  <si>
    <t>1939900577264</t>
  </si>
  <si>
    <t>เด็กชาย ธนภัทร  หนูวงค์</t>
  </si>
  <si>
    <t>1939900586018</t>
  </si>
  <si>
    <t>เด็กหญิง ธนพร  เครือแก้ว</t>
  </si>
  <si>
    <t>1229901143264</t>
  </si>
  <si>
    <t>เด็กหญิง ณิชาภา  สร้อยสุวรรณ</t>
  </si>
  <si>
    <t>1939900601041</t>
  </si>
  <si>
    <t>เด็กชาย ธีรศักดิ์  พรหมแก้ว</t>
  </si>
  <si>
    <t>1939900608402</t>
  </si>
  <si>
    <t>เด็กชาย ปรมี  เหมาะมาศ</t>
  </si>
  <si>
    <t>1909802941140</t>
  </si>
  <si>
    <t>เด็กชาย อธิวัฒน์  หมาเพ็ง</t>
  </si>
  <si>
    <t>1910300170190</t>
  </si>
  <si>
    <t>เด็กหญิง รุ่งปริฉัตร  เสียงแผ้ว</t>
  </si>
  <si>
    <t>1939900608879</t>
  </si>
  <si>
    <t>เด็กหญิง นันทิกานต์  สุกใส</t>
  </si>
  <si>
    <t>1931001078306</t>
  </si>
  <si>
    <t>เด็กชาย พงศ์ศิริ  จุลพูน</t>
  </si>
  <si>
    <t>1929901051002</t>
  </si>
  <si>
    <t>เด็กชาย อิทธิพัฒน์  ศรีจันทร์</t>
  </si>
  <si>
    <t>1839901872767</t>
  </si>
  <si>
    <t>เด็กหญิง ณิชภัทร  หนูฤทธิ์</t>
  </si>
  <si>
    <t>1939900622821</t>
  </si>
  <si>
    <t>เด็กชาย ปฏิภาณ   มากมี</t>
  </si>
  <si>
    <t>1939900601882</t>
  </si>
  <si>
    <t>เด็กชาย ทัฐชานนท์  เหล็มหมาด</t>
  </si>
  <si>
    <t>1939900622944</t>
  </si>
  <si>
    <t>เด็กชาย ธนกฤต  หนูคง</t>
  </si>
  <si>
    <t>1939300010921</t>
  </si>
  <si>
    <t>เด็กหญิง อัลวารีย์  ยีหวังกอง</t>
  </si>
  <si>
    <t>1939900606221</t>
  </si>
  <si>
    <t>เด็กชาย ศิริพงศ์  บัวแก้ว</t>
  </si>
  <si>
    <t>1939900611527</t>
  </si>
  <si>
    <t>เด็กชาย ฐิตากร  มุขตา</t>
  </si>
  <si>
    <t>1100201833180</t>
  </si>
  <si>
    <t>เด็กหญิง พรพิมล  เกื้อเม่ง</t>
  </si>
  <si>
    <t>1939900601874</t>
  </si>
  <si>
    <t>เด็กหญิง ณัฐณิชา  จันทรัศมี</t>
  </si>
  <si>
    <t>1939900600631</t>
  </si>
  <si>
    <t>เด็กหญิง ยอดชีวัน  วิสูตรธนาวิทย์</t>
  </si>
  <si>
    <t>1939900607121</t>
  </si>
  <si>
    <t>เด็กหญิง ปาริฉัตร  เกลี้ยงคำหมอ</t>
  </si>
  <si>
    <t>1939900590911</t>
  </si>
  <si>
    <t>เด็กชาย พงศ์กร  บุญยก</t>
  </si>
  <si>
    <t>1919900429133</t>
  </si>
  <si>
    <t>เด็กชาย สกลวรรธน์  โสดแก้ว</t>
  </si>
  <si>
    <t>1939900605357</t>
  </si>
  <si>
    <t>เด็กชาย วรพงศ์  เสมาทอง</t>
  </si>
  <si>
    <t>1939900606183</t>
  </si>
  <si>
    <t>เด็กชาย นนทพัทธ์  นวลจันทร์</t>
  </si>
  <si>
    <t>1939900613830</t>
  </si>
  <si>
    <t>เด็กหญิง ธนพร  เกื้อเม่ง</t>
  </si>
  <si>
    <t>1939900605390</t>
  </si>
  <si>
    <t>เด็กชาย ภัทรกร  ขาวเชื้อ</t>
  </si>
  <si>
    <t>1939900599331</t>
  </si>
  <si>
    <t>เด็กหญิง กุลธิดา  ศรีคงแก้ว</t>
  </si>
  <si>
    <t>1939900588631</t>
  </si>
  <si>
    <t>เด็กหญิง ณิชนันท์  แขกกาฬ</t>
  </si>
  <si>
    <t>1939900607082</t>
  </si>
  <si>
    <t>เด็กหญิง จิรพรรณ  บุญแสง</t>
  </si>
  <si>
    <t>1939900569768</t>
  </si>
  <si>
    <t>เด็กหญิง ณัฐนิชา  อ่อนดำ</t>
  </si>
  <si>
    <t>1939900627822</t>
  </si>
  <si>
    <t>เด็กชาย กิตติพงศ์  สินสุพันธ์</t>
  </si>
  <si>
    <t>1939900599527</t>
  </si>
  <si>
    <t>เด็กหญิง อรอุมา  สมมาตร</t>
  </si>
  <si>
    <t>1939900588941</t>
  </si>
  <si>
    <t>เด็กหญิง ภัทราภรณ์  เพชรชู</t>
  </si>
  <si>
    <t>1939900589076</t>
  </si>
  <si>
    <t>เด็กหญิง ภัสอร  ภักดีจิตร</t>
  </si>
  <si>
    <t>1669800349211</t>
  </si>
  <si>
    <t>เด็กชาย ธันวา  จงรัตน์</t>
  </si>
  <si>
    <t>1900101528809</t>
  </si>
  <si>
    <t>เด็กหญิง ประพิณพร  มุสิกัณฑ์</t>
  </si>
  <si>
    <t>1939900589963</t>
  </si>
  <si>
    <t>เด็กหญิง ปูริดา  หนูช่วย</t>
  </si>
  <si>
    <t>1939900589653</t>
  </si>
  <si>
    <t>เด็กหญิง รสิตา  เศียรอุ่น</t>
  </si>
  <si>
    <t>1939900621557</t>
  </si>
  <si>
    <t>เด็กชาย ภูริวัฒน์  ปักษีสิงห์</t>
  </si>
  <si>
    <t>1939900599438</t>
  </si>
  <si>
    <t>เด็กชาย พีรพัฒน์  พรรณราย</t>
  </si>
  <si>
    <t>1929901068720</t>
  </si>
  <si>
    <t>เด็กหญิง สุภาวดี  พรหมเดช</t>
  </si>
  <si>
    <t>1939900583191</t>
  </si>
  <si>
    <t>เด็กชาย วิชญะ  ฤทธิรัตน์</t>
  </si>
  <si>
    <t>1939900577698</t>
  </si>
  <si>
    <t>เด็กชาย ศักดินันท์  แขกทอง</t>
  </si>
  <si>
    <t>1939900616995</t>
  </si>
  <si>
    <t>เด็กชาย ณัชพล  เกื้อหนู</t>
  </si>
  <si>
    <t>1939900612892</t>
  </si>
  <si>
    <t>เด็กหญิง ชนันท์ญา  หนูวงค์</t>
  </si>
  <si>
    <t>1939900621468</t>
  </si>
  <si>
    <t>เด็กชาย ชานนท์  แก้วสุวรรณ</t>
  </si>
  <si>
    <t>1909803042831</t>
  </si>
  <si>
    <t>เด็กหญิง คณิศร  หนูศิริ</t>
  </si>
  <si>
    <t>1939900587642</t>
  </si>
  <si>
    <t>เด็กหญิง นภสร  หลีวิจิตร</t>
  </si>
  <si>
    <t>1939900624505</t>
  </si>
  <si>
    <t>เด็กชาย ภูดิศ  พรหมจันทร์</t>
  </si>
  <si>
    <t>1819900519559</t>
  </si>
  <si>
    <t>เด็กชาย รพีพัฒน์  ปาทาพันธ์</t>
  </si>
  <si>
    <t>1439600062794</t>
  </si>
  <si>
    <t>เด็กชาย จิรทีปต์  ศรีสิริกิต</t>
  </si>
  <si>
    <t>1969500345884</t>
  </si>
  <si>
    <t>เด็กหญิง ปิยะวรรณ  ห้องฉาย</t>
  </si>
  <si>
    <t>1939900597265</t>
  </si>
  <si>
    <t>เด็กชาย วิศรุต  ราชสงค์</t>
  </si>
  <si>
    <t>1939900607741</t>
  </si>
  <si>
    <t>เด็กหญิง ธนพร  ไชยโยธา</t>
  </si>
  <si>
    <t>1910600146618</t>
  </si>
  <si>
    <t>เด็กชาย ภาณุวัฒน์  หมื่นคลิ้ง</t>
  </si>
  <si>
    <t>1939900600533</t>
  </si>
  <si>
    <t>เด็กหญิง จิราพร  โพพิพัฒน์</t>
  </si>
  <si>
    <t>1149900929915</t>
  </si>
  <si>
    <t>เด็กหญิง อันดามัน  บำเพ็ญ</t>
  </si>
  <si>
    <t>1939900602471</t>
  </si>
  <si>
    <t>เด็กชาย ภูริพัฒน์  หม่อมท่า</t>
  </si>
  <si>
    <t>1839901841551</t>
  </si>
  <si>
    <t>เด็กหญิง ชุติมา  อรุณรัตน์</t>
  </si>
  <si>
    <t>1839901880964</t>
  </si>
  <si>
    <t>เด็กชาย ศรัณ  หวันตาหลา</t>
  </si>
  <si>
    <t>1910501218173</t>
  </si>
  <si>
    <t>เด็กหญิง วริศรา  ขวัญขำ</t>
  </si>
  <si>
    <t>1939900581491</t>
  </si>
  <si>
    <t>เด็กหญิง กันติชา  หนูเสน</t>
  </si>
  <si>
    <t>1939900618297</t>
  </si>
  <si>
    <t>เด็กชาย กาจบัณฑิต  พรหมสกุล</t>
  </si>
  <si>
    <t>1939900600037</t>
  </si>
  <si>
    <t>เด็กชาย เนติวัฒน์  พูลช่วย</t>
  </si>
  <si>
    <t>1939900609913</t>
  </si>
  <si>
    <t>เด็กหญิง ตะวัน  เพ็งเจริญ</t>
  </si>
  <si>
    <t>1939900617398</t>
  </si>
  <si>
    <t>เด็กชาย สิทธิโชค  พลดี</t>
  </si>
  <si>
    <t>1929901070473</t>
  </si>
  <si>
    <t>เด็กหญิง กันฐภรณ์  เกื้อคลัง</t>
  </si>
  <si>
    <t>1939900602790</t>
  </si>
  <si>
    <t>เด็กหญิง สุภาวดี  ยกแก้ว</t>
  </si>
  <si>
    <t>1939900619412</t>
  </si>
  <si>
    <t>เด็กชาย ภาคิน  ณ นคร</t>
  </si>
  <si>
    <t>1100201868285</t>
  </si>
  <si>
    <t>เด็กชาย คฑาวุฒิ  เยาว์ดำ</t>
  </si>
  <si>
    <t>1103703970437</t>
  </si>
  <si>
    <t>เด็กชาย ปริพัฒน์  เผ่าชู</t>
  </si>
  <si>
    <t>1939900579674</t>
  </si>
  <si>
    <t>เด็กหญิง ธันยพร  เพชรกำเนิด</t>
  </si>
  <si>
    <t>1939900611055</t>
  </si>
  <si>
    <t>เด็กชาย กิตติกร  ขุนปราบ</t>
  </si>
  <si>
    <t>1939900611225</t>
  </si>
  <si>
    <t>เด็กหญิง อศิรวรรณ  ไชยศรี</t>
  </si>
  <si>
    <t>1939900578562</t>
  </si>
  <si>
    <t>เด็กหญิง ทิพวรรณ  ขุนปราบ</t>
  </si>
  <si>
    <t>1939900580681</t>
  </si>
  <si>
    <t>เด็กหญิง ศศิวรรณ  กาญจนพันธ์ุ</t>
  </si>
  <si>
    <t>1939900613228</t>
  </si>
  <si>
    <t>เด็กหญิง ฐิติกานต์  หมวดสังข์</t>
  </si>
  <si>
    <t>1939900592433</t>
  </si>
  <si>
    <t>เด็กชาย กฤษดา  เนียมไหม่</t>
  </si>
  <si>
    <t>1939900595718</t>
  </si>
  <si>
    <t>เด็กชาย อริญชัย  ต่ำว่าองค์</t>
  </si>
  <si>
    <t>1939900605331</t>
  </si>
  <si>
    <t>เด็กหญิง ณัฐธิดา  ลิ้นหลง</t>
  </si>
  <si>
    <t>1939900624262</t>
  </si>
  <si>
    <t>เด็กหญิง ประกายวรรณ  โรจนรัตน์</t>
  </si>
  <si>
    <t>1939500038374</t>
  </si>
  <si>
    <t>เด็กชาย ณัฐวุฒิ  ท้าวสกุล</t>
  </si>
  <si>
    <t>1939900596102</t>
  </si>
  <si>
    <t>เด็กชาย อภิวัฒน์  จุมี</t>
  </si>
  <si>
    <t>1939500037602</t>
  </si>
  <si>
    <t>เด็กหญิง กรรณิการ์  เอียดเฉลิม</t>
  </si>
  <si>
    <t>1939900605594</t>
  </si>
  <si>
    <t>เด็กหญิง ประดับดาว  ทองอินทร์</t>
  </si>
  <si>
    <t>1959900956427</t>
  </si>
  <si>
    <t>เด็กหญิง พิมพ์ลภัส  ทองทรัพย์</t>
  </si>
  <si>
    <t>1939900616928</t>
  </si>
  <si>
    <t>เด็กหญิง ศิริวรรณ  แซ่โค้ว</t>
  </si>
  <si>
    <t>1939900593618</t>
  </si>
  <si>
    <t>เด็กชาย นันทภูมิ  ฤทธิวงค์</t>
  </si>
  <si>
    <t>1939900601696</t>
  </si>
  <si>
    <t>เด็กหญิง ณฐมน  บัวเนียม</t>
  </si>
  <si>
    <t>1939900632257</t>
  </si>
  <si>
    <t>เด็กหญิง ยุวดี  สังข์สาป</t>
  </si>
  <si>
    <t>1939900609832</t>
  </si>
  <si>
    <t>เด็กหญิง จิรภิญญา  แก้วหนู</t>
  </si>
  <si>
    <t>1931001079167</t>
  </si>
  <si>
    <t>เด็กหญิง ณัฏฐณิชา  หนูคง</t>
  </si>
  <si>
    <t>1939900593260</t>
  </si>
  <si>
    <t>เด็กชาย พีรเดช  เลื่อนราม</t>
  </si>
  <si>
    <t>1939900584945</t>
  </si>
  <si>
    <t>เด็กชาย จิรายุ  ศรีรอด</t>
  </si>
  <si>
    <t>1939900637682</t>
  </si>
  <si>
    <t>เด็กชาย ชนะภัทร  คล้ายฉิม</t>
  </si>
  <si>
    <t>1939900613392</t>
  </si>
  <si>
    <t>เด็กหญิง ศศิลักษณ์  เรืองพุทธ</t>
  </si>
  <si>
    <t>1939900619650</t>
  </si>
  <si>
    <t>เด็กหญิง จุฬาลักษณ์    ชายเกลี้ยง</t>
  </si>
  <si>
    <t>1939900590112</t>
  </si>
  <si>
    <t>เด็กชาย จาตุรณ  ชินดำรงทรัพย์</t>
  </si>
  <si>
    <t>1939900582233</t>
  </si>
  <si>
    <t>เด็กชาย กฤตวิทย์  พงศาปาน</t>
  </si>
  <si>
    <t>1939900576365</t>
  </si>
  <si>
    <t>เด็กหญิง รัฐธิรา  คำทัศน์</t>
  </si>
  <si>
    <t>1939900601114</t>
  </si>
  <si>
    <t>เด็กชาย ยศธน  ชะโลทร</t>
  </si>
  <si>
    <t>1931001078284</t>
  </si>
  <si>
    <t>เด็กหญิง ชุติมา  โพธิ์แสง</t>
  </si>
  <si>
    <t>1939900600509</t>
  </si>
  <si>
    <t>เด็กหญิง ปวีณ์ธิดา  สุขเนียม</t>
  </si>
  <si>
    <t>1939800022767</t>
  </si>
  <si>
    <t>เด็กชาย ชวดล  สังข์จรูญ</t>
  </si>
  <si>
    <t>1939900582942</t>
  </si>
  <si>
    <t>ขนาดใหญ่</t>
  </si>
  <si>
    <t>สำนักงานเขตพื้นที่การศึกษาประถมศึกษาพัทลุง เขต 1</t>
  </si>
  <si>
    <t>หญิง</t>
  </si>
  <si>
    <t>ชาย</t>
  </si>
</sst>
</file>

<file path=xl/styles.xml><?xml version="1.0" encoding="utf-8"?>
<styleSheet xmlns="http://schemas.openxmlformats.org/spreadsheetml/2006/main">
  <numFmts count="2">
    <numFmt numFmtId="187" formatCode="[$-10409]#,##0;\-#,##0"/>
    <numFmt numFmtId="188" formatCode="[$-10409]#,##0.00;\-#,##0.00"/>
  </numFmts>
  <fonts count="13">
    <font>
      <sz val="11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sz val="14"/>
      <color indexed="8"/>
      <name val="BrowalliaUPC"/>
      <family val="2"/>
    </font>
    <font>
      <sz val="12.95"/>
      <color indexed="8"/>
      <name val="BrowalliaUPC"/>
      <family val="2"/>
    </font>
    <font>
      <sz val="11.95"/>
      <color indexed="8"/>
      <name val="BrowalliaUPC"/>
      <family val="2"/>
    </font>
    <font>
      <b/>
      <sz val="14"/>
      <color indexed="8"/>
      <name val="BrowalliaUPC"/>
      <family val="2"/>
    </font>
    <font>
      <b/>
      <sz val="19"/>
      <color indexed="8"/>
      <name val="BrowalliaUPC"/>
      <family val="2"/>
    </font>
    <font>
      <sz val="13"/>
      <name val="TH SarabunPSK"/>
      <family val="2"/>
    </font>
    <font>
      <sz val="13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0" borderId="0" xfId="0" applyFont="1"/>
    <xf numFmtId="0" fontId="2" fillId="2" borderId="0" xfId="0" applyFont="1" applyFill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2" fillId="0" borderId="0" xfId="0" applyFont="1" applyFill="1" applyProtection="1"/>
    <xf numFmtId="1" fontId="3" fillId="0" borderId="0" xfId="0" applyNumberFormat="1" applyFont="1" applyFill="1" applyProtection="1"/>
    <xf numFmtId="0" fontId="3" fillId="5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1" fontId="3" fillId="2" borderId="0" xfId="0" applyNumberFormat="1" applyFont="1" applyFill="1" applyProtection="1"/>
    <xf numFmtId="0" fontId="2" fillId="5" borderId="1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left"/>
    </xf>
    <xf numFmtId="0" fontId="4" fillId="0" borderId="0" xfId="0" applyFont="1" applyAlignment="1">
      <alignment horizontal="center"/>
    </xf>
    <xf numFmtId="0" fontId="4" fillId="2" borderId="0" xfId="0" applyFont="1" applyFill="1"/>
    <xf numFmtId="1" fontId="2" fillId="2" borderId="1" xfId="0" applyNumberFormat="1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/>
    <xf numFmtId="0" fontId="3" fillId="2" borderId="7" xfId="0" applyFont="1" applyFill="1" applyBorder="1" applyAlignment="1" applyProtection="1"/>
    <xf numFmtId="0" fontId="3" fillId="2" borderId="6" xfId="0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5" borderId="4" xfId="0" applyFont="1" applyFill="1" applyBorder="1" applyAlignment="1">
      <alignment horizontal="center"/>
    </xf>
    <xf numFmtId="0" fontId="7" fillId="0" borderId="9" xfId="0" applyFont="1" applyBorder="1" applyAlignment="1" applyProtection="1">
      <alignment horizontal="center" vertical="center" wrapText="1" readingOrder="1"/>
      <protection locked="0"/>
    </xf>
    <xf numFmtId="0" fontId="6" fillId="0" borderId="9" xfId="0" applyFont="1" applyBorder="1" applyAlignment="1" applyProtection="1">
      <alignment horizontal="center" vertical="center" wrapText="1" readingOrder="1"/>
      <protection locked="0"/>
    </xf>
    <xf numFmtId="0" fontId="9" fillId="0" borderId="13" xfId="0" applyFont="1" applyBorder="1" applyAlignment="1" applyProtection="1">
      <alignment horizontal="left" vertical="top" wrapText="1" readingOrder="1"/>
      <protection locked="0"/>
    </xf>
    <xf numFmtId="0" fontId="9" fillId="0" borderId="13" xfId="0" applyFont="1" applyBorder="1" applyAlignment="1" applyProtection="1">
      <alignment horizontal="center" vertical="top" wrapText="1" readingOrder="1"/>
      <protection locked="0"/>
    </xf>
    <xf numFmtId="187" fontId="9" fillId="0" borderId="13" xfId="0" applyNumberFormat="1" applyFont="1" applyBorder="1" applyAlignment="1" applyProtection="1">
      <alignment horizontal="center" vertical="top" wrapText="1" readingOrder="1"/>
      <protection locked="0"/>
    </xf>
    <xf numFmtId="188" fontId="9" fillId="0" borderId="13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4" xfId="0" applyFont="1" applyBorder="1" applyAlignment="1" applyProtection="1">
      <alignment horizontal="left" vertical="top" wrapText="1" readingOrder="1"/>
      <protection locked="0"/>
    </xf>
    <xf numFmtId="0" fontId="6" fillId="0" borderId="14" xfId="0" applyFont="1" applyBorder="1" applyAlignment="1" applyProtection="1">
      <alignment horizontal="center" vertical="top" wrapText="1" readingOrder="1"/>
      <protection locked="0"/>
    </xf>
    <xf numFmtId="187" fontId="6" fillId="0" borderId="14" xfId="0" applyNumberFormat="1" applyFont="1" applyBorder="1" applyAlignment="1" applyProtection="1">
      <alignment horizontal="center" vertical="top" wrapText="1" readingOrder="1"/>
      <protection locked="0"/>
    </xf>
    <xf numFmtId="188" fontId="6" fillId="0" borderId="14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5" xfId="0" applyFont="1" applyBorder="1" applyAlignment="1" applyProtection="1">
      <alignment horizontal="left" vertical="top" wrapText="1" readingOrder="1"/>
      <protection locked="0"/>
    </xf>
    <xf numFmtId="0" fontId="6" fillId="0" borderId="15" xfId="0" applyFont="1" applyBorder="1" applyAlignment="1" applyProtection="1">
      <alignment horizontal="center" vertical="top" wrapText="1" readingOrder="1"/>
      <protection locked="0"/>
    </xf>
    <xf numFmtId="187" fontId="6" fillId="0" borderId="15" xfId="0" applyNumberFormat="1" applyFont="1" applyBorder="1" applyAlignment="1" applyProtection="1">
      <alignment horizontal="center" vertical="top" wrapText="1" readingOrder="1"/>
      <protection locked="0"/>
    </xf>
    <xf numFmtId="188" fontId="6" fillId="0" borderId="15" xfId="0" applyNumberFormat="1" applyFont="1" applyBorder="1" applyAlignment="1" applyProtection="1">
      <alignment horizontal="center" vertical="top" wrapText="1" readingOrder="1"/>
      <protection locked="0"/>
    </xf>
    <xf numFmtId="0" fontId="9" fillId="0" borderId="16" xfId="0" applyFont="1" applyBorder="1" applyAlignment="1" applyProtection="1">
      <alignment horizontal="left" vertical="top" wrapText="1" readingOrder="1"/>
      <protection locked="0"/>
    </xf>
    <xf numFmtId="0" fontId="9" fillId="0" borderId="16" xfId="0" applyFont="1" applyBorder="1" applyAlignment="1" applyProtection="1">
      <alignment horizontal="center" vertical="top" wrapText="1" readingOrder="1"/>
      <protection locked="0"/>
    </xf>
    <xf numFmtId="187" fontId="9" fillId="0" borderId="16" xfId="0" applyNumberFormat="1" applyFont="1" applyBorder="1" applyAlignment="1" applyProtection="1">
      <alignment horizontal="center" vertical="top" wrapText="1" readingOrder="1"/>
      <protection locked="0"/>
    </xf>
    <xf numFmtId="188" fontId="9" fillId="0" borderId="16" xfId="0" applyNumberFormat="1" applyFont="1" applyBorder="1" applyAlignment="1" applyProtection="1">
      <alignment horizontal="center" vertical="top" wrapText="1" readingOrder="1"/>
      <protection locked="0"/>
    </xf>
    <xf numFmtId="0" fontId="9" fillId="0" borderId="17" xfId="0" applyFont="1" applyBorder="1" applyAlignment="1" applyProtection="1">
      <alignment horizontal="left" vertical="top" wrapText="1" readingOrder="1"/>
      <protection locked="0"/>
    </xf>
    <xf numFmtId="0" fontId="9" fillId="0" borderId="17" xfId="0" applyFont="1" applyBorder="1" applyAlignment="1" applyProtection="1">
      <alignment horizontal="center" vertical="top" wrapText="1" readingOrder="1"/>
      <protection locked="0"/>
    </xf>
    <xf numFmtId="187" fontId="9" fillId="0" borderId="17" xfId="0" applyNumberFormat="1" applyFont="1" applyBorder="1" applyAlignment="1" applyProtection="1">
      <alignment horizontal="center" vertical="top" wrapText="1" readingOrder="1"/>
      <protection locked="0"/>
    </xf>
    <xf numFmtId="188" fontId="9" fillId="0" borderId="17" xfId="0" applyNumberFormat="1" applyFont="1" applyBorder="1" applyAlignment="1" applyProtection="1">
      <alignment horizontal="center" vertical="top" wrapText="1" readingOrder="1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6" borderId="3" xfId="0" applyFont="1" applyFill="1" applyBorder="1" applyAlignment="1" applyProtection="1">
      <alignment horizontal="center"/>
      <protection locked="0"/>
    </xf>
    <xf numFmtId="0" fontId="2" fillId="6" borderId="8" xfId="0" applyFont="1" applyFill="1" applyBorder="1" applyAlignment="1" applyProtection="1">
      <alignment horizontal="center"/>
      <protection locked="0"/>
    </xf>
    <xf numFmtId="0" fontId="0" fillId="0" borderId="0" xfId="0"/>
    <xf numFmtId="0" fontId="2" fillId="7" borderId="3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1" fontId="5" fillId="2" borderId="0" xfId="0" applyNumberFormat="1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top"/>
    </xf>
    <xf numFmtId="0" fontId="5" fillId="0" borderId="1" xfId="0" applyFont="1" applyBorder="1"/>
    <xf numFmtId="0" fontId="4" fillId="0" borderId="1" xfId="0" applyFont="1" applyBorder="1"/>
    <xf numFmtId="0" fontId="11" fillId="0" borderId="1" xfId="0" applyFont="1" applyBorder="1" applyAlignment="1">
      <alignment horizontal="left" vertical="top" wrapText="1"/>
    </xf>
    <xf numFmtId="0" fontId="12" fillId="0" borderId="1" xfId="0" applyFont="1" applyBorder="1" applyProtection="1">
      <protection locked="0"/>
    </xf>
    <xf numFmtId="1" fontId="12" fillId="0" borderId="1" xfId="0" applyNumberFormat="1" applyFont="1" applyBorder="1" applyAlignment="1" applyProtection="1">
      <alignment horizontal="center"/>
      <protection locked="0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/>
    </xf>
    <xf numFmtId="1" fontId="2" fillId="2" borderId="5" xfId="0" applyNumberFormat="1" applyFont="1" applyFill="1" applyBorder="1" applyAlignment="1" applyProtection="1">
      <alignment horizontal="left"/>
    </xf>
    <xf numFmtId="1" fontId="2" fillId="2" borderId="6" xfId="0" applyNumberFormat="1" applyFont="1" applyFill="1" applyBorder="1" applyAlignment="1" applyProtection="1">
      <alignment horizontal="left"/>
    </xf>
    <xf numFmtId="1" fontId="2" fillId="2" borderId="7" xfId="0" applyNumberFormat="1" applyFont="1" applyFill="1" applyBorder="1" applyAlignment="1" applyProtection="1">
      <alignment horizontal="left"/>
    </xf>
    <xf numFmtId="1" fontId="2" fillId="4" borderId="2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5" borderId="5" xfId="0" applyFont="1" applyFill="1" applyBorder="1" applyAlignment="1" applyProtection="1">
      <alignment horizontal="center"/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wrapText="1" readingOrder="1"/>
      <protection locked="0"/>
    </xf>
    <xf numFmtId="0" fontId="0" fillId="0" borderId="0" xfId="0"/>
    <xf numFmtId="0" fontId="6" fillId="0" borderId="0" xfId="0" applyFont="1" applyAlignment="1" applyProtection="1">
      <alignment horizontal="left" vertical="top" wrapText="1" readingOrder="1"/>
      <protection locked="0"/>
    </xf>
    <xf numFmtId="0" fontId="6" fillId="0" borderId="0" xfId="0" applyFont="1" applyAlignment="1" applyProtection="1">
      <alignment horizontal="right" vertical="top" wrapText="1" readingOrder="1"/>
      <protection locked="0"/>
    </xf>
    <xf numFmtId="0" fontId="0" fillId="0" borderId="0" xfId="0" applyAlignment="1">
      <alignment horizontal="left"/>
    </xf>
    <xf numFmtId="0" fontId="7" fillId="0" borderId="16" xfId="0" applyFont="1" applyBorder="1" applyAlignment="1" applyProtection="1">
      <alignment horizontal="center" vertical="center" wrapText="1" readingOrder="1"/>
      <protection locked="0"/>
    </xf>
    <xf numFmtId="0" fontId="0" fillId="0" borderId="12" xfId="0" applyBorder="1" applyAlignment="1" applyProtection="1">
      <alignment horizontal="center" vertical="top" wrapText="1"/>
      <protection locked="0"/>
    </xf>
    <xf numFmtId="0" fontId="7" fillId="0" borderId="9" xfId="0" applyFont="1" applyBorder="1" applyAlignment="1" applyProtection="1">
      <alignment horizontal="center" vertical="center" wrapText="1" readingOrder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8" fillId="0" borderId="9" xfId="0" applyFont="1" applyBorder="1" applyAlignment="1" applyProtection="1">
      <alignment horizontal="center" vertical="center" wrapText="1" readingOrder="1"/>
      <protection locked="0"/>
    </xf>
    <xf numFmtId="0" fontId="6" fillId="0" borderId="9" xfId="0" applyFont="1" applyBorder="1" applyAlignment="1" applyProtection="1">
      <alignment horizontal="center" vertical="top" wrapText="1" readingOrder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6" fillId="0" borderId="9" xfId="0" applyFont="1" applyBorder="1" applyAlignment="1" applyProtection="1">
      <alignment horizontal="center" vertical="center" wrapText="1" readingOrder="1"/>
      <protection locked="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171451</xdr:colOff>
      <xdr:row>0</xdr:row>
      <xdr:rowOff>85725</xdr:rowOff>
    </xdr:from>
    <xdr:to>
      <xdr:col>12</xdr:col>
      <xdr:colOff>447676</xdr:colOff>
      <xdr:row>1</xdr:row>
      <xdr:rowOff>209550</xdr:rowOff>
    </xdr:to>
    <xdr:pic>
      <xdr:nvPicPr>
        <xdr:cNvPr id="4" name="รูปภาพ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6" y="85725"/>
          <a:ext cx="704850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P142"/>
  <sheetViews>
    <sheetView tabSelected="1" topLeftCell="A10" zoomScale="130" zoomScaleNormal="130" workbookViewId="0">
      <selection activeCell="A6" sqref="A6:C142"/>
    </sheetView>
  </sheetViews>
  <sheetFormatPr defaultColWidth="9.125" defaultRowHeight="16.5"/>
  <cols>
    <col min="1" max="1" width="33.125" style="1" customWidth="1"/>
    <col min="2" max="2" width="12.375" style="11" customWidth="1"/>
    <col min="3" max="3" width="12.625" style="11" customWidth="1"/>
    <col min="4" max="4" width="21.625" style="1" customWidth="1"/>
    <col min="5" max="5" width="18.75" style="1" customWidth="1"/>
    <col min="6" max="6" width="7.25" style="11" customWidth="1"/>
    <col min="7" max="71" width="4.875" style="11" customWidth="1"/>
    <col min="72" max="96" width="4.875" style="1" customWidth="1"/>
    <col min="97" max="108" width="4.75" style="1" customWidth="1"/>
    <col min="109" max="119" width="7" style="1" customWidth="1"/>
    <col min="120" max="16384" width="9.125" style="1"/>
  </cols>
  <sheetData>
    <row r="1" spans="1:120" ht="21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5"/>
    </row>
    <row r="2" spans="1:120" ht="21">
      <c r="A2" s="74" t="s">
        <v>7</v>
      </c>
      <c r="B2" s="74"/>
      <c r="C2" s="74"/>
      <c r="D2" s="74"/>
      <c r="E2" s="74"/>
      <c r="F2" s="74"/>
      <c r="G2" s="6" t="s">
        <v>8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7" t="s">
        <v>9</v>
      </c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8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</row>
    <row r="3" spans="1:120" ht="21">
      <c r="A3" s="75" t="s">
        <v>0</v>
      </c>
      <c r="B3" s="69" t="s">
        <v>1</v>
      </c>
      <c r="C3" s="69" t="s">
        <v>2</v>
      </c>
      <c r="D3" s="75" t="s">
        <v>3</v>
      </c>
      <c r="E3" s="69" t="s">
        <v>4</v>
      </c>
      <c r="F3" s="69" t="s">
        <v>5</v>
      </c>
      <c r="G3" s="72" t="s">
        <v>6</v>
      </c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10" t="s">
        <v>16</v>
      </c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5"/>
      <c r="CS3" s="66" t="s">
        <v>15</v>
      </c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8"/>
    </row>
    <row r="4" spans="1:120" ht="21">
      <c r="A4" s="76"/>
      <c r="B4" s="70"/>
      <c r="C4" s="70"/>
      <c r="D4" s="76"/>
      <c r="E4" s="70"/>
      <c r="F4" s="70"/>
      <c r="G4" s="9">
        <v>1</v>
      </c>
      <c r="H4" s="9">
        <v>2</v>
      </c>
      <c r="I4" s="9">
        <v>3</v>
      </c>
      <c r="J4" s="9">
        <v>4</v>
      </c>
      <c r="K4" s="9">
        <v>5</v>
      </c>
      <c r="L4" s="9">
        <v>6</v>
      </c>
      <c r="M4" s="9">
        <v>7</v>
      </c>
      <c r="N4" s="9">
        <v>8</v>
      </c>
      <c r="O4" s="9">
        <v>9</v>
      </c>
      <c r="P4" s="9">
        <v>10</v>
      </c>
      <c r="Q4" s="9">
        <v>11</v>
      </c>
      <c r="R4" s="9">
        <v>12</v>
      </c>
      <c r="S4" s="9">
        <v>13</v>
      </c>
      <c r="T4" s="9">
        <v>14</v>
      </c>
      <c r="U4" s="9">
        <v>15</v>
      </c>
      <c r="V4" s="9">
        <v>16</v>
      </c>
      <c r="W4" s="9">
        <v>17</v>
      </c>
      <c r="X4" s="9">
        <v>18.100000000000001</v>
      </c>
      <c r="Y4" s="9">
        <v>18.2</v>
      </c>
      <c r="Z4" s="9">
        <v>18.3</v>
      </c>
      <c r="AA4" s="9">
        <v>18.399999999999999</v>
      </c>
      <c r="AB4" s="9">
        <v>19.100000000000001</v>
      </c>
      <c r="AC4" s="9">
        <v>19.2</v>
      </c>
      <c r="AD4" s="9">
        <v>19.3</v>
      </c>
      <c r="AE4" s="9">
        <v>19.399999999999999</v>
      </c>
      <c r="AF4" s="9">
        <v>20.100000000000001</v>
      </c>
      <c r="AG4" s="9">
        <v>20.2</v>
      </c>
      <c r="AH4" s="9">
        <v>20.3</v>
      </c>
      <c r="AI4" s="9">
        <v>20.399999999999999</v>
      </c>
      <c r="AJ4" s="9">
        <v>21.2</v>
      </c>
      <c r="AK4" s="9">
        <v>21.2</v>
      </c>
      <c r="AL4" s="9">
        <v>21.3</v>
      </c>
      <c r="AM4" s="9">
        <v>21.4</v>
      </c>
      <c r="AN4" s="9">
        <v>22.1</v>
      </c>
      <c r="AO4" s="9">
        <v>22.2</v>
      </c>
      <c r="AP4" s="9">
        <v>22.3</v>
      </c>
      <c r="AQ4" s="9">
        <v>22.4</v>
      </c>
      <c r="AR4" s="9">
        <v>23</v>
      </c>
      <c r="AS4" s="9">
        <v>24</v>
      </c>
      <c r="AT4" s="9">
        <v>25</v>
      </c>
      <c r="AU4" s="9">
        <v>26</v>
      </c>
      <c r="AV4" s="9">
        <v>27</v>
      </c>
      <c r="AW4" s="9">
        <v>28</v>
      </c>
      <c r="AX4" s="9">
        <v>29</v>
      </c>
      <c r="AY4" s="9">
        <v>30</v>
      </c>
      <c r="AZ4" s="3">
        <v>1</v>
      </c>
      <c r="BA4" s="3">
        <v>2</v>
      </c>
      <c r="BB4" s="3">
        <v>3</v>
      </c>
      <c r="BC4" s="3">
        <v>4</v>
      </c>
      <c r="BD4" s="3">
        <v>5</v>
      </c>
      <c r="BE4" s="3">
        <v>6</v>
      </c>
      <c r="BF4" s="3">
        <v>7</v>
      </c>
      <c r="BG4" s="3">
        <v>8</v>
      </c>
      <c r="BH4" s="3">
        <v>9</v>
      </c>
      <c r="BI4" s="3">
        <v>10</v>
      </c>
      <c r="BJ4" s="3">
        <v>11</v>
      </c>
      <c r="BK4" s="3">
        <v>12</v>
      </c>
      <c r="BL4" s="3">
        <v>13</v>
      </c>
      <c r="BM4" s="3">
        <v>14</v>
      </c>
      <c r="BN4" s="3">
        <v>15</v>
      </c>
      <c r="BO4" s="3">
        <v>16</v>
      </c>
      <c r="BP4" s="3">
        <v>17</v>
      </c>
      <c r="BQ4" s="3">
        <v>18.100000000000001</v>
      </c>
      <c r="BR4" s="3">
        <v>18.2</v>
      </c>
      <c r="BS4" s="3">
        <v>18.3</v>
      </c>
      <c r="BT4" s="3">
        <v>18.399999999999999</v>
      </c>
      <c r="BU4" s="3">
        <v>19.100000000000001</v>
      </c>
      <c r="BV4" s="3">
        <v>19.2</v>
      </c>
      <c r="BW4" s="3">
        <v>19.3</v>
      </c>
      <c r="BX4" s="3">
        <v>19.399999999999999</v>
      </c>
      <c r="BY4" s="3">
        <v>20.100000000000001</v>
      </c>
      <c r="BZ4" s="3">
        <v>20.2</v>
      </c>
      <c r="CA4" s="3">
        <v>20.3</v>
      </c>
      <c r="CB4" s="3">
        <v>20.399999999999999</v>
      </c>
      <c r="CC4" s="3">
        <v>21.1</v>
      </c>
      <c r="CD4" s="3">
        <v>21.2</v>
      </c>
      <c r="CE4" s="3">
        <v>21.3</v>
      </c>
      <c r="CF4" s="3">
        <v>21.4</v>
      </c>
      <c r="CG4" s="3">
        <v>22.1</v>
      </c>
      <c r="CH4" s="3">
        <v>22.2</v>
      </c>
      <c r="CI4" s="3">
        <v>22.3</v>
      </c>
      <c r="CJ4" s="3">
        <v>22.4</v>
      </c>
      <c r="CK4" s="3">
        <v>23</v>
      </c>
      <c r="CL4" s="3">
        <v>24</v>
      </c>
      <c r="CM4" s="3">
        <v>25</v>
      </c>
      <c r="CN4" s="3">
        <v>26</v>
      </c>
      <c r="CO4" s="3">
        <v>27</v>
      </c>
      <c r="CP4" s="3">
        <v>28</v>
      </c>
      <c r="CQ4" s="3">
        <v>29</v>
      </c>
      <c r="CR4" s="3">
        <v>30</v>
      </c>
      <c r="CS4" s="13" t="s">
        <v>54</v>
      </c>
      <c r="CT4" s="17" t="s">
        <v>55</v>
      </c>
      <c r="CU4" s="17" t="s">
        <v>56</v>
      </c>
      <c r="CV4" s="17" t="s">
        <v>57</v>
      </c>
      <c r="CW4" s="17" t="s">
        <v>52</v>
      </c>
      <c r="CX4" s="17" t="s">
        <v>53</v>
      </c>
      <c r="CY4" s="17" t="s">
        <v>58</v>
      </c>
      <c r="CZ4" s="17" t="s">
        <v>59</v>
      </c>
      <c r="DA4" s="17" t="s">
        <v>60</v>
      </c>
      <c r="DB4" s="17" t="s">
        <v>61</v>
      </c>
      <c r="DC4" s="17" t="s">
        <v>62</v>
      </c>
      <c r="DD4" s="17" t="s">
        <v>63</v>
      </c>
      <c r="DE4" s="17" t="s">
        <v>12</v>
      </c>
      <c r="DF4" s="17" t="s">
        <v>11</v>
      </c>
      <c r="DG4" s="17" t="s">
        <v>13</v>
      </c>
      <c r="DH4" s="17" t="s">
        <v>11</v>
      </c>
      <c r="DI4" s="17" t="s">
        <v>14</v>
      </c>
      <c r="DJ4" s="17" t="s">
        <v>11</v>
      </c>
      <c r="DK4" s="17" t="s">
        <v>64</v>
      </c>
      <c r="DL4" s="17" t="s">
        <v>11</v>
      </c>
      <c r="DM4" s="17" t="s">
        <v>65</v>
      </c>
      <c r="DN4" s="17" t="s">
        <v>11</v>
      </c>
      <c r="DO4" s="17" t="s">
        <v>10</v>
      </c>
      <c r="DP4" s="17" t="s">
        <v>11</v>
      </c>
    </row>
    <row r="5" spans="1:120" ht="23.25">
      <c r="A5" s="76"/>
      <c r="B5" s="70"/>
      <c r="C5" s="70"/>
      <c r="D5" s="76"/>
      <c r="E5" s="70"/>
      <c r="F5" s="70"/>
      <c r="G5" s="42">
        <v>3</v>
      </c>
      <c r="H5" s="42">
        <v>1</v>
      </c>
      <c r="I5" s="42">
        <v>4</v>
      </c>
      <c r="J5" s="42">
        <v>3</v>
      </c>
      <c r="K5" s="42">
        <v>3</v>
      </c>
      <c r="L5" s="42">
        <v>4</v>
      </c>
      <c r="M5" s="42">
        <v>3</v>
      </c>
      <c r="N5" s="42">
        <v>2</v>
      </c>
      <c r="O5" s="42">
        <v>1</v>
      </c>
      <c r="P5" s="42">
        <v>2</v>
      </c>
      <c r="Q5" s="42">
        <v>3</v>
      </c>
      <c r="R5" s="42">
        <v>2</v>
      </c>
      <c r="S5" s="42">
        <v>4</v>
      </c>
      <c r="T5" s="42">
        <v>2</v>
      </c>
      <c r="U5" s="42">
        <v>4</v>
      </c>
      <c r="V5" s="42">
        <v>3</v>
      </c>
      <c r="W5" s="42">
        <v>2</v>
      </c>
      <c r="X5" s="46">
        <v>2</v>
      </c>
      <c r="Y5" s="46">
        <v>2</v>
      </c>
      <c r="Z5" s="46">
        <v>1</v>
      </c>
      <c r="AA5" s="46">
        <v>2</v>
      </c>
      <c r="AB5" s="46">
        <v>2</v>
      </c>
      <c r="AC5" s="46">
        <v>1</v>
      </c>
      <c r="AD5" s="46">
        <v>1</v>
      </c>
      <c r="AE5" s="46">
        <v>2</v>
      </c>
      <c r="AF5" s="46">
        <v>1</v>
      </c>
      <c r="AG5" s="46">
        <v>1</v>
      </c>
      <c r="AH5" s="46">
        <v>2</v>
      </c>
      <c r="AI5" s="46">
        <v>1</v>
      </c>
      <c r="AJ5" s="46">
        <v>2</v>
      </c>
      <c r="AK5" s="46">
        <v>2</v>
      </c>
      <c r="AL5" s="46">
        <v>1</v>
      </c>
      <c r="AM5" s="46">
        <v>2</v>
      </c>
      <c r="AN5" s="46">
        <v>2</v>
      </c>
      <c r="AO5" s="46">
        <v>2</v>
      </c>
      <c r="AP5" s="46">
        <v>1</v>
      </c>
      <c r="AQ5" s="46">
        <v>1</v>
      </c>
      <c r="AR5" s="43">
        <v>3</v>
      </c>
      <c r="AS5" s="43">
        <v>3</v>
      </c>
      <c r="AT5" s="43">
        <v>3</v>
      </c>
      <c r="AU5" s="43">
        <v>3</v>
      </c>
      <c r="AV5" s="43">
        <v>3</v>
      </c>
      <c r="AW5" s="43">
        <v>3</v>
      </c>
      <c r="AX5" s="43">
        <v>3</v>
      </c>
      <c r="AY5" s="44">
        <v>8</v>
      </c>
      <c r="AZ5" s="47">
        <f>IF(G5=3,3,0)</f>
        <v>3</v>
      </c>
      <c r="BA5" s="47">
        <f t="shared" ref="BA5:BH5" si="0">IF(H5=1,3,0)</f>
        <v>3</v>
      </c>
      <c r="BB5" s="47">
        <f>IF(I5=4,3,0)</f>
        <v>3</v>
      </c>
      <c r="BC5" s="47">
        <f>IF(J5=3,3,0)</f>
        <v>3</v>
      </c>
      <c r="BD5" s="47">
        <f>IF(K5=3,3,0)</f>
        <v>3</v>
      </c>
      <c r="BE5" s="47">
        <f>IF(L5=4,3,0)</f>
        <v>3</v>
      </c>
      <c r="BF5" s="47">
        <f>IF(M5=3,3,0)</f>
        <v>3</v>
      </c>
      <c r="BG5" s="47">
        <f>IF(N5=2,3,0)</f>
        <v>3</v>
      </c>
      <c r="BH5" s="47">
        <f t="shared" si="0"/>
        <v>3</v>
      </c>
      <c r="BI5" s="47">
        <f>IF(P5=2,3,0)</f>
        <v>3</v>
      </c>
      <c r="BJ5" s="47">
        <f>IF(Q5=3,3,0)</f>
        <v>3</v>
      </c>
      <c r="BK5" s="47">
        <f>IF(R5=2,3,0)</f>
        <v>3</v>
      </c>
      <c r="BL5" s="47">
        <f>IF(S5=4,3,0)</f>
        <v>3</v>
      </c>
      <c r="BM5" s="47">
        <f>IF(T5=2,3,0)</f>
        <v>3</v>
      </c>
      <c r="BN5" s="47">
        <f>IF(U5=4,3,0)</f>
        <v>3</v>
      </c>
      <c r="BO5" s="47">
        <f>IF(V5=3,3,0)</f>
        <v>3</v>
      </c>
      <c r="BP5" s="47">
        <f>IF(W5=2,3,0)</f>
        <v>3</v>
      </c>
      <c r="BQ5" s="47">
        <f>IF(X5=2,1,0)</f>
        <v>1</v>
      </c>
      <c r="BR5" s="47">
        <f>IF(Y5=2,1,0)</f>
        <v>1</v>
      </c>
      <c r="BS5" s="47">
        <f t="shared" ref="BS5:CJ5" si="1">IF(Z5=1,1,0)</f>
        <v>1</v>
      </c>
      <c r="BT5" s="47">
        <f>IF(AA5=2,1,0)</f>
        <v>1</v>
      </c>
      <c r="BU5" s="47">
        <f>IF(AB5=2,1,0)</f>
        <v>1</v>
      </c>
      <c r="BV5" s="47">
        <f t="shared" si="1"/>
        <v>1</v>
      </c>
      <c r="BW5" s="47">
        <f t="shared" si="1"/>
        <v>1</v>
      </c>
      <c r="BX5" s="47">
        <f>IF(AE5=2,1,0)</f>
        <v>1</v>
      </c>
      <c r="BY5" s="47">
        <f t="shared" si="1"/>
        <v>1</v>
      </c>
      <c r="BZ5" s="47">
        <f t="shared" si="1"/>
        <v>1</v>
      </c>
      <c r="CA5" s="47">
        <f>IF(AH5=2,1,0)</f>
        <v>1</v>
      </c>
      <c r="CB5" s="47">
        <f t="shared" si="1"/>
        <v>1</v>
      </c>
      <c r="CC5" s="47">
        <f>IF(AJ5=2,1,0)</f>
        <v>1</v>
      </c>
      <c r="CD5" s="47">
        <f>IF(AK5=2,1,0)</f>
        <v>1</v>
      </c>
      <c r="CE5" s="47">
        <f t="shared" si="1"/>
        <v>1</v>
      </c>
      <c r="CF5" s="47">
        <f>IF(AM5=2,1,0)</f>
        <v>1</v>
      </c>
      <c r="CG5" s="47">
        <f>IF(AN5=2,1,0)</f>
        <v>1</v>
      </c>
      <c r="CH5" s="47">
        <f>IF(AO5=2,1,0)</f>
        <v>1</v>
      </c>
      <c r="CI5" s="47">
        <f t="shared" si="1"/>
        <v>1</v>
      </c>
      <c r="CJ5" s="47">
        <f t="shared" si="1"/>
        <v>1</v>
      </c>
      <c r="CK5" s="47">
        <f>AR5</f>
        <v>3</v>
      </c>
      <c r="CL5" s="47">
        <f t="shared" ref="CL5" si="2">AS5</f>
        <v>3</v>
      </c>
      <c r="CM5" s="47">
        <f t="shared" ref="CM5" si="3">AT5</f>
        <v>3</v>
      </c>
      <c r="CN5" s="47">
        <f t="shared" ref="CN5" si="4">AU5</f>
        <v>3</v>
      </c>
      <c r="CO5" s="47">
        <f t="shared" ref="CO5" si="5">AV5</f>
        <v>3</v>
      </c>
      <c r="CP5" s="47">
        <f t="shared" ref="CP5" si="6">AW5</f>
        <v>3</v>
      </c>
      <c r="CQ5" s="47">
        <f t="shared" ref="CQ5" si="7">AX5</f>
        <v>3</v>
      </c>
      <c r="CR5" s="47">
        <f t="shared" ref="CR5" si="8">AY5</f>
        <v>8</v>
      </c>
      <c r="CS5" s="48">
        <f>AZ5+BA5</f>
        <v>6</v>
      </c>
      <c r="CT5" s="49">
        <f>BB5+BC5+BQ5+BR5+BS5+BT5+BU5+BV5+BW5+BX5+CK5+CL5+CR5</f>
        <v>28</v>
      </c>
      <c r="CU5" s="48">
        <f>BD5</f>
        <v>3</v>
      </c>
      <c r="CV5" s="49">
        <f>BE5+CM5</f>
        <v>6</v>
      </c>
      <c r="CW5" s="48">
        <f>CC5+CD5+CE5+CF5</f>
        <v>4</v>
      </c>
      <c r="CX5" s="48">
        <f>BF5+BG5+BH5+BI5+BK5+CN5+CO5</f>
        <v>21</v>
      </c>
      <c r="CY5" s="49">
        <f>BJ5+BL5</f>
        <v>6</v>
      </c>
      <c r="CZ5" s="49">
        <f>BN5</f>
        <v>3</v>
      </c>
      <c r="DA5" s="49">
        <f>CP5</f>
        <v>3</v>
      </c>
      <c r="DB5" s="48">
        <f>BM5+BO5+BY5+BZ5+CA5+CB5</f>
        <v>10</v>
      </c>
      <c r="DC5" s="49">
        <f>BP5+CQ5</f>
        <v>6</v>
      </c>
      <c r="DD5" s="49">
        <f>CG5+CH5+CI5+CJ5</f>
        <v>4</v>
      </c>
      <c r="DE5" s="50">
        <f>CS5+CT5+CU5+CV5</f>
        <v>43</v>
      </c>
      <c r="DF5" s="51" t="str">
        <f>IF(DE5&lt;10.75,"ปรับปรุง",IF(DE5&lt;21.5,"พอใช้",IF(DE5&lt;32.25,"ดี",IF(DE5&gt;=32.25,"ดีมาก"))))</f>
        <v>ดีมาก</v>
      </c>
      <c r="DG5" s="51">
        <f>CW5+CX5</f>
        <v>25</v>
      </c>
      <c r="DH5" s="51" t="str">
        <f>IF(DG5&lt;6.25,"ปรับปรุง",IF(DG5&lt;12.5,"พอใช้",IF(DG5&lt;18.75,"ดี",IF(DG5&gt;=18.75,"ดีมาก"))))</f>
        <v>ดีมาก</v>
      </c>
      <c r="DI5" s="52">
        <f>CY5+CZ5</f>
        <v>9</v>
      </c>
      <c r="DJ5" s="51" t="str">
        <f>IF(DI5&lt;2.25,"ปรับปรุง",IF(DI5&lt;4.5,"พอใช้",IF(DI5&lt;6.75,"ดี",IF(DI5&gt;=6.75,"ดีมาก"))))</f>
        <v>ดีมาก</v>
      </c>
      <c r="DK5" s="52">
        <f>DA5+DB5</f>
        <v>13</v>
      </c>
      <c r="DL5" s="51" t="str">
        <f>IF(DK5&lt;3.25,"ปรับปรุง",IF(DK5&lt;6.5,"พอใช้",IF(DK5&lt;9.75,"ดี",IF(DK5&gt;=9.75,"ดีมาก"))))</f>
        <v>ดีมาก</v>
      </c>
      <c r="DM5" s="52">
        <f>DC5+DD5</f>
        <v>10</v>
      </c>
      <c r="DN5" s="51" t="str">
        <f>IF(DM5&lt;2.5,"ปรับปรุง",IF(DM5&lt;5,"พอใช้",IF(DM5&lt;7.5,"ดี",IF(DM5&gt;=7.5,"ดีมาก"))))</f>
        <v>ดีมาก</v>
      </c>
      <c r="DO5" s="51">
        <f>SUM(CS5:DD5)</f>
        <v>100</v>
      </c>
      <c r="DP5" s="53" t="str">
        <f>IF(DO5&lt;25,"ปรับปรุง",IF(DO5&lt;50,"พอใช้",IF(DO5&lt;75,"ดี",IF(DO5&gt;=75,"ดีมาก"))))</f>
        <v>ดีมาก</v>
      </c>
    </row>
    <row r="6" spans="1:120" s="55" customFormat="1" ht="18" customHeight="1">
      <c r="A6" s="58" t="s">
        <v>343</v>
      </c>
      <c r="B6" s="59" t="s">
        <v>342</v>
      </c>
      <c r="C6" s="59">
        <v>1193100002</v>
      </c>
      <c r="D6" s="57" t="s">
        <v>68</v>
      </c>
      <c r="E6" s="54" t="s">
        <v>69</v>
      </c>
      <c r="F6" s="59" t="s">
        <v>344</v>
      </c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3"/>
      <c r="CT6" s="64"/>
      <c r="CU6" s="63"/>
      <c r="CV6" s="64"/>
      <c r="CW6" s="63"/>
      <c r="CX6" s="63"/>
      <c r="CY6" s="64"/>
      <c r="CZ6" s="64"/>
      <c r="DA6" s="64"/>
      <c r="DB6" s="63"/>
      <c r="DC6" s="64"/>
      <c r="DD6" s="64"/>
      <c r="DE6" s="65"/>
      <c r="DF6" s="63"/>
      <c r="DG6" s="63"/>
      <c r="DH6" s="63"/>
      <c r="DI6" s="65"/>
      <c r="DJ6" s="63"/>
      <c r="DK6" s="65"/>
      <c r="DL6" s="63"/>
      <c r="DM6" s="65"/>
      <c r="DN6" s="63"/>
      <c r="DO6" s="63"/>
      <c r="DP6" s="62"/>
    </row>
    <row r="7" spans="1:120" s="56" customFormat="1" ht="18" customHeight="1">
      <c r="A7" s="58" t="s">
        <v>343</v>
      </c>
      <c r="B7" s="59" t="s">
        <v>342</v>
      </c>
      <c r="C7" s="59">
        <v>1193100002</v>
      </c>
      <c r="D7" s="57" t="s">
        <v>70</v>
      </c>
      <c r="E7" s="54" t="s">
        <v>71</v>
      </c>
      <c r="F7" s="59" t="s">
        <v>344</v>
      </c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3"/>
      <c r="CT7" s="64"/>
      <c r="CU7" s="63"/>
      <c r="CV7" s="64"/>
      <c r="CW7" s="63"/>
      <c r="CX7" s="63"/>
      <c r="CY7" s="64"/>
      <c r="CZ7" s="64"/>
      <c r="DA7" s="64"/>
      <c r="DB7" s="63"/>
      <c r="DC7" s="64"/>
      <c r="DD7" s="64"/>
      <c r="DE7" s="65"/>
      <c r="DF7" s="63"/>
      <c r="DG7" s="63"/>
      <c r="DH7" s="63"/>
      <c r="DI7" s="65"/>
      <c r="DJ7" s="63"/>
      <c r="DK7" s="65"/>
      <c r="DL7" s="63"/>
      <c r="DM7" s="65"/>
      <c r="DN7" s="63"/>
      <c r="DO7" s="63"/>
      <c r="DP7" s="62"/>
    </row>
    <row r="8" spans="1:120" s="56" customFormat="1" ht="18" customHeight="1">
      <c r="A8" s="58" t="s">
        <v>343</v>
      </c>
      <c r="B8" s="59" t="s">
        <v>342</v>
      </c>
      <c r="C8" s="59">
        <v>1193100002</v>
      </c>
      <c r="D8" s="57" t="s">
        <v>72</v>
      </c>
      <c r="E8" s="54" t="s">
        <v>73</v>
      </c>
      <c r="F8" s="59" t="s">
        <v>344</v>
      </c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3"/>
      <c r="CT8" s="64"/>
      <c r="CU8" s="63"/>
      <c r="CV8" s="64"/>
      <c r="CW8" s="63"/>
      <c r="CX8" s="63"/>
      <c r="CY8" s="64"/>
      <c r="CZ8" s="64"/>
      <c r="DA8" s="64"/>
      <c r="DB8" s="63"/>
      <c r="DC8" s="64"/>
      <c r="DD8" s="64"/>
      <c r="DE8" s="65"/>
      <c r="DF8" s="63"/>
      <c r="DG8" s="63"/>
      <c r="DH8" s="63"/>
      <c r="DI8" s="65"/>
      <c r="DJ8" s="63"/>
      <c r="DK8" s="65"/>
      <c r="DL8" s="63"/>
      <c r="DM8" s="65"/>
      <c r="DN8" s="63"/>
      <c r="DO8" s="63"/>
      <c r="DP8" s="62"/>
    </row>
    <row r="9" spans="1:120" s="56" customFormat="1" ht="18" customHeight="1">
      <c r="A9" s="58" t="s">
        <v>343</v>
      </c>
      <c r="B9" s="59" t="s">
        <v>342</v>
      </c>
      <c r="C9" s="59">
        <v>1193100002</v>
      </c>
      <c r="D9" s="57" t="s">
        <v>74</v>
      </c>
      <c r="E9" s="54" t="s">
        <v>75</v>
      </c>
      <c r="F9" s="59" t="s">
        <v>345</v>
      </c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3"/>
      <c r="CT9" s="64"/>
      <c r="CU9" s="63"/>
      <c r="CV9" s="64"/>
      <c r="CW9" s="63"/>
      <c r="CX9" s="63"/>
      <c r="CY9" s="64"/>
      <c r="CZ9" s="64"/>
      <c r="DA9" s="64"/>
      <c r="DB9" s="63"/>
      <c r="DC9" s="64"/>
      <c r="DD9" s="64"/>
      <c r="DE9" s="65"/>
      <c r="DF9" s="63"/>
      <c r="DG9" s="63"/>
      <c r="DH9" s="63"/>
      <c r="DI9" s="65"/>
      <c r="DJ9" s="63"/>
      <c r="DK9" s="65"/>
      <c r="DL9" s="63"/>
      <c r="DM9" s="65"/>
      <c r="DN9" s="63"/>
      <c r="DO9" s="63"/>
      <c r="DP9" s="62"/>
    </row>
    <row r="10" spans="1:120" s="56" customFormat="1" ht="18" customHeight="1">
      <c r="A10" s="58" t="s">
        <v>343</v>
      </c>
      <c r="B10" s="59" t="s">
        <v>342</v>
      </c>
      <c r="C10" s="59">
        <v>1193100002</v>
      </c>
      <c r="D10" s="57" t="s">
        <v>76</v>
      </c>
      <c r="E10" s="54" t="s">
        <v>77</v>
      </c>
      <c r="F10" s="59" t="s">
        <v>344</v>
      </c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3"/>
      <c r="CT10" s="64"/>
      <c r="CU10" s="63"/>
      <c r="CV10" s="64"/>
      <c r="CW10" s="63"/>
      <c r="CX10" s="63"/>
      <c r="CY10" s="64"/>
      <c r="CZ10" s="64"/>
      <c r="DA10" s="64"/>
      <c r="DB10" s="63"/>
      <c r="DC10" s="64"/>
      <c r="DD10" s="64"/>
      <c r="DE10" s="65"/>
      <c r="DF10" s="63"/>
      <c r="DG10" s="63"/>
      <c r="DH10" s="63"/>
      <c r="DI10" s="65"/>
      <c r="DJ10" s="63"/>
      <c r="DK10" s="65"/>
      <c r="DL10" s="63"/>
      <c r="DM10" s="65"/>
      <c r="DN10" s="63"/>
      <c r="DO10" s="63"/>
      <c r="DP10" s="62"/>
    </row>
    <row r="11" spans="1:120" s="56" customFormat="1" ht="18" customHeight="1">
      <c r="A11" s="58" t="s">
        <v>343</v>
      </c>
      <c r="B11" s="59" t="s">
        <v>342</v>
      </c>
      <c r="C11" s="59">
        <v>1193100002</v>
      </c>
      <c r="D11" s="57" t="s">
        <v>78</v>
      </c>
      <c r="E11" s="54" t="s">
        <v>79</v>
      </c>
      <c r="F11" s="59" t="s">
        <v>344</v>
      </c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3"/>
      <c r="CT11" s="64"/>
      <c r="CU11" s="63"/>
      <c r="CV11" s="64"/>
      <c r="CW11" s="63"/>
      <c r="CX11" s="63"/>
      <c r="CY11" s="64"/>
      <c r="CZ11" s="64"/>
      <c r="DA11" s="64"/>
      <c r="DB11" s="63"/>
      <c r="DC11" s="64"/>
      <c r="DD11" s="64"/>
      <c r="DE11" s="65"/>
      <c r="DF11" s="63"/>
      <c r="DG11" s="63"/>
      <c r="DH11" s="63"/>
      <c r="DI11" s="65"/>
      <c r="DJ11" s="63"/>
      <c r="DK11" s="65"/>
      <c r="DL11" s="63"/>
      <c r="DM11" s="65"/>
      <c r="DN11" s="63"/>
      <c r="DO11" s="63"/>
      <c r="DP11" s="62"/>
    </row>
    <row r="12" spans="1:120" s="56" customFormat="1" ht="18" customHeight="1">
      <c r="A12" s="58" t="s">
        <v>343</v>
      </c>
      <c r="B12" s="59" t="s">
        <v>342</v>
      </c>
      <c r="C12" s="59">
        <v>1193100002</v>
      </c>
      <c r="D12" s="57" t="s">
        <v>80</v>
      </c>
      <c r="E12" s="54" t="s">
        <v>81</v>
      </c>
      <c r="F12" s="59" t="s">
        <v>344</v>
      </c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3"/>
      <c r="CT12" s="64"/>
      <c r="CU12" s="63"/>
      <c r="CV12" s="64"/>
      <c r="CW12" s="63"/>
      <c r="CX12" s="63"/>
      <c r="CY12" s="64"/>
      <c r="CZ12" s="64"/>
      <c r="DA12" s="64"/>
      <c r="DB12" s="63"/>
      <c r="DC12" s="64"/>
      <c r="DD12" s="64"/>
      <c r="DE12" s="65"/>
      <c r="DF12" s="63"/>
      <c r="DG12" s="63"/>
      <c r="DH12" s="63"/>
      <c r="DI12" s="65"/>
      <c r="DJ12" s="63"/>
      <c r="DK12" s="65"/>
      <c r="DL12" s="63"/>
      <c r="DM12" s="65"/>
      <c r="DN12" s="63"/>
      <c r="DO12" s="63"/>
      <c r="DP12" s="62"/>
    </row>
    <row r="13" spans="1:120" s="56" customFormat="1" ht="18" customHeight="1">
      <c r="A13" s="58" t="s">
        <v>343</v>
      </c>
      <c r="B13" s="59" t="s">
        <v>342</v>
      </c>
      <c r="C13" s="59">
        <v>1193100002</v>
      </c>
      <c r="D13" s="57" t="s">
        <v>82</v>
      </c>
      <c r="E13" s="54" t="s">
        <v>83</v>
      </c>
      <c r="F13" s="59" t="s">
        <v>344</v>
      </c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  <c r="CP13" s="62"/>
      <c r="CQ13" s="62"/>
      <c r="CR13" s="62"/>
      <c r="CS13" s="63"/>
      <c r="CT13" s="64"/>
      <c r="CU13" s="63"/>
      <c r="CV13" s="64"/>
      <c r="CW13" s="63"/>
      <c r="CX13" s="63"/>
      <c r="CY13" s="64"/>
      <c r="CZ13" s="64"/>
      <c r="DA13" s="64"/>
      <c r="DB13" s="63"/>
      <c r="DC13" s="64"/>
      <c r="DD13" s="64"/>
      <c r="DE13" s="65"/>
      <c r="DF13" s="63"/>
      <c r="DG13" s="63"/>
      <c r="DH13" s="63"/>
      <c r="DI13" s="65"/>
      <c r="DJ13" s="63"/>
      <c r="DK13" s="65"/>
      <c r="DL13" s="63"/>
      <c r="DM13" s="65"/>
      <c r="DN13" s="63"/>
      <c r="DO13" s="63"/>
      <c r="DP13" s="62"/>
    </row>
    <row r="14" spans="1:120" s="56" customFormat="1" ht="18" customHeight="1">
      <c r="A14" s="58" t="s">
        <v>343</v>
      </c>
      <c r="B14" s="59" t="s">
        <v>342</v>
      </c>
      <c r="C14" s="59">
        <v>1193100002</v>
      </c>
      <c r="D14" s="57" t="s">
        <v>84</v>
      </c>
      <c r="E14" s="54" t="s">
        <v>85</v>
      </c>
      <c r="F14" s="59" t="s">
        <v>345</v>
      </c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3"/>
      <c r="CT14" s="64"/>
      <c r="CU14" s="63"/>
      <c r="CV14" s="64"/>
      <c r="CW14" s="63"/>
      <c r="CX14" s="63"/>
      <c r="CY14" s="64"/>
      <c r="CZ14" s="64"/>
      <c r="DA14" s="64"/>
      <c r="DB14" s="63"/>
      <c r="DC14" s="64"/>
      <c r="DD14" s="64"/>
      <c r="DE14" s="65"/>
      <c r="DF14" s="63"/>
      <c r="DG14" s="63"/>
      <c r="DH14" s="63"/>
      <c r="DI14" s="65"/>
      <c r="DJ14" s="63"/>
      <c r="DK14" s="65"/>
      <c r="DL14" s="63"/>
      <c r="DM14" s="65"/>
      <c r="DN14" s="63"/>
      <c r="DO14" s="63"/>
      <c r="DP14" s="62"/>
    </row>
    <row r="15" spans="1:120" s="56" customFormat="1" ht="18" customHeight="1">
      <c r="A15" s="58" t="s">
        <v>343</v>
      </c>
      <c r="B15" s="59" t="s">
        <v>342</v>
      </c>
      <c r="C15" s="59">
        <v>1193100002</v>
      </c>
      <c r="D15" s="57" t="s">
        <v>86</v>
      </c>
      <c r="E15" s="54" t="s">
        <v>87</v>
      </c>
      <c r="F15" s="59" t="s">
        <v>345</v>
      </c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3"/>
      <c r="CT15" s="64"/>
      <c r="CU15" s="63"/>
      <c r="CV15" s="64"/>
      <c r="CW15" s="63"/>
      <c r="CX15" s="63"/>
      <c r="CY15" s="64"/>
      <c r="CZ15" s="64"/>
      <c r="DA15" s="64"/>
      <c r="DB15" s="63"/>
      <c r="DC15" s="64"/>
      <c r="DD15" s="64"/>
      <c r="DE15" s="65"/>
      <c r="DF15" s="63"/>
      <c r="DG15" s="63"/>
      <c r="DH15" s="63"/>
      <c r="DI15" s="65"/>
      <c r="DJ15" s="63"/>
      <c r="DK15" s="65"/>
      <c r="DL15" s="63"/>
      <c r="DM15" s="65"/>
      <c r="DN15" s="63"/>
      <c r="DO15" s="63"/>
      <c r="DP15" s="62"/>
    </row>
    <row r="16" spans="1:120" s="56" customFormat="1" ht="18" customHeight="1">
      <c r="A16" s="58" t="s">
        <v>343</v>
      </c>
      <c r="B16" s="59" t="s">
        <v>342</v>
      </c>
      <c r="C16" s="59">
        <v>1193100002</v>
      </c>
      <c r="D16" s="57" t="s">
        <v>88</v>
      </c>
      <c r="E16" s="54" t="s">
        <v>89</v>
      </c>
      <c r="F16" s="59" t="s">
        <v>344</v>
      </c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3"/>
      <c r="CT16" s="64"/>
      <c r="CU16" s="63"/>
      <c r="CV16" s="64"/>
      <c r="CW16" s="63"/>
      <c r="CX16" s="63"/>
      <c r="CY16" s="64"/>
      <c r="CZ16" s="64"/>
      <c r="DA16" s="64"/>
      <c r="DB16" s="63"/>
      <c r="DC16" s="64"/>
      <c r="DD16" s="64"/>
      <c r="DE16" s="65"/>
      <c r="DF16" s="63"/>
      <c r="DG16" s="63"/>
      <c r="DH16" s="63"/>
      <c r="DI16" s="65"/>
      <c r="DJ16" s="63"/>
      <c r="DK16" s="65"/>
      <c r="DL16" s="63"/>
      <c r="DM16" s="65"/>
      <c r="DN16" s="63"/>
      <c r="DO16" s="63"/>
      <c r="DP16" s="62"/>
    </row>
    <row r="17" spans="1:120" s="56" customFormat="1" ht="18" customHeight="1">
      <c r="A17" s="58" t="s">
        <v>343</v>
      </c>
      <c r="B17" s="59" t="s">
        <v>342</v>
      </c>
      <c r="C17" s="59">
        <v>1193100002</v>
      </c>
      <c r="D17" s="57" t="s">
        <v>90</v>
      </c>
      <c r="E17" s="54" t="s">
        <v>91</v>
      </c>
      <c r="F17" s="59" t="s">
        <v>345</v>
      </c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3"/>
      <c r="CT17" s="64"/>
      <c r="CU17" s="63"/>
      <c r="CV17" s="64"/>
      <c r="CW17" s="63"/>
      <c r="CX17" s="63"/>
      <c r="CY17" s="64"/>
      <c r="CZ17" s="64"/>
      <c r="DA17" s="64"/>
      <c r="DB17" s="63"/>
      <c r="DC17" s="64"/>
      <c r="DD17" s="64"/>
      <c r="DE17" s="65"/>
      <c r="DF17" s="63"/>
      <c r="DG17" s="63"/>
      <c r="DH17" s="63"/>
      <c r="DI17" s="65"/>
      <c r="DJ17" s="63"/>
      <c r="DK17" s="65"/>
      <c r="DL17" s="63"/>
      <c r="DM17" s="65"/>
      <c r="DN17" s="63"/>
      <c r="DO17" s="63"/>
      <c r="DP17" s="62"/>
    </row>
    <row r="18" spans="1:120" s="56" customFormat="1" ht="18" customHeight="1">
      <c r="A18" s="58" t="s">
        <v>343</v>
      </c>
      <c r="B18" s="59" t="s">
        <v>342</v>
      </c>
      <c r="C18" s="59">
        <v>1193100002</v>
      </c>
      <c r="D18" s="57" t="s">
        <v>92</v>
      </c>
      <c r="E18" s="54" t="s">
        <v>93</v>
      </c>
      <c r="F18" s="59" t="s">
        <v>345</v>
      </c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3"/>
      <c r="CT18" s="64"/>
      <c r="CU18" s="63"/>
      <c r="CV18" s="64"/>
      <c r="CW18" s="63"/>
      <c r="CX18" s="63"/>
      <c r="CY18" s="64"/>
      <c r="CZ18" s="64"/>
      <c r="DA18" s="64"/>
      <c r="DB18" s="63"/>
      <c r="DC18" s="64"/>
      <c r="DD18" s="64"/>
      <c r="DE18" s="65"/>
      <c r="DF18" s="63"/>
      <c r="DG18" s="63"/>
      <c r="DH18" s="63"/>
      <c r="DI18" s="65"/>
      <c r="DJ18" s="63"/>
      <c r="DK18" s="65"/>
      <c r="DL18" s="63"/>
      <c r="DM18" s="65"/>
      <c r="DN18" s="63"/>
      <c r="DO18" s="63"/>
      <c r="DP18" s="62"/>
    </row>
    <row r="19" spans="1:120" s="56" customFormat="1" ht="18" customHeight="1">
      <c r="A19" s="58" t="s">
        <v>343</v>
      </c>
      <c r="B19" s="59" t="s">
        <v>342</v>
      </c>
      <c r="C19" s="59">
        <v>1193100002</v>
      </c>
      <c r="D19" s="57" t="s">
        <v>94</v>
      </c>
      <c r="E19" s="54" t="s">
        <v>95</v>
      </c>
      <c r="F19" s="59" t="s">
        <v>344</v>
      </c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62"/>
      <c r="CO19" s="62"/>
      <c r="CP19" s="62"/>
      <c r="CQ19" s="62"/>
      <c r="CR19" s="62"/>
      <c r="CS19" s="63"/>
      <c r="CT19" s="64"/>
      <c r="CU19" s="63"/>
      <c r="CV19" s="64"/>
      <c r="CW19" s="63"/>
      <c r="CX19" s="63"/>
      <c r="CY19" s="64"/>
      <c r="CZ19" s="64"/>
      <c r="DA19" s="64"/>
      <c r="DB19" s="63"/>
      <c r="DC19" s="64"/>
      <c r="DD19" s="64"/>
      <c r="DE19" s="65"/>
      <c r="DF19" s="63"/>
      <c r="DG19" s="63"/>
      <c r="DH19" s="63"/>
      <c r="DI19" s="65"/>
      <c r="DJ19" s="63"/>
      <c r="DK19" s="65"/>
      <c r="DL19" s="63"/>
      <c r="DM19" s="65"/>
      <c r="DN19" s="63"/>
      <c r="DO19" s="63"/>
      <c r="DP19" s="62"/>
    </row>
    <row r="20" spans="1:120" s="56" customFormat="1" ht="18" customHeight="1">
      <c r="A20" s="58" t="s">
        <v>343</v>
      </c>
      <c r="B20" s="59" t="s">
        <v>342</v>
      </c>
      <c r="C20" s="59">
        <v>1193100002</v>
      </c>
      <c r="D20" s="57" t="s">
        <v>96</v>
      </c>
      <c r="E20" s="54" t="s">
        <v>97</v>
      </c>
      <c r="F20" s="59" t="s">
        <v>344</v>
      </c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3"/>
      <c r="CT20" s="64"/>
      <c r="CU20" s="63"/>
      <c r="CV20" s="64"/>
      <c r="CW20" s="63"/>
      <c r="CX20" s="63"/>
      <c r="CY20" s="64"/>
      <c r="CZ20" s="64"/>
      <c r="DA20" s="64"/>
      <c r="DB20" s="63"/>
      <c r="DC20" s="64"/>
      <c r="DD20" s="64"/>
      <c r="DE20" s="65"/>
      <c r="DF20" s="63"/>
      <c r="DG20" s="63"/>
      <c r="DH20" s="63"/>
      <c r="DI20" s="65"/>
      <c r="DJ20" s="63"/>
      <c r="DK20" s="65"/>
      <c r="DL20" s="63"/>
      <c r="DM20" s="65"/>
      <c r="DN20" s="63"/>
      <c r="DO20" s="63"/>
      <c r="DP20" s="62"/>
    </row>
    <row r="21" spans="1:120" s="56" customFormat="1" ht="18">
      <c r="A21" s="58" t="s">
        <v>343</v>
      </c>
      <c r="B21" s="59" t="s">
        <v>342</v>
      </c>
      <c r="C21" s="59">
        <v>1193100002</v>
      </c>
      <c r="D21" s="57" t="s">
        <v>98</v>
      </c>
      <c r="E21" s="54" t="s">
        <v>99</v>
      </c>
      <c r="F21" s="59" t="s">
        <v>344</v>
      </c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</row>
    <row r="22" spans="1:120" s="56" customFormat="1" ht="18">
      <c r="A22" s="58" t="s">
        <v>343</v>
      </c>
      <c r="B22" s="59" t="s">
        <v>342</v>
      </c>
      <c r="C22" s="59">
        <v>1193100002</v>
      </c>
      <c r="D22" s="57" t="s">
        <v>100</v>
      </c>
      <c r="E22" s="54" t="s">
        <v>101</v>
      </c>
      <c r="F22" s="59" t="s">
        <v>344</v>
      </c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</row>
    <row r="23" spans="1:120" s="56" customFormat="1" ht="18">
      <c r="A23" s="58" t="s">
        <v>343</v>
      </c>
      <c r="B23" s="59" t="s">
        <v>342</v>
      </c>
      <c r="C23" s="59">
        <v>1193100002</v>
      </c>
      <c r="D23" s="57" t="s">
        <v>102</v>
      </c>
      <c r="E23" s="54" t="s">
        <v>103</v>
      </c>
      <c r="F23" s="59" t="s">
        <v>345</v>
      </c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</row>
    <row r="24" spans="1:120" s="56" customFormat="1" ht="18">
      <c r="A24" s="58" t="s">
        <v>343</v>
      </c>
      <c r="B24" s="59" t="s">
        <v>342</v>
      </c>
      <c r="C24" s="59">
        <v>1193100002</v>
      </c>
      <c r="D24" s="57" t="s">
        <v>104</v>
      </c>
      <c r="E24" s="54" t="s">
        <v>105</v>
      </c>
      <c r="F24" s="59" t="s">
        <v>344</v>
      </c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</row>
    <row r="25" spans="1:120" s="56" customFormat="1" ht="18">
      <c r="A25" s="58" t="s">
        <v>343</v>
      </c>
      <c r="B25" s="59" t="s">
        <v>342</v>
      </c>
      <c r="C25" s="59">
        <v>1193100002</v>
      </c>
      <c r="D25" s="57" t="s">
        <v>106</v>
      </c>
      <c r="E25" s="54" t="s">
        <v>107</v>
      </c>
      <c r="F25" s="59" t="s">
        <v>345</v>
      </c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0"/>
    </row>
    <row r="26" spans="1:120" s="56" customFormat="1" ht="18">
      <c r="A26" s="58" t="s">
        <v>343</v>
      </c>
      <c r="B26" s="59" t="s">
        <v>342</v>
      </c>
      <c r="C26" s="59">
        <v>1193100002</v>
      </c>
      <c r="D26" s="57" t="s">
        <v>108</v>
      </c>
      <c r="E26" s="54" t="s">
        <v>109</v>
      </c>
      <c r="F26" s="59" t="s">
        <v>345</v>
      </c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0"/>
    </row>
    <row r="27" spans="1:120" s="56" customFormat="1" ht="18">
      <c r="A27" s="58" t="s">
        <v>343</v>
      </c>
      <c r="B27" s="59" t="s">
        <v>342</v>
      </c>
      <c r="C27" s="59">
        <v>1193100002</v>
      </c>
      <c r="D27" s="57" t="s">
        <v>110</v>
      </c>
      <c r="E27" s="54" t="s">
        <v>111</v>
      </c>
      <c r="F27" s="59" t="s">
        <v>345</v>
      </c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0"/>
      <c r="DD27" s="60"/>
      <c r="DE27" s="60"/>
      <c r="DF27" s="60"/>
      <c r="DG27" s="60"/>
      <c r="DH27" s="60"/>
      <c r="DI27" s="60"/>
      <c r="DJ27" s="60"/>
      <c r="DK27" s="60"/>
      <c r="DL27" s="60"/>
      <c r="DM27" s="60"/>
      <c r="DN27" s="60"/>
      <c r="DO27" s="60"/>
      <c r="DP27" s="60"/>
    </row>
    <row r="28" spans="1:120" s="56" customFormat="1" ht="18">
      <c r="A28" s="58" t="s">
        <v>343</v>
      </c>
      <c r="B28" s="59" t="s">
        <v>342</v>
      </c>
      <c r="C28" s="59">
        <v>1193100002</v>
      </c>
      <c r="D28" s="57" t="s">
        <v>112</v>
      </c>
      <c r="E28" s="54" t="s">
        <v>113</v>
      </c>
      <c r="F28" s="59" t="s">
        <v>345</v>
      </c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0"/>
      <c r="DB28" s="60"/>
      <c r="DC28" s="60"/>
      <c r="DD28" s="60"/>
      <c r="DE28" s="60"/>
      <c r="DF28" s="60"/>
      <c r="DG28" s="60"/>
      <c r="DH28" s="60"/>
      <c r="DI28" s="60"/>
      <c r="DJ28" s="60"/>
      <c r="DK28" s="60"/>
      <c r="DL28" s="60"/>
      <c r="DM28" s="60"/>
      <c r="DN28" s="60"/>
      <c r="DO28" s="60"/>
      <c r="DP28" s="60"/>
    </row>
    <row r="29" spans="1:120" s="56" customFormat="1" ht="18">
      <c r="A29" s="58" t="s">
        <v>343</v>
      </c>
      <c r="B29" s="59" t="s">
        <v>342</v>
      </c>
      <c r="C29" s="59">
        <v>1193100002</v>
      </c>
      <c r="D29" s="57" t="s">
        <v>114</v>
      </c>
      <c r="E29" s="54" t="s">
        <v>115</v>
      </c>
      <c r="F29" s="59" t="s">
        <v>344</v>
      </c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60"/>
      <c r="DO29" s="60"/>
      <c r="DP29" s="60"/>
    </row>
    <row r="30" spans="1:120" s="56" customFormat="1" ht="18">
      <c r="A30" s="58" t="s">
        <v>343</v>
      </c>
      <c r="B30" s="59" t="s">
        <v>342</v>
      </c>
      <c r="C30" s="59">
        <v>1193100002</v>
      </c>
      <c r="D30" s="57" t="s">
        <v>116</v>
      </c>
      <c r="E30" s="54" t="s">
        <v>117</v>
      </c>
      <c r="F30" s="59" t="s">
        <v>344</v>
      </c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0"/>
      <c r="DB30" s="60"/>
      <c r="DC30" s="60"/>
      <c r="DD30" s="60"/>
      <c r="DE30" s="60"/>
      <c r="DF30" s="60"/>
      <c r="DG30" s="60"/>
      <c r="DH30" s="60"/>
      <c r="DI30" s="60"/>
      <c r="DJ30" s="60"/>
      <c r="DK30" s="60"/>
      <c r="DL30" s="60"/>
      <c r="DM30" s="60"/>
      <c r="DN30" s="60"/>
      <c r="DO30" s="60"/>
      <c r="DP30" s="60"/>
    </row>
    <row r="31" spans="1:120" s="56" customFormat="1" ht="18">
      <c r="A31" s="58" t="s">
        <v>343</v>
      </c>
      <c r="B31" s="59" t="s">
        <v>342</v>
      </c>
      <c r="C31" s="59">
        <v>1193100002</v>
      </c>
      <c r="D31" s="57" t="s">
        <v>118</v>
      </c>
      <c r="E31" s="54" t="s">
        <v>119</v>
      </c>
      <c r="F31" s="59" t="s">
        <v>344</v>
      </c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  <c r="CU31" s="60"/>
      <c r="CV31" s="60"/>
      <c r="CW31" s="60"/>
      <c r="CX31" s="60"/>
      <c r="CY31" s="60"/>
      <c r="CZ31" s="60"/>
      <c r="DA31" s="60"/>
      <c r="DB31" s="60"/>
      <c r="DC31" s="60"/>
      <c r="DD31" s="60"/>
      <c r="DE31" s="60"/>
      <c r="DF31" s="60"/>
      <c r="DG31" s="60"/>
      <c r="DH31" s="60"/>
      <c r="DI31" s="60"/>
      <c r="DJ31" s="60"/>
      <c r="DK31" s="60"/>
      <c r="DL31" s="60"/>
      <c r="DM31" s="60"/>
      <c r="DN31" s="60"/>
      <c r="DO31" s="60"/>
      <c r="DP31" s="60"/>
    </row>
    <row r="32" spans="1:120" s="56" customFormat="1" ht="18">
      <c r="A32" s="58" t="s">
        <v>343</v>
      </c>
      <c r="B32" s="59" t="s">
        <v>342</v>
      </c>
      <c r="C32" s="59">
        <v>1193100002</v>
      </c>
      <c r="D32" s="57" t="s">
        <v>120</v>
      </c>
      <c r="E32" s="54" t="s">
        <v>121</v>
      </c>
      <c r="F32" s="59" t="s">
        <v>345</v>
      </c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  <c r="CZ32" s="60"/>
      <c r="DA32" s="60"/>
      <c r="DB32" s="60"/>
      <c r="DC32" s="60"/>
      <c r="DD32" s="60"/>
      <c r="DE32" s="60"/>
      <c r="DF32" s="60"/>
      <c r="DG32" s="60"/>
      <c r="DH32" s="60"/>
      <c r="DI32" s="60"/>
      <c r="DJ32" s="60"/>
      <c r="DK32" s="60"/>
      <c r="DL32" s="60"/>
      <c r="DM32" s="60"/>
      <c r="DN32" s="60"/>
      <c r="DO32" s="60"/>
      <c r="DP32" s="60"/>
    </row>
    <row r="33" spans="1:120" s="56" customFormat="1" ht="18">
      <c r="A33" s="58" t="s">
        <v>343</v>
      </c>
      <c r="B33" s="59" t="s">
        <v>342</v>
      </c>
      <c r="C33" s="59">
        <v>1193100002</v>
      </c>
      <c r="D33" s="57" t="s">
        <v>122</v>
      </c>
      <c r="E33" s="54" t="s">
        <v>123</v>
      </c>
      <c r="F33" s="59" t="s">
        <v>345</v>
      </c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  <c r="CU33" s="60"/>
      <c r="CV33" s="60"/>
      <c r="CW33" s="60"/>
      <c r="CX33" s="60"/>
      <c r="CY33" s="60"/>
      <c r="CZ33" s="60"/>
      <c r="DA33" s="60"/>
      <c r="DB33" s="60"/>
      <c r="DC33" s="60"/>
      <c r="DD33" s="60"/>
      <c r="DE33" s="60"/>
      <c r="DF33" s="60"/>
      <c r="DG33" s="60"/>
      <c r="DH33" s="60"/>
      <c r="DI33" s="60"/>
      <c r="DJ33" s="60"/>
      <c r="DK33" s="60"/>
      <c r="DL33" s="60"/>
      <c r="DM33" s="60"/>
      <c r="DN33" s="60"/>
      <c r="DO33" s="60"/>
      <c r="DP33" s="60"/>
    </row>
    <row r="34" spans="1:120" s="56" customFormat="1" ht="18">
      <c r="A34" s="58" t="s">
        <v>343</v>
      </c>
      <c r="B34" s="59" t="s">
        <v>342</v>
      </c>
      <c r="C34" s="59">
        <v>1193100002</v>
      </c>
      <c r="D34" s="57" t="s">
        <v>124</v>
      </c>
      <c r="E34" s="54" t="s">
        <v>125</v>
      </c>
      <c r="F34" s="59" t="s">
        <v>345</v>
      </c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  <c r="CU34" s="60"/>
      <c r="CV34" s="60"/>
      <c r="CW34" s="60"/>
      <c r="CX34" s="60"/>
      <c r="CY34" s="60"/>
      <c r="CZ34" s="60"/>
      <c r="DA34" s="60"/>
      <c r="DB34" s="60"/>
      <c r="DC34" s="60"/>
      <c r="DD34" s="60"/>
      <c r="DE34" s="60"/>
      <c r="DF34" s="60"/>
      <c r="DG34" s="60"/>
      <c r="DH34" s="60"/>
      <c r="DI34" s="60"/>
      <c r="DJ34" s="60"/>
      <c r="DK34" s="60"/>
      <c r="DL34" s="60"/>
      <c r="DM34" s="60"/>
      <c r="DN34" s="60"/>
      <c r="DO34" s="60"/>
      <c r="DP34" s="60"/>
    </row>
    <row r="35" spans="1:120" s="56" customFormat="1" ht="18">
      <c r="A35" s="58" t="s">
        <v>343</v>
      </c>
      <c r="B35" s="59" t="s">
        <v>342</v>
      </c>
      <c r="C35" s="59">
        <v>1193100002</v>
      </c>
      <c r="D35" s="57" t="s">
        <v>126</v>
      </c>
      <c r="E35" s="54" t="s">
        <v>127</v>
      </c>
      <c r="F35" s="61" t="s">
        <v>344</v>
      </c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60"/>
      <c r="CV35" s="60"/>
      <c r="CW35" s="60"/>
      <c r="CX35" s="60"/>
      <c r="CY35" s="60"/>
      <c r="CZ35" s="60"/>
      <c r="DA35" s="60"/>
      <c r="DB35" s="60"/>
      <c r="DC35" s="60"/>
      <c r="DD35" s="60"/>
      <c r="DE35" s="60"/>
      <c r="DF35" s="60"/>
      <c r="DG35" s="60"/>
      <c r="DH35" s="60"/>
      <c r="DI35" s="60"/>
      <c r="DJ35" s="60"/>
      <c r="DK35" s="60"/>
      <c r="DL35" s="60"/>
      <c r="DM35" s="60"/>
      <c r="DN35" s="60"/>
      <c r="DO35" s="60"/>
      <c r="DP35" s="60"/>
    </row>
    <row r="36" spans="1:120" s="56" customFormat="1" ht="18">
      <c r="A36" s="58" t="s">
        <v>343</v>
      </c>
      <c r="B36" s="59" t="s">
        <v>342</v>
      </c>
      <c r="C36" s="59">
        <v>1193100002</v>
      </c>
      <c r="D36" s="57" t="s">
        <v>128</v>
      </c>
      <c r="E36" s="54" t="s">
        <v>129</v>
      </c>
      <c r="F36" s="61" t="s">
        <v>344</v>
      </c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/>
      <c r="DC36" s="60"/>
      <c r="DD36" s="60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0"/>
    </row>
    <row r="37" spans="1:120" s="56" customFormat="1" ht="18">
      <c r="A37" s="58" t="s">
        <v>343</v>
      </c>
      <c r="B37" s="59" t="s">
        <v>342</v>
      </c>
      <c r="C37" s="59">
        <v>1193100002</v>
      </c>
      <c r="D37" s="57" t="s">
        <v>130</v>
      </c>
      <c r="E37" s="54" t="s">
        <v>131</v>
      </c>
      <c r="F37" s="61" t="s">
        <v>344</v>
      </c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  <c r="DO37" s="60"/>
      <c r="DP37" s="60"/>
    </row>
    <row r="38" spans="1:120" s="56" customFormat="1" ht="18">
      <c r="A38" s="58" t="s">
        <v>343</v>
      </c>
      <c r="B38" s="59" t="s">
        <v>342</v>
      </c>
      <c r="C38" s="59">
        <v>1193100002</v>
      </c>
      <c r="D38" s="57" t="s">
        <v>132</v>
      </c>
      <c r="E38" s="54" t="s">
        <v>133</v>
      </c>
      <c r="F38" s="59" t="s">
        <v>345</v>
      </c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</row>
    <row r="39" spans="1:120" s="56" customFormat="1" ht="18">
      <c r="A39" s="58" t="s">
        <v>343</v>
      </c>
      <c r="B39" s="59" t="s">
        <v>342</v>
      </c>
      <c r="C39" s="59">
        <v>1193100002</v>
      </c>
      <c r="D39" s="57" t="s">
        <v>134</v>
      </c>
      <c r="E39" s="54" t="s">
        <v>135</v>
      </c>
      <c r="F39" s="61" t="s">
        <v>344</v>
      </c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  <c r="CT39" s="60"/>
      <c r="CU39" s="60"/>
      <c r="CV39" s="60"/>
      <c r="CW39" s="60"/>
      <c r="CX39" s="60"/>
      <c r="CY39" s="60"/>
      <c r="CZ39" s="60"/>
      <c r="DA39" s="60"/>
      <c r="DB39" s="60"/>
      <c r="DC39" s="60"/>
      <c r="DD39" s="60"/>
      <c r="DE39" s="60"/>
      <c r="DF39" s="60"/>
      <c r="DG39" s="60"/>
      <c r="DH39" s="60"/>
      <c r="DI39" s="60"/>
      <c r="DJ39" s="60"/>
      <c r="DK39" s="60"/>
      <c r="DL39" s="60"/>
      <c r="DM39" s="60"/>
      <c r="DN39" s="60"/>
      <c r="DO39" s="60"/>
      <c r="DP39" s="60"/>
    </row>
    <row r="40" spans="1:120" s="56" customFormat="1" ht="18">
      <c r="A40" s="58" t="s">
        <v>343</v>
      </c>
      <c r="B40" s="59" t="s">
        <v>342</v>
      </c>
      <c r="C40" s="59">
        <v>1193100002</v>
      </c>
      <c r="D40" s="57" t="s">
        <v>136</v>
      </c>
      <c r="E40" s="54" t="s">
        <v>137</v>
      </c>
      <c r="F40" s="61" t="s">
        <v>344</v>
      </c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60"/>
      <c r="CQ40" s="60"/>
      <c r="CR40" s="60"/>
      <c r="CS40" s="60"/>
      <c r="CT40" s="60"/>
      <c r="CU40" s="60"/>
      <c r="CV40" s="60"/>
      <c r="CW40" s="60"/>
      <c r="CX40" s="60"/>
      <c r="CY40" s="60"/>
      <c r="CZ40" s="60"/>
      <c r="DA40" s="60"/>
      <c r="DB40" s="60"/>
      <c r="DC40" s="60"/>
      <c r="DD40" s="60"/>
      <c r="DE40" s="60"/>
      <c r="DF40" s="60"/>
      <c r="DG40" s="60"/>
      <c r="DH40" s="60"/>
      <c r="DI40" s="60"/>
      <c r="DJ40" s="60"/>
      <c r="DK40" s="60"/>
      <c r="DL40" s="60"/>
      <c r="DM40" s="60"/>
      <c r="DN40" s="60"/>
      <c r="DO40" s="60"/>
      <c r="DP40" s="60"/>
    </row>
    <row r="41" spans="1:120" s="56" customFormat="1" ht="18">
      <c r="A41" s="58" t="s">
        <v>343</v>
      </c>
      <c r="B41" s="59" t="s">
        <v>342</v>
      </c>
      <c r="C41" s="59">
        <v>1193100002</v>
      </c>
      <c r="D41" s="57" t="s">
        <v>138</v>
      </c>
      <c r="E41" s="54" t="s">
        <v>139</v>
      </c>
      <c r="F41" s="61" t="s">
        <v>345</v>
      </c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  <c r="CL41" s="60"/>
      <c r="CM41" s="60"/>
      <c r="CN41" s="60"/>
      <c r="CO41" s="60"/>
      <c r="CP41" s="60"/>
      <c r="CQ41" s="60"/>
      <c r="CR41" s="60"/>
      <c r="CS41" s="60"/>
      <c r="CT41" s="60"/>
      <c r="CU41" s="60"/>
      <c r="CV41" s="60"/>
      <c r="CW41" s="60"/>
      <c r="CX41" s="60"/>
      <c r="CY41" s="60"/>
      <c r="CZ41" s="60"/>
      <c r="DA41" s="60"/>
      <c r="DB41" s="60"/>
      <c r="DC41" s="60"/>
      <c r="DD41" s="60"/>
      <c r="DE41" s="60"/>
      <c r="DF41" s="60"/>
      <c r="DG41" s="60"/>
      <c r="DH41" s="60"/>
      <c r="DI41" s="60"/>
      <c r="DJ41" s="60"/>
      <c r="DK41" s="60"/>
      <c r="DL41" s="60"/>
      <c r="DM41" s="60"/>
      <c r="DN41" s="60"/>
      <c r="DO41" s="60"/>
      <c r="DP41" s="60"/>
    </row>
    <row r="42" spans="1:120" s="56" customFormat="1" ht="18">
      <c r="A42" s="58" t="s">
        <v>343</v>
      </c>
      <c r="B42" s="59" t="s">
        <v>342</v>
      </c>
      <c r="C42" s="59">
        <v>1193100002</v>
      </c>
      <c r="D42" s="57" t="s">
        <v>140</v>
      </c>
      <c r="E42" s="54" t="s">
        <v>141</v>
      </c>
      <c r="F42" s="61" t="s">
        <v>345</v>
      </c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0"/>
      <c r="BU42" s="60"/>
      <c r="BV42" s="60"/>
      <c r="BW42" s="60"/>
      <c r="BX42" s="60"/>
      <c r="BY42" s="60"/>
      <c r="BZ42" s="60"/>
      <c r="CA42" s="60"/>
      <c r="CB42" s="60"/>
      <c r="CC42" s="60"/>
      <c r="CD42" s="60"/>
      <c r="CE42" s="60"/>
      <c r="CF42" s="60"/>
      <c r="CG42" s="60"/>
      <c r="CH42" s="60"/>
      <c r="CI42" s="60"/>
      <c r="CJ42" s="60"/>
      <c r="CK42" s="60"/>
      <c r="CL42" s="60"/>
      <c r="CM42" s="60"/>
      <c r="CN42" s="60"/>
      <c r="CO42" s="60"/>
      <c r="CP42" s="60"/>
      <c r="CQ42" s="60"/>
      <c r="CR42" s="60"/>
      <c r="CS42" s="60"/>
      <c r="CT42" s="60"/>
      <c r="CU42" s="60"/>
      <c r="CV42" s="60"/>
      <c r="CW42" s="60"/>
      <c r="CX42" s="60"/>
      <c r="CY42" s="60"/>
      <c r="CZ42" s="60"/>
      <c r="DA42" s="60"/>
      <c r="DB42" s="60"/>
      <c r="DC42" s="60"/>
      <c r="DD42" s="60"/>
      <c r="DE42" s="60"/>
      <c r="DF42" s="60"/>
      <c r="DG42" s="60"/>
      <c r="DH42" s="60"/>
      <c r="DI42" s="60"/>
      <c r="DJ42" s="60"/>
      <c r="DK42" s="60"/>
      <c r="DL42" s="60"/>
      <c r="DM42" s="60"/>
      <c r="DN42" s="60"/>
      <c r="DO42" s="60"/>
      <c r="DP42" s="60"/>
    </row>
    <row r="43" spans="1:120" s="56" customFormat="1" ht="18">
      <c r="A43" s="58" t="s">
        <v>343</v>
      </c>
      <c r="B43" s="59" t="s">
        <v>342</v>
      </c>
      <c r="C43" s="59">
        <v>1193100002</v>
      </c>
      <c r="D43" s="57" t="s">
        <v>142</v>
      </c>
      <c r="E43" s="54" t="s">
        <v>143</v>
      </c>
      <c r="F43" s="61" t="s">
        <v>345</v>
      </c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0"/>
      <c r="BU43" s="60"/>
      <c r="BV43" s="60"/>
      <c r="BW43" s="60"/>
      <c r="BX43" s="60"/>
      <c r="BY43" s="60"/>
      <c r="BZ43" s="60"/>
      <c r="CA43" s="60"/>
      <c r="CB43" s="60"/>
      <c r="CC43" s="60"/>
      <c r="CD43" s="60"/>
      <c r="CE43" s="60"/>
      <c r="CF43" s="60"/>
      <c r="CG43" s="60"/>
      <c r="CH43" s="60"/>
      <c r="CI43" s="60"/>
      <c r="CJ43" s="60"/>
      <c r="CK43" s="60"/>
      <c r="CL43" s="60"/>
      <c r="CM43" s="60"/>
      <c r="CN43" s="60"/>
      <c r="CO43" s="60"/>
      <c r="CP43" s="60"/>
      <c r="CQ43" s="60"/>
      <c r="CR43" s="60"/>
      <c r="CS43" s="60"/>
      <c r="CT43" s="60"/>
      <c r="CU43" s="60"/>
      <c r="CV43" s="60"/>
      <c r="CW43" s="60"/>
      <c r="CX43" s="60"/>
      <c r="CY43" s="60"/>
      <c r="CZ43" s="60"/>
      <c r="DA43" s="60"/>
      <c r="DB43" s="60"/>
      <c r="DC43" s="60"/>
      <c r="DD43" s="60"/>
      <c r="DE43" s="60"/>
      <c r="DF43" s="60"/>
      <c r="DG43" s="60"/>
      <c r="DH43" s="60"/>
      <c r="DI43" s="60"/>
      <c r="DJ43" s="60"/>
      <c r="DK43" s="60"/>
      <c r="DL43" s="60"/>
      <c r="DM43" s="60"/>
      <c r="DN43" s="60"/>
      <c r="DO43" s="60"/>
      <c r="DP43" s="60"/>
    </row>
    <row r="44" spans="1:120" s="56" customFormat="1" ht="18">
      <c r="A44" s="58" t="s">
        <v>343</v>
      </c>
      <c r="B44" s="59" t="s">
        <v>342</v>
      </c>
      <c r="C44" s="59">
        <v>1193100002</v>
      </c>
      <c r="D44" s="57" t="s">
        <v>144</v>
      </c>
      <c r="E44" s="54" t="s">
        <v>145</v>
      </c>
      <c r="F44" s="61" t="s">
        <v>344</v>
      </c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0"/>
      <c r="BU44" s="60"/>
      <c r="BV44" s="60"/>
      <c r="BW44" s="60"/>
      <c r="BX44" s="60"/>
      <c r="BY44" s="60"/>
      <c r="BZ44" s="60"/>
      <c r="CA44" s="60"/>
      <c r="CB44" s="60"/>
      <c r="CC44" s="60"/>
      <c r="CD44" s="60"/>
      <c r="CE44" s="60"/>
      <c r="CF44" s="60"/>
      <c r="CG44" s="60"/>
      <c r="CH44" s="60"/>
      <c r="CI44" s="60"/>
      <c r="CJ44" s="60"/>
      <c r="CK44" s="60"/>
      <c r="CL44" s="60"/>
      <c r="CM44" s="60"/>
      <c r="CN44" s="60"/>
      <c r="CO44" s="60"/>
      <c r="CP44" s="60"/>
      <c r="CQ44" s="60"/>
      <c r="CR44" s="60"/>
      <c r="CS44" s="60"/>
      <c r="CT44" s="60"/>
      <c r="CU44" s="60"/>
      <c r="CV44" s="60"/>
      <c r="CW44" s="60"/>
      <c r="CX44" s="60"/>
      <c r="CY44" s="60"/>
      <c r="CZ44" s="60"/>
      <c r="DA44" s="60"/>
      <c r="DB44" s="60"/>
      <c r="DC44" s="60"/>
      <c r="DD44" s="60"/>
      <c r="DE44" s="60"/>
      <c r="DF44" s="60"/>
      <c r="DG44" s="60"/>
      <c r="DH44" s="60"/>
      <c r="DI44" s="60"/>
      <c r="DJ44" s="60"/>
      <c r="DK44" s="60"/>
      <c r="DL44" s="60"/>
      <c r="DM44" s="60"/>
      <c r="DN44" s="60"/>
      <c r="DO44" s="60"/>
      <c r="DP44" s="60"/>
    </row>
    <row r="45" spans="1:120" s="56" customFormat="1" ht="18">
      <c r="A45" s="58" t="s">
        <v>343</v>
      </c>
      <c r="B45" s="59" t="s">
        <v>342</v>
      </c>
      <c r="C45" s="59">
        <v>1193100002</v>
      </c>
      <c r="D45" s="57" t="s">
        <v>146</v>
      </c>
      <c r="E45" s="54" t="s">
        <v>147</v>
      </c>
      <c r="F45" s="61" t="s">
        <v>344</v>
      </c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1"/>
      <c r="BQ45" s="61"/>
      <c r="BR45" s="61"/>
      <c r="BS45" s="61"/>
      <c r="BT45" s="60"/>
      <c r="BU45" s="60"/>
      <c r="BV45" s="60"/>
      <c r="BW45" s="60"/>
      <c r="BX45" s="60"/>
      <c r="BY45" s="60"/>
      <c r="BZ45" s="60"/>
      <c r="CA45" s="60"/>
      <c r="CB45" s="60"/>
      <c r="CC45" s="60"/>
      <c r="CD45" s="60"/>
      <c r="CE45" s="60"/>
      <c r="CF45" s="60"/>
      <c r="CG45" s="60"/>
      <c r="CH45" s="60"/>
      <c r="CI45" s="60"/>
      <c r="CJ45" s="60"/>
      <c r="CK45" s="60"/>
      <c r="CL45" s="60"/>
      <c r="CM45" s="60"/>
      <c r="CN45" s="60"/>
      <c r="CO45" s="60"/>
      <c r="CP45" s="60"/>
      <c r="CQ45" s="60"/>
      <c r="CR45" s="60"/>
      <c r="CS45" s="60"/>
      <c r="CT45" s="60"/>
      <c r="CU45" s="60"/>
      <c r="CV45" s="60"/>
      <c r="CW45" s="60"/>
      <c r="CX45" s="60"/>
      <c r="CY45" s="60"/>
      <c r="CZ45" s="60"/>
      <c r="DA45" s="60"/>
      <c r="DB45" s="60"/>
      <c r="DC45" s="60"/>
      <c r="DD45" s="60"/>
      <c r="DE45" s="60"/>
      <c r="DF45" s="60"/>
      <c r="DG45" s="60"/>
      <c r="DH45" s="60"/>
      <c r="DI45" s="60"/>
      <c r="DJ45" s="60"/>
      <c r="DK45" s="60"/>
      <c r="DL45" s="60"/>
      <c r="DM45" s="60"/>
      <c r="DN45" s="60"/>
      <c r="DO45" s="60"/>
      <c r="DP45" s="60"/>
    </row>
    <row r="46" spans="1:120" s="56" customFormat="1" ht="18">
      <c r="A46" s="58" t="s">
        <v>343</v>
      </c>
      <c r="B46" s="59" t="s">
        <v>342</v>
      </c>
      <c r="C46" s="59">
        <v>1193100002</v>
      </c>
      <c r="D46" s="57" t="s">
        <v>148</v>
      </c>
      <c r="E46" s="54" t="s">
        <v>149</v>
      </c>
      <c r="F46" s="61" t="s">
        <v>345</v>
      </c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1"/>
      <c r="BR46" s="61"/>
      <c r="BS46" s="61"/>
      <c r="BT46" s="60"/>
      <c r="BU46" s="60"/>
      <c r="BV46" s="60"/>
      <c r="BW46" s="60"/>
      <c r="BX46" s="60"/>
      <c r="BY46" s="60"/>
      <c r="BZ46" s="60"/>
      <c r="CA46" s="60"/>
      <c r="CB46" s="60"/>
      <c r="CC46" s="60"/>
      <c r="CD46" s="60"/>
      <c r="CE46" s="60"/>
      <c r="CF46" s="60"/>
      <c r="CG46" s="60"/>
      <c r="CH46" s="60"/>
      <c r="CI46" s="60"/>
      <c r="CJ46" s="60"/>
      <c r="CK46" s="60"/>
      <c r="CL46" s="60"/>
      <c r="CM46" s="60"/>
      <c r="CN46" s="60"/>
      <c r="CO46" s="60"/>
      <c r="CP46" s="60"/>
      <c r="CQ46" s="60"/>
      <c r="CR46" s="60"/>
      <c r="CS46" s="60"/>
      <c r="CT46" s="60"/>
      <c r="CU46" s="60"/>
      <c r="CV46" s="60"/>
      <c r="CW46" s="60"/>
      <c r="CX46" s="60"/>
      <c r="CY46" s="60"/>
      <c r="CZ46" s="60"/>
      <c r="DA46" s="60"/>
      <c r="DB46" s="60"/>
      <c r="DC46" s="60"/>
      <c r="DD46" s="60"/>
      <c r="DE46" s="60"/>
      <c r="DF46" s="60"/>
      <c r="DG46" s="60"/>
      <c r="DH46" s="60"/>
      <c r="DI46" s="60"/>
      <c r="DJ46" s="60"/>
      <c r="DK46" s="60"/>
      <c r="DL46" s="60"/>
      <c r="DM46" s="60"/>
      <c r="DN46" s="60"/>
      <c r="DO46" s="60"/>
      <c r="DP46" s="60"/>
    </row>
    <row r="47" spans="1:120" s="56" customFormat="1" ht="18">
      <c r="A47" s="58" t="s">
        <v>343</v>
      </c>
      <c r="B47" s="59" t="s">
        <v>342</v>
      </c>
      <c r="C47" s="59">
        <v>1193100002</v>
      </c>
      <c r="D47" s="57" t="s">
        <v>150</v>
      </c>
      <c r="E47" s="54" t="s">
        <v>151</v>
      </c>
      <c r="F47" s="61" t="s">
        <v>345</v>
      </c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1"/>
      <c r="BS47" s="61"/>
      <c r="BT47" s="60"/>
      <c r="BU47" s="60"/>
      <c r="BV47" s="60"/>
      <c r="BW47" s="60"/>
      <c r="BX47" s="60"/>
      <c r="BY47" s="60"/>
      <c r="BZ47" s="60"/>
      <c r="CA47" s="60"/>
      <c r="CB47" s="60"/>
      <c r="CC47" s="60"/>
      <c r="CD47" s="60"/>
      <c r="CE47" s="60"/>
      <c r="CF47" s="60"/>
      <c r="CG47" s="60"/>
      <c r="CH47" s="60"/>
      <c r="CI47" s="60"/>
      <c r="CJ47" s="60"/>
      <c r="CK47" s="60"/>
      <c r="CL47" s="60"/>
      <c r="CM47" s="60"/>
      <c r="CN47" s="60"/>
      <c r="CO47" s="60"/>
      <c r="CP47" s="60"/>
      <c r="CQ47" s="60"/>
      <c r="CR47" s="60"/>
      <c r="CS47" s="60"/>
      <c r="CT47" s="60"/>
      <c r="CU47" s="60"/>
      <c r="CV47" s="60"/>
      <c r="CW47" s="60"/>
      <c r="CX47" s="60"/>
      <c r="CY47" s="60"/>
      <c r="CZ47" s="60"/>
      <c r="DA47" s="60"/>
      <c r="DB47" s="60"/>
      <c r="DC47" s="60"/>
      <c r="DD47" s="60"/>
      <c r="DE47" s="60"/>
      <c r="DF47" s="60"/>
      <c r="DG47" s="60"/>
      <c r="DH47" s="60"/>
      <c r="DI47" s="60"/>
      <c r="DJ47" s="60"/>
      <c r="DK47" s="60"/>
      <c r="DL47" s="60"/>
      <c r="DM47" s="60"/>
      <c r="DN47" s="60"/>
      <c r="DO47" s="60"/>
      <c r="DP47" s="60"/>
    </row>
    <row r="48" spans="1:120" s="56" customFormat="1" ht="18">
      <c r="A48" s="58" t="s">
        <v>343</v>
      </c>
      <c r="B48" s="59" t="s">
        <v>342</v>
      </c>
      <c r="C48" s="59">
        <v>1193100002</v>
      </c>
      <c r="D48" s="57" t="s">
        <v>152</v>
      </c>
      <c r="E48" s="54" t="s">
        <v>153</v>
      </c>
      <c r="F48" s="61" t="s">
        <v>344</v>
      </c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  <c r="BR48" s="61"/>
      <c r="BS48" s="61"/>
      <c r="BT48" s="60"/>
      <c r="BU48" s="60"/>
      <c r="BV48" s="60"/>
      <c r="BW48" s="60"/>
      <c r="BX48" s="60"/>
      <c r="BY48" s="60"/>
      <c r="BZ48" s="60"/>
      <c r="CA48" s="60"/>
      <c r="CB48" s="60"/>
      <c r="CC48" s="60"/>
      <c r="CD48" s="60"/>
      <c r="CE48" s="60"/>
      <c r="CF48" s="60"/>
      <c r="CG48" s="60"/>
      <c r="CH48" s="60"/>
      <c r="CI48" s="60"/>
      <c r="CJ48" s="60"/>
      <c r="CK48" s="60"/>
      <c r="CL48" s="60"/>
      <c r="CM48" s="60"/>
      <c r="CN48" s="60"/>
      <c r="CO48" s="60"/>
      <c r="CP48" s="60"/>
      <c r="CQ48" s="60"/>
      <c r="CR48" s="60"/>
      <c r="CS48" s="60"/>
      <c r="CT48" s="60"/>
      <c r="CU48" s="60"/>
      <c r="CV48" s="60"/>
      <c r="CW48" s="60"/>
      <c r="CX48" s="60"/>
      <c r="CY48" s="60"/>
      <c r="CZ48" s="60"/>
      <c r="DA48" s="60"/>
      <c r="DB48" s="60"/>
      <c r="DC48" s="60"/>
      <c r="DD48" s="60"/>
      <c r="DE48" s="60"/>
      <c r="DF48" s="60"/>
      <c r="DG48" s="60"/>
      <c r="DH48" s="60"/>
      <c r="DI48" s="60"/>
      <c r="DJ48" s="60"/>
      <c r="DK48" s="60"/>
      <c r="DL48" s="60"/>
      <c r="DM48" s="60"/>
      <c r="DN48" s="60"/>
      <c r="DO48" s="60"/>
      <c r="DP48" s="60"/>
    </row>
    <row r="49" spans="1:120" s="56" customFormat="1" ht="18">
      <c r="A49" s="58" t="s">
        <v>343</v>
      </c>
      <c r="B49" s="59" t="s">
        <v>342</v>
      </c>
      <c r="C49" s="59">
        <v>1193100002</v>
      </c>
      <c r="D49" s="57" t="s">
        <v>154</v>
      </c>
      <c r="E49" s="54" t="s">
        <v>155</v>
      </c>
      <c r="F49" s="61" t="s">
        <v>345</v>
      </c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61"/>
      <c r="BR49" s="61"/>
      <c r="BS49" s="61"/>
      <c r="BT49" s="60"/>
      <c r="BU49" s="60"/>
      <c r="BV49" s="60"/>
      <c r="BW49" s="60"/>
      <c r="BX49" s="60"/>
      <c r="BY49" s="60"/>
      <c r="BZ49" s="60"/>
      <c r="CA49" s="60"/>
      <c r="CB49" s="60"/>
      <c r="CC49" s="60"/>
      <c r="CD49" s="60"/>
      <c r="CE49" s="60"/>
      <c r="CF49" s="60"/>
      <c r="CG49" s="60"/>
      <c r="CH49" s="60"/>
      <c r="CI49" s="60"/>
      <c r="CJ49" s="60"/>
      <c r="CK49" s="60"/>
      <c r="CL49" s="60"/>
      <c r="CM49" s="60"/>
      <c r="CN49" s="60"/>
      <c r="CO49" s="60"/>
      <c r="CP49" s="60"/>
      <c r="CQ49" s="60"/>
      <c r="CR49" s="60"/>
      <c r="CS49" s="60"/>
      <c r="CT49" s="60"/>
      <c r="CU49" s="60"/>
      <c r="CV49" s="60"/>
      <c r="CW49" s="60"/>
      <c r="CX49" s="60"/>
      <c r="CY49" s="60"/>
      <c r="CZ49" s="60"/>
      <c r="DA49" s="60"/>
      <c r="DB49" s="60"/>
      <c r="DC49" s="60"/>
      <c r="DD49" s="60"/>
      <c r="DE49" s="60"/>
      <c r="DF49" s="60"/>
      <c r="DG49" s="60"/>
      <c r="DH49" s="60"/>
      <c r="DI49" s="60"/>
      <c r="DJ49" s="60"/>
      <c r="DK49" s="60"/>
      <c r="DL49" s="60"/>
      <c r="DM49" s="60"/>
      <c r="DN49" s="60"/>
      <c r="DO49" s="60"/>
      <c r="DP49" s="60"/>
    </row>
    <row r="50" spans="1:120" s="56" customFormat="1" ht="18">
      <c r="A50" s="58" t="s">
        <v>343</v>
      </c>
      <c r="B50" s="59" t="s">
        <v>342</v>
      </c>
      <c r="C50" s="59">
        <v>1193100002</v>
      </c>
      <c r="D50" s="57" t="s">
        <v>156</v>
      </c>
      <c r="E50" s="54" t="s">
        <v>157</v>
      </c>
      <c r="F50" s="61" t="s">
        <v>345</v>
      </c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0"/>
      <c r="BU50" s="60"/>
      <c r="BV50" s="60"/>
      <c r="BW50" s="60"/>
      <c r="BX50" s="60"/>
      <c r="BY50" s="60"/>
      <c r="BZ50" s="60"/>
      <c r="CA50" s="60"/>
      <c r="CB50" s="60"/>
      <c r="CC50" s="60"/>
      <c r="CD50" s="60"/>
      <c r="CE50" s="60"/>
      <c r="CF50" s="60"/>
      <c r="CG50" s="60"/>
      <c r="CH50" s="60"/>
      <c r="CI50" s="60"/>
      <c r="CJ50" s="60"/>
      <c r="CK50" s="60"/>
      <c r="CL50" s="60"/>
      <c r="CM50" s="60"/>
      <c r="CN50" s="60"/>
      <c r="CO50" s="60"/>
      <c r="CP50" s="60"/>
      <c r="CQ50" s="60"/>
      <c r="CR50" s="60"/>
      <c r="CS50" s="60"/>
      <c r="CT50" s="60"/>
      <c r="CU50" s="60"/>
      <c r="CV50" s="60"/>
      <c r="CW50" s="60"/>
      <c r="CX50" s="60"/>
      <c r="CY50" s="60"/>
      <c r="CZ50" s="60"/>
      <c r="DA50" s="60"/>
      <c r="DB50" s="60"/>
      <c r="DC50" s="60"/>
      <c r="DD50" s="60"/>
      <c r="DE50" s="60"/>
      <c r="DF50" s="60"/>
      <c r="DG50" s="60"/>
      <c r="DH50" s="60"/>
      <c r="DI50" s="60"/>
      <c r="DJ50" s="60"/>
      <c r="DK50" s="60"/>
      <c r="DL50" s="60"/>
      <c r="DM50" s="60"/>
      <c r="DN50" s="60"/>
      <c r="DO50" s="60"/>
      <c r="DP50" s="60"/>
    </row>
    <row r="51" spans="1:120" s="56" customFormat="1" ht="18">
      <c r="A51" s="58" t="s">
        <v>343</v>
      </c>
      <c r="B51" s="59" t="s">
        <v>342</v>
      </c>
      <c r="C51" s="59">
        <v>1193100002</v>
      </c>
      <c r="D51" s="57" t="s">
        <v>158</v>
      </c>
      <c r="E51" s="54" t="s">
        <v>159</v>
      </c>
      <c r="F51" s="61" t="s">
        <v>345</v>
      </c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0"/>
      <c r="BU51" s="60"/>
      <c r="BV51" s="60"/>
      <c r="BW51" s="60"/>
      <c r="BX51" s="60"/>
      <c r="BY51" s="60"/>
      <c r="BZ51" s="60"/>
      <c r="CA51" s="60"/>
      <c r="CB51" s="60"/>
      <c r="CC51" s="60"/>
      <c r="CD51" s="60"/>
      <c r="CE51" s="60"/>
      <c r="CF51" s="60"/>
      <c r="CG51" s="60"/>
      <c r="CH51" s="60"/>
      <c r="CI51" s="60"/>
      <c r="CJ51" s="60"/>
      <c r="CK51" s="60"/>
      <c r="CL51" s="60"/>
      <c r="CM51" s="60"/>
      <c r="CN51" s="60"/>
      <c r="CO51" s="60"/>
      <c r="CP51" s="60"/>
      <c r="CQ51" s="60"/>
      <c r="CR51" s="60"/>
      <c r="CS51" s="60"/>
      <c r="CT51" s="60"/>
      <c r="CU51" s="60"/>
      <c r="CV51" s="60"/>
      <c r="CW51" s="60"/>
      <c r="CX51" s="60"/>
      <c r="CY51" s="60"/>
      <c r="CZ51" s="60"/>
      <c r="DA51" s="60"/>
      <c r="DB51" s="60"/>
      <c r="DC51" s="60"/>
      <c r="DD51" s="60"/>
      <c r="DE51" s="60"/>
      <c r="DF51" s="60"/>
      <c r="DG51" s="60"/>
      <c r="DH51" s="60"/>
      <c r="DI51" s="60"/>
      <c r="DJ51" s="60"/>
      <c r="DK51" s="60"/>
      <c r="DL51" s="60"/>
      <c r="DM51" s="60"/>
      <c r="DN51" s="60"/>
      <c r="DO51" s="60"/>
      <c r="DP51" s="60"/>
    </row>
    <row r="52" spans="1:120" s="56" customFormat="1" ht="18">
      <c r="A52" s="58" t="s">
        <v>343</v>
      </c>
      <c r="B52" s="59" t="s">
        <v>342</v>
      </c>
      <c r="C52" s="59">
        <v>1193100002</v>
      </c>
      <c r="D52" s="57" t="s">
        <v>160</v>
      </c>
      <c r="E52" s="54" t="s">
        <v>161</v>
      </c>
      <c r="F52" s="61" t="s">
        <v>344</v>
      </c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0"/>
      <c r="BU52" s="60"/>
      <c r="BV52" s="60"/>
      <c r="BW52" s="60"/>
      <c r="BX52" s="60"/>
      <c r="BY52" s="60"/>
      <c r="BZ52" s="60"/>
      <c r="CA52" s="60"/>
      <c r="CB52" s="60"/>
      <c r="CC52" s="60"/>
      <c r="CD52" s="60"/>
      <c r="CE52" s="60"/>
      <c r="CF52" s="60"/>
      <c r="CG52" s="60"/>
      <c r="CH52" s="60"/>
      <c r="CI52" s="60"/>
      <c r="CJ52" s="60"/>
      <c r="CK52" s="60"/>
      <c r="CL52" s="60"/>
      <c r="CM52" s="60"/>
      <c r="CN52" s="60"/>
      <c r="CO52" s="60"/>
      <c r="CP52" s="60"/>
      <c r="CQ52" s="60"/>
      <c r="CR52" s="60"/>
      <c r="CS52" s="60"/>
      <c r="CT52" s="60"/>
      <c r="CU52" s="60"/>
      <c r="CV52" s="60"/>
      <c r="CW52" s="60"/>
      <c r="CX52" s="60"/>
      <c r="CY52" s="60"/>
      <c r="CZ52" s="60"/>
      <c r="DA52" s="60"/>
      <c r="DB52" s="60"/>
      <c r="DC52" s="60"/>
      <c r="DD52" s="60"/>
      <c r="DE52" s="60"/>
      <c r="DF52" s="60"/>
      <c r="DG52" s="60"/>
      <c r="DH52" s="60"/>
      <c r="DI52" s="60"/>
      <c r="DJ52" s="60"/>
      <c r="DK52" s="60"/>
      <c r="DL52" s="60"/>
      <c r="DM52" s="60"/>
      <c r="DN52" s="60"/>
      <c r="DO52" s="60"/>
      <c r="DP52" s="60"/>
    </row>
    <row r="53" spans="1:120" s="56" customFormat="1" ht="18">
      <c r="A53" s="58" t="s">
        <v>343</v>
      </c>
      <c r="B53" s="59" t="s">
        <v>342</v>
      </c>
      <c r="C53" s="59">
        <v>1193100002</v>
      </c>
      <c r="D53" s="57" t="s">
        <v>162</v>
      </c>
      <c r="E53" s="54" t="s">
        <v>163</v>
      </c>
      <c r="F53" s="61" t="s">
        <v>345</v>
      </c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61"/>
      <c r="BS53" s="61"/>
      <c r="BT53" s="60"/>
      <c r="BU53" s="60"/>
      <c r="BV53" s="60"/>
      <c r="BW53" s="60"/>
      <c r="BX53" s="60"/>
      <c r="BY53" s="60"/>
      <c r="BZ53" s="60"/>
      <c r="CA53" s="60"/>
      <c r="CB53" s="60"/>
      <c r="CC53" s="60"/>
      <c r="CD53" s="60"/>
      <c r="CE53" s="60"/>
      <c r="CF53" s="60"/>
      <c r="CG53" s="60"/>
      <c r="CH53" s="60"/>
      <c r="CI53" s="60"/>
      <c r="CJ53" s="60"/>
      <c r="CK53" s="60"/>
      <c r="CL53" s="60"/>
      <c r="CM53" s="60"/>
      <c r="CN53" s="60"/>
      <c r="CO53" s="60"/>
      <c r="CP53" s="60"/>
      <c r="CQ53" s="60"/>
      <c r="CR53" s="60"/>
      <c r="CS53" s="60"/>
      <c r="CT53" s="60"/>
      <c r="CU53" s="60"/>
      <c r="CV53" s="60"/>
      <c r="CW53" s="60"/>
      <c r="CX53" s="60"/>
      <c r="CY53" s="60"/>
      <c r="CZ53" s="60"/>
      <c r="DA53" s="60"/>
      <c r="DB53" s="60"/>
      <c r="DC53" s="60"/>
      <c r="DD53" s="60"/>
      <c r="DE53" s="60"/>
      <c r="DF53" s="60"/>
      <c r="DG53" s="60"/>
      <c r="DH53" s="60"/>
      <c r="DI53" s="60"/>
      <c r="DJ53" s="60"/>
      <c r="DK53" s="60"/>
      <c r="DL53" s="60"/>
      <c r="DM53" s="60"/>
      <c r="DN53" s="60"/>
      <c r="DO53" s="60"/>
      <c r="DP53" s="60"/>
    </row>
    <row r="54" spans="1:120" s="56" customFormat="1" ht="18">
      <c r="A54" s="58" t="s">
        <v>343</v>
      </c>
      <c r="B54" s="59" t="s">
        <v>342</v>
      </c>
      <c r="C54" s="59">
        <v>1193100002</v>
      </c>
      <c r="D54" s="57" t="s">
        <v>164</v>
      </c>
      <c r="E54" s="54" t="s">
        <v>165</v>
      </c>
      <c r="F54" s="61" t="s">
        <v>345</v>
      </c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61"/>
      <c r="BS54" s="61"/>
      <c r="BT54" s="60"/>
      <c r="BU54" s="60"/>
      <c r="BV54" s="60"/>
      <c r="BW54" s="60"/>
      <c r="BX54" s="60"/>
      <c r="BY54" s="60"/>
      <c r="BZ54" s="60"/>
      <c r="CA54" s="60"/>
      <c r="CB54" s="60"/>
      <c r="CC54" s="60"/>
      <c r="CD54" s="60"/>
      <c r="CE54" s="60"/>
      <c r="CF54" s="60"/>
      <c r="CG54" s="60"/>
      <c r="CH54" s="60"/>
      <c r="CI54" s="60"/>
      <c r="CJ54" s="60"/>
      <c r="CK54" s="60"/>
      <c r="CL54" s="60"/>
      <c r="CM54" s="60"/>
      <c r="CN54" s="60"/>
      <c r="CO54" s="60"/>
      <c r="CP54" s="60"/>
      <c r="CQ54" s="60"/>
      <c r="CR54" s="60"/>
      <c r="CS54" s="60"/>
      <c r="CT54" s="60"/>
      <c r="CU54" s="60"/>
      <c r="CV54" s="60"/>
      <c r="CW54" s="60"/>
      <c r="CX54" s="60"/>
      <c r="CY54" s="60"/>
      <c r="CZ54" s="60"/>
      <c r="DA54" s="60"/>
      <c r="DB54" s="60"/>
      <c r="DC54" s="60"/>
      <c r="DD54" s="60"/>
      <c r="DE54" s="60"/>
      <c r="DF54" s="60"/>
      <c r="DG54" s="60"/>
      <c r="DH54" s="60"/>
      <c r="DI54" s="60"/>
      <c r="DJ54" s="60"/>
      <c r="DK54" s="60"/>
      <c r="DL54" s="60"/>
      <c r="DM54" s="60"/>
      <c r="DN54" s="60"/>
      <c r="DO54" s="60"/>
      <c r="DP54" s="60"/>
    </row>
    <row r="55" spans="1:120" s="56" customFormat="1" ht="18">
      <c r="A55" s="58" t="s">
        <v>343</v>
      </c>
      <c r="B55" s="59" t="s">
        <v>342</v>
      </c>
      <c r="C55" s="59">
        <v>1193100002</v>
      </c>
      <c r="D55" s="57" t="s">
        <v>166</v>
      </c>
      <c r="E55" s="54" t="s">
        <v>167</v>
      </c>
      <c r="F55" s="61" t="s">
        <v>344</v>
      </c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/>
      <c r="BS55" s="61"/>
      <c r="BT55" s="60"/>
      <c r="BU55" s="60"/>
      <c r="BV55" s="60"/>
      <c r="BW55" s="60"/>
      <c r="BX55" s="60"/>
      <c r="BY55" s="60"/>
      <c r="BZ55" s="60"/>
      <c r="CA55" s="60"/>
      <c r="CB55" s="60"/>
      <c r="CC55" s="60"/>
      <c r="CD55" s="60"/>
      <c r="CE55" s="60"/>
      <c r="CF55" s="60"/>
      <c r="CG55" s="60"/>
      <c r="CH55" s="60"/>
      <c r="CI55" s="60"/>
      <c r="CJ55" s="60"/>
      <c r="CK55" s="60"/>
      <c r="CL55" s="60"/>
      <c r="CM55" s="60"/>
      <c r="CN55" s="60"/>
      <c r="CO55" s="60"/>
      <c r="CP55" s="60"/>
      <c r="CQ55" s="60"/>
      <c r="CR55" s="60"/>
      <c r="CS55" s="60"/>
      <c r="CT55" s="60"/>
      <c r="CU55" s="60"/>
      <c r="CV55" s="60"/>
      <c r="CW55" s="60"/>
      <c r="CX55" s="60"/>
      <c r="CY55" s="60"/>
      <c r="CZ55" s="60"/>
      <c r="DA55" s="60"/>
      <c r="DB55" s="60"/>
      <c r="DC55" s="60"/>
      <c r="DD55" s="60"/>
      <c r="DE55" s="60"/>
      <c r="DF55" s="60"/>
      <c r="DG55" s="60"/>
      <c r="DH55" s="60"/>
      <c r="DI55" s="60"/>
      <c r="DJ55" s="60"/>
      <c r="DK55" s="60"/>
      <c r="DL55" s="60"/>
      <c r="DM55" s="60"/>
      <c r="DN55" s="60"/>
      <c r="DO55" s="60"/>
      <c r="DP55" s="60"/>
    </row>
    <row r="56" spans="1:120" s="56" customFormat="1" ht="18">
      <c r="A56" s="58" t="s">
        <v>343</v>
      </c>
      <c r="B56" s="59" t="s">
        <v>342</v>
      </c>
      <c r="C56" s="59">
        <v>1193100002</v>
      </c>
      <c r="D56" s="57" t="s">
        <v>168</v>
      </c>
      <c r="E56" s="54" t="s">
        <v>169</v>
      </c>
      <c r="F56" s="61" t="s">
        <v>344</v>
      </c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60"/>
      <c r="BU56" s="60"/>
      <c r="BV56" s="60"/>
      <c r="BW56" s="60"/>
      <c r="BX56" s="60"/>
      <c r="BY56" s="60"/>
      <c r="BZ56" s="60"/>
      <c r="CA56" s="60"/>
      <c r="CB56" s="60"/>
      <c r="CC56" s="60"/>
      <c r="CD56" s="60"/>
      <c r="CE56" s="60"/>
      <c r="CF56" s="60"/>
      <c r="CG56" s="60"/>
      <c r="CH56" s="60"/>
      <c r="CI56" s="60"/>
      <c r="CJ56" s="60"/>
      <c r="CK56" s="60"/>
      <c r="CL56" s="60"/>
      <c r="CM56" s="60"/>
      <c r="CN56" s="60"/>
      <c r="CO56" s="60"/>
      <c r="CP56" s="60"/>
      <c r="CQ56" s="60"/>
      <c r="CR56" s="60"/>
      <c r="CS56" s="60"/>
      <c r="CT56" s="60"/>
      <c r="CU56" s="60"/>
      <c r="CV56" s="60"/>
      <c r="CW56" s="60"/>
      <c r="CX56" s="60"/>
      <c r="CY56" s="60"/>
      <c r="CZ56" s="60"/>
      <c r="DA56" s="60"/>
      <c r="DB56" s="60"/>
      <c r="DC56" s="60"/>
      <c r="DD56" s="60"/>
      <c r="DE56" s="60"/>
      <c r="DF56" s="60"/>
      <c r="DG56" s="60"/>
      <c r="DH56" s="60"/>
      <c r="DI56" s="60"/>
      <c r="DJ56" s="60"/>
      <c r="DK56" s="60"/>
      <c r="DL56" s="60"/>
      <c r="DM56" s="60"/>
      <c r="DN56" s="60"/>
      <c r="DO56" s="60"/>
      <c r="DP56" s="60"/>
    </row>
    <row r="57" spans="1:120" s="56" customFormat="1" ht="18">
      <c r="A57" s="58" t="s">
        <v>343</v>
      </c>
      <c r="B57" s="59" t="s">
        <v>342</v>
      </c>
      <c r="C57" s="59">
        <v>1193100002</v>
      </c>
      <c r="D57" s="57" t="s">
        <v>170</v>
      </c>
      <c r="E57" s="54" t="s">
        <v>171</v>
      </c>
      <c r="F57" s="61" t="s">
        <v>344</v>
      </c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  <c r="BM57" s="61"/>
      <c r="BN57" s="61"/>
      <c r="BO57" s="61"/>
      <c r="BP57" s="61"/>
      <c r="BQ57" s="61"/>
      <c r="BR57" s="61"/>
      <c r="BS57" s="61"/>
      <c r="BT57" s="60"/>
      <c r="BU57" s="60"/>
      <c r="BV57" s="60"/>
      <c r="BW57" s="60"/>
      <c r="BX57" s="60"/>
      <c r="BY57" s="60"/>
      <c r="BZ57" s="60"/>
      <c r="CA57" s="60"/>
      <c r="CB57" s="60"/>
      <c r="CC57" s="60"/>
      <c r="CD57" s="60"/>
      <c r="CE57" s="60"/>
      <c r="CF57" s="60"/>
      <c r="CG57" s="60"/>
      <c r="CH57" s="60"/>
      <c r="CI57" s="60"/>
      <c r="CJ57" s="60"/>
      <c r="CK57" s="60"/>
      <c r="CL57" s="60"/>
      <c r="CM57" s="60"/>
      <c r="CN57" s="60"/>
      <c r="CO57" s="60"/>
      <c r="CP57" s="60"/>
      <c r="CQ57" s="60"/>
      <c r="CR57" s="60"/>
      <c r="CS57" s="60"/>
      <c r="CT57" s="60"/>
      <c r="CU57" s="60"/>
      <c r="CV57" s="60"/>
      <c r="CW57" s="60"/>
      <c r="CX57" s="60"/>
      <c r="CY57" s="60"/>
      <c r="CZ57" s="60"/>
      <c r="DA57" s="60"/>
      <c r="DB57" s="60"/>
      <c r="DC57" s="60"/>
      <c r="DD57" s="60"/>
      <c r="DE57" s="60"/>
      <c r="DF57" s="60"/>
      <c r="DG57" s="60"/>
      <c r="DH57" s="60"/>
      <c r="DI57" s="60"/>
      <c r="DJ57" s="60"/>
      <c r="DK57" s="60"/>
      <c r="DL57" s="60"/>
      <c r="DM57" s="60"/>
      <c r="DN57" s="60"/>
      <c r="DO57" s="60"/>
      <c r="DP57" s="60"/>
    </row>
    <row r="58" spans="1:120" s="56" customFormat="1" ht="18">
      <c r="A58" s="58" t="s">
        <v>343</v>
      </c>
      <c r="B58" s="59" t="s">
        <v>342</v>
      </c>
      <c r="C58" s="59">
        <v>1193100002</v>
      </c>
      <c r="D58" s="57" t="s">
        <v>172</v>
      </c>
      <c r="E58" s="54" t="s">
        <v>173</v>
      </c>
      <c r="F58" s="61" t="s">
        <v>344</v>
      </c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  <c r="BM58" s="61"/>
      <c r="BN58" s="61"/>
      <c r="BO58" s="61"/>
      <c r="BP58" s="61"/>
      <c r="BQ58" s="61"/>
      <c r="BR58" s="61"/>
      <c r="BS58" s="61"/>
      <c r="BT58" s="60"/>
      <c r="BU58" s="60"/>
      <c r="BV58" s="60"/>
      <c r="BW58" s="60"/>
      <c r="BX58" s="60"/>
      <c r="BY58" s="60"/>
      <c r="BZ58" s="60"/>
      <c r="CA58" s="60"/>
      <c r="CB58" s="60"/>
      <c r="CC58" s="60"/>
      <c r="CD58" s="60"/>
      <c r="CE58" s="60"/>
      <c r="CF58" s="60"/>
      <c r="CG58" s="60"/>
      <c r="CH58" s="60"/>
      <c r="CI58" s="60"/>
      <c r="CJ58" s="60"/>
      <c r="CK58" s="60"/>
      <c r="CL58" s="60"/>
      <c r="CM58" s="60"/>
      <c r="CN58" s="60"/>
      <c r="CO58" s="60"/>
      <c r="CP58" s="60"/>
      <c r="CQ58" s="60"/>
      <c r="CR58" s="60"/>
      <c r="CS58" s="60"/>
      <c r="CT58" s="60"/>
      <c r="CU58" s="60"/>
      <c r="CV58" s="60"/>
      <c r="CW58" s="60"/>
      <c r="CX58" s="60"/>
      <c r="CY58" s="60"/>
      <c r="CZ58" s="60"/>
      <c r="DA58" s="60"/>
      <c r="DB58" s="60"/>
      <c r="DC58" s="60"/>
      <c r="DD58" s="60"/>
      <c r="DE58" s="60"/>
      <c r="DF58" s="60"/>
      <c r="DG58" s="60"/>
      <c r="DH58" s="60"/>
      <c r="DI58" s="60"/>
      <c r="DJ58" s="60"/>
      <c r="DK58" s="60"/>
      <c r="DL58" s="60"/>
      <c r="DM58" s="60"/>
      <c r="DN58" s="60"/>
      <c r="DO58" s="60"/>
      <c r="DP58" s="60"/>
    </row>
    <row r="59" spans="1:120" s="56" customFormat="1" ht="18">
      <c r="A59" s="58" t="s">
        <v>343</v>
      </c>
      <c r="B59" s="59" t="s">
        <v>342</v>
      </c>
      <c r="C59" s="59">
        <v>1193100002</v>
      </c>
      <c r="D59" s="57" t="s">
        <v>174</v>
      </c>
      <c r="E59" s="54" t="s">
        <v>175</v>
      </c>
      <c r="F59" s="61" t="s">
        <v>345</v>
      </c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  <c r="BM59" s="61"/>
      <c r="BN59" s="61"/>
      <c r="BO59" s="61"/>
      <c r="BP59" s="61"/>
      <c r="BQ59" s="61"/>
      <c r="BR59" s="61"/>
      <c r="BS59" s="61"/>
      <c r="BT59" s="60"/>
      <c r="BU59" s="60"/>
      <c r="BV59" s="60"/>
      <c r="BW59" s="60"/>
      <c r="BX59" s="60"/>
      <c r="BY59" s="60"/>
      <c r="BZ59" s="60"/>
      <c r="CA59" s="60"/>
      <c r="CB59" s="60"/>
      <c r="CC59" s="60"/>
      <c r="CD59" s="60"/>
      <c r="CE59" s="60"/>
      <c r="CF59" s="60"/>
      <c r="CG59" s="60"/>
      <c r="CH59" s="60"/>
      <c r="CI59" s="60"/>
      <c r="CJ59" s="60"/>
      <c r="CK59" s="60"/>
      <c r="CL59" s="60"/>
      <c r="CM59" s="60"/>
      <c r="CN59" s="60"/>
      <c r="CO59" s="60"/>
      <c r="CP59" s="60"/>
      <c r="CQ59" s="60"/>
      <c r="CR59" s="60"/>
      <c r="CS59" s="60"/>
      <c r="CT59" s="60"/>
      <c r="CU59" s="60"/>
      <c r="CV59" s="60"/>
      <c r="CW59" s="60"/>
      <c r="CX59" s="60"/>
      <c r="CY59" s="60"/>
      <c r="CZ59" s="60"/>
      <c r="DA59" s="60"/>
      <c r="DB59" s="60"/>
      <c r="DC59" s="60"/>
      <c r="DD59" s="60"/>
      <c r="DE59" s="60"/>
      <c r="DF59" s="60"/>
      <c r="DG59" s="60"/>
      <c r="DH59" s="60"/>
      <c r="DI59" s="60"/>
      <c r="DJ59" s="60"/>
      <c r="DK59" s="60"/>
      <c r="DL59" s="60"/>
      <c r="DM59" s="60"/>
      <c r="DN59" s="60"/>
      <c r="DO59" s="60"/>
      <c r="DP59" s="60"/>
    </row>
    <row r="60" spans="1:120" s="56" customFormat="1" ht="18">
      <c r="A60" s="58" t="s">
        <v>343</v>
      </c>
      <c r="B60" s="59" t="s">
        <v>342</v>
      </c>
      <c r="C60" s="59">
        <v>1193100002</v>
      </c>
      <c r="D60" s="57" t="s">
        <v>176</v>
      </c>
      <c r="E60" s="54" t="s">
        <v>177</v>
      </c>
      <c r="F60" s="61" t="s">
        <v>345</v>
      </c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1"/>
      <c r="BS60" s="61"/>
      <c r="BT60" s="60"/>
      <c r="BU60" s="60"/>
      <c r="BV60" s="60"/>
      <c r="BW60" s="60"/>
      <c r="BX60" s="60"/>
      <c r="BY60" s="60"/>
      <c r="BZ60" s="60"/>
      <c r="CA60" s="60"/>
      <c r="CB60" s="60"/>
      <c r="CC60" s="60"/>
      <c r="CD60" s="60"/>
      <c r="CE60" s="60"/>
      <c r="CF60" s="60"/>
      <c r="CG60" s="60"/>
      <c r="CH60" s="60"/>
      <c r="CI60" s="60"/>
      <c r="CJ60" s="60"/>
      <c r="CK60" s="60"/>
      <c r="CL60" s="60"/>
      <c r="CM60" s="60"/>
      <c r="CN60" s="60"/>
      <c r="CO60" s="60"/>
      <c r="CP60" s="60"/>
      <c r="CQ60" s="60"/>
      <c r="CR60" s="60"/>
      <c r="CS60" s="60"/>
      <c r="CT60" s="60"/>
      <c r="CU60" s="60"/>
      <c r="CV60" s="60"/>
      <c r="CW60" s="60"/>
      <c r="CX60" s="60"/>
      <c r="CY60" s="60"/>
      <c r="CZ60" s="60"/>
      <c r="DA60" s="60"/>
      <c r="DB60" s="60"/>
      <c r="DC60" s="60"/>
      <c r="DD60" s="60"/>
      <c r="DE60" s="60"/>
      <c r="DF60" s="60"/>
      <c r="DG60" s="60"/>
      <c r="DH60" s="60"/>
      <c r="DI60" s="60"/>
      <c r="DJ60" s="60"/>
      <c r="DK60" s="60"/>
      <c r="DL60" s="60"/>
      <c r="DM60" s="60"/>
      <c r="DN60" s="60"/>
      <c r="DO60" s="60"/>
      <c r="DP60" s="60"/>
    </row>
    <row r="61" spans="1:120" s="56" customFormat="1" ht="18">
      <c r="A61" s="58" t="s">
        <v>343</v>
      </c>
      <c r="B61" s="59" t="s">
        <v>342</v>
      </c>
      <c r="C61" s="59">
        <v>1193100002</v>
      </c>
      <c r="D61" s="57" t="s">
        <v>178</v>
      </c>
      <c r="E61" s="54" t="s">
        <v>179</v>
      </c>
      <c r="F61" s="61" t="s">
        <v>345</v>
      </c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/>
      <c r="BT61" s="60"/>
      <c r="BU61" s="60"/>
      <c r="BV61" s="60"/>
      <c r="BW61" s="60"/>
      <c r="BX61" s="60"/>
      <c r="BY61" s="60"/>
      <c r="BZ61" s="60"/>
      <c r="CA61" s="60"/>
      <c r="CB61" s="60"/>
      <c r="CC61" s="60"/>
      <c r="CD61" s="60"/>
      <c r="CE61" s="60"/>
      <c r="CF61" s="60"/>
      <c r="CG61" s="60"/>
      <c r="CH61" s="60"/>
      <c r="CI61" s="60"/>
      <c r="CJ61" s="60"/>
      <c r="CK61" s="60"/>
      <c r="CL61" s="60"/>
      <c r="CM61" s="60"/>
      <c r="CN61" s="60"/>
      <c r="CO61" s="60"/>
      <c r="CP61" s="60"/>
      <c r="CQ61" s="60"/>
      <c r="CR61" s="60"/>
      <c r="CS61" s="60"/>
      <c r="CT61" s="60"/>
      <c r="CU61" s="60"/>
      <c r="CV61" s="60"/>
      <c r="CW61" s="60"/>
      <c r="CX61" s="60"/>
      <c r="CY61" s="60"/>
      <c r="CZ61" s="60"/>
      <c r="DA61" s="60"/>
      <c r="DB61" s="60"/>
      <c r="DC61" s="60"/>
      <c r="DD61" s="60"/>
      <c r="DE61" s="60"/>
      <c r="DF61" s="60"/>
      <c r="DG61" s="60"/>
      <c r="DH61" s="60"/>
      <c r="DI61" s="60"/>
      <c r="DJ61" s="60"/>
      <c r="DK61" s="60"/>
      <c r="DL61" s="60"/>
      <c r="DM61" s="60"/>
      <c r="DN61" s="60"/>
      <c r="DO61" s="60"/>
      <c r="DP61" s="60"/>
    </row>
    <row r="62" spans="1:120" s="56" customFormat="1" ht="18">
      <c r="A62" s="58" t="s">
        <v>343</v>
      </c>
      <c r="B62" s="59" t="s">
        <v>342</v>
      </c>
      <c r="C62" s="59">
        <v>1193100002</v>
      </c>
      <c r="D62" s="57" t="s">
        <v>180</v>
      </c>
      <c r="E62" s="54" t="s">
        <v>181</v>
      </c>
      <c r="F62" s="61" t="s">
        <v>345</v>
      </c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N62" s="61"/>
      <c r="BO62" s="61"/>
      <c r="BP62" s="61"/>
      <c r="BQ62" s="61"/>
      <c r="BR62" s="61"/>
      <c r="BS62" s="61"/>
      <c r="BT62" s="60"/>
      <c r="BU62" s="60"/>
      <c r="BV62" s="60"/>
      <c r="BW62" s="60"/>
      <c r="BX62" s="60"/>
      <c r="BY62" s="60"/>
      <c r="BZ62" s="60"/>
      <c r="CA62" s="60"/>
      <c r="CB62" s="60"/>
      <c r="CC62" s="60"/>
      <c r="CD62" s="60"/>
      <c r="CE62" s="60"/>
      <c r="CF62" s="60"/>
      <c r="CG62" s="60"/>
      <c r="CH62" s="60"/>
      <c r="CI62" s="60"/>
      <c r="CJ62" s="60"/>
      <c r="CK62" s="60"/>
      <c r="CL62" s="60"/>
      <c r="CM62" s="60"/>
      <c r="CN62" s="60"/>
      <c r="CO62" s="60"/>
      <c r="CP62" s="60"/>
      <c r="CQ62" s="60"/>
      <c r="CR62" s="60"/>
      <c r="CS62" s="60"/>
      <c r="CT62" s="60"/>
      <c r="CU62" s="60"/>
      <c r="CV62" s="60"/>
      <c r="CW62" s="60"/>
      <c r="CX62" s="60"/>
      <c r="CY62" s="60"/>
      <c r="CZ62" s="60"/>
      <c r="DA62" s="60"/>
      <c r="DB62" s="60"/>
      <c r="DC62" s="60"/>
      <c r="DD62" s="60"/>
      <c r="DE62" s="60"/>
      <c r="DF62" s="60"/>
      <c r="DG62" s="60"/>
      <c r="DH62" s="60"/>
      <c r="DI62" s="60"/>
      <c r="DJ62" s="60"/>
      <c r="DK62" s="60"/>
      <c r="DL62" s="60"/>
      <c r="DM62" s="60"/>
      <c r="DN62" s="60"/>
      <c r="DO62" s="60"/>
      <c r="DP62" s="60"/>
    </row>
    <row r="63" spans="1:120" s="56" customFormat="1" ht="18">
      <c r="A63" s="58" t="s">
        <v>343</v>
      </c>
      <c r="B63" s="59" t="s">
        <v>342</v>
      </c>
      <c r="C63" s="59">
        <v>1193100002</v>
      </c>
      <c r="D63" s="57" t="s">
        <v>182</v>
      </c>
      <c r="E63" s="54" t="s">
        <v>183</v>
      </c>
      <c r="F63" s="61" t="s">
        <v>344</v>
      </c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N63" s="61"/>
      <c r="BO63" s="61"/>
      <c r="BP63" s="61"/>
      <c r="BQ63" s="61"/>
      <c r="BR63" s="61"/>
      <c r="BS63" s="61"/>
      <c r="BT63" s="60"/>
      <c r="BU63" s="60"/>
      <c r="BV63" s="60"/>
      <c r="BW63" s="60"/>
      <c r="BX63" s="60"/>
      <c r="BY63" s="60"/>
      <c r="BZ63" s="60"/>
      <c r="CA63" s="60"/>
      <c r="CB63" s="60"/>
      <c r="CC63" s="60"/>
      <c r="CD63" s="60"/>
      <c r="CE63" s="60"/>
      <c r="CF63" s="60"/>
      <c r="CG63" s="60"/>
      <c r="CH63" s="60"/>
      <c r="CI63" s="60"/>
      <c r="CJ63" s="60"/>
      <c r="CK63" s="60"/>
      <c r="CL63" s="60"/>
      <c r="CM63" s="60"/>
      <c r="CN63" s="60"/>
      <c r="CO63" s="60"/>
      <c r="CP63" s="60"/>
      <c r="CQ63" s="60"/>
      <c r="CR63" s="60"/>
      <c r="CS63" s="60"/>
      <c r="CT63" s="60"/>
      <c r="CU63" s="60"/>
      <c r="CV63" s="60"/>
      <c r="CW63" s="60"/>
      <c r="CX63" s="60"/>
      <c r="CY63" s="60"/>
      <c r="CZ63" s="60"/>
      <c r="DA63" s="60"/>
      <c r="DB63" s="60"/>
      <c r="DC63" s="60"/>
      <c r="DD63" s="60"/>
      <c r="DE63" s="60"/>
      <c r="DF63" s="60"/>
      <c r="DG63" s="60"/>
      <c r="DH63" s="60"/>
      <c r="DI63" s="60"/>
      <c r="DJ63" s="60"/>
      <c r="DK63" s="60"/>
      <c r="DL63" s="60"/>
      <c r="DM63" s="60"/>
      <c r="DN63" s="60"/>
      <c r="DO63" s="60"/>
      <c r="DP63" s="60"/>
    </row>
    <row r="64" spans="1:120" s="56" customFormat="1" ht="18">
      <c r="A64" s="58" t="s">
        <v>343</v>
      </c>
      <c r="B64" s="59" t="s">
        <v>342</v>
      </c>
      <c r="C64" s="59">
        <v>1193100002</v>
      </c>
      <c r="D64" s="57" t="s">
        <v>184</v>
      </c>
      <c r="E64" s="54" t="s">
        <v>185</v>
      </c>
      <c r="F64" s="61" t="s">
        <v>345</v>
      </c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1"/>
      <c r="BQ64" s="61"/>
      <c r="BR64" s="61"/>
      <c r="BS64" s="61"/>
      <c r="BT64" s="60"/>
      <c r="BU64" s="60"/>
      <c r="BV64" s="60"/>
      <c r="BW64" s="60"/>
      <c r="BX64" s="60"/>
      <c r="BY64" s="60"/>
      <c r="BZ64" s="60"/>
      <c r="CA64" s="60"/>
      <c r="CB64" s="60"/>
      <c r="CC64" s="60"/>
      <c r="CD64" s="60"/>
      <c r="CE64" s="60"/>
      <c r="CF64" s="60"/>
      <c r="CG64" s="60"/>
      <c r="CH64" s="60"/>
      <c r="CI64" s="60"/>
      <c r="CJ64" s="60"/>
      <c r="CK64" s="60"/>
      <c r="CL64" s="60"/>
      <c r="CM64" s="60"/>
      <c r="CN64" s="60"/>
      <c r="CO64" s="60"/>
      <c r="CP64" s="60"/>
      <c r="CQ64" s="60"/>
      <c r="CR64" s="60"/>
      <c r="CS64" s="60"/>
      <c r="CT64" s="60"/>
      <c r="CU64" s="60"/>
      <c r="CV64" s="60"/>
      <c r="CW64" s="60"/>
      <c r="CX64" s="60"/>
      <c r="CY64" s="60"/>
      <c r="CZ64" s="60"/>
      <c r="DA64" s="60"/>
      <c r="DB64" s="60"/>
      <c r="DC64" s="60"/>
      <c r="DD64" s="60"/>
      <c r="DE64" s="60"/>
      <c r="DF64" s="60"/>
      <c r="DG64" s="60"/>
      <c r="DH64" s="60"/>
      <c r="DI64" s="60"/>
      <c r="DJ64" s="60"/>
      <c r="DK64" s="60"/>
      <c r="DL64" s="60"/>
      <c r="DM64" s="60"/>
      <c r="DN64" s="60"/>
      <c r="DO64" s="60"/>
      <c r="DP64" s="60"/>
    </row>
    <row r="65" spans="1:120" s="56" customFormat="1" ht="18">
      <c r="A65" s="58" t="s">
        <v>343</v>
      </c>
      <c r="B65" s="59" t="s">
        <v>342</v>
      </c>
      <c r="C65" s="59">
        <v>1193100002</v>
      </c>
      <c r="D65" s="57" t="s">
        <v>186</v>
      </c>
      <c r="E65" s="54" t="s">
        <v>187</v>
      </c>
      <c r="F65" s="61" t="s">
        <v>344</v>
      </c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61"/>
      <c r="BS65" s="61"/>
      <c r="BT65" s="60"/>
      <c r="BU65" s="60"/>
      <c r="BV65" s="60"/>
      <c r="BW65" s="60"/>
      <c r="BX65" s="60"/>
      <c r="BY65" s="60"/>
      <c r="BZ65" s="60"/>
      <c r="CA65" s="60"/>
      <c r="CB65" s="60"/>
      <c r="CC65" s="60"/>
      <c r="CD65" s="60"/>
      <c r="CE65" s="60"/>
      <c r="CF65" s="60"/>
      <c r="CG65" s="60"/>
      <c r="CH65" s="60"/>
      <c r="CI65" s="60"/>
      <c r="CJ65" s="60"/>
      <c r="CK65" s="60"/>
      <c r="CL65" s="60"/>
      <c r="CM65" s="60"/>
      <c r="CN65" s="60"/>
      <c r="CO65" s="60"/>
      <c r="CP65" s="60"/>
      <c r="CQ65" s="60"/>
      <c r="CR65" s="60"/>
      <c r="CS65" s="60"/>
      <c r="CT65" s="60"/>
      <c r="CU65" s="60"/>
      <c r="CV65" s="60"/>
      <c r="CW65" s="60"/>
      <c r="CX65" s="60"/>
      <c r="CY65" s="60"/>
      <c r="CZ65" s="60"/>
      <c r="DA65" s="60"/>
      <c r="DB65" s="60"/>
      <c r="DC65" s="60"/>
      <c r="DD65" s="60"/>
      <c r="DE65" s="60"/>
      <c r="DF65" s="60"/>
      <c r="DG65" s="60"/>
      <c r="DH65" s="60"/>
      <c r="DI65" s="60"/>
      <c r="DJ65" s="60"/>
      <c r="DK65" s="60"/>
      <c r="DL65" s="60"/>
      <c r="DM65" s="60"/>
      <c r="DN65" s="60"/>
      <c r="DO65" s="60"/>
      <c r="DP65" s="60"/>
    </row>
    <row r="66" spans="1:120" s="56" customFormat="1" ht="18">
      <c r="A66" s="58" t="s">
        <v>343</v>
      </c>
      <c r="B66" s="59" t="s">
        <v>342</v>
      </c>
      <c r="C66" s="59">
        <v>1193100002</v>
      </c>
      <c r="D66" s="57" t="s">
        <v>188</v>
      </c>
      <c r="E66" s="54" t="s">
        <v>189</v>
      </c>
      <c r="F66" s="61" t="s">
        <v>344</v>
      </c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1"/>
      <c r="BS66" s="61"/>
      <c r="BT66" s="60"/>
      <c r="BU66" s="60"/>
      <c r="BV66" s="60"/>
      <c r="BW66" s="60"/>
      <c r="BX66" s="60"/>
      <c r="BY66" s="60"/>
      <c r="BZ66" s="60"/>
      <c r="CA66" s="60"/>
      <c r="CB66" s="60"/>
      <c r="CC66" s="60"/>
      <c r="CD66" s="60"/>
      <c r="CE66" s="60"/>
      <c r="CF66" s="60"/>
      <c r="CG66" s="60"/>
      <c r="CH66" s="60"/>
      <c r="CI66" s="60"/>
      <c r="CJ66" s="60"/>
      <c r="CK66" s="60"/>
      <c r="CL66" s="60"/>
      <c r="CM66" s="60"/>
      <c r="CN66" s="60"/>
      <c r="CO66" s="60"/>
      <c r="CP66" s="60"/>
      <c r="CQ66" s="60"/>
      <c r="CR66" s="60"/>
      <c r="CS66" s="60"/>
      <c r="CT66" s="60"/>
      <c r="CU66" s="60"/>
      <c r="CV66" s="60"/>
      <c r="CW66" s="60"/>
      <c r="CX66" s="60"/>
      <c r="CY66" s="60"/>
      <c r="CZ66" s="60"/>
      <c r="DA66" s="60"/>
      <c r="DB66" s="60"/>
      <c r="DC66" s="60"/>
      <c r="DD66" s="60"/>
      <c r="DE66" s="60"/>
      <c r="DF66" s="60"/>
      <c r="DG66" s="60"/>
      <c r="DH66" s="60"/>
      <c r="DI66" s="60"/>
      <c r="DJ66" s="60"/>
      <c r="DK66" s="60"/>
      <c r="DL66" s="60"/>
      <c r="DM66" s="60"/>
      <c r="DN66" s="60"/>
      <c r="DO66" s="60"/>
      <c r="DP66" s="60"/>
    </row>
    <row r="67" spans="1:120" s="56" customFormat="1" ht="18">
      <c r="A67" s="58" t="s">
        <v>343</v>
      </c>
      <c r="B67" s="59" t="s">
        <v>342</v>
      </c>
      <c r="C67" s="59">
        <v>1193100002</v>
      </c>
      <c r="D67" s="57" t="s">
        <v>190</v>
      </c>
      <c r="E67" s="54" t="s">
        <v>191</v>
      </c>
      <c r="F67" s="61" t="s">
        <v>344</v>
      </c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  <c r="BM67" s="61"/>
      <c r="BN67" s="61"/>
      <c r="BO67" s="61"/>
      <c r="BP67" s="61"/>
      <c r="BQ67" s="61"/>
      <c r="BR67" s="61"/>
      <c r="BS67" s="61"/>
      <c r="BT67" s="60"/>
      <c r="BU67" s="60"/>
      <c r="BV67" s="60"/>
      <c r="BW67" s="60"/>
      <c r="BX67" s="60"/>
      <c r="BY67" s="60"/>
      <c r="BZ67" s="60"/>
      <c r="CA67" s="60"/>
      <c r="CB67" s="60"/>
      <c r="CC67" s="60"/>
      <c r="CD67" s="60"/>
      <c r="CE67" s="60"/>
      <c r="CF67" s="60"/>
      <c r="CG67" s="60"/>
      <c r="CH67" s="60"/>
      <c r="CI67" s="60"/>
      <c r="CJ67" s="60"/>
      <c r="CK67" s="60"/>
      <c r="CL67" s="60"/>
      <c r="CM67" s="60"/>
      <c r="CN67" s="60"/>
      <c r="CO67" s="60"/>
      <c r="CP67" s="60"/>
      <c r="CQ67" s="60"/>
      <c r="CR67" s="60"/>
      <c r="CS67" s="60"/>
      <c r="CT67" s="60"/>
      <c r="CU67" s="60"/>
      <c r="CV67" s="60"/>
      <c r="CW67" s="60"/>
      <c r="CX67" s="60"/>
      <c r="CY67" s="60"/>
      <c r="CZ67" s="60"/>
      <c r="DA67" s="60"/>
      <c r="DB67" s="60"/>
      <c r="DC67" s="60"/>
      <c r="DD67" s="60"/>
      <c r="DE67" s="60"/>
      <c r="DF67" s="60"/>
      <c r="DG67" s="60"/>
      <c r="DH67" s="60"/>
      <c r="DI67" s="60"/>
      <c r="DJ67" s="60"/>
      <c r="DK67" s="60"/>
      <c r="DL67" s="60"/>
      <c r="DM67" s="60"/>
      <c r="DN67" s="60"/>
      <c r="DO67" s="60"/>
      <c r="DP67" s="60"/>
    </row>
    <row r="68" spans="1:120" s="56" customFormat="1" ht="18">
      <c r="A68" s="58" t="s">
        <v>343</v>
      </c>
      <c r="B68" s="59" t="s">
        <v>342</v>
      </c>
      <c r="C68" s="59">
        <v>1193100002</v>
      </c>
      <c r="D68" s="57" t="s">
        <v>192</v>
      </c>
      <c r="E68" s="54" t="s">
        <v>193</v>
      </c>
      <c r="F68" s="61" t="s">
        <v>344</v>
      </c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  <c r="BM68" s="61"/>
      <c r="BN68" s="61"/>
      <c r="BO68" s="61"/>
      <c r="BP68" s="61"/>
      <c r="BQ68" s="61"/>
      <c r="BR68" s="61"/>
      <c r="BS68" s="61"/>
      <c r="BT68" s="60"/>
      <c r="BU68" s="60"/>
      <c r="BV68" s="60"/>
      <c r="BW68" s="60"/>
      <c r="BX68" s="60"/>
      <c r="BY68" s="60"/>
      <c r="BZ68" s="60"/>
      <c r="CA68" s="60"/>
      <c r="CB68" s="60"/>
      <c r="CC68" s="60"/>
      <c r="CD68" s="60"/>
      <c r="CE68" s="60"/>
      <c r="CF68" s="60"/>
      <c r="CG68" s="60"/>
      <c r="CH68" s="60"/>
      <c r="CI68" s="60"/>
      <c r="CJ68" s="60"/>
      <c r="CK68" s="60"/>
      <c r="CL68" s="60"/>
      <c r="CM68" s="60"/>
      <c r="CN68" s="60"/>
      <c r="CO68" s="60"/>
      <c r="CP68" s="60"/>
      <c r="CQ68" s="60"/>
      <c r="CR68" s="60"/>
      <c r="CS68" s="60"/>
      <c r="CT68" s="60"/>
      <c r="CU68" s="60"/>
      <c r="CV68" s="60"/>
      <c r="CW68" s="60"/>
      <c r="CX68" s="60"/>
      <c r="CY68" s="60"/>
      <c r="CZ68" s="60"/>
      <c r="DA68" s="60"/>
      <c r="DB68" s="60"/>
      <c r="DC68" s="60"/>
      <c r="DD68" s="60"/>
      <c r="DE68" s="60"/>
      <c r="DF68" s="60"/>
      <c r="DG68" s="60"/>
      <c r="DH68" s="60"/>
      <c r="DI68" s="60"/>
      <c r="DJ68" s="60"/>
      <c r="DK68" s="60"/>
      <c r="DL68" s="60"/>
      <c r="DM68" s="60"/>
      <c r="DN68" s="60"/>
      <c r="DO68" s="60"/>
      <c r="DP68" s="60"/>
    </row>
    <row r="69" spans="1:120" s="56" customFormat="1" ht="18">
      <c r="A69" s="58" t="s">
        <v>343</v>
      </c>
      <c r="B69" s="59" t="s">
        <v>342</v>
      </c>
      <c r="C69" s="59">
        <v>1193100002</v>
      </c>
      <c r="D69" s="57" t="s">
        <v>194</v>
      </c>
      <c r="E69" s="54" t="s">
        <v>195</v>
      </c>
      <c r="F69" s="61" t="s">
        <v>345</v>
      </c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1"/>
      <c r="BD69" s="61"/>
      <c r="BE69" s="61"/>
      <c r="BF69" s="61"/>
      <c r="BG69" s="61"/>
      <c r="BH69" s="61"/>
      <c r="BI69" s="61"/>
      <c r="BJ69" s="61"/>
      <c r="BK69" s="61"/>
      <c r="BL69" s="61"/>
      <c r="BM69" s="61"/>
      <c r="BN69" s="61"/>
      <c r="BO69" s="61"/>
      <c r="BP69" s="61"/>
      <c r="BQ69" s="61"/>
      <c r="BR69" s="61"/>
      <c r="BS69" s="61"/>
      <c r="BT69" s="60"/>
      <c r="BU69" s="60"/>
      <c r="BV69" s="60"/>
      <c r="BW69" s="60"/>
      <c r="BX69" s="60"/>
      <c r="BY69" s="60"/>
      <c r="BZ69" s="60"/>
      <c r="CA69" s="60"/>
      <c r="CB69" s="60"/>
      <c r="CC69" s="60"/>
      <c r="CD69" s="60"/>
      <c r="CE69" s="60"/>
      <c r="CF69" s="60"/>
      <c r="CG69" s="60"/>
      <c r="CH69" s="60"/>
      <c r="CI69" s="60"/>
      <c r="CJ69" s="60"/>
      <c r="CK69" s="60"/>
      <c r="CL69" s="60"/>
      <c r="CM69" s="60"/>
      <c r="CN69" s="60"/>
      <c r="CO69" s="60"/>
      <c r="CP69" s="60"/>
      <c r="CQ69" s="60"/>
      <c r="CR69" s="60"/>
      <c r="CS69" s="60"/>
      <c r="CT69" s="60"/>
      <c r="CU69" s="60"/>
      <c r="CV69" s="60"/>
      <c r="CW69" s="60"/>
      <c r="CX69" s="60"/>
      <c r="CY69" s="60"/>
      <c r="CZ69" s="60"/>
      <c r="DA69" s="60"/>
      <c r="DB69" s="60"/>
      <c r="DC69" s="60"/>
      <c r="DD69" s="60"/>
      <c r="DE69" s="60"/>
      <c r="DF69" s="60"/>
      <c r="DG69" s="60"/>
      <c r="DH69" s="60"/>
      <c r="DI69" s="60"/>
      <c r="DJ69" s="60"/>
      <c r="DK69" s="60"/>
      <c r="DL69" s="60"/>
      <c r="DM69" s="60"/>
      <c r="DN69" s="60"/>
      <c r="DO69" s="60"/>
      <c r="DP69" s="60"/>
    </row>
    <row r="70" spans="1:120" s="56" customFormat="1" ht="18">
      <c r="A70" s="58" t="s">
        <v>343</v>
      </c>
      <c r="B70" s="59" t="s">
        <v>342</v>
      </c>
      <c r="C70" s="59">
        <v>1193100002</v>
      </c>
      <c r="D70" s="57" t="s">
        <v>196</v>
      </c>
      <c r="E70" s="54" t="s">
        <v>197</v>
      </c>
      <c r="F70" s="61" t="s">
        <v>344</v>
      </c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  <c r="BH70" s="61"/>
      <c r="BI70" s="61"/>
      <c r="BJ70" s="61"/>
      <c r="BK70" s="61"/>
      <c r="BL70" s="61"/>
      <c r="BM70" s="61"/>
      <c r="BN70" s="61"/>
      <c r="BO70" s="61"/>
      <c r="BP70" s="61"/>
      <c r="BQ70" s="61"/>
      <c r="BR70" s="61"/>
      <c r="BS70" s="61"/>
      <c r="BT70" s="60"/>
      <c r="BU70" s="60"/>
      <c r="BV70" s="60"/>
      <c r="BW70" s="60"/>
      <c r="BX70" s="60"/>
      <c r="BY70" s="60"/>
      <c r="BZ70" s="60"/>
      <c r="CA70" s="60"/>
      <c r="CB70" s="60"/>
      <c r="CC70" s="60"/>
      <c r="CD70" s="60"/>
      <c r="CE70" s="60"/>
      <c r="CF70" s="60"/>
      <c r="CG70" s="60"/>
      <c r="CH70" s="60"/>
      <c r="CI70" s="60"/>
      <c r="CJ70" s="60"/>
      <c r="CK70" s="60"/>
      <c r="CL70" s="60"/>
      <c r="CM70" s="60"/>
      <c r="CN70" s="60"/>
      <c r="CO70" s="60"/>
      <c r="CP70" s="60"/>
      <c r="CQ70" s="60"/>
      <c r="CR70" s="60"/>
      <c r="CS70" s="60"/>
      <c r="CT70" s="60"/>
      <c r="CU70" s="60"/>
      <c r="CV70" s="60"/>
      <c r="CW70" s="60"/>
      <c r="CX70" s="60"/>
      <c r="CY70" s="60"/>
      <c r="CZ70" s="60"/>
      <c r="DA70" s="60"/>
      <c r="DB70" s="60"/>
      <c r="DC70" s="60"/>
      <c r="DD70" s="60"/>
      <c r="DE70" s="60"/>
      <c r="DF70" s="60"/>
      <c r="DG70" s="60"/>
      <c r="DH70" s="60"/>
      <c r="DI70" s="60"/>
      <c r="DJ70" s="60"/>
      <c r="DK70" s="60"/>
      <c r="DL70" s="60"/>
      <c r="DM70" s="60"/>
      <c r="DN70" s="60"/>
      <c r="DO70" s="60"/>
      <c r="DP70" s="60"/>
    </row>
    <row r="71" spans="1:120" s="56" customFormat="1" ht="18">
      <c r="A71" s="58" t="s">
        <v>343</v>
      </c>
      <c r="B71" s="59" t="s">
        <v>342</v>
      </c>
      <c r="C71" s="59">
        <v>1193100002</v>
      </c>
      <c r="D71" s="57" t="s">
        <v>198</v>
      </c>
      <c r="E71" s="54" t="s">
        <v>199</v>
      </c>
      <c r="F71" s="61" t="s">
        <v>344</v>
      </c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61"/>
      <c r="BR71" s="61"/>
      <c r="BS71" s="61"/>
      <c r="BT71" s="60"/>
      <c r="BU71" s="60"/>
      <c r="BV71" s="60"/>
      <c r="BW71" s="60"/>
      <c r="BX71" s="60"/>
      <c r="BY71" s="60"/>
      <c r="BZ71" s="60"/>
      <c r="CA71" s="60"/>
      <c r="CB71" s="60"/>
      <c r="CC71" s="60"/>
      <c r="CD71" s="60"/>
      <c r="CE71" s="60"/>
      <c r="CF71" s="60"/>
      <c r="CG71" s="60"/>
      <c r="CH71" s="60"/>
      <c r="CI71" s="60"/>
      <c r="CJ71" s="60"/>
      <c r="CK71" s="60"/>
      <c r="CL71" s="60"/>
      <c r="CM71" s="60"/>
      <c r="CN71" s="60"/>
      <c r="CO71" s="60"/>
      <c r="CP71" s="60"/>
      <c r="CQ71" s="60"/>
      <c r="CR71" s="60"/>
      <c r="CS71" s="60"/>
      <c r="CT71" s="60"/>
      <c r="CU71" s="60"/>
      <c r="CV71" s="60"/>
      <c r="CW71" s="60"/>
      <c r="CX71" s="60"/>
      <c r="CY71" s="60"/>
      <c r="CZ71" s="60"/>
      <c r="DA71" s="60"/>
      <c r="DB71" s="60"/>
      <c r="DC71" s="60"/>
      <c r="DD71" s="60"/>
      <c r="DE71" s="60"/>
      <c r="DF71" s="60"/>
      <c r="DG71" s="60"/>
      <c r="DH71" s="60"/>
      <c r="DI71" s="60"/>
      <c r="DJ71" s="60"/>
      <c r="DK71" s="60"/>
      <c r="DL71" s="60"/>
      <c r="DM71" s="60"/>
      <c r="DN71" s="60"/>
      <c r="DO71" s="60"/>
      <c r="DP71" s="60"/>
    </row>
    <row r="72" spans="1:120" s="56" customFormat="1" ht="18">
      <c r="A72" s="58" t="s">
        <v>343</v>
      </c>
      <c r="B72" s="59" t="s">
        <v>342</v>
      </c>
      <c r="C72" s="59">
        <v>1193100002</v>
      </c>
      <c r="D72" s="57" t="s">
        <v>200</v>
      </c>
      <c r="E72" s="54" t="s">
        <v>201</v>
      </c>
      <c r="F72" s="61" t="s">
        <v>344</v>
      </c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61"/>
      <c r="BF72" s="61"/>
      <c r="BG72" s="61"/>
      <c r="BH72" s="61"/>
      <c r="BI72" s="61"/>
      <c r="BJ72" s="61"/>
      <c r="BK72" s="61"/>
      <c r="BL72" s="61"/>
      <c r="BM72" s="61"/>
      <c r="BN72" s="61"/>
      <c r="BO72" s="61"/>
      <c r="BP72" s="61"/>
      <c r="BQ72" s="61"/>
      <c r="BR72" s="61"/>
      <c r="BS72" s="61"/>
      <c r="BT72" s="60"/>
      <c r="BU72" s="60"/>
      <c r="BV72" s="60"/>
      <c r="BW72" s="60"/>
      <c r="BX72" s="60"/>
      <c r="BY72" s="60"/>
      <c r="BZ72" s="60"/>
      <c r="CA72" s="60"/>
      <c r="CB72" s="60"/>
      <c r="CC72" s="60"/>
      <c r="CD72" s="60"/>
      <c r="CE72" s="60"/>
      <c r="CF72" s="60"/>
      <c r="CG72" s="60"/>
      <c r="CH72" s="60"/>
      <c r="CI72" s="60"/>
      <c r="CJ72" s="60"/>
      <c r="CK72" s="60"/>
      <c r="CL72" s="60"/>
      <c r="CM72" s="60"/>
      <c r="CN72" s="60"/>
      <c r="CO72" s="60"/>
      <c r="CP72" s="60"/>
      <c r="CQ72" s="60"/>
      <c r="CR72" s="60"/>
      <c r="CS72" s="60"/>
      <c r="CT72" s="60"/>
      <c r="CU72" s="60"/>
      <c r="CV72" s="60"/>
      <c r="CW72" s="60"/>
      <c r="CX72" s="60"/>
      <c r="CY72" s="60"/>
      <c r="CZ72" s="60"/>
      <c r="DA72" s="60"/>
      <c r="DB72" s="60"/>
      <c r="DC72" s="60"/>
      <c r="DD72" s="60"/>
      <c r="DE72" s="60"/>
      <c r="DF72" s="60"/>
      <c r="DG72" s="60"/>
      <c r="DH72" s="60"/>
      <c r="DI72" s="60"/>
      <c r="DJ72" s="60"/>
      <c r="DK72" s="60"/>
      <c r="DL72" s="60"/>
      <c r="DM72" s="60"/>
      <c r="DN72" s="60"/>
      <c r="DO72" s="60"/>
      <c r="DP72" s="60"/>
    </row>
    <row r="73" spans="1:120" s="56" customFormat="1" ht="18">
      <c r="A73" s="58" t="s">
        <v>343</v>
      </c>
      <c r="B73" s="59" t="s">
        <v>342</v>
      </c>
      <c r="C73" s="59">
        <v>1193100002</v>
      </c>
      <c r="D73" s="57" t="s">
        <v>202</v>
      </c>
      <c r="E73" s="54" t="s">
        <v>203</v>
      </c>
      <c r="F73" s="61" t="s">
        <v>345</v>
      </c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1"/>
      <c r="BS73" s="61"/>
      <c r="BT73" s="60"/>
      <c r="BU73" s="60"/>
      <c r="BV73" s="60"/>
      <c r="BW73" s="60"/>
      <c r="BX73" s="60"/>
      <c r="BY73" s="60"/>
      <c r="BZ73" s="60"/>
      <c r="CA73" s="60"/>
      <c r="CB73" s="60"/>
      <c r="CC73" s="60"/>
      <c r="CD73" s="60"/>
      <c r="CE73" s="60"/>
      <c r="CF73" s="60"/>
      <c r="CG73" s="60"/>
      <c r="CH73" s="60"/>
      <c r="CI73" s="60"/>
      <c r="CJ73" s="60"/>
      <c r="CK73" s="60"/>
      <c r="CL73" s="60"/>
      <c r="CM73" s="60"/>
      <c r="CN73" s="60"/>
      <c r="CO73" s="60"/>
      <c r="CP73" s="60"/>
      <c r="CQ73" s="60"/>
      <c r="CR73" s="60"/>
      <c r="CS73" s="60"/>
      <c r="CT73" s="60"/>
      <c r="CU73" s="60"/>
      <c r="CV73" s="60"/>
      <c r="CW73" s="60"/>
      <c r="CX73" s="60"/>
      <c r="CY73" s="60"/>
      <c r="CZ73" s="60"/>
      <c r="DA73" s="60"/>
      <c r="DB73" s="60"/>
      <c r="DC73" s="60"/>
      <c r="DD73" s="60"/>
      <c r="DE73" s="60"/>
      <c r="DF73" s="60"/>
      <c r="DG73" s="60"/>
      <c r="DH73" s="60"/>
      <c r="DI73" s="60"/>
      <c r="DJ73" s="60"/>
      <c r="DK73" s="60"/>
      <c r="DL73" s="60"/>
      <c r="DM73" s="60"/>
      <c r="DN73" s="60"/>
      <c r="DO73" s="60"/>
      <c r="DP73" s="60"/>
    </row>
    <row r="74" spans="1:120" s="56" customFormat="1" ht="18">
      <c r="A74" s="58" t="s">
        <v>343</v>
      </c>
      <c r="B74" s="59" t="s">
        <v>342</v>
      </c>
      <c r="C74" s="59">
        <v>1193100002</v>
      </c>
      <c r="D74" s="57" t="s">
        <v>204</v>
      </c>
      <c r="E74" s="54" t="s">
        <v>205</v>
      </c>
      <c r="F74" s="61" t="s">
        <v>344</v>
      </c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1"/>
      <c r="BS74" s="61"/>
      <c r="BT74" s="60"/>
      <c r="BU74" s="60"/>
      <c r="BV74" s="60"/>
      <c r="BW74" s="60"/>
      <c r="BX74" s="60"/>
      <c r="BY74" s="60"/>
      <c r="BZ74" s="60"/>
      <c r="CA74" s="60"/>
      <c r="CB74" s="60"/>
      <c r="CC74" s="60"/>
      <c r="CD74" s="60"/>
      <c r="CE74" s="60"/>
      <c r="CF74" s="60"/>
      <c r="CG74" s="60"/>
      <c r="CH74" s="60"/>
      <c r="CI74" s="60"/>
      <c r="CJ74" s="60"/>
      <c r="CK74" s="60"/>
      <c r="CL74" s="60"/>
      <c r="CM74" s="60"/>
      <c r="CN74" s="60"/>
      <c r="CO74" s="60"/>
      <c r="CP74" s="60"/>
      <c r="CQ74" s="60"/>
      <c r="CR74" s="60"/>
      <c r="CS74" s="60"/>
      <c r="CT74" s="60"/>
      <c r="CU74" s="60"/>
      <c r="CV74" s="60"/>
      <c r="CW74" s="60"/>
      <c r="CX74" s="60"/>
      <c r="CY74" s="60"/>
      <c r="CZ74" s="60"/>
      <c r="DA74" s="60"/>
      <c r="DB74" s="60"/>
      <c r="DC74" s="60"/>
      <c r="DD74" s="60"/>
      <c r="DE74" s="60"/>
      <c r="DF74" s="60"/>
      <c r="DG74" s="60"/>
      <c r="DH74" s="60"/>
      <c r="DI74" s="60"/>
      <c r="DJ74" s="60"/>
      <c r="DK74" s="60"/>
      <c r="DL74" s="60"/>
      <c r="DM74" s="60"/>
      <c r="DN74" s="60"/>
      <c r="DO74" s="60"/>
      <c r="DP74" s="60"/>
    </row>
    <row r="75" spans="1:120" s="56" customFormat="1" ht="18">
      <c r="A75" s="58" t="s">
        <v>343</v>
      </c>
      <c r="B75" s="59" t="s">
        <v>342</v>
      </c>
      <c r="C75" s="59">
        <v>1193100002</v>
      </c>
      <c r="D75" s="57" t="s">
        <v>206</v>
      </c>
      <c r="E75" s="54" t="s">
        <v>207</v>
      </c>
      <c r="F75" s="61" t="s">
        <v>344</v>
      </c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  <c r="BE75" s="61"/>
      <c r="BF75" s="61"/>
      <c r="BG75" s="61"/>
      <c r="BH75" s="61"/>
      <c r="BI75" s="61"/>
      <c r="BJ75" s="61"/>
      <c r="BK75" s="61"/>
      <c r="BL75" s="61"/>
      <c r="BM75" s="61"/>
      <c r="BN75" s="61"/>
      <c r="BO75" s="61"/>
      <c r="BP75" s="61"/>
      <c r="BQ75" s="61"/>
      <c r="BR75" s="61"/>
      <c r="BS75" s="61"/>
      <c r="BT75" s="60"/>
      <c r="BU75" s="60"/>
      <c r="BV75" s="60"/>
      <c r="BW75" s="60"/>
      <c r="BX75" s="60"/>
      <c r="BY75" s="60"/>
      <c r="BZ75" s="60"/>
      <c r="CA75" s="60"/>
      <c r="CB75" s="60"/>
      <c r="CC75" s="60"/>
      <c r="CD75" s="60"/>
      <c r="CE75" s="60"/>
      <c r="CF75" s="60"/>
      <c r="CG75" s="60"/>
      <c r="CH75" s="60"/>
      <c r="CI75" s="60"/>
      <c r="CJ75" s="60"/>
      <c r="CK75" s="60"/>
      <c r="CL75" s="60"/>
      <c r="CM75" s="60"/>
      <c r="CN75" s="60"/>
      <c r="CO75" s="60"/>
      <c r="CP75" s="60"/>
      <c r="CQ75" s="60"/>
      <c r="CR75" s="60"/>
      <c r="CS75" s="60"/>
      <c r="CT75" s="60"/>
      <c r="CU75" s="60"/>
      <c r="CV75" s="60"/>
      <c r="CW75" s="60"/>
      <c r="CX75" s="60"/>
      <c r="CY75" s="60"/>
      <c r="CZ75" s="60"/>
      <c r="DA75" s="60"/>
      <c r="DB75" s="60"/>
      <c r="DC75" s="60"/>
      <c r="DD75" s="60"/>
      <c r="DE75" s="60"/>
      <c r="DF75" s="60"/>
      <c r="DG75" s="60"/>
      <c r="DH75" s="60"/>
      <c r="DI75" s="60"/>
      <c r="DJ75" s="60"/>
      <c r="DK75" s="60"/>
      <c r="DL75" s="60"/>
      <c r="DM75" s="60"/>
      <c r="DN75" s="60"/>
      <c r="DO75" s="60"/>
      <c r="DP75" s="60"/>
    </row>
    <row r="76" spans="1:120" s="56" customFormat="1" ht="18">
      <c r="A76" s="58" t="s">
        <v>343</v>
      </c>
      <c r="B76" s="59" t="s">
        <v>342</v>
      </c>
      <c r="C76" s="59">
        <v>1193100002</v>
      </c>
      <c r="D76" s="57" t="s">
        <v>208</v>
      </c>
      <c r="E76" s="54" t="s">
        <v>209</v>
      </c>
      <c r="F76" s="61" t="s">
        <v>344</v>
      </c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61"/>
      <c r="BN76" s="61"/>
      <c r="BO76" s="61"/>
      <c r="BP76" s="61"/>
      <c r="BQ76" s="61"/>
      <c r="BR76" s="61"/>
      <c r="BS76" s="61"/>
      <c r="BT76" s="60"/>
      <c r="BU76" s="60"/>
      <c r="BV76" s="60"/>
      <c r="BW76" s="60"/>
      <c r="BX76" s="60"/>
      <c r="BY76" s="60"/>
      <c r="BZ76" s="60"/>
      <c r="CA76" s="60"/>
      <c r="CB76" s="60"/>
      <c r="CC76" s="60"/>
      <c r="CD76" s="60"/>
      <c r="CE76" s="60"/>
      <c r="CF76" s="60"/>
      <c r="CG76" s="60"/>
      <c r="CH76" s="60"/>
      <c r="CI76" s="60"/>
      <c r="CJ76" s="60"/>
      <c r="CK76" s="60"/>
      <c r="CL76" s="60"/>
      <c r="CM76" s="60"/>
      <c r="CN76" s="60"/>
      <c r="CO76" s="60"/>
      <c r="CP76" s="60"/>
      <c r="CQ76" s="60"/>
      <c r="CR76" s="60"/>
      <c r="CS76" s="60"/>
      <c r="CT76" s="60"/>
      <c r="CU76" s="60"/>
      <c r="CV76" s="60"/>
      <c r="CW76" s="60"/>
      <c r="CX76" s="60"/>
      <c r="CY76" s="60"/>
      <c r="CZ76" s="60"/>
      <c r="DA76" s="60"/>
      <c r="DB76" s="60"/>
      <c r="DC76" s="60"/>
      <c r="DD76" s="60"/>
      <c r="DE76" s="60"/>
      <c r="DF76" s="60"/>
      <c r="DG76" s="60"/>
      <c r="DH76" s="60"/>
      <c r="DI76" s="60"/>
      <c r="DJ76" s="60"/>
      <c r="DK76" s="60"/>
      <c r="DL76" s="60"/>
      <c r="DM76" s="60"/>
      <c r="DN76" s="60"/>
      <c r="DO76" s="60"/>
      <c r="DP76" s="60"/>
    </row>
    <row r="77" spans="1:120" s="56" customFormat="1" ht="18">
      <c r="A77" s="58" t="s">
        <v>343</v>
      </c>
      <c r="B77" s="59" t="s">
        <v>342</v>
      </c>
      <c r="C77" s="59">
        <v>1193100002</v>
      </c>
      <c r="D77" s="57" t="s">
        <v>210</v>
      </c>
      <c r="E77" s="54" t="s">
        <v>211</v>
      </c>
      <c r="F77" s="61" t="s">
        <v>345</v>
      </c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61"/>
      <c r="BD77" s="61"/>
      <c r="BE77" s="61"/>
      <c r="BF77" s="61"/>
      <c r="BG77" s="61"/>
      <c r="BH77" s="61"/>
      <c r="BI77" s="61"/>
      <c r="BJ77" s="61"/>
      <c r="BK77" s="61"/>
      <c r="BL77" s="61"/>
      <c r="BM77" s="61"/>
      <c r="BN77" s="61"/>
      <c r="BO77" s="61"/>
      <c r="BP77" s="61"/>
      <c r="BQ77" s="61"/>
      <c r="BR77" s="61"/>
      <c r="BS77" s="61"/>
      <c r="BT77" s="60"/>
      <c r="BU77" s="60"/>
      <c r="BV77" s="60"/>
      <c r="BW77" s="60"/>
      <c r="BX77" s="60"/>
      <c r="BY77" s="60"/>
      <c r="BZ77" s="60"/>
      <c r="CA77" s="60"/>
      <c r="CB77" s="60"/>
      <c r="CC77" s="60"/>
      <c r="CD77" s="60"/>
      <c r="CE77" s="60"/>
      <c r="CF77" s="60"/>
      <c r="CG77" s="60"/>
      <c r="CH77" s="60"/>
      <c r="CI77" s="60"/>
      <c r="CJ77" s="60"/>
      <c r="CK77" s="60"/>
      <c r="CL77" s="60"/>
      <c r="CM77" s="60"/>
      <c r="CN77" s="60"/>
      <c r="CO77" s="60"/>
      <c r="CP77" s="60"/>
      <c r="CQ77" s="60"/>
      <c r="CR77" s="60"/>
      <c r="CS77" s="60"/>
      <c r="CT77" s="60"/>
      <c r="CU77" s="60"/>
      <c r="CV77" s="60"/>
      <c r="CW77" s="60"/>
      <c r="CX77" s="60"/>
      <c r="CY77" s="60"/>
      <c r="CZ77" s="60"/>
      <c r="DA77" s="60"/>
      <c r="DB77" s="60"/>
      <c r="DC77" s="60"/>
      <c r="DD77" s="60"/>
      <c r="DE77" s="60"/>
      <c r="DF77" s="60"/>
      <c r="DG77" s="60"/>
      <c r="DH77" s="60"/>
      <c r="DI77" s="60"/>
      <c r="DJ77" s="60"/>
      <c r="DK77" s="60"/>
      <c r="DL77" s="60"/>
      <c r="DM77" s="60"/>
      <c r="DN77" s="60"/>
      <c r="DO77" s="60"/>
      <c r="DP77" s="60"/>
    </row>
    <row r="78" spans="1:120" s="56" customFormat="1" ht="18">
      <c r="A78" s="58" t="s">
        <v>343</v>
      </c>
      <c r="B78" s="59" t="s">
        <v>342</v>
      </c>
      <c r="C78" s="59">
        <v>1193100002</v>
      </c>
      <c r="D78" s="57" t="s">
        <v>212</v>
      </c>
      <c r="E78" s="54" t="s">
        <v>213</v>
      </c>
      <c r="F78" s="61" t="s">
        <v>345</v>
      </c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61"/>
      <c r="BD78" s="61"/>
      <c r="BE78" s="61"/>
      <c r="BF78" s="61"/>
      <c r="BG78" s="61"/>
      <c r="BH78" s="61"/>
      <c r="BI78" s="61"/>
      <c r="BJ78" s="61"/>
      <c r="BK78" s="61"/>
      <c r="BL78" s="61"/>
      <c r="BM78" s="61"/>
      <c r="BN78" s="61"/>
      <c r="BO78" s="61"/>
      <c r="BP78" s="61"/>
      <c r="BQ78" s="61"/>
      <c r="BR78" s="61"/>
      <c r="BS78" s="61"/>
      <c r="BT78" s="60"/>
      <c r="BU78" s="60"/>
      <c r="BV78" s="60"/>
      <c r="BW78" s="60"/>
      <c r="BX78" s="60"/>
      <c r="BY78" s="60"/>
      <c r="BZ78" s="60"/>
      <c r="CA78" s="60"/>
      <c r="CB78" s="60"/>
      <c r="CC78" s="60"/>
      <c r="CD78" s="60"/>
      <c r="CE78" s="60"/>
      <c r="CF78" s="60"/>
      <c r="CG78" s="60"/>
      <c r="CH78" s="60"/>
      <c r="CI78" s="60"/>
      <c r="CJ78" s="60"/>
      <c r="CK78" s="60"/>
      <c r="CL78" s="60"/>
      <c r="CM78" s="60"/>
      <c r="CN78" s="60"/>
      <c r="CO78" s="60"/>
      <c r="CP78" s="60"/>
      <c r="CQ78" s="60"/>
      <c r="CR78" s="60"/>
      <c r="CS78" s="60"/>
      <c r="CT78" s="60"/>
      <c r="CU78" s="60"/>
      <c r="CV78" s="60"/>
      <c r="CW78" s="60"/>
      <c r="CX78" s="60"/>
      <c r="CY78" s="60"/>
      <c r="CZ78" s="60"/>
      <c r="DA78" s="60"/>
      <c r="DB78" s="60"/>
      <c r="DC78" s="60"/>
      <c r="DD78" s="60"/>
      <c r="DE78" s="60"/>
      <c r="DF78" s="60"/>
      <c r="DG78" s="60"/>
      <c r="DH78" s="60"/>
      <c r="DI78" s="60"/>
      <c r="DJ78" s="60"/>
      <c r="DK78" s="60"/>
      <c r="DL78" s="60"/>
      <c r="DM78" s="60"/>
      <c r="DN78" s="60"/>
      <c r="DO78" s="60"/>
      <c r="DP78" s="60"/>
    </row>
    <row r="79" spans="1:120" s="56" customFormat="1" ht="18">
      <c r="A79" s="58" t="s">
        <v>343</v>
      </c>
      <c r="B79" s="59" t="s">
        <v>342</v>
      </c>
      <c r="C79" s="59">
        <v>1193100002</v>
      </c>
      <c r="D79" s="57" t="s">
        <v>214</v>
      </c>
      <c r="E79" s="54" t="s">
        <v>215</v>
      </c>
      <c r="F79" s="61" t="s">
        <v>344</v>
      </c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61"/>
      <c r="BJ79" s="61"/>
      <c r="BK79" s="61"/>
      <c r="BL79" s="61"/>
      <c r="BM79" s="61"/>
      <c r="BN79" s="61"/>
      <c r="BO79" s="61"/>
      <c r="BP79" s="61"/>
      <c r="BQ79" s="61"/>
      <c r="BR79" s="61"/>
      <c r="BS79" s="61"/>
      <c r="BT79" s="60"/>
      <c r="BU79" s="60"/>
      <c r="BV79" s="60"/>
      <c r="BW79" s="60"/>
      <c r="BX79" s="60"/>
      <c r="BY79" s="60"/>
      <c r="BZ79" s="60"/>
      <c r="CA79" s="60"/>
      <c r="CB79" s="60"/>
      <c r="CC79" s="60"/>
      <c r="CD79" s="60"/>
      <c r="CE79" s="60"/>
      <c r="CF79" s="60"/>
      <c r="CG79" s="60"/>
      <c r="CH79" s="60"/>
      <c r="CI79" s="60"/>
      <c r="CJ79" s="60"/>
      <c r="CK79" s="60"/>
      <c r="CL79" s="60"/>
      <c r="CM79" s="60"/>
      <c r="CN79" s="60"/>
      <c r="CO79" s="60"/>
      <c r="CP79" s="60"/>
      <c r="CQ79" s="60"/>
      <c r="CR79" s="60"/>
      <c r="CS79" s="60"/>
      <c r="CT79" s="60"/>
      <c r="CU79" s="60"/>
      <c r="CV79" s="60"/>
      <c r="CW79" s="60"/>
      <c r="CX79" s="60"/>
      <c r="CY79" s="60"/>
      <c r="CZ79" s="60"/>
      <c r="DA79" s="60"/>
      <c r="DB79" s="60"/>
      <c r="DC79" s="60"/>
      <c r="DD79" s="60"/>
      <c r="DE79" s="60"/>
      <c r="DF79" s="60"/>
      <c r="DG79" s="60"/>
      <c r="DH79" s="60"/>
      <c r="DI79" s="60"/>
      <c r="DJ79" s="60"/>
      <c r="DK79" s="60"/>
      <c r="DL79" s="60"/>
      <c r="DM79" s="60"/>
      <c r="DN79" s="60"/>
      <c r="DO79" s="60"/>
      <c r="DP79" s="60"/>
    </row>
    <row r="80" spans="1:120" s="56" customFormat="1" ht="18">
      <c r="A80" s="58" t="s">
        <v>343</v>
      </c>
      <c r="B80" s="59" t="s">
        <v>342</v>
      </c>
      <c r="C80" s="59">
        <v>1193100002</v>
      </c>
      <c r="D80" s="57" t="s">
        <v>216</v>
      </c>
      <c r="E80" s="54" t="s">
        <v>217</v>
      </c>
      <c r="F80" s="61" t="s">
        <v>345</v>
      </c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61"/>
      <c r="BJ80" s="61"/>
      <c r="BK80" s="61"/>
      <c r="BL80" s="61"/>
      <c r="BM80" s="61"/>
      <c r="BN80" s="61"/>
      <c r="BO80" s="61"/>
      <c r="BP80" s="61"/>
      <c r="BQ80" s="61"/>
      <c r="BR80" s="61"/>
      <c r="BS80" s="61"/>
      <c r="BT80" s="60"/>
      <c r="BU80" s="60"/>
      <c r="BV80" s="60"/>
      <c r="BW80" s="60"/>
      <c r="BX80" s="60"/>
      <c r="BY80" s="60"/>
      <c r="BZ80" s="60"/>
      <c r="CA80" s="60"/>
      <c r="CB80" s="60"/>
      <c r="CC80" s="60"/>
      <c r="CD80" s="60"/>
      <c r="CE80" s="60"/>
      <c r="CF80" s="60"/>
      <c r="CG80" s="60"/>
      <c r="CH80" s="60"/>
      <c r="CI80" s="60"/>
      <c r="CJ80" s="60"/>
      <c r="CK80" s="60"/>
      <c r="CL80" s="60"/>
      <c r="CM80" s="60"/>
      <c r="CN80" s="60"/>
      <c r="CO80" s="60"/>
      <c r="CP80" s="60"/>
      <c r="CQ80" s="60"/>
      <c r="CR80" s="60"/>
      <c r="CS80" s="60"/>
      <c r="CT80" s="60"/>
      <c r="CU80" s="60"/>
      <c r="CV80" s="60"/>
      <c r="CW80" s="60"/>
      <c r="CX80" s="60"/>
      <c r="CY80" s="60"/>
      <c r="CZ80" s="60"/>
      <c r="DA80" s="60"/>
      <c r="DB80" s="60"/>
      <c r="DC80" s="60"/>
      <c r="DD80" s="60"/>
      <c r="DE80" s="60"/>
      <c r="DF80" s="60"/>
      <c r="DG80" s="60"/>
      <c r="DH80" s="60"/>
      <c r="DI80" s="60"/>
      <c r="DJ80" s="60"/>
      <c r="DK80" s="60"/>
      <c r="DL80" s="60"/>
      <c r="DM80" s="60"/>
      <c r="DN80" s="60"/>
      <c r="DO80" s="60"/>
      <c r="DP80" s="60"/>
    </row>
    <row r="81" spans="1:120" s="56" customFormat="1" ht="18">
      <c r="A81" s="58" t="s">
        <v>343</v>
      </c>
      <c r="B81" s="59" t="s">
        <v>342</v>
      </c>
      <c r="C81" s="59">
        <v>1193100002</v>
      </c>
      <c r="D81" s="57" t="s">
        <v>218</v>
      </c>
      <c r="E81" s="54" t="s">
        <v>219</v>
      </c>
      <c r="F81" s="61" t="s">
        <v>345</v>
      </c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1"/>
      <c r="BS81" s="61"/>
      <c r="BT81" s="60"/>
      <c r="BU81" s="60"/>
      <c r="BV81" s="60"/>
      <c r="BW81" s="60"/>
      <c r="BX81" s="60"/>
      <c r="BY81" s="60"/>
      <c r="BZ81" s="60"/>
      <c r="CA81" s="60"/>
      <c r="CB81" s="60"/>
      <c r="CC81" s="60"/>
      <c r="CD81" s="60"/>
      <c r="CE81" s="60"/>
      <c r="CF81" s="60"/>
      <c r="CG81" s="60"/>
      <c r="CH81" s="60"/>
      <c r="CI81" s="60"/>
      <c r="CJ81" s="60"/>
      <c r="CK81" s="60"/>
      <c r="CL81" s="60"/>
      <c r="CM81" s="60"/>
      <c r="CN81" s="60"/>
      <c r="CO81" s="60"/>
      <c r="CP81" s="60"/>
      <c r="CQ81" s="60"/>
      <c r="CR81" s="60"/>
      <c r="CS81" s="60"/>
      <c r="CT81" s="60"/>
      <c r="CU81" s="60"/>
      <c r="CV81" s="60"/>
      <c r="CW81" s="60"/>
      <c r="CX81" s="60"/>
      <c r="CY81" s="60"/>
      <c r="CZ81" s="60"/>
      <c r="DA81" s="60"/>
      <c r="DB81" s="60"/>
      <c r="DC81" s="60"/>
      <c r="DD81" s="60"/>
      <c r="DE81" s="60"/>
      <c r="DF81" s="60"/>
      <c r="DG81" s="60"/>
      <c r="DH81" s="60"/>
      <c r="DI81" s="60"/>
      <c r="DJ81" s="60"/>
      <c r="DK81" s="60"/>
      <c r="DL81" s="60"/>
      <c r="DM81" s="60"/>
      <c r="DN81" s="60"/>
      <c r="DO81" s="60"/>
      <c r="DP81" s="60"/>
    </row>
    <row r="82" spans="1:120" s="56" customFormat="1" ht="18">
      <c r="A82" s="58" t="s">
        <v>343</v>
      </c>
      <c r="B82" s="59" t="s">
        <v>342</v>
      </c>
      <c r="C82" s="59">
        <v>1193100002</v>
      </c>
      <c r="D82" s="57" t="s">
        <v>220</v>
      </c>
      <c r="E82" s="54" t="s">
        <v>221</v>
      </c>
      <c r="F82" s="61" t="s">
        <v>345</v>
      </c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  <c r="BH82" s="61"/>
      <c r="BI82" s="61"/>
      <c r="BJ82" s="61"/>
      <c r="BK82" s="61"/>
      <c r="BL82" s="61"/>
      <c r="BM82" s="61"/>
      <c r="BN82" s="61"/>
      <c r="BO82" s="61"/>
      <c r="BP82" s="61"/>
      <c r="BQ82" s="61"/>
      <c r="BR82" s="61"/>
      <c r="BS82" s="61"/>
      <c r="BT82" s="60"/>
      <c r="BU82" s="60"/>
      <c r="BV82" s="60"/>
      <c r="BW82" s="60"/>
      <c r="BX82" s="60"/>
      <c r="BY82" s="60"/>
      <c r="BZ82" s="60"/>
      <c r="CA82" s="60"/>
      <c r="CB82" s="60"/>
      <c r="CC82" s="60"/>
      <c r="CD82" s="60"/>
      <c r="CE82" s="60"/>
      <c r="CF82" s="60"/>
      <c r="CG82" s="60"/>
      <c r="CH82" s="60"/>
      <c r="CI82" s="60"/>
      <c r="CJ82" s="60"/>
      <c r="CK82" s="60"/>
      <c r="CL82" s="60"/>
      <c r="CM82" s="60"/>
      <c r="CN82" s="60"/>
      <c r="CO82" s="60"/>
      <c r="CP82" s="60"/>
      <c r="CQ82" s="60"/>
      <c r="CR82" s="60"/>
      <c r="CS82" s="60"/>
      <c r="CT82" s="60"/>
      <c r="CU82" s="60"/>
      <c r="CV82" s="60"/>
      <c r="CW82" s="60"/>
      <c r="CX82" s="60"/>
      <c r="CY82" s="60"/>
      <c r="CZ82" s="60"/>
      <c r="DA82" s="60"/>
      <c r="DB82" s="60"/>
      <c r="DC82" s="60"/>
      <c r="DD82" s="60"/>
      <c r="DE82" s="60"/>
      <c r="DF82" s="60"/>
      <c r="DG82" s="60"/>
      <c r="DH82" s="60"/>
      <c r="DI82" s="60"/>
      <c r="DJ82" s="60"/>
      <c r="DK82" s="60"/>
      <c r="DL82" s="60"/>
      <c r="DM82" s="60"/>
      <c r="DN82" s="60"/>
      <c r="DO82" s="60"/>
      <c r="DP82" s="60"/>
    </row>
    <row r="83" spans="1:120" s="56" customFormat="1" ht="18">
      <c r="A83" s="58" t="s">
        <v>343</v>
      </c>
      <c r="B83" s="59" t="s">
        <v>342</v>
      </c>
      <c r="C83" s="59">
        <v>1193100002</v>
      </c>
      <c r="D83" s="57" t="s">
        <v>222</v>
      </c>
      <c r="E83" s="54" t="s">
        <v>223</v>
      </c>
      <c r="F83" s="61" t="s">
        <v>344</v>
      </c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1"/>
      <c r="BE83" s="61"/>
      <c r="BF83" s="61"/>
      <c r="BG83" s="61"/>
      <c r="BH83" s="61"/>
      <c r="BI83" s="61"/>
      <c r="BJ83" s="61"/>
      <c r="BK83" s="61"/>
      <c r="BL83" s="61"/>
      <c r="BM83" s="61"/>
      <c r="BN83" s="61"/>
      <c r="BO83" s="61"/>
      <c r="BP83" s="61"/>
      <c r="BQ83" s="61"/>
      <c r="BR83" s="61"/>
      <c r="BS83" s="61"/>
      <c r="BT83" s="60"/>
      <c r="BU83" s="60"/>
      <c r="BV83" s="60"/>
      <c r="BW83" s="60"/>
      <c r="BX83" s="60"/>
      <c r="BY83" s="60"/>
      <c r="BZ83" s="60"/>
      <c r="CA83" s="60"/>
      <c r="CB83" s="60"/>
      <c r="CC83" s="60"/>
      <c r="CD83" s="60"/>
      <c r="CE83" s="60"/>
      <c r="CF83" s="60"/>
      <c r="CG83" s="60"/>
      <c r="CH83" s="60"/>
      <c r="CI83" s="60"/>
      <c r="CJ83" s="60"/>
      <c r="CK83" s="60"/>
      <c r="CL83" s="60"/>
      <c r="CM83" s="60"/>
      <c r="CN83" s="60"/>
      <c r="CO83" s="60"/>
      <c r="CP83" s="60"/>
      <c r="CQ83" s="60"/>
      <c r="CR83" s="60"/>
      <c r="CS83" s="60"/>
      <c r="CT83" s="60"/>
      <c r="CU83" s="60"/>
      <c r="CV83" s="60"/>
      <c r="CW83" s="60"/>
      <c r="CX83" s="60"/>
      <c r="CY83" s="60"/>
      <c r="CZ83" s="60"/>
      <c r="DA83" s="60"/>
      <c r="DB83" s="60"/>
      <c r="DC83" s="60"/>
      <c r="DD83" s="60"/>
      <c r="DE83" s="60"/>
      <c r="DF83" s="60"/>
      <c r="DG83" s="60"/>
      <c r="DH83" s="60"/>
      <c r="DI83" s="60"/>
      <c r="DJ83" s="60"/>
      <c r="DK83" s="60"/>
      <c r="DL83" s="60"/>
      <c r="DM83" s="60"/>
      <c r="DN83" s="60"/>
      <c r="DO83" s="60"/>
      <c r="DP83" s="60"/>
    </row>
    <row r="84" spans="1:120" s="56" customFormat="1" ht="18">
      <c r="A84" s="58" t="s">
        <v>343</v>
      </c>
      <c r="B84" s="59" t="s">
        <v>342</v>
      </c>
      <c r="C84" s="59">
        <v>1193100002</v>
      </c>
      <c r="D84" s="57" t="s">
        <v>224</v>
      </c>
      <c r="E84" s="54" t="s">
        <v>225</v>
      </c>
      <c r="F84" s="61" t="s">
        <v>345</v>
      </c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61"/>
      <c r="BD84" s="61"/>
      <c r="BE84" s="61"/>
      <c r="BF84" s="61"/>
      <c r="BG84" s="61"/>
      <c r="BH84" s="61"/>
      <c r="BI84" s="61"/>
      <c r="BJ84" s="61"/>
      <c r="BK84" s="61"/>
      <c r="BL84" s="61"/>
      <c r="BM84" s="61"/>
      <c r="BN84" s="61"/>
      <c r="BO84" s="61"/>
      <c r="BP84" s="61"/>
      <c r="BQ84" s="61"/>
      <c r="BR84" s="61"/>
      <c r="BS84" s="61"/>
      <c r="BT84" s="60"/>
      <c r="BU84" s="60"/>
      <c r="BV84" s="60"/>
      <c r="BW84" s="60"/>
      <c r="BX84" s="60"/>
      <c r="BY84" s="60"/>
      <c r="BZ84" s="60"/>
      <c r="CA84" s="60"/>
      <c r="CB84" s="60"/>
      <c r="CC84" s="60"/>
      <c r="CD84" s="60"/>
      <c r="CE84" s="60"/>
      <c r="CF84" s="60"/>
      <c r="CG84" s="60"/>
      <c r="CH84" s="60"/>
      <c r="CI84" s="60"/>
      <c r="CJ84" s="60"/>
      <c r="CK84" s="60"/>
      <c r="CL84" s="60"/>
      <c r="CM84" s="60"/>
      <c r="CN84" s="60"/>
      <c r="CO84" s="60"/>
      <c r="CP84" s="60"/>
      <c r="CQ84" s="60"/>
      <c r="CR84" s="60"/>
      <c r="CS84" s="60"/>
      <c r="CT84" s="60"/>
      <c r="CU84" s="60"/>
      <c r="CV84" s="60"/>
      <c r="CW84" s="60"/>
      <c r="CX84" s="60"/>
      <c r="CY84" s="60"/>
      <c r="CZ84" s="60"/>
      <c r="DA84" s="60"/>
      <c r="DB84" s="60"/>
      <c r="DC84" s="60"/>
      <c r="DD84" s="60"/>
      <c r="DE84" s="60"/>
      <c r="DF84" s="60"/>
      <c r="DG84" s="60"/>
      <c r="DH84" s="60"/>
      <c r="DI84" s="60"/>
      <c r="DJ84" s="60"/>
      <c r="DK84" s="60"/>
      <c r="DL84" s="60"/>
      <c r="DM84" s="60"/>
      <c r="DN84" s="60"/>
      <c r="DO84" s="60"/>
      <c r="DP84" s="60"/>
    </row>
    <row r="85" spans="1:120" s="56" customFormat="1" ht="18">
      <c r="A85" s="58" t="s">
        <v>343</v>
      </c>
      <c r="B85" s="59" t="s">
        <v>342</v>
      </c>
      <c r="C85" s="59">
        <v>1193100002</v>
      </c>
      <c r="D85" s="57" t="s">
        <v>226</v>
      </c>
      <c r="E85" s="54" t="s">
        <v>227</v>
      </c>
      <c r="F85" s="61" t="s">
        <v>344</v>
      </c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61"/>
      <c r="BD85" s="61"/>
      <c r="BE85" s="61"/>
      <c r="BF85" s="61"/>
      <c r="BG85" s="61"/>
      <c r="BH85" s="61"/>
      <c r="BI85" s="61"/>
      <c r="BJ85" s="61"/>
      <c r="BK85" s="61"/>
      <c r="BL85" s="61"/>
      <c r="BM85" s="61"/>
      <c r="BN85" s="61"/>
      <c r="BO85" s="61"/>
      <c r="BP85" s="61"/>
      <c r="BQ85" s="61"/>
      <c r="BR85" s="61"/>
      <c r="BS85" s="61"/>
      <c r="BT85" s="60"/>
      <c r="BU85" s="60"/>
      <c r="BV85" s="60"/>
      <c r="BW85" s="60"/>
      <c r="BX85" s="60"/>
      <c r="BY85" s="60"/>
      <c r="BZ85" s="60"/>
      <c r="CA85" s="60"/>
      <c r="CB85" s="60"/>
      <c r="CC85" s="60"/>
      <c r="CD85" s="60"/>
      <c r="CE85" s="60"/>
      <c r="CF85" s="60"/>
      <c r="CG85" s="60"/>
      <c r="CH85" s="60"/>
      <c r="CI85" s="60"/>
      <c r="CJ85" s="60"/>
      <c r="CK85" s="60"/>
      <c r="CL85" s="60"/>
      <c r="CM85" s="60"/>
      <c r="CN85" s="60"/>
      <c r="CO85" s="60"/>
      <c r="CP85" s="60"/>
      <c r="CQ85" s="60"/>
      <c r="CR85" s="60"/>
      <c r="CS85" s="60"/>
      <c r="CT85" s="60"/>
      <c r="CU85" s="60"/>
      <c r="CV85" s="60"/>
      <c r="CW85" s="60"/>
      <c r="CX85" s="60"/>
      <c r="CY85" s="60"/>
      <c r="CZ85" s="60"/>
      <c r="DA85" s="60"/>
      <c r="DB85" s="60"/>
      <c r="DC85" s="60"/>
      <c r="DD85" s="60"/>
      <c r="DE85" s="60"/>
      <c r="DF85" s="60"/>
      <c r="DG85" s="60"/>
      <c r="DH85" s="60"/>
      <c r="DI85" s="60"/>
      <c r="DJ85" s="60"/>
      <c r="DK85" s="60"/>
      <c r="DL85" s="60"/>
      <c r="DM85" s="60"/>
      <c r="DN85" s="60"/>
      <c r="DO85" s="60"/>
      <c r="DP85" s="60"/>
    </row>
    <row r="86" spans="1:120" s="56" customFormat="1" ht="18">
      <c r="A86" s="58" t="s">
        <v>343</v>
      </c>
      <c r="B86" s="59" t="s">
        <v>342</v>
      </c>
      <c r="C86" s="59">
        <v>1193100002</v>
      </c>
      <c r="D86" s="57" t="s">
        <v>228</v>
      </c>
      <c r="E86" s="54" t="s">
        <v>229</v>
      </c>
      <c r="F86" s="61" t="s">
        <v>344</v>
      </c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61"/>
      <c r="BM86" s="61"/>
      <c r="BN86" s="61"/>
      <c r="BO86" s="61"/>
      <c r="BP86" s="61"/>
      <c r="BQ86" s="61"/>
      <c r="BR86" s="61"/>
      <c r="BS86" s="61"/>
      <c r="BT86" s="60"/>
      <c r="BU86" s="60"/>
      <c r="BV86" s="60"/>
      <c r="BW86" s="60"/>
      <c r="BX86" s="60"/>
      <c r="BY86" s="60"/>
      <c r="BZ86" s="60"/>
      <c r="CA86" s="60"/>
      <c r="CB86" s="60"/>
      <c r="CC86" s="60"/>
      <c r="CD86" s="60"/>
      <c r="CE86" s="60"/>
      <c r="CF86" s="60"/>
      <c r="CG86" s="60"/>
      <c r="CH86" s="60"/>
      <c r="CI86" s="60"/>
      <c r="CJ86" s="60"/>
      <c r="CK86" s="60"/>
      <c r="CL86" s="60"/>
      <c r="CM86" s="60"/>
      <c r="CN86" s="60"/>
      <c r="CO86" s="60"/>
      <c r="CP86" s="60"/>
      <c r="CQ86" s="60"/>
      <c r="CR86" s="60"/>
      <c r="CS86" s="60"/>
      <c r="CT86" s="60"/>
      <c r="CU86" s="60"/>
      <c r="CV86" s="60"/>
      <c r="CW86" s="60"/>
      <c r="CX86" s="60"/>
      <c r="CY86" s="60"/>
      <c r="CZ86" s="60"/>
      <c r="DA86" s="60"/>
      <c r="DB86" s="60"/>
      <c r="DC86" s="60"/>
      <c r="DD86" s="60"/>
      <c r="DE86" s="60"/>
      <c r="DF86" s="60"/>
      <c r="DG86" s="60"/>
      <c r="DH86" s="60"/>
      <c r="DI86" s="60"/>
      <c r="DJ86" s="60"/>
      <c r="DK86" s="60"/>
      <c r="DL86" s="60"/>
      <c r="DM86" s="60"/>
      <c r="DN86" s="60"/>
      <c r="DO86" s="60"/>
      <c r="DP86" s="60"/>
    </row>
    <row r="87" spans="1:120" s="56" customFormat="1" ht="18">
      <c r="A87" s="58" t="s">
        <v>343</v>
      </c>
      <c r="B87" s="59" t="s">
        <v>342</v>
      </c>
      <c r="C87" s="59">
        <v>1193100002</v>
      </c>
      <c r="D87" s="57" t="s">
        <v>230</v>
      </c>
      <c r="E87" s="54" t="s">
        <v>231</v>
      </c>
      <c r="F87" s="61" t="s">
        <v>345</v>
      </c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1"/>
      <c r="AM87" s="61"/>
      <c r="AN87" s="61"/>
      <c r="AO87" s="61"/>
      <c r="AP87" s="61"/>
      <c r="AQ87" s="61"/>
      <c r="AR87" s="61"/>
      <c r="AS87" s="61"/>
      <c r="AT87" s="61"/>
      <c r="AU87" s="61"/>
      <c r="AV87" s="61"/>
      <c r="AW87" s="61"/>
      <c r="AX87" s="61"/>
      <c r="AY87" s="61"/>
      <c r="AZ87" s="61"/>
      <c r="BA87" s="61"/>
      <c r="BB87" s="61"/>
      <c r="BC87" s="61"/>
      <c r="BD87" s="61"/>
      <c r="BE87" s="61"/>
      <c r="BF87" s="61"/>
      <c r="BG87" s="61"/>
      <c r="BH87" s="61"/>
      <c r="BI87" s="61"/>
      <c r="BJ87" s="61"/>
      <c r="BK87" s="61"/>
      <c r="BL87" s="61"/>
      <c r="BM87" s="61"/>
      <c r="BN87" s="61"/>
      <c r="BO87" s="61"/>
      <c r="BP87" s="61"/>
      <c r="BQ87" s="61"/>
      <c r="BR87" s="61"/>
      <c r="BS87" s="61"/>
      <c r="BT87" s="60"/>
      <c r="BU87" s="60"/>
      <c r="BV87" s="60"/>
      <c r="BW87" s="60"/>
      <c r="BX87" s="60"/>
      <c r="BY87" s="60"/>
      <c r="BZ87" s="60"/>
      <c r="CA87" s="60"/>
      <c r="CB87" s="60"/>
      <c r="CC87" s="60"/>
      <c r="CD87" s="60"/>
      <c r="CE87" s="60"/>
      <c r="CF87" s="60"/>
      <c r="CG87" s="60"/>
      <c r="CH87" s="60"/>
      <c r="CI87" s="60"/>
      <c r="CJ87" s="60"/>
      <c r="CK87" s="60"/>
      <c r="CL87" s="60"/>
      <c r="CM87" s="60"/>
      <c r="CN87" s="60"/>
      <c r="CO87" s="60"/>
      <c r="CP87" s="60"/>
      <c r="CQ87" s="60"/>
      <c r="CR87" s="60"/>
      <c r="CS87" s="60"/>
      <c r="CT87" s="60"/>
      <c r="CU87" s="60"/>
      <c r="CV87" s="60"/>
      <c r="CW87" s="60"/>
      <c r="CX87" s="60"/>
      <c r="CY87" s="60"/>
      <c r="CZ87" s="60"/>
      <c r="DA87" s="60"/>
      <c r="DB87" s="60"/>
      <c r="DC87" s="60"/>
      <c r="DD87" s="60"/>
      <c r="DE87" s="60"/>
      <c r="DF87" s="60"/>
      <c r="DG87" s="60"/>
      <c r="DH87" s="60"/>
      <c r="DI87" s="60"/>
      <c r="DJ87" s="60"/>
      <c r="DK87" s="60"/>
      <c r="DL87" s="60"/>
      <c r="DM87" s="60"/>
      <c r="DN87" s="60"/>
      <c r="DO87" s="60"/>
      <c r="DP87" s="60"/>
    </row>
    <row r="88" spans="1:120" s="56" customFormat="1" ht="18">
      <c r="A88" s="58" t="s">
        <v>343</v>
      </c>
      <c r="B88" s="59" t="s">
        <v>342</v>
      </c>
      <c r="C88" s="59">
        <v>1193100002</v>
      </c>
      <c r="D88" s="57" t="s">
        <v>232</v>
      </c>
      <c r="E88" s="54" t="s">
        <v>233</v>
      </c>
      <c r="F88" s="61" t="s">
        <v>345</v>
      </c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1"/>
      <c r="AM88" s="61"/>
      <c r="AN88" s="61"/>
      <c r="AO88" s="61"/>
      <c r="AP88" s="61"/>
      <c r="AQ88" s="61"/>
      <c r="AR88" s="61"/>
      <c r="AS88" s="61"/>
      <c r="AT88" s="61"/>
      <c r="AU88" s="61"/>
      <c r="AV88" s="61"/>
      <c r="AW88" s="61"/>
      <c r="AX88" s="61"/>
      <c r="AY88" s="61"/>
      <c r="AZ88" s="61"/>
      <c r="BA88" s="61"/>
      <c r="BB88" s="61"/>
      <c r="BC88" s="61"/>
      <c r="BD88" s="61"/>
      <c r="BE88" s="61"/>
      <c r="BF88" s="61"/>
      <c r="BG88" s="61"/>
      <c r="BH88" s="61"/>
      <c r="BI88" s="61"/>
      <c r="BJ88" s="61"/>
      <c r="BK88" s="61"/>
      <c r="BL88" s="61"/>
      <c r="BM88" s="61"/>
      <c r="BN88" s="61"/>
      <c r="BO88" s="61"/>
      <c r="BP88" s="61"/>
      <c r="BQ88" s="61"/>
      <c r="BR88" s="61"/>
      <c r="BS88" s="61"/>
      <c r="BT88" s="60"/>
      <c r="BU88" s="60"/>
      <c r="BV88" s="60"/>
      <c r="BW88" s="60"/>
      <c r="BX88" s="60"/>
      <c r="BY88" s="60"/>
      <c r="BZ88" s="60"/>
      <c r="CA88" s="60"/>
      <c r="CB88" s="60"/>
      <c r="CC88" s="60"/>
      <c r="CD88" s="60"/>
      <c r="CE88" s="60"/>
      <c r="CF88" s="60"/>
      <c r="CG88" s="60"/>
      <c r="CH88" s="60"/>
      <c r="CI88" s="60"/>
      <c r="CJ88" s="60"/>
      <c r="CK88" s="60"/>
      <c r="CL88" s="60"/>
      <c r="CM88" s="60"/>
      <c r="CN88" s="60"/>
      <c r="CO88" s="60"/>
      <c r="CP88" s="60"/>
      <c r="CQ88" s="60"/>
      <c r="CR88" s="60"/>
      <c r="CS88" s="60"/>
      <c r="CT88" s="60"/>
      <c r="CU88" s="60"/>
      <c r="CV88" s="60"/>
      <c r="CW88" s="60"/>
      <c r="CX88" s="60"/>
      <c r="CY88" s="60"/>
      <c r="CZ88" s="60"/>
      <c r="DA88" s="60"/>
      <c r="DB88" s="60"/>
      <c r="DC88" s="60"/>
      <c r="DD88" s="60"/>
      <c r="DE88" s="60"/>
      <c r="DF88" s="60"/>
      <c r="DG88" s="60"/>
      <c r="DH88" s="60"/>
      <c r="DI88" s="60"/>
      <c r="DJ88" s="60"/>
      <c r="DK88" s="60"/>
      <c r="DL88" s="60"/>
      <c r="DM88" s="60"/>
      <c r="DN88" s="60"/>
      <c r="DO88" s="60"/>
      <c r="DP88" s="60"/>
    </row>
    <row r="89" spans="1:120" s="56" customFormat="1" ht="18">
      <c r="A89" s="58" t="s">
        <v>343</v>
      </c>
      <c r="B89" s="59" t="s">
        <v>342</v>
      </c>
      <c r="C89" s="59">
        <v>1193100002</v>
      </c>
      <c r="D89" s="57" t="s">
        <v>234</v>
      </c>
      <c r="E89" s="54" t="s">
        <v>235</v>
      </c>
      <c r="F89" s="61" t="s">
        <v>345</v>
      </c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61"/>
      <c r="BD89" s="61"/>
      <c r="BE89" s="61"/>
      <c r="BF89" s="61"/>
      <c r="BG89" s="61"/>
      <c r="BH89" s="61"/>
      <c r="BI89" s="61"/>
      <c r="BJ89" s="61"/>
      <c r="BK89" s="61"/>
      <c r="BL89" s="61"/>
      <c r="BM89" s="61"/>
      <c r="BN89" s="61"/>
      <c r="BO89" s="61"/>
      <c r="BP89" s="61"/>
      <c r="BQ89" s="61"/>
      <c r="BR89" s="61"/>
      <c r="BS89" s="61"/>
      <c r="BT89" s="60"/>
      <c r="BU89" s="60"/>
      <c r="BV89" s="60"/>
      <c r="BW89" s="60"/>
      <c r="BX89" s="60"/>
      <c r="BY89" s="60"/>
      <c r="BZ89" s="60"/>
      <c r="CA89" s="60"/>
      <c r="CB89" s="60"/>
      <c r="CC89" s="60"/>
      <c r="CD89" s="60"/>
      <c r="CE89" s="60"/>
      <c r="CF89" s="60"/>
      <c r="CG89" s="60"/>
      <c r="CH89" s="60"/>
      <c r="CI89" s="60"/>
      <c r="CJ89" s="60"/>
      <c r="CK89" s="60"/>
      <c r="CL89" s="60"/>
      <c r="CM89" s="60"/>
      <c r="CN89" s="60"/>
      <c r="CO89" s="60"/>
      <c r="CP89" s="60"/>
      <c r="CQ89" s="60"/>
      <c r="CR89" s="60"/>
      <c r="CS89" s="60"/>
      <c r="CT89" s="60"/>
      <c r="CU89" s="60"/>
      <c r="CV89" s="60"/>
      <c r="CW89" s="60"/>
      <c r="CX89" s="60"/>
      <c r="CY89" s="60"/>
      <c r="CZ89" s="60"/>
      <c r="DA89" s="60"/>
      <c r="DB89" s="60"/>
      <c r="DC89" s="60"/>
      <c r="DD89" s="60"/>
      <c r="DE89" s="60"/>
      <c r="DF89" s="60"/>
      <c r="DG89" s="60"/>
      <c r="DH89" s="60"/>
      <c r="DI89" s="60"/>
      <c r="DJ89" s="60"/>
      <c r="DK89" s="60"/>
      <c r="DL89" s="60"/>
      <c r="DM89" s="60"/>
      <c r="DN89" s="60"/>
      <c r="DO89" s="60"/>
      <c r="DP89" s="60"/>
    </row>
    <row r="90" spans="1:120" s="56" customFormat="1" ht="18">
      <c r="A90" s="58" t="s">
        <v>343</v>
      </c>
      <c r="B90" s="59" t="s">
        <v>342</v>
      </c>
      <c r="C90" s="59">
        <v>1193100002</v>
      </c>
      <c r="D90" s="57" t="s">
        <v>236</v>
      </c>
      <c r="E90" s="54" t="s">
        <v>237</v>
      </c>
      <c r="F90" s="61" t="s">
        <v>344</v>
      </c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61"/>
      <c r="AN90" s="61"/>
      <c r="AO90" s="61"/>
      <c r="AP90" s="61"/>
      <c r="AQ90" s="61"/>
      <c r="AR90" s="61"/>
      <c r="AS90" s="61"/>
      <c r="AT90" s="61"/>
      <c r="AU90" s="61"/>
      <c r="AV90" s="61"/>
      <c r="AW90" s="61"/>
      <c r="AX90" s="61"/>
      <c r="AY90" s="61"/>
      <c r="AZ90" s="61"/>
      <c r="BA90" s="61"/>
      <c r="BB90" s="61"/>
      <c r="BC90" s="61"/>
      <c r="BD90" s="61"/>
      <c r="BE90" s="61"/>
      <c r="BF90" s="61"/>
      <c r="BG90" s="61"/>
      <c r="BH90" s="61"/>
      <c r="BI90" s="61"/>
      <c r="BJ90" s="61"/>
      <c r="BK90" s="61"/>
      <c r="BL90" s="61"/>
      <c r="BM90" s="61"/>
      <c r="BN90" s="61"/>
      <c r="BO90" s="61"/>
      <c r="BP90" s="61"/>
      <c r="BQ90" s="61"/>
      <c r="BR90" s="61"/>
      <c r="BS90" s="61"/>
      <c r="BT90" s="60"/>
      <c r="BU90" s="60"/>
      <c r="BV90" s="60"/>
      <c r="BW90" s="60"/>
      <c r="BX90" s="60"/>
      <c r="BY90" s="60"/>
      <c r="BZ90" s="60"/>
      <c r="CA90" s="60"/>
      <c r="CB90" s="60"/>
      <c r="CC90" s="60"/>
      <c r="CD90" s="60"/>
      <c r="CE90" s="60"/>
      <c r="CF90" s="60"/>
      <c r="CG90" s="60"/>
      <c r="CH90" s="60"/>
      <c r="CI90" s="60"/>
      <c r="CJ90" s="60"/>
      <c r="CK90" s="60"/>
      <c r="CL90" s="60"/>
      <c r="CM90" s="60"/>
      <c r="CN90" s="60"/>
      <c r="CO90" s="60"/>
      <c r="CP90" s="60"/>
      <c r="CQ90" s="60"/>
      <c r="CR90" s="60"/>
      <c r="CS90" s="60"/>
      <c r="CT90" s="60"/>
      <c r="CU90" s="60"/>
      <c r="CV90" s="60"/>
      <c r="CW90" s="60"/>
      <c r="CX90" s="60"/>
      <c r="CY90" s="60"/>
      <c r="CZ90" s="60"/>
      <c r="DA90" s="60"/>
      <c r="DB90" s="60"/>
      <c r="DC90" s="60"/>
      <c r="DD90" s="60"/>
      <c r="DE90" s="60"/>
      <c r="DF90" s="60"/>
      <c r="DG90" s="60"/>
      <c r="DH90" s="60"/>
      <c r="DI90" s="60"/>
      <c r="DJ90" s="60"/>
      <c r="DK90" s="60"/>
      <c r="DL90" s="60"/>
      <c r="DM90" s="60"/>
      <c r="DN90" s="60"/>
      <c r="DO90" s="60"/>
      <c r="DP90" s="60"/>
    </row>
    <row r="91" spans="1:120" s="56" customFormat="1" ht="18">
      <c r="A91" s="58" t="s">
        <v>343</v>
      </c>
      <c r="B91" s="59" t="s">
        <v>342</v>
      </c>
      <c r="C91" s="59">
        <v>1193100002</v>
      </c>
      <c r="D91" s="57" t="s">
        <v>238</v>
      </c>
      <c r="E91" s="54" t="s">
        <v>239</v>
      </c>
      <c r="F91" s="61" t="s">
        <v>345</v>
      </c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1"/>
      <c r="AY91" s="61"/>
      <c r="AZ91" s="61"/>
      <c r="BA91" s="61"/>
      <c r="BB91" s="61"/>
      <c r="BC91" s="61"/>
      <c r="BD91" s="61"/>
      <c r="BE91" s="61"/>
      <c r="BF91" s="61"/>
      <c r="BG91" s="61"/>
      <c r="BH91" s="61"/>
      <c r="BI91" s="61"/>
      <c r="BJ91" s="61"/>
      <c r="BK91" s="61"/>
      <c r="BL91" s="61"/>
      <c r="BM91" s="61"/>
      <c r="BN91" s="61"/>
      <c r="BO91" s="61"/>
      <c r="BP91" s="61"/>
      <c r="BQ91" s="61"/>
      <c r="BR91" s="61"/>
      <c r="BS91" s="61"/>
      <c r="BT91" s="60"/>
      <c r="BU91" s="60"/>
      <c r="BV91" s="60"/>
      <c r="BW91" s="60"/>
      <c r="BX91" s="60"/>
      <c r="BY91" s="60"/>
      <c r="BZ91" s="60"/>
      <c r="CA91" s="60"/>
      <c r="CB91" s="60"/>
      <c r="CC91" s="60"/>
      <c r="CD91" s="60"/>
      <c r="CE91" s="60"/>
      <c r="CF91" s="60"/>
      <c r="CG91" s="60"/>
      <c r="CH91" s="60"/>
      <c r="CI91" s="60"/>
      <c r="CJ91" s="60"/>
      <c r="CK91" s="60"/>
      <c r="CL91" s="60"/>
      <c r="CM91" s="60"/>
      <c r="CN91" s="60"/>
      <c r="CO91" s="60"/>
      <c r="CP91" s="60"/>
      <c r="CQ91" s="60"/>
      <c r="CR91" s="60"/>
      <c r="CS91" s="60"/>
      <c r="CT91" s="60"/>
      <c r="CU91" s="60"/>
      <c r="CV91" s="60"/>
      <c r="CW91" s="60"/>
      <c r="CX91" s="60"/>
      <c r="CY91" s="60"/>
      <c r="CZ91" s="60"/>
      <c r="DA91" s="60"/>
      <c r="DB91" s="60"/>
      <c r="DC91" s="60"/>
      <c r="DD91" s="60"/>
      <c r="DE91" s="60"/>
      <c r="DF91" s="60"/>
      <c r="DG91" s="60"/>
      <c r="DH91" s="60"/>
      <c r="DI91" s="60"/>
      <c r="DJ91" s="60"/>
      <c r="DK91" s="60"/>
      <c r="DL91" s="60"/>
      <c r="DM91" s="60"/>
      <c r="DN91" s="60"/>
      <c r="DO91" s="60"/>
      <c r="DP91" s="60"/>
    </row>
    <row r="92" spans="1:120" s="56" customFormat="1" ht="18">
      <c r="A92" s="58" t="s">
        <v>343</v>
      </c>
      <c r="B92" s="59" t="s">
        <v>342</v>
      </c>
      <c r="C92" s="59">
        <v>1193100002</v>
      </c>
      <c r="D92" s="57" t="s">
        <v>240</v>
      </c>
      <c r="E92" s="54" t="s">
        <v>241</v>
      </c>
      <c r="F92" s="61" t="s">
        <v>344</v>
      </c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61"/>
      <c r="BD92" s="61"/>
      <c r="BE92" s="61"/>
      <c r="BF92" s="61"/>
      <c r="BG92" s="61"/>
      <c r="BH92" s="61"/>
      <c r="BI92" s="61"/>
      <c r="BJ92" s="61"/>
      <c r="BK92" s="61"/>
      <c r="BL92" s="61"/>
      <c r="BM92" s="61"/>
      <c r="BN92" s="61"/>
      <c r="BO92" s="61"/>
      <c r="BP92" s="61"/>
      <c r="BQ92" s="61"/>
      <c r="BR92" s="61"/>
      <c r="BS92" s="61"/>
      <c r="BT92" s="60"/>
      <c r="BU92" s="60"/>
      <c r="BV92" s="60"/>
      <c r="BW92" s="60"/>
      <c r="BX92" s="60"/>
      <c r="BY92" s="60"/>
      <c r="BZ92" s="60"/>
      <c r="CA92" s="60"/>
      <c r="CB92" s="60"/>
      <c r="CC92" s="60"/>
      <c r="CD92" s="60"/>
      <c r="CE92" s="60"/>
      <c r="CF92" s="60"/>
      <c r="CG92" s="60"/>
      <c r="CH92" s="60"/>
      <c r="CI92" s="60"/>
      <c r="CJ92" s="60"/>
      <c r="CK92" s="60"/>
      <c r="CL92" s="60"/>
      <c r="CM92" s="60"/>
      <c r="CN92" s="60"/>
      <c r="CO92" s="60"/>
      <c r="CP92" s="60"/>
      <c r="CQ92" s="60"/>
      <c r="CR92" s="60"/>
      <c r="CS92" s="60"/>
      <c r="CT92" s="60"/>
      <c r="CU92" s="60"/>
      <c r="CV92" s="60"/>
      <c r="CW92" s="60"/>
      <c r="CX92" s="60"/>
      <c r="CY92" s="60"/>
      <c r="CZ92" s="60"/>
      <c r="DA92" s="60"/>
      <c r="DB92" s="60"/>
      <c r="DC92" s="60"/>
      <c r="DD92" s="60"/>
      <c r="DE92" s="60"/>
      <c r="DF92" s="60"/>
      <c r="DG92" s="60"/>
      <c r="DH92" s="60"/>
      <c r="DI92" s="60"/>
      <c r="DJ92" s="60"/>
      <c r="DK92" s="60"/>
      <c r="DL92" s="60"/>
      <c r="DM92" s="60"/>
      <c r="DN92" s="60"/>
      <c r="DO92" s="60"/>
      <c r="DP92" s="60"/>
    </row>
    <row r="93" spans="1:120" s="56" customFormat="1" ht="18">
      <c r="A93" s="58" t="s">
        <v>343</v>
      </c>
      <c r="B93" s="59" t="s">
        <v>342</v>
      </c>
      <c r="C93" s="59">
        <v>1193100002</v>
      </c>
      <c r="D93" s="57" t="s">
        <v>242</v>
      </c>
      <c r="E93" s="54" t="s">
        <v>243</v>
      </c>
      <c r="F93" s="61" t="s">
        <v>345</v>
      </c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1"/>
      <c r="BE93" s="61"/>
      <c r="BF93" s="61"/>
      <c r="BG93" s="61"/>
      <c r="BH93" s="61"/>
      <c r="BI93" s="61"/>
      <c r="BJ93" s="61"/>
      <c r="BK93" s="61"/>
      <c r="BL93" s="61"/>
      <c r="BM93" s="61"/>
      <c r="BN93" s="61"/>
      <c r="BO93" s="61"/>
      <c r="BP93" s="61"/>
      <c r="BQ93" s="61"/>
      <c r="BR93" s="61"/>
      <c r="BS93" s="61"/>
      <c r="BT93" s="60"/>
      <c r="BU93" s="60"/>
      <c r="BV93" s="60"/>
      <c r="BW93" s="60"/>
      <c r="BX93" s="60"/>
      <c r="BY93" s="60"/>
      <c r="BZ93" s="60"/>
      <c r="CA93" s="60"/>
      <c r="CB93" s="60"/>
      <c r="CC93" s="60"/>
      <c r="CD93" s="60"/>
      <c r="CE93" s="60"/>
      <c r="CF93" s="60"/>
      <c r="CG93" s="60"/>
      <c r="CH93" s="60"/>
      <c r="CI93" s="60"/>
      <c r="CJ93" s="60"/>
      <c r="CK93" s="60"/>
      <c r="CL93" s="60"/>
      <c r="CM93" s="60"/>
      <c r="CN93" s="60"/>
      <c r="CO93" s="60"/>
      <c r="CP93" s="60"/>
      <c r="CQ93" s="60"/>
      <c r="CR93" s="60"/>
      <c r="CS93" s="60"/>
      <c r="CT93" s="60"/>
      <c r="CU93" s="60"/>
      <c r="CV93" s="60"/>
      <c r="CW93" s="60"/>
      <c r="CX93" s="60"/>
      <c r="CY93" s="60"/>
      <c r="CZ93" s="60"/>
      <c r="DA93" s="60"/>
      <c r="DB93" s="60"/>
      <c r="DC93" s="60"/>
      <c r="DD93" s="60"/>
      <c r="DE93" s="60"/>
      <c r="DF93" s="60"/>
      <c r="DG93" s="60"/>
      <c r="DH93" s="60"/>
      <c r="DI93" s="60"/>
      <c r="DJ93" s="60"/>
      <c r="DK93" s="60"/>
      <c r="DL93" s="60"/>
      <c r="DM93" s="60"/>
      <c r="DN93" s="60"/>
      <c r="DO93" s="60"/>
      <c r="DP93" s="60"/>
    </row>
    <row r="94" spans="1:120" s="56" customFormat="1" ht="18">
      <c r="A94" s="58" t="s">
        <v>343</v>
      </c>
      <c r="B94" s="59" t="s">
        <v>342</v>
      </c>
      <c r="C94" s="59">
        <v>1193100002</v>
      </c>
      <c r="D94" s="57" t="s">
        <v>244</v>
      </c>
      <c r="E94" s="54" t="s">
        <v>245</v>
      </c>
      <c r="F94" s="61" t="s">
        <v>344</v>
      </c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1"/>
      <c r="AV94" s="61"/>
      <c r="AW94" s="61"/>
      <c r="AX94" s="61"/>
      <c r="AY94" s="61"/>
      <c r="AZ94" s="61"/>
      <c r="BA94" s="61"/>
      <c r="BB94" s="61"/>
      <c r="BC94" s="61"/>
      <c r="BD94" s="61"/>
      <c r="BE94" s="61"/>
      <c r="BF94" s="61"/>
      <c r="BG94" s="61"/>
      <c r="BH94" s="61"/>
      <c r="BI94" s="61"/>
      <c r="BJ94" s="61"/>
      <c r="BK94" s="61"/>
      <c r="BL94" s="61"/>
      <c r="BM94" s="61"/>
      <c r="BN94" s="61"/>
      <c r="BO94" s="61"/>
      <c r="BP94" s="61"/>
      <c r="BQ94" s="61"/>
      <c r="BR94" s="61"/>
      <c r="BS94" s="61"/>
      <c r="BT94" s="60"/>
      <c r="BU94" s="60"/>
      <c r="BV94" s="60"/>
      <c r="BW94" s="60"/>
      <c r="BX94" s="60"/>
      <c r="BY94" s="60"/>
      <c r="BZ94" s="60"/>
      <c r="CA94" s="60"/>
      <c r="CB94" s="60"/>
      <c r="CC94" s="60"/>
      <c r="CD94" s="60"/>
      <c r="CE94" s="60"/>
      <c r="CF94" s="60"/>
      <c r="CG94" s="60"/>
      <c r="CH94" s="60"/>
      <c r="CI94" s="60"/>
      <c r="CJ94" s="60"/>
      <c r="CK94" s="60"/>
      <c r="CL94" s="60"/>
      <c r="CM94" s="60"/>
      <c r="CN94" s="60"/>
      <c r="CO94" s="60"/>
      <c r="CP94" s="60"/>
      <c r="CQ94" s="60"/>
      <c r="CR94" s="60"/>
      <c r="CS94" s="60"/>
      <c r="CT94" s="60"/>
      <c r="CU94" s="60"/>
      <c r="CV94" s="60"/>
      <c r="CW94" s="60"/>
      <c r="CX94" s="60"/>
      <c r="CY94" s="60"/>
      <c r="CZ94" s="60"/>
      <c r="DA94" s="60"/>
      <c r="DB94" s="60"/>
      <c r="DC94" s="60"/>
      <c r="DD94" s="60"/>
      <c r="DE94" s="60"/>
      <c r="DF94" s="60"/>
      <c r="DG94" s="60"/>
      <c r="DH94" s="60"/>
      <c r="DI94" s="60"/>
      <c r="DJ94" s="60"/>
      <c r="DK94" s="60"/>
      <c r="DL94" s="60"/>
      <c r="DM94" s="60"/>
      <c r="DN94" s="60"/>
      <c r="DO94" s="60"/>
      <c r="DP94" s="60"/>
    </row>
    <row r="95" spans="1:120" s="56" customFormat="1" ht="18">
      <c r="A95" s="58" t="s">
        <v>343</v>
      </c>
      <c r="B95" s="59" t="s">
        <v>342</v>
      </c>
      <c r="C95" s="59">
        <v>1193100002</v>
      </c>
      <c r="D95" s="57" t="s">
        <v>246</v>
      </c>
      <c r="E95" s="54" t="s">
        <v>247</v>
      </c>
      <c r="F95" s="61" t="s">
        <v>344</v>
      </c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61"/>
      <c r="AK95" s="61"/>
      <c r="AL95" s="61"/>
      <c r="AM95" s="61"/>
      <c r="AN95" s="61"/>
      <c r="AO95" s="61"/>
      <c r="AP95" s="61"/>
      <c r="AQ95" s="61"/>
      <c r="AR95" s="61"/>
      <c r="AS95" s="61"/>
      <c r="AT95" s="61"/>
      <c r="AU95" s="61"/>
      <c r="AV95" s="61"/>
      <c r="AW95" s="61"/>
      <c r="AX95" s="61"/>
      <c r="AY95" s="61"/>
      <c r="AZ95" s="61"/>
      <c r="BA95" s="61"/>
      <c r="BB95" s="61"/>
      <c r="BC95" s="61"/>
      <c r="BD95" s="61"/>
      <c r="BE95" s="61"/>
      <c r="BF95" s="61"/>
      <c r="BG95" s="61"/>
      <c r="BH95" s="61"/>
      <c r="BI95" s="61"/>
      <c r="BJ95" s="61"/>
      <c r="BK95" s="61"/>
      <c r="BL95" s="61"/>
      <c r="BM95" s="61"/>
      <c r="BN95" s="61"/>
      <c r="BO95" s="61"/>
      <c r="BP95" s="61"/>
      <c r="BQ95" s="61"/>
      <c r="BR95" s="61"/>
      <c r="BS95" s="61"/>
      <c r="BT95" s="60"/>
      <c r="BU95" s="60"/>
      <c r="BV95" s="60"/>
      <c r="BW95" s="60"/>
      <c r="BX95" s="60"/>
      <c r="BY95" s="60"/>
      <c r="BZ95" s="60"/>
      <c r="CA95" s="60"/>
      <c r="CB95" s="60"/>
      <c r="CC95" s="60"/>
      <c r="CD95" s="60"/>
      <c r="CE95" s="60"/>
      <c r="CF95" s="60"/>
      <c r="CG95" s="60"/>
      <c r="CH95" s="60"/>
      <c r="CI95" s="60"/>
      <c r="CJ95" s="60"/>
      <c r="CK95" s="60"/>
      <c r="CL95" s="60"/>
      <c r="CM95" s="60"/>
      <c r="CN95" s="60"/>
      <c r="CO95" s="60"/>
      <c r="CP95" s="60"/>
      <c r="CQ95" s="60"/>
      <c r="CR95" s="60"/>
      <c r="CS95" s="60"/>
      <c r="CT95" s="60"/>
      <c r="CU95" s="60"/>
      <c r="CV95" s="60"/>
      <c r="CW95" s="60"/>
      <c r="CX95" s="60"/>
      <c r="CY95" s="60"/>
      <c r="CZ95" s="60"/>
      <c r="DA95" s="60"/>
      <c r="DB95" s="60"/>
      <c r="DC95" s="60"/>
      <c r="DD95" s="60"/>
      <c r="DE95" s="60"/>
      <c r="DF95" s="60"/>
      <c r="DG95" s="60"/>
      <c r="DH95" s="60"/>
      <c r="DI95" s="60"/>
      <c r="DJ95" s="60"/>
      <c r="DK95" s="60"/>
      <c r="DL95" s="60"/>
      <c r="DM95" s="60"/>
      <c r="DN95" s="60"/>
      <c r="DO95" s="60"/>
      <c r="DP95" s="60"/>
    </row>
    <row r="96" spans="1:120" s="56" customFormat="1" ht="18">
      <c r="A96" s="58" t="s">
        <v>343</v>
      </c>
      <c r="B96" s="59" t="s">
        <v>342</v>
      </c>
      <c r="C96" s="59">
        <v>1193100002</v>
      </c>
      <c r="D96" s="57" t="s">
        <v>248</v>
      </c>
      <c r="E96" s="54" t="s">
        <v>249</v>
      </c>
      <c r="F96" s="61" t="s">
        <v>345</v>
      </c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61"/>
      <c r="AJ96" s="61"/>
      <c r="AK96" s="61"/>
      <c r="AL96" s="61"/>
      <c r="AM96" s="61"/>
      <c r="AN96" s="61"/>
      <c r="AO96" s="61"/>
      <c r="AP96" s="61"/>
      <c r="AQ96" s="61"/>
      <c r="AR96" s="61"/>
      <c r="AS96" s="61"/>
      <c r="AT96" s="61"/>
      <c r="AU96" s="61"/>
      <c r="AV96" s="61"/>
      <c r="AW96" s="61"/>
      <c r="AX96" s="61"/>
      <c r="AY96" s="61"/>
      <c r="AZ96" s="61"/>
      <c r="BA96" s="61"/>
      <c r="BB96" s="61"/>
      <c r="BC96" s="61"/>
      <c r="BD96" s="61"/>
      <c r="BE96" s="61"/>
      <c r="BF96" s="61"/>
      <c r="BG96" s="61"/>
      <c r="BH96" s="61"/>
      <c r="BI96" s="61"/>
      <c r="BJ96" s="61"/>
      <c r="BK96" s="61"/>
      <c r="BL96" s="61"/>
      <c r="BM96" s="61"/>
      <c r="BN96" s="61"/>
      <c r="BO96" s="61"/>
      <c r="BP96" s="61"/>
      <c r="BQ96" s="61"/>
      <c r="BR96" s="61"/>
      <c r="BS96" s="61"/>
      <c r="BT96" s="60"/>
      <c r="BU96" s="60"/>
      <c r="BV96" s="60"/>
      <c r="BW96" s="60"/>
      <c r="BX96" s="60"/>
      <c r="BY96" s="60"/>
      <c r="BZ96" s="60"/>
      <c r="CA96" s="60"/>
      <c r="CB96" s="60"/>
      <c r="CC96" s="60"/>
      <c r="CD96" s="60"/>
      <c r="CE96" s="60"/>
      <c r="CF96" s="60"/>
      <c r="CG96" s="60"/>
      <c r="CH96" s="60"/>
      <c r="CI96" s="60"/>
      <c r="CJ96" s="60"/>
      <c r="CK96" s="60"/>
      <c r="CL96" s="60"/>
      <c r="CM96" s="60"/>
      <c r="CN96" s="60"/>
      <c r="CO96" s="60"/>
      <c r="CP96" s="60"/>
      <c r="CQ96" s="60"/>
      <c r="CR96" s="60"/>
      <c r="CS96" s="60"/>
      <c r="CT96" s="60"/>
      <c r="CU96" s="60"/>
      <c r="CV96" s="60"/>
      <c r="CW96" s="60"/>
      <c r="CX96" s="60"/>
      <c r="CY96" s="60"/>
      <c r="CZ96" s="60"/>
      <c r="DA96" s="60"/>
      <c r="DB96" s="60"/>
      <c r="DC96" s="60"/>
      <c r="DD96" s="60"/>
      <c r="DE96" s="60"/>
      <c r="DF96" s="60"/>
      <c r="DG96" s="60"/>
      <c r="DH96" s="60"/>
      <c r="DI96" s="60"/>
      <c r="DJ96" s="60"/>
      <c r="DK96" s="60"/>
      <c r="DL96" s="60"/>
      <c r="DM96" s="60"/>
      <c r="DN96" s="60"/>
      <c r="DO96" s="60"/>
      <c r="DP96" s="60"/>
    </row>
    <row r="97" spans="1:120" s="56" customFormat="1" ht="18">
      <c r="A97" s="58" t="s">
        <v>343</v>
      </c>
      <c r="B97" s="59" t="s">
        <v>342</v>
      </c>
      <c r="C97" s="59">
        <v>1193100002</v>
      </c>
      <c r="D97" s="57" t="s">
        <v>250</v>
      </c>
      <c r="E97" s="54" t="s">
        <v>251</v>
      </c>
      <c r="F97" s="61" t="s">
        <v>344</v>
      </c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61"/>
      <c r="AR97" s="61"/>
      <c r="AS97" s="61"/>
      <c r="AT97" s="61"/>
      <c r="AU97" s="61"/>
      <c r="AV97" s="61"/>
      <c r="AW97" s="61"/>
      <c r="AX97" s="61"/>
      <c r="AY97" s="61"/>
      <c r="AZ97" s="61"/>
      <c r="BA97" s="61"/>
      <c r="BB97" s="61"/>
      <c r="BC97" s="61"/>
      <c r="BD97" s="61"/>
      <c r="BE97" s="61"/>
      <c r="BF97" s="61"/>
      <c r="BG97" s="61"/>
      <c r="BH97" s="61"/>
      <c r="BI97" s="61"/>
      <c r="BJ97" s="61"/>
      <c r="BK97" s="61"/>
      <c r="BL97" s="61"/>
      <c r="BM97" s="61"/>
      <c r="BN97" s="61"/>
      <c r="BO97" s="61"/>
      <c r="BP97" s="61"/>
      <c r="BQ97" s="61"/>
      <c r="BR97" s="61"/>
      <c r="BS97" s="61"/>
      <c r="BT97" s="60"/>
      <c r="BU97" s="60"/>
      <c r="BV97" s="60"/>
      <c r="BW97" s="60"/>
      <c r="BX97" s="60"/>
      <c r="BY97" s="60"/>
      <c r="BZ97" s="60"/>
      <c r="CA97" s="60"/>
      <c r="CB97" s="60"/>
      <c r="CC97" s="60"/>
      <c r="CD97" s="60"/>
      <c r="CE97" s="60"/>
      <c r="CF97" s="60"/>
      <c r="CG97" s="60"/>
      <c r="CH97" s="60"/>
      <c r="CI97" s="60"/>
      <c r="CJ97" s="60"/>
      <c r="CK97" s="60"/>
      <c r="CL97" s="60"/>
      <c r="CM97" s="60"/>
      <c r="CN97" s="60"/>
      <c r="CO97" s="60"/>
      <c r="CP97" s="60"/>
      <c r="CQ97" s="60"/>
      <c r="CR97" s="60"/>
      <c r="CS97" s="60"/>
      <c r="CT97" s="60"/>
      <c r="CU97" s="60"/>
      <c r="CV97" s="60"/>
      <c r="CW97" s="60"/>
      <c r="CX97" s="60"/>
      <c r="CY97" s="60"/>
      <c r="CZ97" s="60"/>
      <c r="DA97" s="60"/>
      <c r="DB97" s="60"/>
      <c r="DC97" s="60"/>
      <c r="DD97" s="60"/>
      <c r="DE97" s="60"/>
      <c r="DF97" s="60"/>
      <c r="DG97" s="60"/>
      <c r="DH97" s="60"/>
      <c r="DI97" s="60"/>
      <c r="DJ97" s="60"/>
      <c r="DK97" s="60"/>
      <c r="DL97" s="60"/>
      <c r="DM97" s="60"/>
      <c r="DN97" s="60"/>
      <c r="DO97" s="60"/>
      <c r="DP97" s="60"/>
    </row>
    <row r="98" spans="1:120" s="56" customFormat="1" ht="18">
      <c r="A98" s="58" t="s">
        <v>343</v>
      </c>
      <c r="B98" s="59" t="s">
        <v>342</v>
      </c>
      <c r="C98" s="59">
        <v>1193100002</v>
      </c>
      <c r="D98" s="57" t="s">
        <v>252</v>
      </c>
      <c r="E98" s="54" t="s">
        <v>253</v>
      </c>
      <c r="F98" s="61" t="s">
        <v>345</v>
      </c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1"/>
      <c r="AI98" s="61"/>
      <c r="AJ98" s="61"/>
      <c r="AK98" s="61"/>
      <c r="AL98" s="61"/>
      <c r="AM98" s="61"/>
      <c r="AN98" s="61"/>
      <c r="AO98" s="61"/>
      <c r="AP98" s="61"/>
      <c r="AQ98" s="61"/>
      <c r="AR98" s="61"/>
      <c r="AS98" s="61"/>
      <c r="AT98" s="61"/>
      <c r="AU98" s="61"/>
      <c r="AV98" s="61"/>
      <c r="AW98" s="61"/>
      <c r="AX98" s="61"/>
      <c r="AY98" s="61"/>
      <c r="AZ98" s="61"/>
      <c r="BA98" s="61"/>
      <c r="BB98" s="61"/>
      <c r="BC98" s="61"/>
      <c r="BD98" s="61"/>
      <c r="BE98" s="61"/>
      <c r="BF98" s="61"/>
      <c r="BG98" s="61"/>
      <c r="BH98" s="61"/>
      <c r="BI98" s="61"/>
      <c r="BJ98" s="61"/>
      <c r="BK98" s="61"/>
      <c r="BL98" s="61"/>
      <c r="BM98" s="61"/>
      <c r="BN98" s="61"/>
      <c r="BO98" s="61"/>
      <c r="BP98" s="61"/>
      <c r="BQ98" s="61"/>
      <c r="BR98" s="61"/>
      <c r="BS98" s="61"/>
      <c r="BT98" s="60"/>
      <c r="BU98" s="60"/>
      <c r="BV98" s="60"/>
      <c r="BW98" s="60"/>
      <c r="BX98" s="60"/>
      <c r="BY98" s="60"/>
      <c r="BZ98" s="60"/>
      <c r="CA98" s="60"/>
      <c r="CB98" s="60"/>
      <c r="CC98" s="60"/>
      <c r="CD98" s="60"/>
      <c r="CE98" s="60"/>
      <c r="CF98" s="60"/>
      <c r="CG98" s="60"/>
      <c r="CH98" s="60"/>
      <c r="CI98" s="60"/>
      <c r="CJ98" s="60"/>
      <c r="CK98" s="60"/>
      <c r="CL98" s="60"/>
      <c r="CM98" s="60"/>
      <c r="CN98" s="60"/>
      <c r="CO98" s="60"/>
      <c r="CP98" s="60"/>
      <c r="CQ98" s="60"/>
      <c r="CR98" s="60"/>
      <c r="CS98" s="60"/>
      <c r="CT98" s="60"/>
      <c r="CU98" s="60"/>
      <c r="CV98" s="60"/>
      <c r="CW98" s="60"/>
      <c r="CX98" s="60"/>
      <c r="CY98" s="60"/>
      <c r="CZ98" s="60"/>
      <c r="DA98" s="60"/>
      <c r="DB98" s="60"/>
      <c r="DC98" s="60"/>
      <c r="DD98" s="60"/>
      <c r="DE98" s="60"/>
      <c r="DF98" s="60"/>
      <c r="DG98" s="60"/>
      <c r="DH98" s="60"/>
      <c r="DI98" s="60"/>
      <c r="DJ98" s="60"/>
      <c r="DK98" s="60"/>
      <c r="DL98" s="60"/>
      <c r="DM98" s="60"/>
      <c r="DN98" s="60"/>
      <c r="DO98" s="60"/>
      <c r="DP98" s="60"/>
    </row>
    <row r="99" spans="1:120" s="56" customFormat="1" ht="18">
      <c r="A99" s="58" t="s">
        <v>343</v>
      </c>
      <c r="B99" s="59" t="s">
        <v>342</v>
      </c>
      <c r="C99" s="59">
        <v>1193100002</v>
      </c>
      <c r="D99" s="57" t="s">
        <v>254</v>
      </c>
      <c r="E99" s="54" t="s">
        <v>255</v>
      </c>
      <c r="F99" s="61" t="s">
        <v>344</v>
      </c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  <c r="AN99" s="61"/>
      <c r="AO99" s="61"/>
      <c r="AP99" s="61"/>
      <c r="AQ99" s="61"/>
      <c r="AR99" s="61"/>
      <c r="AS99" s="61"/>
      <c r="AT99" s="61"/>
      <c r="AU99" s="61"/>
      <c r="AV99" s="61"/>
      <c r="AW99" s="61"/>
      <c r="AX99" s="61"/>
      <c r="AY99" s="61"/>
      <c r="AZ99" s="61"/>
      <c r="BA99" s="61"/>
      <c r="BB99" s="61"/>
      <c r="BC99" s="61"/>
      <c r="BD99" s="61"/>
      <c r="BE99" s="61"/>
      <c r="BF99" s="61"/>
      <c r="BG99" s="61"/>
      <c r="BH99" s="61"/>
      <c r="BI99" s="61"/>
      <c r="BJ99" s="61"/>
      <c r="BK99" s="61"/>
      <c r="BL99" s="61"/>
      <c r="BM99" s="61"/>
      <c r="BN99" s="61"/>
      <c r="BO99" s="61"/>
      <c r="BP99" s="61"/>
      <c r="BQ99" s="61"/>
      <c r="BR99" s="61"/>
      <c r="BS99" s="61"/>
      <c r="BT99" s="60"/>
      <c r="BU99" s="60"/>
      <c r="BV99" s="60"/>
      <c r="BW99" s="60"/>
      <c r="BX99" s="60"/>
      <c r="BY99" s="60"/>
      <c r="BZ99" s="60"/>
      <c r="CA99" s="60"/>
      <c r="CB99" s="60"/>
      <c r="CC99" s="60"/>
      <c r="CD99" s="60"/>
      <c r="CE99" s="60"/>
      <c r="CF99" s="60"/>
      <c r="CG99" s="60"/>
      <c r="CH99" s="60"/>
      <c r="CI99" s="60"/>
      <c r="CJ99" s="60"/>
      <c r="CK99" s="60"/>
      <c r="CL99" s="60"/>
      <c r="CM99" s="60"/>
      <c r="CN99" s="60"/>
      <c r="CO99" s="60"/>
      <c r="CP99" s="60"/>
      <c r="CQ99" s="60"/>
      <c r="CR99" s="60"/>
      <c r="CS99" s="60"/>
      <c r="CT99" s="60"/>
      <c r="CU99" s="60"/>
      <c r="CV99" s="60"/>
      <c r="CW99" s="60"/>
      <c r="CX99" s="60"/>
      <c r="CY99" s="60"/>
      <c r="CZ99" s="60"/>
      <c r="DA99" s="60"/>
      <c r="DB99" s="60"/>
      <c r="DC99" s="60"/>
      <c r="DD99" s="60"/>
      <c r="DE99" s="60"/>
      <c r="DF99" s="60"/>
      <c r="DG99" s="60"/>
      <c r="DH99" s="60"/>
      <c r="DI99" s="60"/>
      <c r="DJ99" s="60"/>
      <c r="DK99" s="60"/>
      <c r="DL99" s="60"/>
      <c r="DM99" s="60"/>
      <c r="DN99" s="60"/>
      <c r="DO99" s="60"/>
      <c r="DP99" s="60"/>
    </row>
    <row r="100" spans="1:120" s="56" customFormat="1" ht="18">
      <c r="A100" s="58" t="s">
        <v>343</v>
      </c>
      <c r="B100" s="59" t="s">
        <v>342</v>
      </c>
      <c r="C100" s="59">
        <v>1193100002</v>
      </c>
      <c r="D100" s="57" t="s">
        <v>256</v>
      </c>
      <c r="E100" s="54" t="s">
        <v>257</v>
      </c>
      <c r="F100" s="61" t="s">
        <v>344</v>
      </c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61"/>
      <c r="AG100" s="61"/>
      <c r="AH100" s="61"/>
      <c r="AI100" s="61"/>
      <c r="AJ100" s="61"/>
      <c r="AK100" s="61"/>
      <c r="AL100" s="61"/>
      <c r="AM100" s="61"/>
      <c r="AN100" s="61"/>
      <c r="AO100" s="61"/>
      <c r="AP100" s="61"/>
      <c r="AQ100" s="61"/>
      <c r="AR100" s="61"/>
      <c r="AS100" s="61"/>
      <c r="AT100" s="61"/>
      <c r="AU100" s="61"/>
      <c r="AV100" s="61"/>
      <c r="AW100" s="61"/>
      <c r="AX100" s="61"/>
      <c r="AY100" s="61"/>
      <c r="AZ100" s="61"/>
      <c r="BA100" s="61"/>
      <c r="BB100" s="61"/>
      <c r="BC100" s="61"/>
      <c r="BD100" s="61"/>
      <c r="BE100" s="61"/>
      <c r="BF100" s="61"/>
      <c r="BG100" s="61"/>
      <c r="BH100" s="61"/>
      <c r="BI100" s="61"/>
      <c r="BJ100" s="61"/>
      <c r="BK100" s="61"/>
      <c r="BL100" s="61"/>
      <c r="BM100" s="61"/>
      <c r="BN100" s="61"/>
      <c r="BO100" s="61"/>
      <c r="BP100" s="61"/>
      <c r="BQ100" s="61"/>
      <c r="BR100" s="61"/>
      <c r="BS100" s="61"/>
      <c r="BT100" s="60"/>
      <c r="BU100" s="60"/>
      <c r="BV100" s="60"/>
      <c r="BW100" s="60"/>
      <c r="BX100" s="60"/>
      <c r="BY100" s="60"/>
      <c r="BZ100" s="60"/>
      <c r="CA100" s="60"/>
      <c r="CB100" s="60"/>
      <c r="CC100" s="60"/>
      <c r="CD100" s="60"/>
      <c r="CE100" s="60"/>
      <c r="CF100" s="60"/>
      <c r="CG100" s="60"/>
      <c r="CH100" s="60"/>
      <c r="CI100" s="60"/>
      <c r="CJ100" s="60"/>
      <c r="CK100" s="60"/>
      <c r="CL100" s="60"/>
      <c r="CM100" s="60"/>
      <c r="CN100" s="60"/>
      <c r="CO100" s="60"/>
      <c r="CP100" s="60"/>
      <c r="CQ100" s="60"/>
      <c r="CR100" s="60"/>
      <c r="CS100" s="60"/>
      <c r="CT100" s="60"/>
      <c r="CU100" s="60"/>
      <c r="CV100" s="60"/>
      <c r="CW100" s="60"/>
      <c r="CX100" s="60"/>
      <c r="CY100" s="60"/>
      <c r="CZ100" s="60"/>
      <c r="DA100" s="60"/>
      <c r="DB100" s="60"/>
      <c r="DC100" s="60"/>
      <c r="DD100" s="60"/>
      <c r="DE100" s="60"/>
      <c r="DF100" s="60"/>
      <c r="DG100" s="60"/>
      <c r="DH100" s="60"/>
      <c r="DI100" s="60"/>
      <c r="DJ100" s="60"/>
      <c r="DK100" s="60"/>
      <c r="DL100" s="60"/>
      <c r="DM100" s="60"/>
      <c r="DN100" s="60"/>
      <c r="DO100" s="60"/>
      <c r="DP100" s="60"/>
    </row>
    <row r="101" spans="1:120" s="56" customFormat="1" ht="18">
      <c r="A101" s="58" t="s">
        <v>343</v>
      </c>
      <c r="B101" s="59" t="s">
        <v>342</v>
      </c>
      <c r="C101" s="59">
        <v>1193100002</v>
      </c>
      <c r="D101" s="57" t="s">
        <v>258</v>
      </c>
      <c r="E101" s="54" t="s">
        <v>259</v>
      </c>
      <c r="F101" s="61" t="s">
        <v>345</v>
      </c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  <c r="AL101" s="61"/>
      <c r="AM101" s="61"/>
      <c r="AN101" s="61"/>
      <c r="AO101" s="61"/>
      <c r="AP101" s="61"/>
      <c r="AQ101" s="61"/>
      <c r="AR101" s="61"/>
      <c r="AS101" s="61"/>
      <c r="AT101" s="61"/>
      <c r="AU101" s="61"/>
      <c r="AV101" s="61"/>
      <c r="AW101" s="61"/>
      <c r="AX101" s="61"/>
      <c r="AY101" s="61"/>
      <c r="AZ101" s="61"/>
      <c r="BA101" s="61"/>
      <c r="BB101" s="61"/>
      <c r="BC101" s="61"/>
      <c r="BD101" s="61"/>
      <c r="BE101" s="61"/>
      <c r="BF101" s="61"/>
      <c r="BG101" s="61"/>
      <c r="BH101" s="61"/>
      <c r="BI101" s="61"/>
      <c r="BJ101" s="61"/>
      <c r="BK101" s="61"/>
      <c r="BL101" s="61"/>
      <c r="BM101" s="61"/>
      <c r="BN101" s="61"/>
      <c r="BO101" s="61"/>
      <c r="BP101" s="61"/>
      <c r="BQ101" s="61"/>
      <c r="BR101" s="61"/>
      <c r="BS101" s="61"/>
      <c r="BT101" s="60"/>
      <c r="BU101" s="60"/>
      <c r="BV101" s="60"/>
      <c r="BW101" s="60"/>
      <c r="BX101" s="60"/>
      <c r="BY101" s="60"/>
      <c r="BZ101" s="60"/>
      <c r="CA101" s="60"/>
      <c r="CB101" s="60"/>
      <c r="CC101" s="60"/>
      <c r="CD101" s="60"/>
      <c r="CE101" s="60"/>
      <c r="CF101" s="60"/>
      <c r="CG101" s="60"/>
      <c r="CH101" s="60"/>
      <c r="CI101" s="60"/>
      <c r="CJ101" s="60"/>
      <c r="CK101" s="60"/>
      <c r="CL101" s="60"/>
      <c r="CM101" s="60"/>
      <c r="CN101" s="60"/>
      <c r="CO101" s="60"/>
      <c r="CP101" s="60"/>
      <c r="CQ101" s="60"/>
      <c r="CR101" s="60"/>
      <c r="CS101" s="60"/>
      <c r="CT101" s="60"/>
      <c r="CU101" s="60"/>
      <c r="CV101" s="60"/>
      <c r="CW101" s="60"/>
      <c r="CX101" s="60"/>
      <c r="CY101" s="60"/>
      <c r="CZ101" s="60"/>
      <c r="DA101" s="60"/>
      <c r="DB101" s="60"/>
      <c r="DC101" s="60"/>
      <c r="DD101" s="60"/>
      <c r="DE101" s="60"/>
      <c r="DF101" s="60"/>
      <c r="DG101" s="60"/>
      <c r="DH101" s="60"/>
      <c r="DI101" s="60"/>
      <c r="DJ101" s="60"/>
      <c r="DK101" s="60"/>
      <c r="DL101" s="60"/>
      <c r="DM101" s="60"/>
      <c r="DN101" s="60"/>
      <c r="DO101" s="60"/>
      <c r="DP101" s="60"/>
    </row>
    <row r="102" spans="1:120" s="56" customFormat="1" ht="18">
      <c r="A102" s="58" t="s">
        <v>343</v>
      </c>
      <c r="B102" s="59" t="s">
        <v>342</v>
      </c>
      <c r="C102" s="59">
        <v>1193100002</v>
      </c>
      <c r="D102" s="57" t="s">
        <v>260</v>
      </c>
      <c r="E102" s="54" t="s">
        <v>261</v>
      </c>
      <c r="F102" s="61" t="s">
        <v>345</v>
      </c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1"/>
      <c r="AR102" s="61"/>
      <c r="AS102" s="61"/>
      <c r="AT102" s="61"/>
      <c r="AU102" s="61"/>
      <c r="AV102" s="61"/>
      <c r="AW102" s="61"/>
      <c r="AX102" s="61"/>
      <c r="AY102" s="61"/>
      <c r="AZ102" s="61"/>
      <c r="BA102" s="61"/>
      <c r="BB102" s="61"/>
      <c r="BC102" s="61"/>
      <c r="BD102" s="61"/>
      <c r="BE102" s="61"/>
      <c r="BF102" s="61"/>
      <c r="BG102" s="61"/>
      <c r="BH102" s="61"/>
      <c r="BI102" s="61"/>
      <c r="BJ102" s="61"/>
      <c r="BK102" s="61"/>
      <c r="BL102" s="61"/>
      <c r="BM102" s="61"/>
      <c r="BN102" s="61"/>
      <c r="BO102" s="61"/>
      <c r="BP102" s="61"/>
      <c r="BQ102" s="61"/>
      <c r="BR102" s="61"/>
      <c r="BS102" s="61"/>
      <c r="BT102" s="60"/>
      <c r="BU102" s="60"/>
      <c r="BV102" s="60"/>
      <c r="BW102" s="60"/>
      <c r="BX102" s="60"/>
      <c r="BY102" s="60"/>
      <c r="BZ102" s="60"/>
      <c r="CA102" s="60"/>
      <c r="CB102" s="60"/>
      <c r="CC102" s="60"/>
      <c r="CD102" s="60"/>
      <c r="CE102" s="60"/>
      <c r="CF102" s="60"/>
      <c r="CG102" s="60"/>
      <c r="CH102" s="60"/>
      <c r="CI102" s="60"/>
      <c r="CJ102" s="60"/>
      <c r="CK102" s="60"/>
      <c r="CL102" s="60"/>
      <c r="CM102" s="60"/>
      <c r="CN102" s="60"/>
      <c r="CO102" s="60"/>
      <c r="CP102" s="60"/>
      <c r="CQ102" s="60"/>
      <c r="CR102" s="60"/>
      <c r="CS102" s="60"/>
      <c r="CT102" s="60"/>
      <c r="CU102" s="60"/>
      <c r="CV102" s="60"/>
      <c r="CW102" s="60"/>
      <c r="CX102" s="60"/>
      <c r="CY102" s="60"/>
      <c r="CZ102" s="60"/>
      <c r="DA102" s="60"/>
      <c r="DB102" s="60"/>
      <c r="DC102" s="60"/>
      <c r="DD102" s="60"/>
      <c r="DE102" s="60"/>
      <c r="DF102" s="60"/>
      <c r="DG102" s="60"/>
      <c r="DH102" s="60"/>
      <c r="DI102" s="60"/>
      <c r="DJ102" s="60"/>
      <c r="DK102" s="60"/>
      <c r="DL102" s="60"/>
      <c r="DM102" s="60"/>
      <c r="DN102" s="60"/>
      <c r="DO102" s="60"/>
      <c r="DP102" s="60"/>
    </row>
    <row r="103" spans="1:120" s="56" customFormat="1" ht="18">
      <c r="A103" s="58" t="s">
        <v>343</v>
      </c>
      <c r="B103" s="59" t="s">
        <v>342</v>
      </c>
      <c r="C103" s="59">
        <v>1193100002</v>
      </c>
      <c r="D103" s="57" t="s">
        <v>262</v>
      </c>
      <c r="E103" s="54" t="s">
        <v>263</v>
      </c>
      <c r="F103" s="61" t="s">
        <v>344</v>
      </c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61"/>
      <c r="AI103" s="61"/>
      <c r="AJ103" s="61"/>
      <c r="AK103" s="61"/>
      <c r="AL103" s="61"/>
      <c r="AM103" s="61"/>
      <c r="AN103" s="61"/>
      <c r="AO103" s="61"/>
      <c r="AP103" s="61"/>
      <c r="AQ103" s="61"/>
      <c r="AR103" s="61"/>
      <c r="AS103" s="61"/>
      <c r="AT103" s="61"/>
      <c r="AU103" s="61"/>
      <c r="AV103" s="61"/>
      <c r="AW103" s="61"/>
      <c r="AX103" s="61"/>
      <c r="AY103" s="61"/>
      <c r="AZ103" s="61"/>
      <c r="BA103" s="61"/>
      <c r="BB103" s="61"/>
      <c r="BC103" s="61"/>
      <c r="BD103" s="61"/>
      <c r="BE103" s="61"/>
      <c r="BF103" s="61"/>
      <c r="BG103" s="61"/>
      <c r="BH103" s="61"/>
      <c r="BI103" s="61"/>
      <c r="BJ103" s="61"/>
      <c r="BK103" s="61"/>
      <c r="BL103" s="61"/>
      <c r="BM103" s="61"/>
      <c r="BN103" s="61"/>
      <c r="BO103" s="61"/>
      <c r="BP103" s="61"/>
      <c r="BQ103" s="61"/>
      <c r="BR103" s="61"/>
      <c r="BS103" s="61"/>
      <c r="BT103" s="60"/>
      <c r="BU103" s="60"/>
      <c r="BV103" s="60"/>
      <c r="BW103" s="60"/>
      <c r="BX103" s="60"/>
      <c r="BY103" s="60"/>
      <c r="BZ103" s="60"/>
      <c r="CA103" s="60"/>
      <c r="CB103" s="60"/>
      <c r="CC103" s="60"/>
      <c r="CD103" s="60"/>
      <c r="CE103" s="60"/>
      <c r="CF103" s="60"/>
      <c r="CG103" s="60"/>
      <c r="CH103" s="60"/>
      <c r="CI103" s="60"/>
      <c r="CJ103" s="60"/>
      <c r="CK103" s="60"/>
      <c r="CL103" s="60"/>
      <c r="CM103" s="60"/>
      <c r="CN103" s="60"/>
      <c r="CO103" s="60"/>
      <c r="CP103" s="60"/>
      <c r="CQ103" s="60"/>
      <c r="CR103" s="60"/>
      <c r="CS103" s="60"/>
      <c r="CT103" s="60"/>
      <c r="CU103" s="60"/>
      <c r="CV103" s="60"/>
      <c r="CW103" s="60"/>
      <c r="CX103" s="60"/>
      <c r="CY103" s="60"/>
      <c r="CZ103" s="60"/>
      <c r="DA103" s="60"/>
      <c r="DB103" s="60"/>
      <c r="DC103" s="60"/>
      <c r="DD103" s="60"/>
      <c r="DE103" s="60"/>
      <c r="DF103" s="60"/>
      <c r="DG103" s="60"/>
      <c r="DH103" s="60"/>
      <c r="DI103" s="60"/>
      <c r="DJ103" s="60"/>
      <c r="DK103" s="60"/>
      <c r="DL103" s="60"/>
      <c r="DM103" s="60"/>
      <c r="DN103" s="60"/>
      <c r="DO103" s="60"/>
      <c r="DP103" s="60"/>
    </row>
    <row r="104" spans="1:120" s="56" customFormat="1" ht="18">
      <c r="A104" s="58" t="s">
        <v>343</v>
      </c>
      <c r="B104" s="59" t="s">
        <v>342</v>
      </c>
      <c r="C104" s="59">
        <v>1193100002</v>
      </c>
      <c r="D104" s="57" t="s">
        <v>264</v>
      </c>
      <c r="E104" s="54" t="s">
        <v>265</v>
      </c>
      <c r="F104" s="61" t="s">
        <v>345</v>
      </c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  <c r="AF104" s="61"/>
      <c r="AG104" s="61"/>
      <c r="AH104" s="61"/>
      <c r="AI104" s="61"/>
      <c r="AJ104" s="61"/>
      <c r="AK104" s="61"/>
      <c r="AL104" s="61"/>
      <c r="AM104" s="61"/>
      <c r="AN104" s="61"/>
      <c r="AO104" s="61"/>
      <c r="AP104" s="61"/>
      <c r="AQ104" s="61"/>
      <c r="AR104" s="61"/>
      <c r="AS104" s="61"/>
      <c r="AT104" s="61"/>
      <c r="AU104" s="61"/>
      <c r="AV104" s="61"/>
      <c r="AW104" s="61"/>
      <c r="AX104" s="61"/>
      <c r="AY104" s="61"/>
      <c r="AZ104" s="61"/>
      <c r="BA104" s="61"/>
      <c r="BB104" s="61"/>
      <c r="BC104" s="61"/>
      <c r="BD104" s="61"/>
      <c r="BE104" s="61"/>
      <c r="BF104" s="61"/>
      <c r="BG104" s="61"/>
      <c r="BH104" s="61"/>
      <c r="BI104" s="61"/>
      <c r="BJ104" s="61"/>
      <c r="BK104" s="61"/>
      <c r="BL104" s="61"/>
      <c r="BM104" s="61"/>
      <c r="BN104" s="61"/>
      <c r="BO104" s="61"/>
      <c r="BP104" s="61"/>
      <c r="BQ104" s="61"/>
      <c r="BR104" s="61"/>
      <c r="BS104" s="61"/>
      <c r="BT104" s="60"/>
      <c r="BU104" s="60"/>
      <c r="BV104" s="60"/>
      <c r="BW104" s="60"/>
      <c r="BX104" s="60"/>
      <c r="BY104" s="60"/>
      <c r="BZ104" s="60"/>
      <c r="CA104" s="60"/>
      <c r="CB104" s="60"/>
      <c r="CC104" s="60"/>
      <c r="CD104" s="60"/>
      <c r="CE104" s="60"/>
      <c r="CF104" s="60"/>
      <c r="CG104" s="60"/>
      <c r="CH104" s="60"/>
      <c r="CI104" s="60"/>
      <c r="CJ104" s="60"/>
      <c r="CK104" s="60"/>
      <c r="CL104" s="60"/>
      <c r="CM104" s="60"/>
      <c r="CN104" s="60"/>
      <c r="CO104" s="60"/>
      <c r="CP104" s="60"/>
      <c r="CQ104" s="60"/>
      <c r="CR104" s="60"/>
      <c r="CS104" s="60"/>
      <c r="CT104" s="60"/>
      <c r="CU104" s="60"/>
      <c r="CV104" s="60"/>
      <c r="CW104" s="60"/>
      <c r="CX104" s="60"/>
      <c r="CY104" s="60"/>
      <c r="CZ104" s="60"/>
      <c r="DA104" s="60"/>
      <c r="DB104" s="60"/>
      <c r="DC104" s="60"/>
      <c r="DD104" s="60"/>
      <c r="DE104" s="60"/>
      <c r="DF104" s="60"/>
      <c r="DG104" s="60"/>
      <c r="DH104" s="60"/>
      <c r="DI104" s="60"/>
      <c r="DJ104" s="60"/>
      <c r="DK104" s="60"/>
      <c r="DL104" s="60"/>
      <c r="DM104" s="60"/>
      <c r="DN104" s="60"/>
      <c r="DO104" s="60"/>
      <c r="DP104" s="60"/>
    </row>
    <row r="105" spans="1:120" s="56" customFormat="1" ht="18">
      <c r="A105" s="58" t="s">
        <v>343</v>
      </c>
      <c r="B105" s="59" t="s">
        <v>342</v>
      </c>
      <c r="C105" s="59">
        <v>1193100002</v>
      </c>
      <c r="D105" s="57" t="s">
        <v>266</v>
      </c>
      <c r="E105" s="54" t="s">
        <v>267</v>
      </c>
      <c r="F105" s="61" t="s">
        <v>344</v>
      </c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  <c r="AE105" s="61"/>
      <c r="AF105" s="61"/>
      <c r="AG105" s="61"/>
      <c r="AH105" s="61"/>
      <c r="AI105" s="61"/>
      <c r="AJ105" s="61"/>
      <c r="AK105" s="61"/>
      <c r="AL105" s="61"/>
      <c r="AM105" s="61"/>
      <c r="AN105" s="61"/>
      <c r="AO105" s="61"/>
      <c r="AP105" s="61"/>
      <c r="AQ105" s="61"/>
      <c r="AR105" s="61"/>
      <c r="AS105" s="61"/>
      <c r="AT105" s="61"/>
      <c r="AU105" s="61"/>
      <c r="AV105" s="61"/>
      <c r="AW105" s="61"/>
      <c r="AX105" s="61"/>
      <c r="AY105" s="61"/>
      <c r="AZ105" s="61"/>
      <c r="BA105" s="61"/>
      <c r="BB105" s="61"/>
      <c r="BC105" s="61"/>
      <c r="BD105" s="61"/>
      <c r="BE105" s="61"/>
      <c r="BF105" s="61"/>
      <c r="BG105" s="61"/>
      <c r="BH105" s="61"/>
      <c r="BI105" s="61"/>
      <c r="BJ105" s="61"/>
      <c r="BK105" s="61"/>
      <c r="BL105" s="61"/>
      <c r="BM105" s="61"/>
      <c r="BN105" s="61"/>
      <c r="BO105" s="61"/>
      <c r="BP105" s="61"/>
      <c r="BQ105" s="61"/>
      <c r="BR105" s="61"/>
      <c r="BS105" s="61"/>
      <c r="BT105" s="60"/>
      <c r="BU105" s="60"/>
      <c r="BV105" s="60"/>
      <c r="BW105" s="60"/>
      <c r="BX105" s="60"/>
      <c r="BY105" s="60"/>
      <c r="BZ105" s="60"/>
      <c r="CA105" s="60"/>
      <c r="CB105" s="60"/>
      <c r="CC105" s="60"/>
      <c r="CD105" s="60"/>
      <c r="CE105" s="60"/>
      <c r="CF105" s="60"/>
      <c r="CG105" s="60"/>
      <c r="CH105" s="60"/>
      <c r="CI105" s="60"/>
      <c r="CJ105" s="60"/>
      <c r="CK105" s="60"/>
      <c r="CL105" s="60"/>
      <c r="CM105" s="60"/>
      <c r="CN105" s="60"/>
      <c r="CO105" s="60"/>
      <c r="CP105" s="60"/>
      <c r="CQ105" s="60"/>
      <c r="CR105" s="60"/>
      <c r="CS105" s="60"/>
      <c r="CT105" s="60"/>
      <c r="CU105" s="60"/>
      <c r="CV105" s="60"/>
      <c r="CW105" s="60"/>
      <c r="CX105" s="60"/>
      <c r="CY105" s="60"/>
      <c r="CZ105" s="60"/>
      <c r="DA105" s="60"/>
      <c r="DB105" s="60"/>
      <c r="DC105" s="60"/>
      <c r="DD105" s="60"/>
      <c r="DE105" s="60"/>
      <c r="DF105" s="60"/>
      <c r="DG105" s="60"/>
      <c r="DH105" s="60"/>
      <c r="DI105" s="60"/>
      <c r="DJ105" s="60"/>
      <c r="DK105" s="60"/>
      <c r="DL105" s="60"/>
      <c r="DM105" s="60"/>
      <c r="DN105" s="60"/>
      <c r="DO105" s="60"/>
      <c r="DP105" s="60"/>
    </row>
    <row r="106" spans="1:120" s="56" customFormat="1" ht="18">
      <c r="A106" s="58" t="s">
        <v>343</v>
      </c>
      <c r="B106" s="59" t="s">
        <v>342</v>
      </c>
      <c r="C106" s="59">
        <v>1193100002</v>
      </c>
      <c r="D106" s="57" t="s">
        <v>268</v>
      </c>
      <c r="E106" s="54" t="s">
        <v>269</v>
      </c>
      <c r="F106" s="61" t="s">
        <v>344</v>
      </c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  <c r="AE106" s="61"/>
      <c r="AF106" s="61"/>
      <c r="AG106" s="61"/>
      <c r="AH106" s="61"/>
      <c r="AI106" s="61"/>
      <c r="AJ106" s="61"/>
      <c r="AK106" s="61"/>
      <c r="AL106" s="61"/>
      <c r="AM106" s="61"/>
      <c r="AN106" s="61"/>
      <c r="AO106" s="61"/>
      <c r="AP106" s="61"/>
      <c r="AQ106" s="61"/>
      <c r="AR106" s="61"/>
      <c r="AS106" s="61"/>
      <c r="AT106" s="61"/>
      <c r="AU106" s="61"/>
      <c r="AV106" s="61"/>
      <c r="AW106" s="61"/>
      <c r="AX106" s="61"/>
      <c r="AY106" s="61"/>
      <c r="AZ106" s="61"/>
      <c r="BA106" s="61"/>
      <c r="BB106" s="61"/>
      <c r="BC106" s="61"/>
      <c r="BD106" s="61"/>
      <c r="BE106" s="61"/>
      <c r="BF106" s="61"/>
      <c r="BG106" s="61"/>
      <c r="BH106" s="61"/>
      <c r="BI106" s="61"/>
      <c r="BJ106" s="61"/>
      <c r="BK106" s="61"/>
      <c r="BL106" s="61"/>
      <c r="BM106" s="61"/>
      <c r="BN106" s="61"/>
      <c r="BO106" s="61"/>
      <c r="BP106" s="61"/>
      <c r="BQ106" s="61"/>
      <c r="BR106" s="61"/>
      <c r="BS106" s="61"/>
      <c r="BT106" s="60"/>
      <c r="BU106" s="60"/>
      <c r="BV106" s="60"/>
      <c r="BW106" s="60"/>
      <c r="BX106" s="60"/>
      <c r="BY106" s="60"/>
      <c r="BZ106" s="60"/>
      <c r="CA106" s="60"/>
      <c r="CB106" s="60"/>
      <c r="CC106" s="60"/>
      <c r="CD106" s="60"/>
      <c r="CE106" s="60"/>
      <c r="CF106" s="60"/>
      <c r="CG106" s="60"/>
      <c r="CH106" s="60"/>
      <c r="CI106" s="60"/>
      <c r="CJ106" s="60"/>
      <c r="CK106" s="60"/>
      <c r="CL106" s="60"/>
      <c r="CM106" s="60"/>
      <c r="CN106" s="60"/>
      <c r="CO106" s="60"/>
      <c r="CP106" s="60"/>
      <c r="CQ106" s="60"/>
      <c r="CR106" s="60"/>
      <c r="CS106" s="60"/>
      <c r="CT106" s="60"/>
      <c r="CU106" s="60"/>
      <c r="CV106" s="60"/>
      <c r="CW106" s="60"/>
      <c r="CX106" s="60"/>
      <c r="CY106" s="60"/>
      <c r="CZ106" s="60"/>
      <c r="DA106" s="60"/>
      <c r="DB106" s="60"/>
      <c r="DC106" s="60"/>
      <c r="DD106" s="60"/>
      <c r="DE106" s="60"/>
      <c r="DF106" s="60"/>
      <c r="DG106" s="60"/>
      <c r="DH106" s="60"/>
      <c r="DI106" s="60"/>
      <c r="DJ106" s="60"/>
      <c r="DK106" s="60"/>
      <c r="DL106" s="60"/>
      <c r="DM106" s="60"/>
      <c r="DN106" s="60"/>
      <c r="DO106" s="60"/>
      <c r="DP106" s="60"/>
    </row>
    <row r="107" spans="1:120" s="56" customFormat="1" ht="18">
      <c r="A107" s="58" t="s">
        <v>343</v>
      </c>
      <c r="B107" s="59" t="s">
        <v>342</v>
      </c>
      <c r="C107" s="59">
        <v>1193100002</v>
      </c>
      <c r="D107" s="57" t="s">
        <v>270</v>
      </c>
      <c r="E107" s="54" t="s">
        <v>271</v>
      </c>
      <c r="F107" s="61" t="s">
        <v>345</v>
      </c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  <c r="AN107" s="61"/>
      <c r="AO107" s="61"/>
      <c r="AP107" s="61"/>
      <c r="AQ107" s="61"/>
      <c r="AR107" s="61"/>
      <c r="AS107" s="61"/>
      <c r="AT107" s="61"/>
      <c r="AU107" s="61"/>
      <c r="AV107" s="61"/>
      <c r="AW107" s="61"/>
      <c r="AX107" s="61"/>
      <c r="AY107" s="61"/>
      <c r="AZ107" s="61"/>
      <c r="BA107" s="61"/>
      <c r="BB107" s="61"/>
      <c r="BC107" s="61"/>
      <c r="BD107" s="61"/>
      <c r="BE107" s="61"/>
      <c r="BF107" s="61"/>
      <c r="BG107" s="61"/>
      <c r="BH107" s="61"/>
      <c r="BI107" s="61"/>
      <c r="BJ107" s="61"/>
      <c r="BK107" s="61"/>
      <c r="BL107" s="61"/>
      <c r="BM107" s="61"/>
      <c r="BN107" s="61"/>
      <c r="BO107" s="61"/>
      <c r="BP107" s="61"/>
      <c r="BQ107" s="61"/>
      <c r="BR107" s="61"/>
      <c r="BS107" s="61"/>
      <c r="BT107" s="60"/>
      <c r="BU107" s="60"/>
      <c r="BV107" s="60"/>
      <c r="BW107" s="60"/>
      <c r="BX107" s="60"/>
      <c r="BY107" s="60"/>
      <c r="BZ107" s="60"/>
      <c r="CA107" s="60"/>
      <c r="CB107" s="60"/>
      <c r="CC107" s="60"/>
      <c r="CD107" s="60"/>
      <c r="CE107" s="60"/>
      <c r="CF107" s="60"/>
      <c r="CG107" s="60"/>
      <c r="CH107" s="60"/>
      <c r="CI107" s="60"/>
      <c r="CJ107" s="60"/>
      <c r="CK107" s="60"/>
      <c r="CL107" s="60"/>
      <c r="CM107" s="60"/>
      <c r="CN107" s="60"/>
      <c r="CO107" s="60"/>
      <c r="CP107" s="60"/>
      <c r="CQ107" s="60"/>
      <c r="CR107" s="60"/>
      <c r="CS107" s="60"/>
      <c r="CT107" s="60"/>
      <c r="CU107" s="60"/>
      <c r="CV107" s="60"/>
      <c r="CW107" s="60"/>
      <c r="CX107" s="60"/>
      <c r="CY107" s="60"/>
      <c r="CZ107" s="60"/>
      <c r="DA107" s="60"/>
      <c r="DB107" s="60"/>
      <c r="DC107" s="60"/>
      <c r="DD107" s="60"/>
      <c r="DE107" s="60"/>
      <c r="DF107" s="60"/>
      <c r="DG107" s="60"/>
      <c r="DH107" s="60"/>
      <c r="DI107" s="60"/>
      <c r="DJ107" s="60"/>
      <c r="DK107" s="60"/>
      <c r="DL107" s="60"/>
      <c r="DM107" s="60"/>
      <c r="DN107" s="60"/>
      <c r="DO107" s="60"/>
      <c r="DP107" s="60"/>
    </row>
    <row r="108" spans="1:120" s="56" customFormat="1" ht="18">
      <c r="A108" s="58" t="s">
        <v>343</v>
      </c>
      <c r="B108" s="59" t="s">
        <v>342</v>
      </c>
      <c r="C108" s="59">
        <v>1193100002</v>
      </c>
      <c r="D108" s="57" t="s">
        <v>272</v>
      </c>
      <c r="E108" s="54" t="s">
        <v>273</v>
      </c>
      <c r="F108" s="61" t="s">
        <v>345</v>
      </c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  <c r="AI108" s="61"/>
      <c r="AJ108" s="61"/>
      <c r="AK108" s="61"/>
      <c r="AL108" s="61"/>
      <c r="AM108" s="61"/>
      <c r="AN108" s="61"/>
      <c r="AO108" s="61"/>
      <c r="AP108" s="61"/>
      <c r="AQ108" s="61"/>
      <c r="AR108" s="61"/>
      <c r="AS108" s="61"/>
      <c r="AT108" s="61"/>
      <c r="AU108" s="61"/>
      <c r="AV108" s="61"/>
      <c r="AW108" s="61"/>
      <c r="AX108" s="61"/>
      <c r="AY108" s="61"/>
      <c r="AZ108" s="61"/>
      <c r="BA108" s="61"/>
      <c r="BB108" s="61"/>
      <c r="BC108" s="61"/>
      <c r="BD108" s="61"/>
      <c r="BE108" s="61"/>
      <c r="BF108" s="61"/>
      <c r="BG108" s="61"/>
      <c r="BH108" s="61"/>
      <c r="BI108" s="61"/>
      <c r="BJ108" s="61"/>
      <c r="BK108" s="61"/>
      <c r="BL108" s="61"/>
      <c r="BM108" s="61"/>
      <c r="BN108" s="61"/>
      <c r="BO108" s="61"/>
      <c r="BP108" s="61"/>
      <c r="BQ108" s="61"/>
      <c r="BR108" s="61"/>
      <c r="BS108" s="61"/>
      <c r="BT108" s="60"/>
      <c r="BU108" s="60"/>
      <c r="BV108" s="60"/>
      <c r="BW108" s="60"/>
      <c r="BX108" s="60"/>
      <c r="BY108" s="60"/>
      <c r="BZ108" s="60"/>
      <c r="CA108" s="60"/>
      <c r="CB108" s="60"/>
      <c r="CC108" s="60"/>
      <c r="CD108" s="60"/>
      <c r="CE108" s="60"/>
      <c r="CF108" s="60"/>
      <c r="CG108" s="60"/>
      <c r="CH108" s="60"/>
      <c r="CI108" s="60"/>
      <c r="CJ108" s="60"/>
      <c r="CK108" s="60"/>
      <c r="CL108" s="60"/>
      <c r="CM108" s="60"/>
      <c r="CN108" s="60"/>
      <c r="CO108" s="60"/>
      <c r="CP108" s="60"/>
      <c r="CQ108" s="60"/>
      <c r="CR108" s="60"/>
      <c r="CS108" s="60"/>
      <c r="CT108" s="60"/>
      <c r="CU108" s="60"/>
      <c r="CV108" s="60"/>
      <c r="CW108" s="60"/>
      <c r="CX108" s="60"/>
      <c r="CY108" s="60"/>
      <c r="CZ108" s="60"/>
      <c r="DA108" s="60"/>
      <c r="DB108" s="60"/>
      <c r="DC108" s="60"/>
      <c r="DD108" s="60"/>
      <c r="DE108" s="60"/>
      <c r="DF108" s="60"/>
      <c r="DG108" s="60"/>
      <c r="DH108" s="60"/>
      <c r="DI108" s="60"/>
      <c r="DJ108" s="60"/>
      <c r="DK108" s="60"/>
      <c r="DL108" s="60"/>
      <c r="DM108" s="60"/>
      <c r="DN108" s="60"/>
      <c r="DO108" s="60"/>
      <c r="DP108" s="60"/>
    </row>
    <row r="109" spans="1:120" s="56" customFormat="1" ht="18">
      <c r="A109" s="58" t="s">
        <v>343</v>
      </c>
      <c r="B109" s="59" t="s">
        <v>342</v>
      </c>
      <c r="C109" s="59">
        <v>1193100002</v>
      </c>
      <c r="D109" s="57" t="s">
        <v>274</v>
      </c>
      <c r="E109" s="54" t="s">
        <v>275</v>
      </c>
      <c r="F109" s="61" t="s">
        <v>345</v>
      </c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/>
      <c r="AL109" s="61"/>
      <c r="AM109" s="61"/>
      <c r="AN109" s="61"/>
      <c r="AO109" s="61"/>
      <c r="AP109" s="61"/>
      <c r="AQ109" s="61"/>
      <c r="AR109" s="61"/>
      <c r="AS109" s="61"/>
      <c r="AT109" s="61"/>
      <c r="AU109" s="61"/>
      <c r="AV109" s="61"/>
      <c r="AW109" s="61"/>
      <c r="AX109" s="61"/>
      <c r="AY109" s="61"/>
      <c r="AZ109" s="61"/>
      <c r="BA109" s="61"/>
      <c r="BB109" s="61"/>
      <c r="BC109" s="61"/>
      <c r="BD109" s="61"/>
      <c r="BE109" s="61"/>
      <c r="BF109" s="61"/>
      <c r="BG109" s="61"/>
      <c r="BH109" s="61"/>
      <c r="BI109" s="61"/>
      <c r="BJ109" s="61"/>
      <c r="BK109" s="61"/>
      <c r="BL109" s="61"/>
      <c r="BM109" s="61"/>
      <c r="BN109" s="61"/>
      <c r="BO109" s="61"/>
      <c r="BP109" s="61"/>
      <c r="BQ109" s="61"/>
      <c r="BR109" s="61"/>
      <c r="BS109" s="61"/>
      <c r="BT109" s="60"/>
      <c r="BU109" s="60"/>
      <c r="BV109" s="60"/>
      <c r="BW109" s="60"/>
      <c r="BX109" s="60"/>
      <c r="BY109" s="60"/>
      <c r="BZ109" s="60"/>
      <c r="CA109" s="60"/>
      <c r="CB109" s="60"/>
      <c r="CC109" s="60"/>
      <c r="CD109" s="60"/>
      <c r="CE109" s="60"/>
      <c r="CF109" s="60"/>
      <c r="CG109" s="60"/>
      <c r="CH109" s="60"/>
      <c r="CI109" s="60"/>
      <c r="CJ109" s="60"/>
      <c r="CK109" s="60"/>
      <c r="CL109" s="60"/>
      <c r="CM109" s="60"/>
      <c r="CN109" s="60"/>
      <c r="CO109" s="60"/>
      <c r="CP109" s="60"/>
      <c r="CQ109" s="60"/>
      <c r="CR109" s="60"/>
      <c r="CS109" s="60"/>
      <c r="CT109" s="60"/>
      <c r="CU109" s="60"/>
      <c r="CV109" s="60"/>
      <c r="CW109" s="60"/>
      <c r="CX109" s="60"/>
      <c r="CY109" s="60"/>
      <c r="CZ109" s="60"/>
      <c r="DA109" s="60"/>
      <c r="DB109" s="60"/>
      <c r="DC109" s="60"/>
      <c r="DD109" s="60"/>
      <c r="DE109" s="60"/>
      <c r="DF109" s="60"/>
      <c r="DG109" s="60"/>
      <c r="DH109" s="60"/>
      <c r="DI109" s="60"/>
      <c r="DJ109" s="60"/>
      <c r="DK109" s="60"/>
      <c r="DL109" s="60"/>
      <c r="DM109" s="60"/>
      <c r="DN109" s="60"/>
      <c r="DO109" s="60"/>
      <c r="DP109" s="60"/>
    </row>
    <row r="110" spans="1:120" s="56" customFormat="1" ht="18">
      <c r="A110" s="58" t="s">
        <v>343</v>
      </c>
      <c r="B110" s="59" t="s">
        <v>342</v>
      </c>
      <c r="C110" s="59">
        <v>1193100002</v>
      </c>
      <c r="D110" s="57" t="s">
        <v>276</v>
      </c>
      <c r="E110" s="54" t="s">
        <v>277</v>
      </c>
      <c r="F110" s="61" t="s">
        <v>344</v>
      </c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  <c r="AF110" s="61"/>
      <c r="AG110" s="61"/>
      <c r="AH110" s="61"/>
      <c r="AI110" s="61"/>
      <c r="AJ110" s="61"/>
      <c r="AK110" s="61"/>
      <c r="AL110" s="61"/>
      <c r="AM110" s="61"/>
      <c r="AN110" s="61"/>
      <c r="AO110" s="61"/>
      <c r="AP110" s="61"/>
      <c r="AQ110" s="61"/>
      <c r="AR110" s="61"/>
      <c r="AS110" s="61"/>
      <c r="AT110" s="61"/>
      <c r="AU110" s="61"/>
      <c r="AV110" s="61"/>
      <c r="AW110" s="61"/>
      <c r="AX110" s="61"/>
      <c r="AY110" s="61"/>
      <c r="AZ110" s="61"/>
      <c r="BA110" s="61"/>
      <c r="BB110" s="61"/>
      <c r="BC110" s="61"/>
      <c r="BD110" s="61"/>
      <c r="BE110" s="61"/>
      <c r="BF110" s="61"/>
      <c r="BG110" s="61"/>
      <c r="BH110" s="61"/>
      <c r="BI110" s="61"/>
      <c r="BJ110" s="61"/>
      <c r="BK110" s="61"/>
      <c r="BL110" s="61"/>
      <c r="BM110" s="61"/>
      <c r="BN110" s="61"/>
      <c r="BO110" s="61"/>
      <c r="BP110" s="61"/>
      <c r="BQ110" s="61"/>
      <c r="BR110" s="61"/>
      <c r="BS110" s="61"/>
      <c r="BT110" s="60"/>
      <c r="BU110" s="60"/>
      <c r="BV110" s="60"/>
      <c r="BW110" s="60"/>
      <c r="BX110" s="60"/>
      <c r="BY110" s="60"/>
      <c r="BZ110" s="60"/>
      <c r="CA110" s="60"/>
      <c r="CB110" s="60"/>
      <c r="CC110" s="60"/>
      <c r="CD110" s="60"/>
      <c r="CE110" s="60"/>
      <c r="CF110" s="60"/>
      <c r="CG110" s="60"/>
      <c r="CH110" s="60"/>
      <c r="CI110" s="60"/>
      <c r="CJ110" s="60"/>
      <c r="CK110" s="60"/>
      <c r="CL110" s="60"/>
      <c r="CM110" s="60"/>
      <c r="CN110" s="60"/>
      <c r="CO110" s="60"/>
      <c r="CP110" s="60"/>
      <c r="CQ110" s="60"/>
      <c r="CR110" s="60"/>
      <c r="CS110" s="60"/>
      <c r="CT110" s="60"/>
      <c r="CU110" s="60"/>
      <c r="CV110" s="60"/>
      <c r="CW110" s="60"/>
      <c r="CX110" s="60"/>
      <c r="CY110" s="60"/>
      <c r="CZ110" s="60"/>
      <c r="DA110" s="60"/>
      <c r="DB110" s="60"/>
      <c r="DC110" s="60"/>
      <c r="DD110" s="60"/>
      <c r="DE110" s="60"/>
      <c r="DF110" s="60"/>
      <c r="DG110" s="60"/>
      <c r="DH110" s="60"/>
      <c r="DI110" s="60"/>
      <c r="DJ110" s="60"/>
      <c r="DK110" s="60"/>
      <c r="DL110" s="60"/>
      <c r="DM110" s="60"/>
      <c r="DN110" s="60"/>
      <c r="DO110" s="60"/>
      <c r="DP110" s="60"/>
    </row>
    <row r="111" spans="1:120" s="56" customFormat="1" ht="18">
      <c r="A111" s="58" t="s">
        <v>343</v>
      </c>
      <c r="B111" s="59" t="s">
        <v>342</v>
      </c>
      <c r="C111" s="59">
        <v>1193100002</v>
      </c>
      <c r="D111" s="57" t="s">
        <v>278</v>
      </c>
      <c r="E111" s="54" t="s">
        <v>279</v>
      </c>
      <c r="F111" s="61" t="s">
        <v>345</v>
      </c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  <c r="AG111" s="61"/>
      <c r="AH111" s="61"/>
      <c r="AI111" s="61"/>
      <c r="AJ111" s="61"/>
      <c r="AK111" s="61"/>
      <c r="AL111" s="61"/>
      <c r="AM111" s="61"/>
      <c r="AN111" s="61"/>
      <c r="AO111" s="61"/>
      <c r="AP111" s="61"/>
      <c r="AQ111" s="61"/>
      <c r="AR111" s="61"/>
      <c r="AS111" s="61"/>
      <c r="AT111" s="61"/>
      <c r="AU111" s="61"/>
      <c r="AV111" s="61"/>
      <c r="AW111" s="61"/>
      <c r="AX111" s="61"/>
      <c r="AY111" s="61"/>
      <c r="AZ111" s="61"/>
      <c r="BA111" s="61"/>
      <c r="BB111" s="61"/>
      <c r="BC111" s="61"/>
      <c r="BD111" s="61"/>
      <c r="BE111" s="61"/>
      <c r="BF111" s="61"/>
      <c r="BG111" s="61"/>
      <c r="BH111" s="61"/>
      <c r="BI111" s="61"/>
      <c r="BJ111" s="61"/>
      <c r="BK111" s="61"/>
      <c r="BL111" s="61"/>
      <c r="BM111" s="61"/>
      <c r="BN111" s="61"/>
      <c r="BO111" s="61"/>
      <c r="BP111" s="61"/>
      <c r="BQ111" s="61"/>
      <c r="BR111" s="61"/>
      <c r="BS111" s="61"/>
      <c r="BT111" s="60"/>
      <c r="BU111" s="60"/>
      <c r="BV111" s="60"/>
      <c r="BW111" s="60"/>
      <c r="BX111" s="60"/>
      <c r="BY111" s="60"/>
      <c r="BZ111" s="60"/>
      <c r="CA111" s="60"/>
      <c r="CB111" s="60"/>
      <c r="CC111" s="60"/>
      <c r="CD111" s="60"/>
      <c r="CE111" s="60"/>
      <c r="CF111" s="60"/>
      <c r="CG111" s="60"/>
      <c r="CH111" s="60"/>
      <c r="CI111" s="60"/>
      <c r="CJ111" s="60"/>
      <c r="CK111" s="60"/>
      <c r="CL111" s="60"/>
      <c r="CM111" s="60"/>
      <c r="CN111" s="60"/>
      <c r="CO111" s="60"/>
      <c r="CP111" s="60"/>
      <c r="CQ111" s="60"/>
      <c r="CR111" s="60"/>
      <c r="CS111" s="60"/>
      <c r="CT111" s="60"/>
      <c r="CU111" s="60"/>
      <c r="CV111" s="60"/>
      <c r="CW111" s="60"/>
      <c r="CX111" s="60"/>
      <c r="CY111" s="60"/>
      <c r="CZ111" s="60"/>
      <c r="DA111" s="60"/>
      <c r="DB111" s="60"/>
      <c r="DC111" s="60"/>
      <c r="DD111" s="60"/>
      <c r="DE111" s="60"/>
      <c r="DF111" s="60"/>
      <c r="DG111" s="60"/>
      <c r="DH111" s="60"/>
      <c r="DI111" s="60"/>
      <c r="DJ111" s="60"/>
      <c r="DK111" s="60"/>
      <c r="DL111" s="60"/>
      <c r="DM111" s="60"/>
      <c r="DN111" s="60"/>
      <c r="DO111" s="60"/>
      <c r="DP111" s="60"/>
    </row>
    <row r="112" spans="1:120" s="56" customFormat="1" ht="18">
      <c r="A112" s="58" t="s">
        <v>343</v>
      </c>
      <c r="B112" s="59" t="s">
        <v>342</v>
      </c>
      <c r="C112" s="59">
        <v>1193100002</v>
      </c>
      <c r="D112" s="57" t="s">
        <v>280</v>
      </c>
      <c r="E112" s="54" t="s">
        <v>281</v>
      </c>
      <c r="F112" s="61" t="s">
        <v>344</v>
      </c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  <c r="AE112" s="61"/>
      <c r="AF112" s="61"/>
      <c r="AG112" s="61"/>
      <c r="AH112" s="61"/>
      <c r="AI112" s="61"/>
      <c r="AJ112" s="61"/>
      <c r="AK112" s="61"/>
      <c r="AL112" s="61"/>
      <c r="AM112" s="61"/>
      <c r="AN112" s="61"/>
      <c r="AO112" s="61"/>
      <c r="AP112" s="61"/>
      <c r="AQ112" s="61"/>
      <c r="AR112" s="61"/>
      <c r="AS112" s="61"/>
      <c r="AT112" s="61"/>
      <c r="AU112" s="61"/>
      <c r="AV112" s="61"/>
      <c r="AW112" s="61"/>
      <c r="AX112" s="61"/>
      <c r="AY112" s="61"/>
      <c r="AZ112" s="61"/>
      <c r="BA112" s="61"/>
      <c r="BB112" s="61"/>
      <c r="BC112" s="61"/>
      <c r="BD112" s="61"/>
      <c r="BE112" s="61"/>
      <c r="BF112" s="61"/>
      <c r="BG112" s="61"/>
      <c r="BH112" s="61"/>
      <c r="BI112" s="61"/>
      <c r="BJ112" s="61"/>
      <c r="BK112" s="61"/>
      <c r="BL112" s="61"/>
      <c r="BM112" s="61"/>
      <c r="BN112" s="61"/>
      <c r="BO112" s="61"/>
      <c r="BP112" s="61"/>
      <c r="BQ112" s="61"/>
      <c r="BR112" s="61"/>
      <c r="BS112" s="61"/>
      <c r="BT112" s="60"/>
      <c r="BU112" s="60"/>
      <c r="BV112" s="60"/>
      <c r="BW112" s="60"/>
      <c r="BX112" s="60"/>
      <c r="BY112" s="60"/>
      <c r="BZ112" s="60"/>
      <c r="CA112" s="60"/>
      <c r="CB112" s="60"/>
      <c r="CC112" s="60"/>
      <c r="CD112" s="60"/>
      <c r="CE112" s="60"/>
      <c r="CF112" s="60"/>
      <c r="CG112" s="60"/>
      <c r="CH112" s="60"/>
      <c r="CI112" s="60"/>
      <c r="CJ112" s="60"/>
      <c r="CK112" s="60"/>
      <c r="CL112" s="60"/>
      <c r="CM112" s="60"/>
      <c r="CN112" s="60"/>
      <c r="CO112" s="60"/>
      <c r="CP112" s="60"/>
      <c r="CQ112" s="60"/>
      <c r="CR112" s="60"/>
      <c r="CS112" s="60"/>
      <c r="CT112" s="60"/>
      <c r="CU112" s="60"/>
      <c r="CV112" s="60"/>
      <c r="CW112" s="60"/>
      <c r="CX112" s="60"/>
      <c r="CY112" s="60"/>
      <c r="CZ112" s="60"/>
      <c r="DA112" s="60"/>
      <c r="DB112" s="60"/>
      <c r="DC112" s="60"/>
      <c r="DD112" s="60"/>
      <c r="DE112" s="60"/>
      <c r="DF112" s="60"/>
      <c r="DG112" s="60"/>
      <c r="DH112" s="60"/>
      <c r="DI112" s="60"/>
      <c r="DJ112" s="60"/>
      <c r="DK112" s="60"/>
      <c r="DL112" s="60"/>
      <c r="DM112" s="60"/>
      <c r="DN112" s="60"/>
      <c r="DO112" s="60"/>
      <c r="DP112" s="60"/>
    </row>
    <row r="113" spans="1:120" s="56" customFormat="1" ht="18">
      <c r="A113" s="58" t="s">
        <v>343</v>
      </c>
      <c r="B113" s="59" t="s">
        <v>342</v>
      </c>
      <c r="C113" s="59">
        <v>1193100002</v>
      </c>
      <c r="D113" s="57" t="s">
        <v>282</v>
      </c>
      <c r="E113" s="54" t="s">
        <v>283</v>
      </c>
      <c r="F113" s="61" t="s">
        <v>344</v>
      </c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61"/>
      <c r="AJ113" s="61"/>
      <c r="AK113" s="61"/>
      <c r="AL113" s="61"/>
      <c r="AM113" s="61"/>
      <c r="AN113" s="61"/>
      <c r="AO113" s="61"/>
      <c r="AP113" s="61"/>
      <c r="AQ113" s="61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  <c r="BB113" s="61"/>
      <c r="BC113" s="61"/>
      <c r="BD113" s="61"/>
      <c r="BE113" s="61"/>
      <c r="BF113" s="61"/>
      <c r="BG113" s="61"/>
      <c r="BH113" s="61"/>
      <c r="BI113" s="61"/>
      <c r="BJ113" s="61"/>
      <c r="BK113" s="61"/>
      <c r="BL113" s="61"/>
      <c r="BM113" s="61"/>
      <c r="BN113" s="61"/>
      <c r="BO113" s="61"/>
      <c r="BP113" s="61"/>
      <c r="BQ113" s="61"/>
      <c r="BR113" s="61"/>
      <c r="BS113" s="61"/>
      <c r="BT113" s="60"/>
      <c r="BU113" s="60"/>
      <c r="BV113" s="60"/>
      <c r="BW113" s="60"/>
      <c r="BX113" s="60"/>
      <c r="BY113" s="60"/>
      <c r="BZ113" s="60"/>
      <c r="CA113" s="60"/>
      <c r="CB113" s="60"/>
      <c r="CC113" s="60"/>
      <c r="CD113" s="60"/>
      <c r="CE113" s="60"/>
      <c r="CF113" s="60"/>
      <c r="CG113" s="60"/>
      <c r="CH113" s="60"/>
      <c r="CI113" s="60"/>
      <c r="CJ113" s="60"/>
      <c r="CK113" s="60"/>
      <c r="CL113" s="60"/>
      <c r="CM113" s="60"/>
      <c r="CN113" s="60"/>
      <c r="CO113" s="60"/>
      <c r="CP113" s="60"/>
      <c r="CQ113" s="60"/>
      <c r="CR113" s="60"/>
      <c r="CS113" s="60"/>
      <c r="CT113" s="60"/>
      <c r="CU113" s="60"/>
      <c r="CV113" s="60"/>
      <c r="CW113" s="60"/>
      <c r="CX113" s="60"/>
      <c r="CY113" s="60"/>
      <c r="CZ113" s="60"/>
      <c r="DA113" s="60"/>
      <c r="DB113" s="60"/>
      <c r="DC113" s="60"/>
      <c r="DD113" s="60"/>
      <c r="DE113" s="60"/>
      <c r="DF113" s="60"/>
      <c r="DG113" s="60"/>
      <c r="DH113" s="60"/>
      <c r="DI113" s="60"/>
      <c r="DJ113" s="60"/>
      <c r="DK113" s="60"/>
      <c r="DL113" s="60"/>
      <c r="DM113" s="60"/>
      <c r="DN113" s="60"/>
      <c r="DO113" s="60"/>
      <c r="DP113" s="60"/>
    </row>
    <row r="114" spans="1:120" s="56" customFormat="1" ht="18">
      <c r="A114" s="58" t="s">
        <v>343</v>
      </c>
      <c r="B114" s="59" t="s">
        <v>342</v>
      </c>
      <c r="C114" s="59">
        <v>1193100002</v>
      </c>
      <c r="D114" s="57" t="s">
        <v>284</v>
      </c>
      <c r="E114" s="54" t="s">
        <v>285</v>
      </c>
      <c r="F114" s="61" t="s">
        <v>344</v>
      </c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  <c r="AE114" s="61"/>
      <c r="AF114" s="61"/>
      <c r="AG114" s="61"/>
      <c r="AH114" s="61"/>
      <c r="AI114" s="61"/>
      <c r="AJ114" s="61"/>
      <c r="AK114" s="61"/>
      <c r="AL114" s="61"/>
      <c r="AM114" s="61"/>
      <c r="AN114" s="61"/>
      <c r="AO114" s="61"/>
      <c r="AP114" s="61"/>
      <c r="AQ114" s="61"/>
      <c r="AR114" s="61"/>
      <c r="AS114" s="61"/>
      <c r="AT114" s="61"/>
      <c r="AU114" s="61"/>
      <c r="AV114" s="61"/>
      <c r="AW114" s="61"/>
      <c r="AX114" s="61"/>
      <c r="AY114" s="61"/>
      <c r="AZ114" s="61"/>
      <c r="BA114" s="61"/>
      <c r="BB114" s="61"/>
      <c r="BC114" s="61"/>
      <c r="BD114" s="61"/>
      <c r="BE114" s="61"/>
      <c r="BF114" s="61"/>
      <c r="BG114" s="61"/>
      <c r="BH114" s="61"/>
      <c r="BI114" s="61"/>
      <c r="BJ114" s="61"/>
      <c r="BK114" s="61"/>
      <c r="BL114" s="61"/>
      <c r="BM114" s="61"/>
      <c r="BN114" s="61"/>
      <c r="BO114" s="61"/>
      <c r="BP114" s="61"/>
      <c r="BQ114" s="61"/>
      <c r="BR114" s="61"/>
      <c r="BS114" s="61"/>
      <c r="BT114" s="60"/>
      <c r="BU114" s="60"/>
      <c r="BV114" s="60"/>
      <c r="BW114" s="60"/>
      <c r="BX114" s="60"/>
      <c r="BY114" s="60"/>
      <c r="BZ114" s="60"/>
      <c r="CA114" s="60"/>
      <c r="CB114" s="60"/>
      <c r="CC114" s="60"/>
      <c r="CD114" s="60"/>
      <c r="CE114" s="60"/>
      <c r="CF114" s="60"/>
      <c r="CG114" s="60"/>
      <c r="CH114" s="60"/>
      <c r="CI114" s="60"/>
      <c r="CJ114" s="60"/>
      <c r="CK114" s="60"/>
      <c r="CL114" s="60"/>
      <c r="CM114" s="60"/>
      <c r="CN114" s="60"/>
      <c r="CO114" s="60"/>
      <c r="CP114" s="60"/>
      <c r="CQ114" s="60"/>
      <c r="CR114" s="60"/>
      <c r="CS114" s="60"/>
      <c r="CT114" s="60"/>
      <c r="CU114" s="60"/>
      <c r="CV114" s="60"/>
      <c r="CW114" s="60"/>
      <c r="CX114" s="60"/>
      <c r="CY114" s="60"/>
      <c r="CZ114" s="60"/>
      <c r="DA114" s="60"/>
      <c r="DB114" s="60"/>
      <c r="DC114" s="60"/>
      <c r="DD114" s="60"/>
      <c r="DE114" s="60"/>
      <c r="DF114" s="60"/>
      <c r="DG114" s="60"/>
      <c r="DH114" s="60"/>
      <c r="DI114" s="60"/>
      <c r="DJ114" s="60"/>
      <c r="DK114" s="60"/>
      <c r="DL114" s="60"/>
      <c r="DM114" s="60"/>
      <c r="DN114" s="60"/>
      <c r="DO114" s="60"/>
      <c r="DP114" s="60"/>
    </row>
    <row r="115" spans="1:120" s="56" customFormat="1" ht="18">
      <c r="A115" s="58" t="s">
        <v>343</v>
      </c>
      <c r="B115" s="59" t="s">
        <v>342</v>
      </c>
      <c r="C115" s="59">
        <v>1193100002</v>
      </c>
      <c r="D115" s="57" t="s">
        <v>286</v>
      </c>
      <c r="E115" s="54" t="s">
        <v>287</v>
      </c>
      <c r="F115" s="61" t="s">
        <v>344</v>
      </c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  <c r="AF115" s="61"/>
      <c r="AG115" s="61"/>
      <c r="AH115" s="61"/>
      <c r="AI115" s="61"/>
      <c r="AJ115" s="61"/>
      <c r="AK115" s="61"/>
      <c r="AL115" s="61"/>
      <c r="AM115" s="61"/>
      <c r="AN115" s="61"/>
      <c r="AO115" s="61"/>
      <c r="AP115" s="61"/>
      <c r="AQ115" s="61"/>
      <c r="AR115" s="61"/>
      <c r="AS115" s="61"/>
      <c r="AT115" s="61"/>
      <c r="AU115" s="61"/>
      <c r="AV115" s="61"/>
      <c r="AW115" s="61"/>
      <c r="AX115" s="61"/>
      <c r="AY115" s="61"/>
      <c r="AZ115" s="61"/>
      <c r="BA115" s="61"/>
      <c r="BB115" s="61"/>
      <c r="BC115" s="61"/>
      <c r="BD115" s="61"/>
      <c r="BE115" s="61"/>
      <c r="BF115" s="61"/>
      <c r="BG115" s="61"/>
      <c r="BH115" s="61"/>
      <c r="BI115" s="61"/>
      <c r="BJ115" s="61"/>
      <c r="BK115" s="61"/>
      <c r="BL115" s="61"/>
      <c r="BM115" s="61"/>
      <c r="BN115" s="61"/>
      <c r="BO115" s="61"/>
      <c r="BP115" s="61"/>
      <c r="BQ115" s="61"/>
      <c r="BR115" s="61"/>
      <c r="BS115" s="61"/>
      <c r="BT115" s="60"/>
      <c r="BU115" s="60"/>
      <c r="BV115" s="60"/>
      <c r="BW115" s="60"/>
      <c r="BX115" s="60"/>
      <c r="BY115" s="60"/>
      <c r="BZ115" s="60"/>
      <c r="CA115" s="60"/>
      <c r="CB115" s="60"/>
      <c r="CC115" s="60"/>
      <c r="CD115" s="60"/>
      <c r="CE115" s="60"/>
      <c r="CF115" s="60"/>
      <c r="CG115" s="60"/>
      <c r="CH115" s="60"/>
      <c r="CI115" s="60"/>
      <c r="CJ115" s="60"/>
      <c r="CK115" s="60"/>
      <c r="CL115" s="60"/>
      <c r="CM115" s="60"/>
      <c r="CN115" s="60"/>
      <c r="CO115" s="60"/>
      <c r="CP115" s="60"/>
      <c r="CQ115" s="60"/>
      <c r="CR115" s="60"/>
      <c r="CS115" s="60"/>
      <c r="CT115" s="60"/>
      <c r="CU115" s="60"/>
      <c r="CV115" s="60"/>
      <c r="CW115" s="60"/>
      <c r="CX115" s="60"/>
      <c r="CY115" s="60"/>
      <c r="CZ115" s="60"/>
      <c r="DA115" s="60"/>
      <c r="DB115" s="60"/>
      <c r="DC115" s="60"/>
      <c r="DD115" s="60"/>
      <c r="DE115" s="60"/>
      <c r="DF115" s="60"/>
      <c r="DG115" s="60"/>
      <c r="DH115" s="60"/>
      <c r="DI115" s="60"/>
      <c r="DJ115" s="60"/>
      <c r="DK115" s="60"/>
      <c r="DL115" s="60"/>
      <c r="DM115" s="60"/>
      <c r="DN115" s="60"/>
      <c r="DO115" s="60"/>
      <c r="DP115" s="60"/>
    </row>
    <row r="116" spans="1:120" s="56" customFormat="1" ht="18">
      <c r="A116" s="58" t="s">
        <v>343</v>
      </c>
      <c r="B116" s="59" t="s">
        <v>342</v>
      </c>
      <c r="C116" s="59">
        <v>1193100002</v>
      </c>
      <c r="D116" s="57" t="s">
        <v>288</v>
      </c>
      <c r="E116" s="54" t="s">
        <v>289</v>
      </c>
      <c r="F116" s="61" t="s">
        <v>345</v>
      </c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  <c r="AE116" s="61"/>
      <c r="AF116" s="61"/>
      <c r="AG116" s="61"/>
      <c r="AH116" s="61"/>
      <c r="AI116" s="61"/>
      <c r="AJ116" s="61"/>
      <c r="AK116" s="61"/>
      <c r="AL116" s="61"/>
      <c r="AM116" s="61"/>
      <c r="AN116" s="61"/>
      <c r="AO116" s="61"/>
      <c r="AP116" s="61"/>
      <c r="AQ116" s="61"/>
      <c r="AR116" s="61"/>
      <c r="AS116" s="61"/>
      <c r="AT116" s="61"/>
      <c r="AU116" s="61"/>
      <c r="AV116" s="61"/>
      <c r="AW116" s="61"/>
      <c r="AX116" s="61"/>
      <c r="AY116" s="61"/>
      <c r="AZ116" s="61"/>
      <c r="BA116" s="61"/>
      <c r="BB116" s="61"/>
      <c r="BC116" s="61"/>
      <c r="BD116" s="61"/>
      <c r="BE116" s="61"/>
      <c r="BF116" s="61"/>
      <c r="BG116" s="61"/>
      <c r="BH116" s="61"/>
      <c r="BI116" s="61"/>
      <c r="BJ116" s="61"/>
      <c r="BK116" s="61"/>
      <c r="BL116" s="61"/>
      <c r="BM116" s="61"/>
      <c r="BN116" s="61"/>
      <c r="BO116" s="61"/>
      <c r="BP116" s="61"/>
      <c r="BQ116" s="61"/>
      <c r="BR116" s="61"/>
      <c r="BS116" s="61"/>
      <c r="BT116" s="60"/>
      <c r="BU116" s="60"/>
      <c r="BV116" s="60"/>
      <c r="BW116" s="60"/>
      <c r="BX116" s="60"/>
      <c r="BY116" s="60"/>
      <c r="BZ116" s="60"/>
      <c r="CA116" s="60"/>
      <c r="CB116" s="60"/>
      <c r="CC116" s="60"/>
      <c r="CD116" s="60"/>
      <c r="CE116" s="60"/>
      <c r="CF116" s="60"/>
      <c r="CG116" s="60"/>
      <c r="CH116" s="60"/>
      <c r="CI116" s="60"/>
      <c r="CJ116" s="60"/>
      <c r="CK116" s="60"/>
      <c r="CL116" s="60"/>
      <c r="CM116" s="60"/>
      <c r="CN116" s="60"/>
      <c r="CO116" s="60"/>
      <c r="CP116" s="60"/>
      <c r="CQ116" s="60"/>
      <c r="CR116" s="60"/>
      <c r="CS116" s="60"/>
      <c r="CT116" s="60"/>
      <c r="CU116" s="60"/>
      <c r="CV116" s="60"/>
      <c r="CW116" s="60"/>
      <c r="CX116" s="60"/>
      <c r="CY116" s="60"/>
      <c r="CZ116" s="60"/>
      <c r="DA116" s="60"/>
      <c r="DB116" s="60"/>
      <c r="DC116" s="60"/>
      <c r="DD116" s="60"/>
      <c r="DE116" s="60"/>
      <c r="DF116" s="60"/>
      <c r="DG116" s="60"/>
      <c r="DH116" s="60"/>
      <c r="DI116" s="60"/>
      <c r="DJ116" s="60"/>
      <c r="DK116" s="60"/>
      <c r="DL116" s="60"/>
      <c r="DM116" s="60"/>
      <c r="DN116" s="60"/>
      <c r="DO116" s="60"/>
      <c r="DP116" s="60"/>
    </row>
    <row r="117" spans="1:120" s="56" customFormat="1" ht="18">
      <c r="A117" s="58" t="s">
        <v>343</v>
      </c>
      <c r="B117" s="59" t="s">
        <v>342</v>
      </c>
      <c r="C117" s="59">
        <v>1193100002</v>
      </c>
      <c r="D117" s="57" t="s">
        <v>290</v>
      </c>
      <c r="E117" s="54" t="s">
        <v>291</v>
      </c>
      <c r="F117" s="61" t="s">
        <v>345</v>
      </c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  <c r="AI117" s="61"/>
      <c r="AJ117" s="61"/>
      <c r="AK117" s="61"/>
      <c r="AL117" s="61"/>
      <c r="AM117" s="61"/>
      <c r="AN117" s="61"/>
      <c r="AO117" s="61"/>
      <c r="AP117" s="61"/>
      <c r="AQ117" s="61"/>
      <c r="AR117" s="61"/>
      <c r="AS117" s="61"/>
      <c r="AT117" s="61"/>
      <c r="AU117" s="61"/>
      <c r="AV117" s="61"/>
      <c r="AW117" s="61"/>
      <c r="AX117" s="61"/>
      <c r="AY117" s="61"/>
      <c r="AZ117" s="61"/>
      <c r="BA117" s="61"/>
      <c r="BB117" s="61"/>
      <c r="BC117" s="61"/>
      <c r="BD117" s="61"/>
      <c r="BE117" s="61"/>
      <c r="BF117" s="61"/>
      <c r="BG117" s="61"/>
      <c r="BH117" s="61"/>
      <c r="BI117" s="61"/>
      <c r="BJ117" s="61"/>
      <c r="BK117" s="61"/>
      <c r="BL117" s="61"/>
      <c r="BM117" s="61"/>
      <c r="BN117" s="61"/>
      <c r="BO117" s="61"/>
      <c r="BP117" s="61"/>
      <c r="BQ117" s="61"/>
      <c r="BR117" s="61"/>
      <c r="BS117" s="61"/>
      <c r="BT117" s="60"/>
      <c r="BU117" s="60"/>
      <c r="BV117" s="60"/>
      <c r="BW117" s="60"/>
      <c r="BX117" s="60"/>
      <c r="BY117" s="60"/>
      <c r="BZ117" s="60"/>
      <c r="CA117" s="60"/>
      <c r="CB117" s="60"/>
      <c r="CC117" s="60"/>
      <c r="CD117" s="60"/>
      <c r="CE117" s="60"/>
      <c r="CF117" s="60"/>
      <c r="CG117" s="60"/>
      <c r="CH117" s="60"/>
      <c r="CI117" s="60"/>
      <c r="CJ117" s="60"/>
      <c r="CK117" s="60"/>
      <c r="CL117" s="60"/>
      <c r="CM117" s="60"/>
      <c r="CN117" s="60"/>
      <c r="CO117" s="60"/>
      <c r="CP117" s="60"/>
      <c r="CQ117" s="60"/>
      <c r="CR117" s="60"/>
      <c r="CS117" s="60"/>
      <c r="CT117" s="60"/>
      <c r="CU117" s="60"/>
      <c r="CV117" s="60"/>
      <c r="CW117" s="60"/>
      <c r="CX117" s="60"/>
      <c r="CY117" s="60"/>
      <c r="CZ117" s="60"/>
      <c r="DA117" s="60"/>
      <c r="DB117" s="60"/>
      <c r="DC117" s="60"/>
      <c r="DD117" s="60"/>
      <c r="DE117" s="60"/>
      <c r="DF117" s="60"/>
      <c r="DG117" s="60"/>
      <c r="DH117" s="60"/>
      <c r="DI117" s="60"/>
      <c r="DJ117" s="60"/>
      <c r="DK117" s="60"/>
      <c r="DL117" s="60"/>
      <c r="DM117" s="60"/>
      <c r="DN117" s="60"/>
      <c r="DO117" s="60"/>
      <c r="DP117" s="60"/>
    </row>
    <row r="118" spans="1:120" s="56" customFormat="1" ht="18">
      <c r="A118" s="58" t="s">
        <v>343</v>
      </c>
      <c r="B118" s="59" t="s">
        <v>342</v>
      </c>
      <c r="C118" s="59">
        <v>1193100002</v>
      </c>
      <c r="D118" s="57" t="s">
        <v>292</v>
      </c>
      <c r="E118" s="54" t="s">
        <v>293</v>
      </c>
      <c r="F118" s="61" t="s">
        <v>344</v>
      </c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  <c r="AI118" s="61"/>
      <c r="AJ118" s="61"/>
      <c r="AK118" s="61"/>
      <c r="AL118" s="61"/>
      <c r="AM118" s="61"/>
      <c r="AN118" s="61"/>
      <c r="AO118" s="61"/>
      <c r="AP118" s="61"/>
      <c r="AQ118" s="61"/>
      <c r="AR118" s="61"/>
      <c r="AS118" s="61"/>
      <c r="AT118" s="61"/>
      <c r="AU118" s="61"/>
      <c r="AV118" s="61"/>
      <c r="AW118" s="61"/>
      <c r="AX118" s="61"/>
      <c r="AY118" s="61"/>
      <c r="AZ118" s="61"/>
      <c r="BA118" s="61"/>
      <c r="BB118" s="61"/>
      <c r="BC118" s="61"/>
      <c r="BD118" s="61"/>
      <c r="BE118" s="61"/>
      <c r="BF118" s="61"/>
      <c r="BG118" s="61"/>
      <c r="BH118" s="61"/>
      <c r="BI118" s="61"/>
      <c r="BJ118" s="61"/>
      <c r="BK118" s="61"/>
      <c r="BL118" s="61"/>
      <c r="BM118" s="61"/>
      <c r="BN118" s="61"/>
      <c r="BO118" s="61"/>
      <c r="BP118" s="61"/>
      <c r="BQ118" s="61"/>
      <c r="BR118" s="61"/>
      <c r="BS118" s="61"/>
      <c r="BT118" s="60"/>
      <c r="BU118" s="60"/>
      <c r="BV118" s="60"/>
      <c r="BW118" s="60"/>
      <c r="BX118" s="60"/>
      <c r="BY118" s="60"/>
      <c r="BZ118" s="60"/>
      <c r="CA118" s="60"/>
      <c r="CB118" s="60"/>
      <c r="CC118" s="60"/>
      <c r="CD118" s="60"/>
      <c r="CE118" s="60"/>
      <c r="CF118" s="60"/>
      <c r="CG118" s="60"/>
      <c r="CH118" s="60"/>
      <c r="CI118" s="60"/>
      <c r="CJ118" s="60"/>
      <c r="CK118" s="60"/>
      <c r="CL118" s="60"/>
      <c r="CM118" s="60"/>
      <c r="CN118" s="60"/>
      <c r="CO118" s="60"/>
      <c r="CP118" s="60"/>
      <c r="CQ118" s="60"/>
      <c r="CR118" s="60"/>
      <c r="CS118" s="60"/>
      <c r="CT118" s="60"/>
      <c r="CU118" s="60"/>
      <c r="CV118" s="60"/>
      <c r="CW118" s="60"/>
      <c r="CX118" s="60"/>
      <c r="CY118" s="60"/>
      <c r="CZ118" s="60"/>
      <c r="DA118" s="60"/>
      <c r="DB118" s="60"/>
      <c r="DC118" s="60"/>
      <c r="DD118" s="60"/>
      <c r="DE118" s="60"/>
      <c r="DF118" s="60"/>
      <c r="DG118" s="60"/>
      <c r="DH118" s="60"/>
      <c r="DI118" s="60"/>
      <c r="DJ118" s="60"/>
      <c r="DK118" s="60"/>
      <c r="DL118" s="60"/>
      <c r="DM118" s="60"/>
      <c r="DN118" s="60"/>
      <c r="DO118" s="60"/>
      <c r="DP118" s="60"/>
    </row>
    <row r="119" spans="1:120" s="56" customFormat="1" ht="18">
      <c r="A119" s="58" t="s">
        <v>343</v>
      </c>
      <c r="B119" s="59" t="s">
        <v>342</v>
      </c>
      <c r="C119" s="59">
        <v>1193100002</v>
      </c>
      <c r="D119" s="57" t="s">
        <v>294</v>
      </c>
      <c r="E119" s="54" t="s">
        <v>295</v>
      </c>
      <c r="F119" s="61" t="s">
        <v>344</v>
      </c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  <c r="AG119" s="61"/>
      <c r="AH119" s="61"/>
      <c r="AI119" s="61"/>
      <c r="AJ119" s="61"/>
      <c r="AK119" s="61"/>
      <c r="AL119" s="61"/>
      <c r="AM119" s="61"/>
      <c r="AN119" s="61"/>
      <c r="AO119" s="61"/>
      <c r="AP119" s="61"/>
      <c r="AQ119" s="61"/>
      <c r="AR119" s="61"/>
      <c r="AS119" s="61"/>
      <c r="AT119" s="61"/>
      <c r="AU119" s="61"/>
      <c r="AV119" s="61"/>
      <c r="AW119" s="61"/>
      <c r="AX119" s="61"/>
      <c r="AY119" s="61"/>
      <c r="AZ119" s="61"/>
      <c r="BA119" s="61"/>
      <c r="BB119" s="61"/>
      <c r="BC119" s="61"/>
      <c r="BD119" s="61"/>
      <c r="BE119" s="61"/>
      <c r="BF119" s="61"/>
      <c r="BG119" s="61"/>
      <c r="BH119" s="61"/>
      <c r="BI119" s="61"/>
      <c r="BJ119" s="61"/>
      <c r="BK119" s="61"/>
      <c r="BL119" s="61"/>
      <c r="BM119" s="61"/>
      <c r="BN119" s="61"/>
      <c r="BO119" s="61"/>
      <c r="BP119" s="61"/>
      <c r="BQ119" s="61"/>
      <c r="BR119" s="61"/>
      <c r="BS119" s="61"/>
      <c r="BT119" s="60"/>
      <c r="BU119" s="60"/>
      <c r="BV119" s="60"/>
      <c r="BW119" s="60"/>
      <c r="BX119" s="60"/>
      <c r="BY119" s="60"/>
      <c r="BZ119" s="60"/>
      <c r="CA119" s="60"/>
      <c r="CB119" s="60"/>
      <c r="CC119" s="60"/>
      <c r="CD119" s="60"/>
      <c r="CE119" s="60"/>
      <c r="CF119" s="60"/>
      <c r="CG119" s="60"/>
      <c r="CH119" s="60"/>
      <c r="CI119" s="60"/>
      <c r="CJ119" s="60"/>
      <c r="CK119" s="60"/>
      <c r="CL119" s="60"/>
      <c r="CM119" s="60"/>
      <c r="CN119" s="60"/>
      <c r="CO119" s="60"/>
      <c r="CP119" s="60"/>
      <c r="CQ119" s="60"/>
      <c r="CR119" s="60"/>
      <c r="CS119" s="60"/>
      <c r="CT119" s="60"/>
      <c r="CU119" s="60"/>
      <c r="CV119" s="60"/>
      <c r="CW119" s="60"/>
      <c r="CX119" s="60"/>
      <c r="CY119" s="60"/>
      <c r="CZ119" s="60"/>
      <c r="DA119" s="60"/>
      <c r="DB119" s="60"/>
      <c r="DC119" s="60"/>
      <c r="DD119" s="60"/>
      <c r="DE119" s="60"/>
      <c r="DF119" s="60"/>
      <c r="DG119" s="60"/>
      <c r="DH119" s="60"/>
      <c r="DI119" s="60"/>
      <c r="DJ119" s="60"/>
      <c r="DK119" s="60"/>
      <c r="DL119" s="60"/>
      <c r="DM119" s="60"/>
      <c r="DN119" s="60"/>
      <c r="DO119" s="60"/>
      <c r="DP119" s="60"/>
    </row>
    <row r="120" spans="1:120" s="56" customFormat="1" ht="18">
      <c r="A120" s="58" t="s">
        <v>343</v>
      </c>
      <c r="B120" s="59" t="s">
        <v>342</v>
      </c>
      <c r="C120" s="59">
        <v>1193100002</v>
      </c>
      <c r="D120" s="57" t="s">
        <v>296</v>
      </c>
      <c r="E120" s="54" t="s">
        <v>297</v>
      </c>
      <c r="F120" s="61" t="s">
        <v>345</v>
      </c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  <c r="BH120" s="61"/>
      <c r="BI120" s="61"/>
      <c r="BJ120" s="61"/>
      <c r="BK120" s="61"/>
      <c r="BL120" s="61"/>
      <c r="BM120" s="61"/>
      <c r="BN120" s="61"/>
      <c r="BO120" s="61"/>
      <c r="BP120" s="61"/>
      <c r="BQ120" s="61"/>
      <c r="BR120" s="61"/>
      <c r="BS120" s="61"/>
      <c r="BT120" s="60"/>
      <c r="BU120" s="60"/>
      <c r="BV120" s="60"/>
      <c r="BW120" s="60"/>
      <c r="BX120" s="60"/>
      <c r="BY120" s="60"/>
      <c r="BZ120" s="60"/>
      <c r="CA120" s="60"/>
      <c r="CB120" s="60"/>
      <c r="CC120" s="60"/>
      <c r="CD120" s="60"/>
      <c r="CE120" s="60"/>
      <c r="CF120" s="60"/>
      <c r="CG120" s="60"/>
      <c r="CH120" s="60"/>
      <c r="CI120" s="60"/>
      <c r="CJ120" s="60"/>
      <c r="CK120" s="60"/>
      <c r="CL120" s="60"/>
      <c r="CM120" s="60"/>
      <c r="CN120" s="60"/>
      <c r="CO120" s="60"/>
      <c r="CP120" s="60"/>
      <c r="CQ120" s="60"/>
      <c r="CR120" s="60"/>
      <c r="CS120" s="60"/>
      <c r="CT120" s="60"/>
      <c r="CU120" s="60"/>
      <c r="CV120" s="60"/>
      <c r="CW120" s="60"/>
      <c r="CX120" s="60"/>
      <c r="CY120" s="60"/>
      <c r="CZ120" s="60"/>
      <c r="DA120" s="60"/>
      <c r="DB120" s="60"/>
      <c r="DC120" s="60"/>
      <c r="DD120" s="60"/>
      <c r="DE120" s="60"/>
      <c r="DF120" s="60"/>
      <c r="DG120" s="60"/>
      <c r="DH120" s="60"/>
      <c r="DI120" s="60"/>
      <c r="DJ120" s="60"/>
      <c r="DK120" s="60"/>
      <c r="DL120" s="60"/>
      <c r="DM120" s="60"/>
      <c r="DN120" s="60"/>
      <c r="DO120" s="60"/>
      <c r="DP120" s="60"/>
    </row>
    <row r="121" spans="1:120" s="56" customFormat="1" ht="18">
      <c r="A121" s="58" t="s">
        <v>343</v>
      </c>
      <c r="B121" s="59" t="s">
        <v>342</v>
      </c>
      <c r="C121" s="59">
        <v>1193100002</v>
      </c>
      <c r="D121" s="57" t="s">
        <v>298</v>
      </c>
      <c r="E121" s="54" t="s">
        <v>299</v>
      </c>
      <c r="F121" s="61" t="s">
        <v>345</v>
      </c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  <c r="AF121" s="61"/>
      <c r="AG121" s="61"/>
      <c r="AH121" s="61"/>
      <c r="AI121" s="61"/>
      <c r="AJ121" s="61"/>
      <c r="AK121" s="61"/>
      <c r="AL121" s="61"/>
      <c r="AM121" s="61"/>
      <c r="AN121" s="61"/>
      <c r="AO121" s="61"/>
      <c r="AP121" s="61"/>
      <c r="AQ121" s="61"/>
      <c r="AR121" s="61"/>
      <c r="AS121" s="61"/>
      <c r="AT121" s="61"/>
      <c r="AU121" s="61"/>
      <c r="AV121" s="61"/>
      <c r="AW121" s="61"/>
      <c r="AX121" s="61"/>
      <c r="AY121" s="61"/>
      <c r="AZ121" s="61"/>
      <c r="BA121" s="61"/>
      <c r="BB121" s="61"/>
      <c r="BC121" s="61"/>
      <c r="BD121" s="61"/>
      <c r="BE121" s="61"/>
      <c r="BF121" s="61"/>
      <c r="BG121" s="61"/>
      <c r="BH121" s="61"/>
      <c r="BI121" s="61"/>
      <c r="BJ121" s="61"/>
      <c r="BK121" s="61"/>
      <c r="BL121" s="61"/>
      <c r="BM121" s="61"/>
      <c r="BN121" s="61"/>
      <c r="BO121" s="61"/>
      <c r="BP121" s="61"/>
      <c r="BQ121" s="61"/>
      <c r="BR121" s="61"/>
      <c r="BS121" s="61"/>
      <c r="BT121" s="60"/>
      <c r="BU121" s="60"/>
      <c r="BV121" s="60"/>
      <c r="BW121" s="60"/>
      <c r="BX121" s="60"/>
      <c r="BY121" s="60"/>
      <c r="BZ121" s="60"/>
      <c r="CA121" s="60"/>
      <c r="CB121" s="60"/>
      <c r="CC121" s="60"/>
      <c r="CD121" s="60"/>
      <c r="CE121" s="60"/>
      <c r="CF121" s="60"/>
      <c r="CG121" s="60"/>
      <c r="CH121" s="60"/>
      <c r="CI121" s="60"/>
      <c r="CJ121" s="60"/>
      <c r="CK121" s="60"/>
      <c r="CL121" s="60"/>
      <c r="CM121" s="60"/>
      <c r="CN121" s="60"/>
      <c r="CO121" s="60"/>
      <c r="CP121" s="60"/>
      <c r="CQ121" s="60"/>
      <c r="CR121" s="60"/>
      <c r="CS121" s="60"/>
      <c r="CT121" s="60"/>
      <c r="CU121" s="60"/>
      <c r="CV121" s="60"/>
      <c r="CW121" s="60"/>
      <c r="CX121" s="60"/>
      <c r="CY121" s="60"/>
      <c r="CZ121" s="60"/>
      <c r="DA121" s="60"/>
      <c r="DB121" s="60"/>
      <c r="DC121" s="60"/>
      <c r="DD121" s="60"/>
      <c r="DE121" s="60"/>
      <c r="DF121" s="60"/>
      <c r="DG121" s="60"/>
      <c r="DH121" s="60"/>
      <c r="DI121" s="60"/>
      <c r="DJ121" s="60"/>
      <c r="DK121" s="60"/>
      <c r="DL121" s="60"/>
      <c r="DM121" s="60"/>
      <c r="DN121" s="60"/>
      <c r="DO121" s="60"/>
      <c r="DP121" s="60"/>
    </row>
    <row r="122" spans="1:120" s="56" customFormat="1" ht="18">
      <c r="A122" s="58" t="s">
        <v>343</v>
      </c>
      <c r="B122" s="59" t="s">
        <v>342</v>
      </c>
      <c r="C122" s="59">
        <v>1193100002</v>
      </c>
      <c r="D122" s="57" t="s">
        <v>300</v>
      </c>
      <c r="E122" s="54" t="s">
        <v>301</v>
      </c>
      <c r="F122" s="61" t="s">
        <v>344</v>
      </c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  <c r="AF122" s="61"/>
      <c r="AG122" s="61"/>
      <c r="AH122" s="61"/>
      <c r="AI122" s="61"/>
      <c r="AJ122" s="61"/>
      <c r="AK122" s="61"/>
      <c r="AL122" s="61"/>
      <c r="AM122" s="61"/>
      <c r="AN122" s="61"/>
      <c r="AO122" s="61"/>
      <c r="AP122" s="61"/>
      <c r="AQ122" s="61"/>
      <c r="AR122" s="61"/>
      <c r="AS122" s="61"/>
      <c r="AT122" s="61"/>
      <c r="AU122" s="61"/>
      <c r="AV122" s="61"/>
      <c r="AW122" s="61"/>
      <c r="AX122" s="61"/>
      <c r="AY122" s="61"/>
      <c r="AZ122" s="61"/>
      <c r="BA122" s="61"/>
      <c r="BB122" s="61"/>
      <c r="BC122" s="61"/>
      <c r="BD122" s="61"/>
      <c r="BE122" s="61"/>
      <c r="BF122" s="61"/>
      <c r="BG122" s="61"/>
      <c r="BH122" s="61"/>
      <c r="BI122" s="61"/>
      <c r="BJ122" s="61"/>
      <c r="BK122" s="61"/>
      <c r="BL122" s="61"/>
      <c r="BM122" s="61"/>
      <c r="BN122" s="61"/>
      <c r="BO122" s="61"/>
      <c r="BP122" s="61"/>
      <c r="BQ122" s="61"/>
      <c r="BR122" s="61"/>
      <c r="BS122" s="61"/>
      <c r="BT122" s="60"/>
      <c r="BU122" s="60"/>
      <c r="BV122" s="60"/>
      <c r="BW122" s="60"/>
      <c r="BX122" s="60"/>
      <c r="BY122" s="60"/>
      <c r="BZ122" s="60"/>
      <c r="CA122" s="60"/>
      <c r="CB122" s="60"/>
      <c r="CC122" s="60"/>
      <c r="CD122" s="60"/>
      <c r="CE122" s="60"/>
      <c r="CF122" s="60"/>
      <c r="CG122" s="60"/>
      <c r="CH122" s="60"/>
      <c r="CI122" s="60"/>
      <c r="CJ122" s="60"/>
      <c r="CK122" s="60"/>
      <c r="CL122" s="60"/>
      <c r="CM122" s="60"/>
      <c r="CN122" s="60"/>
      <c r="CO122" s="60"/>
      <c r="CP122" s="60"/>
      <c r="CQ122" s="60"/>
      <c r="CR122" s="60"/>
      <c r="CS122" s="60"/>
      <c r="CT122" s="60"/>
      <c r="CU122" s="60"/>
      <c r="CV122" s="60"/>
      <c r="CW122" s="60"/>
      <c r="CX122" s="60"/>
      <c r="CY122" s="60"/>
      <c r="CZ122" s="60"/>
      <c r="DA122" s="60"/>
      <c r="DB122" s="60"/>
      <c r="DC122" s="60"/>
      <c r="DD122" s="60"/>
      <c r="DE122" s="60"/>
      <c r="DF122" s="60"/>
      <c r="DG122" s="60"/>
      <c r="DH122" s="60"/>
      <c r="DI122" s="60"/>
      <c r="DJ122" s="60"/>
      <c r="DK122" s="60"/>
      <c r="DL122" s="60"/>
      <c r="DM122" s="60"/>
      <c r="DN122" s="60"/>
      <c r="DO122" s="60"/>
      <c r="DP122" s="60"/>
    </row>
    <row r="123" spans="1:120" s="56" customFormat="1" ht="18">
      <c r="A123" s="58" t="s">
        <v>343</v>
      </c>
      <c r="B123" s="59" t="s">
        <v>342</v>
      </c>
      <c r="C123" s="59">
        <v>1193100002</v>
      </c>
      <c r="D123" s="57" t="s">
        <v>302</v>
      </c>
      <c r="E123" s="54" t="s">
        <v>303</v>
      </c>
      <c r="F123" s="61" t="s">
        <v>344</v>
      </c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  <c r="AI123" s="61"/>
      <c r="AJ123" s="61"/>
      <c r="AK123" s="61"/>
      <c r="AL123" s="61"/>
      <c r="AM123" s="61"/>
      <c r="AN123" s="61"/>
      <c r="AO123" s="61"/>
      <c r="AP123" s="61"/>
      <c r="AQ123" s="61"/>
      <c r="AR123" s="61"/>
      <c r="AS123" s="61"/>
      <c r="AT123" s="61"/>
      <c r="AU123" s="61"/>
      <c r="AV123" s="61"/>
      <c r="AW123" s="61"/>
      <c r="AX123" s="61"/>
      <c r="AY123" s="61"/>
      <c r="AZ123" s="61"/>
      <c r="BA123" s="61"/>
      <c r="BB123" s="61"/>
      <c r="BC123" s="61"/>
      <c r="BD123" s="61"/>
      <c r="BE123" s="61"/>
      <c r="BF123" s="61"/>
      <c r="BG123" s="61"/>
      <c r="BH123" s="61"/>
      <c r="BI123" s="61"/>
      <c r="BJ123" s="61"/>
      <c r="BK123" s="61"/>
      <c r="BL123" s="61"/>
      <c r="BM123" s="61"/>
      <c r="BN123" s="61"/>
      <c r="BO123" s="61"/>
      <c r="BP123" s="61"/>
      <c r="BQ123" s="61"/>
      <c r="BR123" s="61"/>
      <c r="BS123" s="61"/>
      <c r="BT123" s="60"/>
      <c r="BU123" s="60"/>
      <c r="BV123" s="60"/>
      <c r="BW123" s="60"/>
      <c r="BX123" s="60"/>
      <c r="BY123" s="60"/>
      <c r="BZ123" s="60"/>
      <c r="CA123" s="60"/>
      <c r="CB123" s="60"/>
      <c r="CC123" s="60"/>
      <c r="CD123" s="60"/>
      <c r="CE123" s="60"/>
      <c r="CF123" s="60"/>
      <c r="CG123" s="60"/>
      <c r="CH123" s="60"/>
      <c r="CI123" s="60"/>
      <c r="CJ123" s="60"/>
      <c r="CK123" s="60"/>
      <c r="CL123" s="60"/>
      <c r="CM123" s="60"/>
      <c r="CN123" s="60"/>
      <c r="CO123" s="60"/>
      <c r="CP123" s="60"/>
      <c r="CQ123" s="60"/>
      <c r="CR123" s="60"/>
      <c r="CS123" s="60"/>
      <c r="CT123" s="60"/>
      <c r="CU123" s="60"/>
      <c r="CV123" s="60"/>
      <c r="CW123" s="60"/>
      <c r="CX123" s="60"/>
      <c r="CY123" s="60"/>
      <c r="CZ123" s="60"/>
      <c r="DA123" s="60"/>
      <c r="DB123" s="60"/>
      <c r="DC123" s="60"/>
      <c r="DD123" s="60"/>
      <c r="DE123" s="60"/>
      <c r="DF123" s="60"/>
      <c r="DG123" s="60"/>
      <c r="DH123" s="60"/>
      <c r="DI123" s="60"/>
      <c r="DJ123" s="60"/>
      <c r="DK123" s="60"/>
      <c r="DL123" s="60"/>
      <c r="DM123" s="60"/>
      <c r="DN123" s="60"/>
      <c r="DO123" s="60"/>
      <c r="DP123" s="60"/>
    </row>
    <row r="124" spans="1:120" s="56" customFormat="1" ht="18">
      <c r="A124" s="58" t="s">
        <v>343</v>
      </c>
      <c r="B124" s="59" t="s">
        <v>342</v>
      </c>
      <c r="C124" s="59">
        <v>1193100002</v>
      </c>
      <c r="D124" s="57" t="s">
        <v>304</v>
      </c>
      <c r="E124" s="54" t="s">
        <v>305</v>
      </c>
      <c r="F124" s="61" t="s">
        <v>344</v>
      </c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  <c r="AF124" s="61"/>
      <c r="AG124" s="61"/>
      <c r="AH124" s="61"/>
      <c r="AI124" s="61"/>
      <c r="AJ124" s="61"/>
      <c r="AK124" s="61"/>
      <c r="AL124" s="61"/>
      <c r="AM124" s="61"/>
      <c r="AN124" s="61"/>
      <c r="AO124" s="61"/>
      <c r="AP124" s="61"/>
      <c r="AQ124" s="61"/>
      <c r="AR124" s="61"/>
      <c r="AS124" s="61"/>
      <c r="AT124" s="61"/>
      <c r="AU124" s="61"/>
      <c r="AV124" s="61"/>
      <c r="AW124" s="61"/>
      <c r="AX124" s="61"/>
      <c r="AY124" s="61"/>
      <c r="AZ124" s="61"/>
      <c r="BA124" s="61"/>
      <c r="BB124" s="61"/>
      <c r="BC124" s="61"/>
      <c r="BD124" s="61"/>
      <c r="BE124" s="61"/>
      <c r="BF124" s="61"/>
      <c r="BG124" s="61"/>
      <c r="BH124" s="61"/>
      <c r="BI124" s="61"/>
      <c r="BJ124" s="61"/>
      <c r="BK124" s="61"/>
      <c r="BL124" s="61"/>
      <c r="BM124" s="61"/>
      <c r="BN124" s="61"/>
      <c r="BO124" s="61"/>
      <c r="BP124" s="61"/>
      <c r="BQ124" s="61"/>
      <c r="BR124" s="61"/>
      <c r="BS124" s="61"/>
      <c r="BT124" s="60"/>
      <c r="BU124" s="60"/>
      <c r="BV124" s="60"/>
      <c r="BW124" s="60"/>
      <c r="BX124" s="60"/>
      <c r="BY124" s="60"/>
      <c r="BZ124" s="60"/>
      <c r="CA124" s="60"/>
      <c r="CB124" s="60"/>
      <c r="CC124" s="60"/>
      <c r="CD124" s="60"/>
      <c r="CE124" s="60"/>
      <c r="CF124" s="60"/>
      <c r="CG124" s="60"/>
      <c r="CH124" s="60"/>
      <c r="CI124" s="60"/>
      <c r="CJ124" s="60"/>
      <c r="CK124" s="60"/>
      <c r="CL124" s="60"/>
      <c r="CM124" s="60"/>
      <c r="CN124" s="60"/>
      <c r="CO124" s="60"/>
      <c r="CP124" s="60"/>
      <c r="CQ124" s="60"/>
      <c r="CR124" s="60"/>
      <c r="CS124" s="60"/>
      <c r="CT124" s="60"/>
      <c r="CU124" s="60"/>
      <c r="CV124" s="60"/>
      <c r="CW124" s="60"/>
      <c r="CX124" s="60"/>
      <c r="CY124" s="60"/>
      <c r="CZ124" s="60"/>
      <c r="DA124" s="60"/>
      <c r="DB124" s="60"/>
      <c r="DC124" s="60"/>
      <c r="DD124" s="60"/>
      <c r="DE124" s="60"/>
      <c r="DF124" s="60"/>
      <c r="DG124" s="60"/>
      <c r="DH124" s="60"/>
      <c r="DI124" s="60"/>
      <c r="DJ124" s="60"/>
      <c r="DK124" s="60"/>
      <c r="DL124" s="60"/>
      <c r="DM124" s="60"/>
      <c r="DN124" s="60"/>
      <c r="DO124" s="60"/>
      <c r="DP124" s="60"/>
    </row>
    <row r="125" spans="1:120" s="56" customFormat="1" ht="18">
      <c r="A125" s="58" t="s">
        <v>343</v>
      </c>
      <c r="B125" s="59" t="s">
        <v>342</v>
      </c>
      <c r="C125" s="59">
        <v>1193100002</v>
      </c>
      <c r="D125" s="57" t="s">
        <v>306</v>
      </c>
      <c r="E125" s="54" t="s">
        <v>307</v>
      </c>
      <c r="F125" s="61" t="s">
        <v>344</v>
      </c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  <c r="AG125" s="61"/>
      <c r="AH125" s="61"/>
      <c r="AI125" s="61"/>
      <c r="AJ125" s="61"/>
      <c r="AK125" s="61"/>
      <c r="AL125" s="61"/>
      <c r="AM125" s="61"/>
      <c r="AN125" s="61"/>
      <c r="AO125" s="61"/>
      <c r="AP125" s="61"/>
      <c r="AQ125" s="61"/>
      <c r="AR125" s="61"/>
      <c r="AS125" s="61"/>
      <c r="AT125" s="61"/>
      <c r="AU125" s="61"/>
      <c r="AV125" s="61"/>
      <c r="AW125" s="61"/>
      <c r="AX125" s="61"/>
      <c r="AY125" s="61"/>
      <c r="AZ125" s="61"/>
      <c r="BA125" s="61"/>
      <c r="BB125" s="61"/>
      <c r="BC125" s="61"/>
      <c r="BD125" s="61"/>
      <c r="BE125" s="61"/>
      <c r="BF125" s="61"/>
      <c r="BG125" s="61"/>
      <c r="BH125" s="61"/>
      <c r="BI125" s="61"/>
      <c r="BJ125" s="61"/>
      <c r="BK125" s="61"/>
      <c r="BL125" s="61"/>
      <c r="BM125" s="61"/>
      <c r="BN125" s="61"/>
      <c r="BO125" s="61"/>
      <c r="BP125" s="61"/>
      <c r="BQ125" s="61"/>
      <c r="BR125" s="61"/>
      <c r="BS125" s="61"/>
      <c r="BT125" s="60"/>
      <c r="BU125" s="60"/>
      <c r="BV125" s="60"/>
      <c r="BW125" s="60"/>
      <c r="BX125" s="60"/>
      <c r="BY125" s="60"/>
      <c r="BZ125" s="60"/>
      <c r="CA125" s="60"/>
      <c r="CB125" s="60"/>
      <c r="CC125" s="60"/>
      <c r="CD125" s="60"/>
      <c r="CE125" s="60"/>
      <c r="CF125" s="60"/>
      <c r="CG125" s="60"/>
      <c r="CH125" s="60"/>
      <c r="CI125" s="60"/>
      <c r="CJ125" s="60"/>
      <c r="CK125" s="60"/>
      <c r="CL125" s="60"/>
      <c r="CM125" s="60"/>
      <c r="CN125" s="60"/>
      <c r="CO125" s="60"/>
      <c r="CP125" s="60"/>
      <c r="CQ125" s="60"/>
      <c r="CR125" s="60"/>
      <c r="CS125" s="60"/>
      <c r="CT125" s="60"/>
      <c r="CU125" s="60"/>
      <c r="CV125" s="60"/>
      <c r="CW125" s="60"/>
      <c r="CX125" s="60"/>
      <c r="CY125" s="60"/>
      <c r="CZ125" s="60"/>
      <c r="DA125" s="60"/>
      <c r="DB125" s="60"/>
      <c r="DC125" s="60"/>
      <c r="DD125" s="60"/>
      <c r="DE125" s="60"/>
      <c r="DF125" s="60"/>
      <c r="DG125" s="60"/>
      <c r="DH125" s="60"/>
      <c r="DI125" s="60"/>
      <c r="DJ125" s="60"/>
      <c r="DK125" s="60"/>
      <c r="DL125" s="60"/>
      <c r="DM125" s="60"/>
      <c r="DN125" s="60"/>
      <c r="DO125" s="60"/>
      <c r="DP125" s="60"/>
    </row>
    <row r="126" spans="1:120" s="56" customFormat="1" ht="18">
      <c r="A126" s="58" t="s">
        <v>343</v>
      </c>
      <c r="B126" s="59" t="s">
        <v>342</v>
      </c>
      <c r="C126" s="59">
        <v>1193100002</v>
      </c>
      <c r="D126" s="57" t="s">
        <v>308</v>
      </c>
      <c r="E126" s="54" t="s">
        <v>309</v>
      </c>
      <c r="F126" s="61" t="s">
        <v>345</v>
      </c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61"/>
      <c r="AI126" s="61"/>
      <c r="AJ126" s="61"/>
      <c r="AK126" s="61"/>
      <c r="AL126" s="61"/>
      <c r="AM126" s="61"/>
      <c r="AN126" s="61"/>
      <c r="AO126" s="61"/>
      <c r="AP126" s="61"/>
      <c r="AQ126" s="61"/>
      <c r="AR126" s="61"/>
      <c r="AS126" s="61"/>
      <c r="AT126" s="61"/>
      <c r="AU126" s="61"/>
      <c r="AV126" s="61"/>
      <c r="AW126" s="61"/>
      <c r="AX126" s="61"/>
      <c r="AY126" s="61"/>
      <c r="AZ126" s="61"/>
      <c r="BA126" s="61"/>
      <c r="BB126" s="61"/>
      <c r="BC126" s="61"/>
      <c r="BD126" s="61"/>
      <c r="BE126" s="61"/>
      <c r="BF126" s="61"/>
      <c r="BG126" s="61"/>
      <c r="BH126" s="61"/>
      <c r="BI126" s="61"/>
      <c r="BJ126" s="61"/>
      <c r="BK126" s="61"/>
      <c r="BL126" s="61"/>
      <c r="BM126" s="61"/>
      <c r="BN126" s="61"/>
      <c r="BO126" s="61"/>
      <c r="BP126" s="61"/>
      <c r="BQ126" s="61"/>
      <c r="BR126" s="61"/>
      <c r="BS126" s="61"/>
      <c r="BT126" s="60"/>
      <c r="BU126" s="60"/>
      <c r="BV126" s="60"/>
      <c r="BW126" s="60"/>
      <c r="BX126" s="60"/>
      <c r="BY126" s="60"/>
      <c r="BZ126" s="60"/>
      <c r="CA126" s="60"/>
      <c r="CB126" s="60"/>
      <c r="CC126" s="60"/>
      <c r="CD126" s="60"/>
      <c r="CE126" s="60"/>
      <c r="CF126" s="60"/>
      <c r="CG126" s="60"/>
      <c r="CH126" s="60"/>
      <c r="CI126" s="60"/>
      <c r="CJ126" s="60"/>
      <c r="CK126" s="60"/>
      <c r="CL126" s="60"/>
      <c r="CM126" s="60"/>
      <c r="CN126" s="60"/>
      <c r="CO126" s="60"/>
      <c r="CP126" s="60"/>
      <c r="CQ126" s="60"/>
      <c r="CR126" s="60"/>
      <c r="CS126" s="60"/>
      <c r="CT126" s="60"/>
      <c r="CU126" s="60"/>
      <c r="CV126" s="60"/>
      <c r="CW126" s="60"/>
      <c r="CX126" s="60"/>
      <c r="CY126" s="60"/>
      <c r="CZ126" s="60"/>
      <c r="DA126" s="60"/>
      <c r="DB126" s="60"/>
      <c r="DC126" s="60"/>
      <c r="DD126" s="60"/>
      <c r="DE126" s="60"/>
      <c r="DF126" s="60"/>
      <c r="DG126" s="60"/>
      <c r="DH126" s="60"/>
      <c r="DI126" s="60"/>
      <c r="DJ126" s="60"/>
      <c r="DK126" s="60"/>
      <c r="DL126" s="60"/>
      <c r="DM126" s="60"/>
      <c r="DN126" s="60"/>
      <c r="DO126" s="60"/>
      <c r="DP126" s="60"/>
    </row>
    <row r="127" spans="1:120" s="56" customFormat="1" ht="18">
      <c r="A127" s="58" t="s">
        <v>343</v>
      </c>
      <c r="B127" s="59" t="s">
        <v>342</v>
      </c>
      <c r="C127" s="59">
        <v>1193100002</v>
      </c>
      <c r="D127" s="57" t="s">
        <v>310</v>
      </c>
      <c r="E127" s="54" t="s">
        <v>311</v>
      </c>
      <c r="F127" s="61" t="s">
        <v>344</v>
      </c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61"/>
      <c r="AD127" s="61"/>
      <c r="AE127" s="61"/>
      <c r="AF127" s="61"/>
      <c r="AG127" s="61"/>
      <c r="AH127" s="61"/>
      <c r="AI127" s="61"/>
      <c r="AJ127" s="61"/>
      <c r="AK127" s="61"/>
      <c r="AL127" s="61"/>
      <c r="AM127" s="61"/>
      <c r="AN127" s="61"/>
      <c r="AO127" s="61"/>
      <c r="AP127" s="61"/>
      <c r="AQ127" s="61"/>
      <c r="AR127" s="61"/>
      <c r="AS127" s="61"/>
      <c r="AT127" s="61"/>
      <c r="AU127" s="61"/>
      <c r="AV127" s="61"/>
      <c r="AW127" s="61"/>
      <c r="AX127" s="61"/>
      <c r="AY127" s="61"/>
      <c r="AZ127" s="61"/>
      <c r="BA127" s="61"/>
      <c r="BB127" s="61"/>
      <c r="BC127" s="61"/>
      <c r="BD127" s="61"/>
      <c r="BE127" s="61"/>
      <c r="BF127" s="61"/>
      <c r="BG127" s="61"/>
      <c r="BH127" s="61"/>
      <c r="BI127" s="61"/>
      <c r="BJ127" s="61"/>
      <c r="BK127" s="61"/>
      <c r="BL127" s="61"/>
      <c r="BM127" s="61"/>
      <c r="BN127" s="61"/>
      <c r="BO127" s="61"/>
      <c r="BP127" s="61"/>
      <c r="BQ127" s="61"/>
      <c r="BR127" s="61"/>
      <c r="BS127" s="61"/>
      <c r="BT127" s="60"/>
      <c r="BU127" s="60"/>
      <c r="BV127" s="60"/>
      <c r="BW127" s="60"/>
      <c r="BX127" s="60"/>
      <c r="BY127" s="60"/>
      <c r="BZ127" s="60"/>
      <c r="CA127" s="60"/>
      <c r="CB127" s="60"/>
      <c r="CC127" s="60"/>
      <c r="CD127" s="60"/>
      <c r="CE127" s="60"/>
      <c r="CF127" s="60"/>
      <c r="CG127" s="60"/>
      <c r="CH127" s="60"/>
      <c r="CI127" s="60"/>
      <c r="CJ127" s="60"/>
      <c r="CK127" s="60"/>
      <c r="CL127" s="60"/>
      <c r="CM127" s="60"/>
      <c r="CN127" s="60"/>
      <c r="CO127" s="60"/>
      <c r="CP127" s="60"/>
      <c r="CQ127" s="60"/>
      <c r="CR127" s="60"/>
      <c r="CS127" s="60"/>
      <c r="CT127" s="60"/>
      <c r="CU127" s="60"/>
      <c r="CV127" s="60"/>
      <c r="CW127" s="60"/>
      <c r="CX127" s="60"/>
      <c r="CY127" s="60"/>
      <c r="CZ127" s="60"/>
      <c r="DA127" s="60"/>
      <c r="DB127" s="60"/>
      <c r="DC127" s="60"/>
      <c r="DD127" s="60"/>
      <c r="DE127" s="60"/>
      <c r="DF127" s="60"/>
      <c r="DG127" s="60"/>
      <c r="DH127" s="60"/>
      <c r="DI127" s="60"/>
      <c r="DJ127" s="60"/>
      <c r="DK127" s="60"/>
      <c r="DL127" s="60"/>
      <c r="DM127" s="60"/>
      <c r="DN127" s="60"/>
      <c r="DO127" s="60"/>
      <c r="DP127" s="60"/>
    </row>
    <row r="128" spans="1:120" s="56" customFormat="1" ht="18">
      <c r="A128" s="58" t="s">
        <v>343</v>
      </c>
      <c r="B128" s="59" t="s">
        <v>342</v>
      </c>
      <c r="C128" s="59">
        <v>1193100002</v>
      </c>
      <c r="D128" s="57" t="s">
        <v>312</v>
      </c>
      <c r="E128" s="54" t="s">
        <v>313</v>
      </c>
      <c r="F128" s="61" t="s">
        <v>344</v>
      </c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  <c r="AE128" s="61"/>
      <c r="AF128" s="61"/>
      <c r="AG128" s="61"/>
      <c r="AH128" s="61"/>
      <c r="AI128" s="61"/>
      <c r="AJ128" s="61"/>
      <c r="AK128" s="61"/>
      <c r="AL128" s="61"/>
      <c r="AM128" s="61"/>
      <c r="AN128" s="61"/>
      <c r="AO128" s="61"/>
      <c r="AP128" s="61"/>
      <c r="AQ128" s="61"/>
      <c r="AR128" s="61"/>
      <c r="AS128" s="61"/>
      <c r="AT128" s="61"/>
      <c r="AU128" s="61"/>
      <c r="AV128" s="61"/>
      <c r="AW128" s="61"/>
      <c r="AX128" s="61"/>
      <c r="AY128" s="61"/>
      <c r="AZ128" s="61"/>
      <c r="BA128" s="61"/>
      <c r="BB128" s="61"/>
      <c r="BC128" s="61"/>
      <c r="BD128" s="61"/>
      <c r="BE128" s="61"/>
      <c r="BF128" s="61"/>
      <c r="BG128" s="61"/>
      <c r="BH128" s="61"/>
      <c r="BI128" s="61"/>
      <c r="BJ128" s="61"/>
      <c r="BK128" s="61"/>
      <c r="BL128" s="61"/>
      <c r="BM128" s="61"/>
      <c r="BN128" s="61"/>
      <c r="BO128" s="61"/>
      <c r="BP128" s="61"/>
      <c r="BQ128" s="61"/>
      <c r="BR128" s="61"/>
      <c r="BS128" s="61"/>
      <c r="BT128" s="60"/>
      <c r="BU128" s="60"/>
      <c r="BV128" s="60"/>
      <c r="BW128" s="60"/>
      <c r="BX128" s="60"/>
      <c r="BY128" s="60"/>
      <c r="BZ128" s="60"/>
      <c r="CA128" s="60"/>
      <c r="CB128" s="60"/>
      <c r="CC128" s="60"/>
      <c r="CD128" s="60"/>
      <c r="CE128" s="60"/>
      <c r="CF128" s="60"/>
      <c r="CG128" s="60"/>
      <c r="CH128" s="60"/>
      <c r="CI128" s="60"/>
      <c r="CJ128" s="60"/>
      <c r="CK128" s="60"/>
      <c r="CL128" s="60"/>
      <c r="CM128" s="60"/>
      <c r="CN128" s="60"/>
      <c r="CO128" s="60"/>
      <c r="CP128" s="60"/>
      <c r="CQ128" s="60"/>
      <c r="CR128" s="60"/>
      <c r="CS128" s="60"/>
      <c r="CT128" s="60"/>
      <c r="CU128" s="60"/>
      <c r="CV128" s="60"/>
      <c r="CW128" s="60"/>
      <c r="CX128" s="60"/>
      <c r="CY128" s="60"/>
      <c r="CZ128" s="60"/>
      <c r="DA128" s="60"/>
      <c r="DB128" s="60"/>
      <c r="DC128" s="60"/>
      <c r="DD128" s="60"/>
      <c r="DE128" s="60"/>
      <c r="DF128" s="60"/>
      <c r="DG128" s="60"/>
      <c r="DH128" s="60"/>
      <c r="DI128" s="60"/>
      <c r="DJ128" s="60"/>
      <c r="DK128" s="60"/>
      <c r="DL128" s="60"/>
      <c r="DM128" s="60"/>
      <c r="DN128" s="60"/>
      <c r="DO128" s="60"/>
      <c r="DP128" s="60"/>
    </row>
    <row r="129" spans="1:120" s="56" customFormat="1" ht="18">
      <c r="A129" s="58" t="s">
        <v>343</v>
      </c>
      <c r="B129" s="59" t="s">
        <v>342</v>
      </c>
      <c r="C129" s="59">
        <v>1193100002</v>
      </c>
      <c r="D129" s="57" t="s">
        <v>314</v>
      </c>
      <c r="E129" s="54" t="s">
        <v>315</v>
      </c>
      <c r="F129" s="61" t="s">
        <v>344</v>
      </c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  <c r="AG129" s="61"/>
      <c r="AH129" s="61"/>
      <c r="AI129" s="61"/>
      <c r="AJ129" s="61"/>
      <c r="AK129" s="61"/>
      <c r="AL129" s="61"/>
      <c r="AM129" s="61"/>
      <c r="AN129" s="61"/>
      <c r="AO129" s="61"/>
      <c r="AP129" s="61"/>
      <c r="AQ129" s="61"/>
      <c r="AR129" s="61"/>
      <c r="AS129" s="61"/>
      <c r="AT129" s="61"/>
      <c r="AU129" s="61"/>
      <c r="AV129" s="61"/>
      <c r="AW129" s="61"/>
      <c r="AX129" s="61"/>
      <c r="AY129" s="61"/>
      <c r="AZ129" s="61"/>
      <c r="BA129" s="61"/>
      <c r="BB129" s="61"/>
      <c r="BC129" s="61"/>
      <c r="BD129" s="61"/>
      <c r="BE129" s="61"/>
      <c r="BF129" s="61"/>
      <c r="BG129" s="61"/>
      <c r="BH129" s="61"/>
      <c r="BI129" s="61"/>
      <c r="BJ129" s="61"/>
      <c r="BK129" s="61"/>
      <c r="BL129" s="61"/>
      <c r="BM129" s="61"/>
      <c r="BN129" s="61"/>
      <c r="BO129" s="61"/>
      <c r="BP129" s="61"/>
      <c r="BQ129" s="61"/>
      <c r="BR129" s="61"/>
      <c r="BS129" s="61"/>
      <c r="BT129" s="60"/>
      <c r="BU129" s="60"/>
      <c r="BV129" s="60"/>
      <c r="BW129" s="60"/>
      <c r="BX129" s="60"/>
      <c r="BY129" s="60"/>
      <c r="BZ129" s="60"/>
      <c r="CA129" s="60"/>
      <c r="CB129" s="60"/>
      <c r="CC129" s="60"/>
      <c r="CD129" s="60"/>
      <c r="CE129" s="60"/>
      <c r="CF129" s="60"/>
      <c r="CG129" s="60"/>
      <c r="CH129" s="60"/>
      <c r="CI129" s="60"/>
      <c r="CJ129" s="60"/>
      <c r="CK129" s="60"/>
      <c r="CL129" s="60"/>
      <c r="CM129" s="60"/>
      <c r="CN129" s="60"/>
      <c r="CO129" s="60"/>
      <c r="CP129" s="60"/>
      <c r="CQ129" s="60"/>
      <c r="CR129" s="60"/>
      <c r="CS129" s="60"/>
      <c r="CT129" s="60"/>
      <c r="CU129" s="60"/>
      <c r="CV129" s="60"/>
      <c r="CW129" s="60"/>
      <c r="CX129" s="60"/>
      <c r="CY129" s="60"/>
      <c r="CZ129" s="60"/>
      <c r="DA129" s="60"/>
      <c r="DB129" s="60"/>
      <c r="DC129" s="60"/>
      <c r="DD129" s="60"/>
      <c r="DE129" s="60"/>
      <c r="DF129" s="60"/>
      <c r="DG129" s="60"/>
      <c r="DH129" s="60"/>
      <c r="DI129" s="60"/>
      <c r="DJ129" s="60"/>
      <c r="DK129" s="60"/>
      <c r="DL129" s="60"/>
      <c r="DM129" s="60"/>
      <c r="DN129" s="60"/>
      <c r="DO129" s="60"/>
      <c r="DP129" s="60"/>
    </row>
    <row r="130" spans="1:120" s="56" customFormat="1" ht="18">
      <c r="A130" s="58" t="s">
        <v>343</v>
      </c>
      <c r="B130" s="59" t="s">
        <v>342</v>
      </c>
      <c r="C130" s="59">
        <v>1193100002</v>
      </c>
      <c r="D130" s="57" t="s">
        <v>316</v>
      </c>
      <c r="E130" s="54" t="s">
        <v>317</v>
      </c>
      <c r="F130" s="61" t="s">
        <v>344</v>
      </c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  <c r="AC130" s="61"/>
      <c r="AD130" s="61"/>
      <c r="AE130" s="61"/>
      <c r="AF130" s="61"/>
      <c r="AG130" s="61"/>
      <c r="AH130" s="61"/>
      <c r="AI130" s="61"/>
      <c r="AJ130" s="61"/>
      <c r="AK130" s="61"/>
      <c r="AL130" s="61"/>
      <c r="AM130" s="61"/>
      <c r="AN130" s="61"/>
      <c r="AO130" s="61"/>
      <c r="AP130" s="61"/>
      <c r="AQ130" s="61"/>
      <c r="AR130" s="61"/>
      <c r="AS130" s="61"/>
      <c r="AT130" s="61"/>
      <c r="AU130" s="61"/>
      <c r="AV130" s="61"/>
      <c r="AW130" s="61"/>
      <c r="AX130" s="61"/>
      <c r="AY130" s="61"/>
      <c r="AZ130" s="61"/>
      <c r="BA130" s="61"/>
      <c r="BB130" s="61"/>
      <c r="BC130" s="61"/>
      <c r="BD130" s="61"/>
      <c r="BE130" s="61"/>
      <c r="BF130" s="61"/>
      <c r="BG130" s="61"/>
      <c r="BH130" s="61"/>
      <c r="BI130" s="61"/>
      <c r="BJ130" s="61"/>
      <c r="BK130" s="61"/>
      <c r="BL130" s="61"/>
      <c r="BM130" s="61"/>
      <c r="BN130" s="61"/>
      <c r="BO130" s="61"/>
      <c r="BP130" s="61"/>
      <c r="BQ130" s="61"/>
      <c r="BR130" s="61"/>
      <c r="BS130" s="61"/>
      <c r="BT130" s="60"/>
      <c r="BU130" s="60"/>
      <c r="BV130" s="60"/>
      <c r="BW130" s="60"/>
      <c r="BX130" s="60"/>
      <c r="BY130" s="60"/>
      <c r="BZ130" s="60"/>
      <c r="CA130" s="60"/>
      <c r="CB130" s="60"/>
      <c r="CC130" s="60"/>
      <c r="CD130" s="60"/>
      <c r="CE130" s="60"/>
      <c r="CF130" s="60"/>
      <c r="CG130" s="60"/>
      <c r="CH130" s="60"/>
      <c r="CI130" s="60"/>
      <c r="CJ130" s="60"/>
      <c r="CK130" s="60"/>
      <c r="CL130" s="60"/>
      <c r="CM130" s="60"/>
      <c r="CN130" s="60"/>
      <c r="CO130" s="60"/>
      <c r="CP130" s="60"/>
      <c r="CQ130" s="60"/>
      <c r="CR130" s="60"/>
      <c r="CS130" s="60"/>
      <c r="CT130" s="60"/>
      <c r="CU130" s="60"/>
      <c r="CV130" s="60"/>
      <c r="CW130" s="60"/>
      <c r="CX130" s="60"/>
      <c r="CY130" s="60"/>
      <c r="CZ130" s="60"/>
      <c r="DA130" s="60"/>
      <c r="DB130" s="60"/>
      <c r="DC130" s="60"/>
      <c r="DD130" s="60"/>
      <c r="DE130" s="60"/>
      <c r="DF130" s="60"/>
      <c r="DG130" s="60"/>
      <c r="DH130" s="60"/>
      <c r="DI130" s="60"/>
      <c r="DJ130" s="60"/>
      <c r="DK130" s="60"/>
      <c r="DL130" s="60"/>
      <c r="DM130" s="60"/>
      <c r="DN130" s="60"/>
      <c r="DO130" s="60"/>
      <c r="DP130" s="60"/>
    </row>
    <row r="131" spans="1:120" s="56" customFormat="1" ht="18">
      <c r="A131" s="58" t="s">
        <v>343</v>
      </c>
      <c r="B131" s="59" t="s">
        <v>342</v>
      </c>
      <c r="C131" s="59">
        <v>1193100002</v>
      </c>
      <c r="D131" s="57" t="s">
        <v>318</v>
      </c>
      <c r="E131" s="54" t="s">
        <v>319</v>
      </c>
      <c r="F131" s="61" t="s">
        <v>345</v>
      </c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  <c r="AC131" s="61"/>
      <c r="AD131" s="61"/>
      <c r="AE131" s="61"/>
      <c r="AF131" s="61"/>
      <c r="AG131" s="61"/>
      <c r="AH131" s="61"/>
      <c r="AI131" s="61"/>
      <c r="AJ131" s="61"/>
      <c r="AK131" s="61"/>
      <c r="AL131" s="61"/>
      <c r="AM131" s="61"/>
      <c r="AN131" s="61"/>
      <c r="AO131" s="61"/>
      <c r="AP131" s="61"/>
      <c r="AQ131" s="61"/>
      <c r="AR131" s="61"/>
      <c r="AS131" s="61"/>
      <c r="AT131" s="61"/>
      <c r="AU131" s="61"/>
      <c r="AV131" s="61"/>
      <c r="AW131" s="61"/>
      <c r="AX131" s="61"/>
      <c r="AY131" s="61"/>
      <c r="AZ131" s="61"/>
      <c r="BA131" s="61"/>
      <c r="BB131" s="61"/>
      <c r="BC131" s="61"/>
      <c r="BD131" s="61"/>
      <c r="BE131" s="61"/>
      <c r="BF131" s="61"/>
      <c r="BG131" s="61"/>
      <c r="BH131" s="61"/>
      <c r="BI131" s="61"/>
      <c r="BJ131" s="61"/>
      <c r="BK131" s="61"/>
      <c r="BL131" s="61"/>
      <c r="BM131" s="61"/>
      <c r="BN131" s="61"/>
      <c r="BO131" s="61"/>
      <c r="BP131" s="61"/>
      <c r="BQ131" s="61"/>
      <c r="BR131" s="61"/>
      <c r="BS131" s="61"/>
      <c r="BT131" s="60"/>
      <c r="BU131" s="60"/>
      <c r="BV131" s="60"/>
      <c r="BW131" s="60"/>
      <c r="BX131" s="60"/>
      <c r="BY131" s="60"/>
      <c r="BZ131" s="60"/>
      <c r="CA131" s="60"/>
      <c r="CB131" s="60"/>
      <c r="CC131" s="60"/>
      <c r="CD131" s="60"/>
      <c r="CE131" s="60"/>
      <c r="CF131" s="60"/>
      <c r="CG131" s="60"/>
      <c r="CH131" s="60"/>
      <c r="CI131" s="60"/>
      <c r="CJ131" s="60"/>
      <c r="CK131" s="60"/>
      <c r="CL131" s="60"/>
      <c r="CM131" s="60"/>
      <c r="CN131" s="60"/>
      <c r="CO131" s="60"/>
      <c r="CP131" s="60"/>
      <c r="CQ131" s="60"/>
      <c r="CR131" s="60"/>
      <c r="CS131" s="60"/>
      <c r="CT131" s="60"/>
      <c r="CU131" s="60"/>
      <c r="CV131" s="60"/>
      <c r="CW131" s="60"/>
      <c r="CX131" s="60"/>
      <c r="CY131" s="60"/>
      <c r="CZ131" s="60"/>
      <c r="DA131" s="60"/>
      <c r="DB131" s="60"/>
      <c r="DC131" s="60"/>
      <c r="DD131" s="60"/>
      <c r="DE131" s="60"/>
      <c r="DF131" s="60"/>
      <c r="DG131" s="60"/>
      <c r="DH131" s="60"/>
      <c r="DI131" s="60"/>
      <c r="DJ131" s="60"/>
      <c r="DK131" s="60"/>
      <c r="DL131" s="60"/>
      <c r="DM131" s="60"/>
      <c r="DN131" s="60"/>
      <c r="DO131" s="60"/>
      <c r="DP131" s="60"/>
    </row>
    <row r="132" spans="1:120" s="56" customFormat="1" ht="18">
      <c r="A132" s="58" t="s">
        <v>343</v>
      </c>
      <c r="B132" s="59" t="s">
        <v>342</v>
      </c>
      <c r="C132" s="59">
        <v>1193100002</v>
      </c>
      <c r="D132" s="57" t="s">
        <v>320</v>
      </c>
      <c r="E132" s="54" t="s">
        <v>321</v>
      </c>
      <c r="F132" s="61" t="s">
        <v>345</v>
      </c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  <c r="AF132" s="61"/>
      <c r="AG132" s="61"/>
      <c r="AH132" s="61"/>
      <c r="AI132" s="61"/>
      <c r="AJ132" s="61"/>
      <c r="AK132" s="61"/>
      <c r="AL132" s="61"/>
      <c r="AM132" s="61"/>
      <c r="AN132" s="61"/>
      <c r="AO132" s="61"/>
      <c r="AP132" s="61"/>
      <c r="AQ132" s="61"/>
      <c r="AR132" s="61"/>
      <c r="AS132" s="61"/>
      <c r="AT132" s="61"/>
      <c r="AU132" s="61"/>
      <c r="AV132" s="61"/>
      <c r="AW132" s="61"/>
      <c r="AX132" s="61"/>
      <c r="AY132" s="61"/>
      <c r="AZ132" s="61"/>
      <c r="BA132" s="61"/>
      <c r="BB132" s="61"/>
      <c r="BC132" s="61"/>
      <c r="BD132" s="61"/>
      <c r="BE132" s="61"/>
      <c r="BF132" s="61"/>
      <c r="BG132" s="61"/>
      <c r="BH132" s="61"/>
      <c r="BI132" s="61"/>
      <c r="BJ132" s="61"/>
      <c r="BK132" s="61"/>
      <c r="BL132" s="61"/>
      <c r="BM132" s="61"/>
      <c r="BN132" s="61"/>
      <c r="BO132" s="61"/>
      <c r="BP132" s="61"/>
      <c r="BQ132" s="61"/>
      <c r="BR132" s="61"/>
      <c r="BS132" s="61"/>
      <c r="BT132" s="60"/>
      <c r="BU132" s="60"/>
      <c r="BV132" s="60"/>
      <c r="BW132" s="60"/>
      <c r="BX132" s="60"/>
      <c r="BY132" s="60"/>
      <c r="BZ132" s="60"/>
      <c r="CA132" s="60"/>
      <c r="CB132" s="60"/>
      <c r="CC132" s="60"/>
      <c r="CD132" s="60"/>
      <c r="CE132" s="60"/>
      <c r="CF132" s="60"/>
      <c r="CG132" s="60"/>
      <c r="CH132" s="60"/>
      <c r="CI132" s="60"/>
      <c r="CJ132" s="60"/>
      <c r="CK132" s="60"/>
      <c r="CL132" s="60"/>
      <c r="CM132" s="60"/>
      <c r="CN132" s="60"/>
      <c r="CO132" s="60"/>
      <c r="CP132" s="60"/>
      <c r="CQ132" s="60"/>
      <c r="CR132" s="60"/>
      <c r="CS132" s="60"/>
      <c r="CT132" s="60"/>
      <c r="CU132" s="60"/>
      <c r="CV132" s="60"/>
      <c r="CW132" s="60"/>
      <c r="CX132" s="60"/>
      <c r="CY132" s="60"/>
      <c r="CZ132" s="60"/>
      <c r="DA132" s="60"/>
      <c r="DB132" s="60"/>
      <c r="DC132" s="60"/>
      <c r="DD132" s="60"/>
      <c r="DE132" s="60"/>
      <c r="DF132" s="60"/>
      <c r="DG132" s="60"/>
      <c r="DH132" s="60"/>
      <c r="DI132" s="60"/>
      <c r="DJ132" s="60"/>
      <c r="DK132" s="60"/>
      <c r="DL132" s="60"/>
      <c r="DM132" s="60"/>
      <c r="DN132" s="60"/>
      <c r="DO132" s="60"/>
      <c r="DP132" s="60"/>
    </row>
    <row r="133" spans="1:120" s="56" customFormat="1" ht="18">
      <c r="A133" s="58" t="s">
        <v>343</v>
      </c>
      <c r="B133" s="59" t="s">
        <v>342</v>
      </c>
      <c r="C133" s="59">
        <v>1193100002</v>
      </c>
      <c r="D133" s="57" t="s">
        <v>322</v>
      </c>
      <c r="E133" s="54" t="s">
        <v>323</v>
      </c>
      <c r="F133" s="61" t="s">
        <v>345</v>
      </c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61"/>
      <c r="AI133" s="61"/>
      <c r="AJ133" s="61"/>
      <c r="AK133" s="61"/>
      <c r="AL133" s="61"/>
      <c r="AM133" s="61"/>
      <c r="AN133" s="61"/>
      <c r="AO133" s="61"/>
      <c r="AP133" s="61"/>
      <c r="AQ133" s="61"/>
      <c r="AR133" s="61"/>
      <c r="AS133" s="61"/>
      <c r="AT133" s="61"/>
      <c r="AU133" s="61"/>
      <c r="AV133" s="61"/>
      <c r="AW133" s="61"/>
      <c r="AX133" s="61"/>
      <c r="AY133" s="61"/>
      <c r="AZ133" s="61"/>
      <c r="BA133" s="61"/>
      <c r="BB133" s="61"/>
      <c r="BC133" s="61"/>
      <c r="BD133" s="61"/>
      <c r="BE133" s="61"/>
      <c r="BF133" s="61"/>
      <c r="BG133" s="61"/>
      <c r="BH133" s="61"/>
      <c r="BI133" s="61"/>
      <c r="BJ133" s="61"/>
      <c r="BK133" s="61"/>
      <c r="BL133" s="61"/>
      <c r="BM133" s="61"/>
      <c r="BN133" s="61"/>
      <c r="BO133" s="61"/>
      <c r="BP133" s="61"/>
      <c r="BQ133" s="61"/>
      <c r="BR133" s="61"/>
      <c r="BS133" s="61"/>
      <c r="BT133" s="60"/>
      <c r="BU133" s="60"/>
      <c r="BV133" s="60"/>
      <c r="BW133" s="60"/>
      <c r="BX133" s="60"/>
      <c r="BY133" s="60"/>
      <c r="BZ133" s="60"/>
      <c r="CA133" s="60"/>
      <c r="CB133" s="60"/>
      <c r="CC133" s="60"/>
      <c r="CD133" s="60"/>
      <c r="CE133" s="60"/>
      <c r="CF133" s="60"/>
      <c r="CG133" s="60"/>
      <c r="CH133" s="60"/>
      <c r="CI133" s="60"/>
      <c r="CJ133" s="60"/>
      <c r="CK133" s="60"/>
      <c r="CL133" s="60"/>
      <c r="CM133" s="60"/>
      <c r="CN133" s="60"/>
      <c r="CO133" s="60"/>
      <c r="CP133" s="60"/>
      <c r="CQ133" s="60"/>
      <c r="CR133" s="60"/>
      <c r="CS133" s="60"/>
      <c r="CT133" s="60"/>
      <c r="CU133" s="60"/>
      <c r="CV133" s="60"/>
      <c r="CW133" s="60"/>
      <c r="CX133" s="60"/>
      <c r="CY133" s="60"/>
      <c r="CZ133" s="60"/>
      <c r="DA133" s="60"/>
      <c r="DB133" s="60"/>
      <c r="DC133" s="60"/>
      <c r="DD133" s="60"/>
      <c r="DE133" s="60"/>
      <c r="DF133" s="60"/>
      <c r="DG133" s="60"/>
      <c r="DH133" s="60"/>
      <c r="DI133" s="60"/>
      <c r="DJ133" s="60"/>
      <c r="DK133" s="60"/>
      <c r="DL133" s="60"/>
      <c r="DM133" s="60"/>
      <c r="DN133" s="60"/>
      <c r="DO133" s="60"/>
      <c r="DP133" s="60"/>
    </row>
    <row r="134" spans="1:120" s="56" customFormat="1" ht="18">
      <c r="A134" s="58" t="s">
        <v>343</v>
      </c>
      <c r="B134" s="59" t="s">
        <v>342</v>
      </c>
      <c r="C134" s="59">
        <v>1193100002</v>
      </c>
      <c r="D134" s="57" t="s">
        <v>324</v>
      </c>
      <c r="E134" s="54" t="s">
        <v>325</v>
      </c>
      <c r="F134" s="61" t="s">
        <v>344</v>
      </c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61"/>
      <c r="AI134" s="61"/>
      <c r="AJ134" s="61"/>
      <c r="AK134" s="61"/>
      <c r="AL134" s="61"/>
      <c r="AM134" s="61"/>
      <c r="AN134" s="61"/>
      <c r="AO134" s="61"/>
      <c r="AP134" s="61"/>
      <c r="AQ134" s="61"/>
      <c r="AR134" s="61"/>
      <c r="AS134" s="61"/>
      <c r="AT134" s="61"/>
      <c r="AU134" s="61"/>
      <c r="AV134" s="61"/>
      <c r="AW134" s="61"/>
      <c r="AX134" s="61"/>
      <c r="AY134" s="61"/>
      <c r="AZ134" s="61"/>
      <c r="BA134" s="61"/>
      <c r="BB134" s="61"/>
      <c r="BC134" s="61"/>
      <c r="BD134" s="61"/>
      <c r="BE134" s="61"/>
      <c r="BF134" s="61"/>
      <c r="BG134" s="61"/>
      <c r="BH134" s="61"/>
      <c r="BI134" s="61"/>
      <c r="BJ134" s="61"/>
      <c r="BK134" s="61"/>
      <c r="BL134" s="61"/>
      <c r="BM134" s="61"/>
      <c r="BN134" s="61"/>
      <c r="BO134" s="61"/>
      <c r="BP134" s="61"/>
      <c r="BQ134" s="61"/>
      <c r="BR134" s="61"/>
      <c r="BS134" s="61"/>
      <c r="BT134" s="60"/>
      <c r="BU134" s="60"/>
      <c r="BV134" s="60"/>
      <c r="BW134" s="60"/>
      <c r="BX134" s="60"/>
      <c r="BY134" s="60"/>
      <c r="BZ134" s="60"/>
      <c r="CA134" s="60"/>
      <c r="CB134" s="60"/>
      <c r="CC134" s="60"/>
      <c r="CD134" s="60"/>
      <c r="CE134" s="60"/>
      <c r="CF134" s="60"/>
      <c r="CG134" s="60"/>
      <c r="CH134" s="60"/>
      <c r="CI134" s="60"/>
      <c r="CJ134" s="60"/>
      <c r="CK134" s="60"/>
      <c r="CL134" s="60"/>
      <c r="CM134" s="60"/>
      <c r="CN134" s="60"/>
      <c r="CO134" s="60"/>
      <c r="CP134" s="60"/>
      <c r="CQ134" s="60"/>
      <c r="CR134" s="60"/>
      <c r="CS134" s="60"/>
      <c r="CT134" s="60"/>
      <c r="CU134" s="60"/>
      <c r="CV134" s="60"/>
      <c r="CW134" s="60"/>
      <c r="CX134" s="60"/>
      <c r="CY134" s="60"/>
      <c r="CZ134" s="60"/>
      <c r="DA134" s="60"/>
      <c r="DB134" s="60"/>
      <c r="DC134" s="60"/>
      <c r="DD134" s="60"/>
      <c r="DE134" s="60"/>
      <c r="DF134" s="60"/>
      <c r="DG134" s="60"/>
      <c r="DH134" s="60"/>
      <c r="DI134" s="60"/>
      <c r="DJ134" s="60"/>
      <c r="DK134" s="60"/>
      <c r="DL134" s="60"/>
      <c r="DM134" s="60"/>
      <c r="DN134" s="60"/>
      <c r="DO134" s="60"/>
      <c r="DP134" s="60"/>
    </row>
    <row r="135" spans="1:120" s="56" customFormat="1" ht="18">
      <c r="A135" s="58" t="s">
        <v>343</v>
      </c>
      <c r="B135" s="59" t="s">
        <v>342</v>
      </c>
      <c r="C135" s="59">
        <v>1193100002</v>
      </c>
      <c r="D135" s="57" t="s">
        <v>326</v>
      </c>
      <c r="E135" s="54" t="s">
        <v>327</v>
      </c>
      <c r="F135" s="61" t="s">
        <v>344</v>
      </c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61"/>
      <c r="AG135" s="61"/>
      <c r="AH135" s="61"/>
      <c r="AI135" s="61"/>
      <c r="AJ135" s="61"/>
      <c r="AK135" s="61"/>
      <c r="AL135" s="61"/>
      <c r="AM135" s="61"/>
      <c r="AN135" s="61"/>
      <c r="AO135" s="61"/>
      <c r="AP135" s="61"/>
      <c r="AQ135" s="61"/>
      <c r="AR135" s="61"/>
      <c r="AS135" s="61"/>
      <c r="AT135" s="61"/>
      <c r="AU135" s="61"/>
      <c r="AV135" s="61"/>
      <c r="AW135" s="61"/>
      <c r="AX135" s="61"/>
      <c r="AY135" s="61"/>
      <c r="AZ135" s="61"/>
      <c r="BA135" s="61"/>
      <c r="BB135" s="61"/>
      <c r="BC135" s="61"/>
      <c r="BD135" s="61"/>
      <c r="BE135" s="61"/>
      <c r="BF135" s="61"/>
      <c r="BG135" s="61"/>
      <c r="BH135" s="61"/>
      <c r="BI135" s="61"/>
      <c r="BJ135" s="61"/>
      <c r="BK135" s="61"/>
      <c r="BL135" s="61"/>
      <c r="BM135" s="61"/>
      <c r="BN135" s="61"/>
      <c r="BO135" s="61"/>
      <c r="BP135" s="61"/>
      <c r="BQ135" s="61"/>
      <c r="BR135" s="61"/>
      <c r="BS135" s="61"/>
      <c r="BT135" s="60"/>
      <c r="BU135" s="60"/>
      <c r="BV135" s="60"/>
      <c r="BW135" s="60"/>
      <c r="BX135" s="60"/>
      <c r="BY135" s="60"/>
      <c r="BZ135" s="60"/>
      <c r="CA135" s="60"/>
      <c r="CB135" s="60"/>
      <c r="CC135" s="60"/>
      <c r="CD135" s="60"/>
      <c r="CE135" s="60"/>
      <c r="CF135" s="60"/>
      <c r="CG135" s="60"/>
      <c r="CH135" s="60"/>
      <c r="CI135" s="60"/>
      <c r="CJ135" s="60"/>
      <c r="CK135" s="60"/>
      <c r="CL135" s="60"/>
      <c r="CM135" s="60"/>
      <c r="CN135" s="60"/>
      <c r="CO135" s="60"/>
      <c r="CP135" s="60"/>
      <c r="CQ135" s="60"/>
      <c r="CR135" s="60"/>
      <c r="CS135" s="60"/>
      <c r="CT135" s="60"/>
      <c r="CU135" s="60"/>
      <c r="CV135" s="60"/>
      <c r="CW135" s="60"/>
      <c r="CX135" s="60"/>
      <c r="CY135" s="60"/>
      <c r="CZ135" s="60"/>
      <c r="DA135" s="60"/>
      <c r="DB135" s="60"/>
      <c r="DC135" s="60"/>
      <c r="DD135" s="60"/>
      <c r="DE135" s="60"/>
      <c r="DF135" s="60"/>
      <c r="DG135" s="60"/>
      <c r="DH135" s="60"/>
      <c r="DI135" s="60"/>
      <c r="DJ135" s="60"/>
      <c r="DK135" s="60"/>
      <c r="DL135" s="60"/>
      <c r="DM135" s="60"/>
      <c r="DN135" s="60"/>
      <c r="DO135" s="60"/>
      <c r="DP135" s="60"/>
    </row>
    <row r="136" spans="1:120" s="56" customFormat="1" ht="18">
      <c r="A136" s="58" t="s">
        <v>343</v>
      </c>
      <c r="B136" s="59" t="s">
        <v>342</v>
      </c>
      <c r="C136" s="59">
        <v>1193100002</v>
      </c>
      <c r="D136" s="57" t="s">
        <v>328</v>
      </c>
      <c r="E136" s="54" t="s">
        <v>329</v>
      </c>
      <c r="F136" s="61" t="s">
        <v>345</v>
      </c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  <c r="AC136" s="61"/>
      <c r="AD136" s="61"/>
      <c r="AE136" s="61"/>
      <c r="AF136" s="61"/>
      <c r="AG136" s="61"/>
      <c r="AH136" s="61"/>
      <c r="AI136" s="61"/>
      <c r="AJ136" s="61"/>
      <c r="AK136" s="61"/>
      <c r="AL136" s="61"/>
      <c r="AM136" s="61"/>
      <c r="AN136" s="61"/>
      <c r="AO136" s="61"/>
      <c r="AP136" s="61"/>
      <c r="AQ136" s="61"/>
      <c r="AR136" s="61"/>
      <c r="AS136" s="61"/>
      <c r="AT136" s="61"/>
      <c r="AU136" s="61"/>
      <c r="AV136" s="61"/>
      <c r="AW136" s="61"/>
      <c r="AX136" s="61"/>
      <c r="AY136" s="61"/>
      <c r="AZ136" s="61"/>
      <c r="BA136" s="61"/>
      <c r="BB136" s="61"/>
      <c r="BC136" s="61"/>
      <c r="BD136" s="61"/>
      <c r="BE136" s="61"/>
      <c r="BF136" s="61"/>
      <c r="BG136" s="61"/>
      <c r="BH136" s="61"/>
      <c r="BI136" s="61"/>
      <c r="BJ136" s="61"/>
      <c r="BK136" s="61"/>
      <c r="BL136" s="61"/>
      <c r="BM136" s="61"/>
      <c r="BN136" s="61"/>
      <c r="BO136" s="61"/>
      <c r="BP136" s="61"/>
      <c r="BQ136" s="61"/>
      <c r="BR136" s="61"/>
      <c r="BS136" s="61"/>
      <c r="BT136" s="60"/>
      <c r="BU136" s="60"/>
      <c r="BV136" s="60"/>
      <c r="BW136" s="60"/>
      <c r="BX136" s="60"/>
      <c r="BY136" s="60"/>
      <c r="BZ136" s="60"/>
      <c r="CA136" s="60"/>
      <c r="CB136" s="60"/>
      <c r="CC136" s="60"/>
      <c r="CD136" s="60"/>
      <c r="CE136" s="60"/>
      <c r="CF136" s="60"/>
      <c r="CG136" s="60"/>
      <c r="CH136" s="60"/>
      <c r="CI136" s="60"/>
      <c r="CJ136" s="60"/>
      <c r="CK136" s="60"/>
      <c r="CL136" s="60"/>
      <c r="CM136" s="60"/>
      <c r="CN136" s="60"/>
      <c r="CO136" s="60"/>
      <c r="CP136" s="60"/>
      <c r="CQ136" s="60"/>
      <c r="CR136" s="60"/>
      <c r="CS136" s="60"/>
      <c r="CT136" s="60"/>
      <c r="CU136" s="60"/>
      <c r="CV136" s="60"/>
      <c r="CW136" s="60"/>
      <c r="CX136" s="60"/>
      <c r="CY136" s="60"/>
      <c r="CZ136" s="60"/>
      <c r="DA136" s="60"/>
      <c r="DB136" s="60"/>
      <c r="DC136" s="60"/>
      <c r="DD136" s="60"/>
      <c r="DE136" s="60"/>
      <c r="DF136" s="60"/>
      <c r="DG136" s="60"/>
      <c r="DH136" s="60"/>
      <c r="DI136" s="60"/>
      <c r="DJ136" s="60"/>
      <c r="DK136" s="60"/>
      <c r="DL136" s="60"/>
      <c r="DM136" s="60"/>
      <c r="DN136" s="60"/>
      <c r="DO136" s="60"/>
      <c r="DP136" s="60"/>
    </row>
    <row r="137" spans="1:120" s="56" customFormat="1" ht="18">
      <c r="A137" s="58" t="s">
        <v>343</v>
      </c>
      <c r="B137" s="59" t="s">
        <v>342</v>
      </c>
      <c r="C137" s="59">
        <v>1193100002</v>
      </c>
      <c r="D137" s="57" t="s">
        <v>330</v>
      </c>
      <c r="E137" s="54" t="s">
        <v>331</v>
      </c>
      <c r="F137" s="61" t="s">
        <v>345</v>
      </c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  <c r="AF137" s="61"/>
      <c r="AG137" s="61"/>
      <c r="AH137" s="61"/>
      <c r="AI137" s="61"/>
      <c r="AJ137" s="61"/>
      <c r="AK137" s="61"/>
      <c r="AL137" s="61"/>
      <c r="AM137" s="61"/>
      <c r="AN137" s="61"/>
      <c r="AO137" s="61"/>
      <c r="AP137" s="61"/>
      <c r="AQ137" s="61"/>
      <c r="AR137" s="61"/>
      <c r="AS137" s="61"/>
      <c r="AT137" s="61"/>
      <c r="AU137" s="61"/>
      <c r="AV137" s="61"/>
      <c r="AW137" s="61"/>
      <c r="AX137" s="61"/>
      <c r="AY137" s="61"/>
      <c r="AZ137" s="61"/>
      <c r="BA137" s="61"/>
      <c r="BB137" s="61"/>
      <c r="BC137" s="61"/>
      <c r="BD137" s="61"/>
      <c r="BE137" s="61"/>
      <c r="BF137" s="61"/>
      <c r="BG137" s="61"/>
      <c r="BH137" s="61"/>
      <c r="BI137" s="61"/>
      <c r="BJ137" s="61"/>
      <c r="BK137" s="61"/>
      <c r="BL137" s="61"/>
      <c r="BM137" s="61"/>
      <c r="BN137" s="61"/>
      <c r="BO137" s="61"/>
      <c r="BP137" s="61"/>
      <c r="BQ137" s="61"/>
      <c r="BR137" s="61"/>
      <c r="BS137" s="61"/>
      <c r="BT137" s="60"/>
      <c r="BU137" s="60"/>
      <c r="BV137" s="60"/>
      <c r="BW137" s="60"/>
      <c r="BX137" s="60"/>
      <c r="BY137" s="60"/>
      <c r="BZ137" s="60"/>
      <c r="CA137" s="60"/>
      <c r="CB137" s="60"/>
      <c r="CC137" s="60"/>
      <c r="CD137" s="60"/>
      <c r="CE137" s="60"/>
      <c r="CF137" s="60"/>
      <c r="CG137" s="60"/>
      <c r="CH137" s="60"/>
      <c r="CI137" s="60"/>
      <c r="CJ137" s="60"/>
      <c r="CK137" s="60"/>
      <c r="CL137" s="60"/>
      <c r="CM137" s="60"/>
      <c r="CN137" s="60"/>
      <c r="CO137" s="60"/>
      <c r="CP137" s="60"/>
      <c r="CQ137" s="60"/>
      <c r="CR137" s="60"/>
      <c r="CS137" s="60"/>
      <c r="CT137" s="60"/>
      <c r="CU137" s="60"/>
      <c r="CV137" s="60"/>
      <c r="CW137" s="60"/>
      <c r="CX137" s="60"/>
      <c r="CY137" s="60"/>
      <c r="CZ137" s="60"/>
      <c r="DA137" s="60"/>
      <c r="DB137" s="60"/>
      <c r="DC137" s="60"/>
      <c r="DD137" s="60"/>
      <c r="DE137" s="60"/>
      <c r="DF137" s="60"/>
      <c r="DG137" s="60"/>
      <c r="DH137" s="60"/>
      <c r="DI137" s="60"/>
      <c r="DJ137" s="60"/>
      <c r="DK137" s="60"/>
      <c r="DL137" s="60"/>
      <c r="DM137" s="60"/>
      <c r="DN137" s="60"/>
      <c r="DO137" s="60"/>
      <c r="DP137" s="60"/>
    </row>
    <row r="138" spans="1:120" s="56" customFormat="1" ht="18">
      <c r="A138" s="58" t="s">
        <v>343</v>
      </c>
      <c r="B138" s="59" t="s">
        <v>342</v>
      </c>
      <c r="C138" s="59">
        <v>1193100002</v>
      </c>
      <c r="D138" s="57" t="s">
        <v>332</v>
      </c>
      <c r="E138" s="54" t="s">
        <v>333</v>
      </c>
      <c r="F138" s="61" t="s">
        <v>344</v>
      </c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  <c r="AI138" s="61"/>
      <c r="AJ138" s="61"/>
      <c r="AK138" s="61"/>
      <c r="AL138" s="61"/>
      <c r="AM138" s="61"/>
      <c r="AN138" s="61"/>
      <c r="AO138" s="61"/>
      <c r="AP138" s="61"/>
      <c r="AQ138" s="61"/>
      <c r="AR138" s="61"/>
      <c r="AS138" s="61"/>
      <c r="AT138" s="61"/>
      <c r="AU138" s="61"/>
      <c r="AV138" s="61"/>
      <c r="AW138" s="61"/>
      <c r="AX138" s="61"/>
      <c r="AY138" s="61"/>
      <c r="AZ138" s="61"/>
      <c r="BA138" s="61"/>
      <c r="BB138" s="61"/>
      <c r="BC138" s="61"/>
      <c r="BD138" s="61"/>
      <c r="BE138" s="61"/>
      <c r="BF138" s="61"/>
      <c r="BG138" s="61"/>
      <c r="BH138" s="61"/>
      <c r="BI138" s="61"/>
      <c r="BJ138" s="61"/>
      <c r="BK138" s="61"/>
      <c r="BL138" s="61"/>
      <c r="BM138" s="61"/>
      <c r="BN138" s="61"/>
      <c r="BO138" s="61"/>
      <c r="BP138" s="61"/>
      <c r="BQ138" s="61"/>
      <c r="BR138" s="61"/>
      <c r="BS138" s="61"/>
      <c r="BT138" s="60"/>
      <c r="BU138" s="60"/>
      <c r="BV138" s="60"/>
      <c r="BW138" s="60"/>
      <c r="BX138" s="60"/>
      <c r="BY138" s="60"/>
      <c r="BZ138" s="60"/>
      <c r="CA138" s="60"/>
      <c r="CB138" s="60"/>
      <c r="CC138" s="60"/>
      <c r="CD138" s="60"/>
      <c r="CE138" s="60"/>
      <c r="CF138" s="60"/>
      <c r="CG138" s="60"/>
      <c r="CH138" s="60"/>
      <c r="CI138" s="60"/>
      <c r="CJ138" s="60"/>
      <c r="CK138" s="60"/>
      <c r="CL138" s="60"/>
      <c r="CM138" s="60"/>
      <c r="CN138" s="60"/>
      <c r="CO138" s="60"/>
      <c r="CP138" s="60"/>
      <c r="CQ138" s="60"/>
      <c r="CR138" s="60"/>
      <c r="CS138" s="60"/>
      <c r="CT138" s="60"/>
      <c r="CU138" s="60"/>
      <c r="CV138" s="60"/>
      <c r="CW138" s="60"/>
      <c r="CX138" s="60"/>
      <c r="CY138" s="60"/>
      <c r="CZ138" s="60"/>
      <c r="DA138" s="60"/>
      <c r="DB138" s="60"/>
      <c r="DC138" s="60"/>
      <c r="DD138" s="60"/>
      <c r="DE138" s="60"/>
      <c r="DF138" s="60"/>
      <c r="DG138" s="60"/>
      <c r="DH138" s="60"/>
      <c r="DI138" s="60"/>
      <c r="DJ138" s="60"/>
      <c r="DK138" s="60"/>
      <c r="DL138" s="60"/>
      <c r="DM138" s="60"/>
      <c r="DN138" s="60"/>
      <c r="DO138" s="60"/>
      <c r="DP138" s="60"/>
    </row>
    <row r="139" spans="1:120" s="56" customFormat="1" ht="18">
      <c r="A139" s="58" t="s">
        <v>343</v>
      </c>
      <c r="B139" s="59" t="s">
        <v>342</v>
      </c>
      <c r="C139" s="59">
        <v>1193100002</v>
      </c>
      <c r="D139" s="57" t="s">
        <v>334</v>
      </c>
      <c r="E139" s="54" t="s">
        <v>335</v>
      </c>
      <c r="F139" s="61" t="s">
        <v>345</v>
      </c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  <c r="AC139" s="61"/>
      <c r="AD139" s="61"/>
      <c r="AE139" s="61"/>
      <c r="AF139" s="61"/>
      <c r="AG139" s="61"/>
      <c r="AH139" s="61"/>
      <c r="AI139" s="61"/>
      <c r="AJ139" s="61"/>
      <c r="AK139" s="61"/>
      <c r="AL139" s="61"/>
      <c r="AM139" s="61"/>
      <c r="AN139" s="61"/>
      <c r="AO139" s="61"/>
      <c r="AP139" s="61"/>
      <c r="AQ139" s="61"/>
      <c r="AR139" s="61"/>
      <c r="AS139" s="61"/>
      <c r="AT139" s="61"/>
      <c r="AU139" s="61"/>
      <c r="AV139" s="61"/>
      <c r="AW139" s="61"/>
      <c r="AX139" s="61"/>
      <c r="AY139" s="61"/>
      <c r="AZ139" s="61"/>
      <c r="BA139" s="61"/>
      <c r="BB139" s="61"/>
      <c r="BC139" s="61"/>
      <c r="BD139" s="61"/>
      <c r="BE139" s="61"/>
      <c r="BF139" s="61"/>
      <c r="BG139" s="61"/>
      <c r="BH139" s="61"/>
      <c r="BI139" s="61"/>
      <c r="BJ139" s="61"/>
      <c r="BK139" s="61"/>
      <c r="BL139" s="61"/>
      <c r="BM139" s="61"/>
      <c r="BN139" s="61"/>
      <c r="BO139" s="61"/>
      <c r="BP139" s="61"/>
      <c r="BQ139" s="61"/>
      <c r="BR139" s="61"/>
      <c r="BS139" s="61"/>
      <c r="BT139" s="60"/>
      <c r="BU139" s="60"/>
      <c r="BV139" s="60"/>
      <c r="BW139" s="60"/>
      <c r="BX139" s="60"/>
      <c r="BY139" s="60"/>
      <c r="BZ139" s="60"/>
      <c r="CA139" s="60"/>
      <c r="CB139" s="60"/>
      <c r="CC139" s="60"/>
      <c r="CD139" s="60"/>
      <c r="CE139" s="60"/>
      <c r="CF139" s="60"/>
      <c r="CG139" s="60"/>
      <c r="CH139" s="60"/>
      <c r="CI139" s="60"/>
      <c r="CJ139" s="60"/>
      <c r="CK139" s="60"/>
      <c r="CL139" s="60"/>
      <c r="CM139" s="60"/>
      <c r="CN139" s="60"/>
      <c r="CO139" s="60"/>
      <c r="CP139" s="60"/>
      <c r="CQ139" s="60"/>
      <c r="CR139" s="60"/>
      <c r="CS139" s="60"/>
      <c r="CT139" s="60"/>
      <c r="CU139" s="60"/>
      <c r="CV139" s="60"/>
      <c r="CW139" s="60"/>
      <c r="CX139" s="60"/>
      <c r="CY139" s="60"/>
      <c r="CZ139" s="60"/>
      <c r="DA139" s="60"/>
      <c r="DB139" s="60"/>
      <c r="DC139" s="60"/>
      <c r="DD139" s="60"/>
      <c r="DE139" s="60"/>
      <c r="DF139" s="60"/>
      <c r="DG139" s="60"/>
      <c r="DH139" s="60"/>
      <c r="DI139" s="60"/>
      <c r="DJ139" s="60"/>
      <c r="DK139" s="60"/>
      <c r="DL139" s="60"/>
      <c r="DM139" s="60"/>
      <c r="DN139" s="60"/>
      <c r="DO139" s="60"/>
      <c r="DP139" s="60"/>
    </row>
    <row r="140" spans="1:120" s="56" customFormat="1" ht="18">
      <c r="A140" s="58" t="s">
        <v>343</v>
      </c>
      <c r="B140" s="59" t="s">
        <v>342</v>
      </c>
      <c r="C140" s="59">
        <v>1193100002</v>
      </c>
      <c r="D140" s="57" t="s">
        <v>336</v>
      </c>
      <c r="E140" s="54" t="s">
        <v>337</v>
      </c>
      <c r="F140" s="61" t="s">
        <v>344</v>
      </c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  <c r="AI140" s="61"/>
      <c r="AJ140" s="61"/>
      <c r="AK140" s="61"/>
      <c r="AL140" s="61"/>
      <c r="AM140" s="61"/>
      <c r="AN140" s="61"/>
      <c r="AO140" s="61"/>
      <c r="AP140" s="61"/>
      <c r="AQ140" s="61"/>
      <c r="AR140" s="61"/>
      <c r="AS140" s="61"/>
      <c r="AT140" s="61"/>
      <c r="AU140" s="61"/>
      <c r="AV140" s="61"/>
      <c r="AW140" s="61"/>
      <c r="AX140" s="61"/>
      <c r="AY140" s="61"/>
      <c r="AZ140" s="61"/>
      <c r="BA140" s="61"/>
      <c r="BB140" s="61"/>
      <c r="BC140" s="61"/>
      <c r="BD140" s="61"/>
      <c r="BE140" s="61"/>
      <c r="BF140" s="61"/>
      <c r="BG140" s="61"/>
      <c r="BH140" s="61"/>
      <c r="BI140" s="61"/>
      <c r="BJ140" s="61"/>
      <c r="BK140" s="61"/>
      <c r="BL140" s="61"/>
      <c r="BM140" s="61"/>
      <c r="BN140" s="61"/>
      <c r="BO140" s="61"/>
      <c r="BP140" s="61"/>
      <c r="BQ140" s="61"/>
      <c r="BR140" s="61"/>
      <c r="BS140" s="61"/>
      <c r="BT140" s="60"/>
      <c r="BU140" s="60"/>
      <c r="BV140" s="60"/>
      <c r="BW140" s="60"/>
      <c r="BX140" s="60"/>
      <c r="BY140" s="60"/>
      <c r="BZ140" s="60"/>
      <c r="CA140" s="60"/>
      <c r="CB140" s="60"/>
      <c r="CC140" s="60"/>
      <c r="CD140" s="60"/>
      <c r="CE140" s="60"/>
      <c r="CF140" s="60"/>
      <c r="CG140" s="60"/>
      <c r="CH140" s="60"/>
      <c r="CI140" s="60"/>
      <c r="CJ140" s="60"/>
      <c r="CK140" s="60"/>
      <c r="CL140" s="60"/>
      <c r="CM140" s="60"/>
      <c r="CN140" s="60"/>
      <c r="CO140" s="60"/>
      <c r="CP140" s="60"/>
      <c r="CQ140" s="60"/>
      <c r="CR140" s="60"/>
      <c r="CS140" s="60"/>
      <c r="CT140" s="60"/>
      <c r="CU140" s="60"/>
      <c r="CV140" s="60"/>
      <c r="CW140" s="60"/>
      <c r="CX140" s="60"/>
      <c r="CY140" s="60"/>
      <c r="CZ140" s="60"/>
      <c r="DA140" s="60"/>
      <c r="DB140" s="60"/>
      <c r="DC140" s="60"/>
      <c r="DD140" s="60"/>
      <c r="DE140" s="60"/>
      <c r="DF140" s="60"/>
      <c r="DG140" s="60"/>
      <c r="DH140" s="60"/>
      <c r="DI140" s="60"/>
      <c r="DJ140" s="60"/>
      <c r="DK140" s="60"/>
      <c r="DL140" s="60"/>
      <c r="DM140" s="60"/>
      <c r="DN140" s="60"/>
      <c r="DO140" s="60"/>
      <c r="DP140" s="60"/>
    </row>
    <row r="141" spans="1:120" s="56" customFormat="1" ht="18">
      <c r="A141" s="58" t="s">
        <v>343</v>
      </c>
      <c r="B141" s="59" t="s">
        <v>342</v>
      </c>
      <c r="C141" s="59">
        <v>1193100002</v>
      </c>
      <c r="D141" s="57" t="s">
        <v>338</v>
      </c>
      <c r="E141" s="54" t="s">
        <v>339</v>
      </c>
      <c r="F141" s="61" t="s">
        <v>344</v>
      </c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  <c r="AI141" s="61"/>
      <c r="AJ141" s="61"/>
      <c r="AK141" s="61"/>
      <c r="AL141" s="61"/>
      <c r="AM141" s="61"/>
      <c r="AN141" s="61"/>
      <c r="AO141" s="61"/>
      <c r="AP141" s="61"/>
      <c r="AQ141" s="61"/>
      <c r="AR141" s="61"/>
      <c r="AS141" s="61"/>
      <c r="AT141" s="61"/>
      <c r="AU141" s="61"/>
      <c r="AV141" s="61"/>
      <c r="AW141" s="61"/>
      <c r="AX141" s="61"/>
      <c r="AY141" s="61"/>
      <c r="AZ141" s="61"/>
      <c r="BA141" s="61"/>
      <c r="BB141" s="61"/>
      <c r="BC141" s="61"/>
      <c r="BD141" s="61"/>
      <c r="BE141" s="61"/>
      <c r="BF141" s="61"/>
      <c r="BG141" s="61"/>
      <c r="BH141" s="61"/>
      <c r="BI141" s="61"/>
      <c r="BJ141" s="61"/>
      <c r="BK141" s="61"/>
      <c r="BL141" s="61"/>
      <c r="BM141" s="61"/>
      <c r="BN141" s="61"/>
      <c r="BO141" s="61"/>
      <c r="BP141" s="61"/>
      <c r="BQ141" s="61"/>
      <c r="BR141" s="61"/>
      <c r="BS141" s="61"/>
      <c r="BT141" s="60"/>
      <c r="BU141" s="60"/>
      <c r="BV141" s="60"/>
      <c r="BW141" s="60"/>
      <c r="BX141" s="60"/>
      <c r="BY141" s="60"/>
      <c r="BZ141" s="60"/>
      <c r="CA141" s="60"/>
      <c r="CB141" s="60"/>
      <c r="CC141" s="60"/>
      <c r="CD141" s="60"/>
      <c r="CE141" s="60"/>
      <c r="CF141" s="60"/>
      <c r="CG141" s="60"/>
      <c r="CH141" s="60"/>
      <c r="CI141" s="60"/>
      <c r="CJ141" s="60"/>
      <c r="CK141" s="60"/>
      <c r="CL141" s="60"/>
      <c r="CM141" s="60"/>
      <c r="CN141" s="60"/>
      <c r="CO141" s="60"/>
      <c r="CP141" s="60"/>
      <c r="CQ141" s="60"/>
      <c r="CR141" s="60"/>
      <c r="CS141" s="60"/>
      <c r="CT141" s="60"/>
      <c r="CU141" s="60"/>
      <c r="CV141" s="60"/>
      <c r="CW141" s="60"/>
      <c r="CX141" s="60"/>
      <c r="CY141" s="60"/>
      <c r="CZ141" s="60"/>
      <c r="DA141" s="60"/>
      <c r="DB141" s="60"/>
      <c r="DC141" s="60"/>
      <c r="DD141" s="60"/>
      <c r="DE141" s="60"/>
      <c r="DF141" s="60"/>
      <c r="DG141" s="60"/>
      <c r="DH141" s="60"/>
      <c r="DI141" s="60"/>
      <c r="DJ141" s="60"/>
      <c r="DK141" s="60"/>
      <c r="DL141" s="60"/>
      <c r="DM141" s="60"/>
      <c r="DN141" s="60"/>
      <c r="DO141" s="60"/>
      <c r="DP141" s="60"/>
    </row>
    <row r="142" spans="1:120" s="56" customFormat="1" ht="18">
      <c r="A142" s="58" t="s">
        <v>343</v>
      </c>
      <c r="B142" s="59" t="s">
        <v>342</v>
      </c>
      <c r="C142" s="59">
        <v>1193100002</v>
      </c>
      <c r="D142" s="57" t="s">
        <v>340</v>
      </c>
      <c r="E142" s="54" t="s">
        <v>341</v>
      </c>
      <c r="F142" s="61" t="s">
        <v>345</v>
      </c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  <c r="AC142" s="61"/>
      <c r="AD142" s="61"/>
      <c r="AE142" s="61"/>
      <c r="AF142" s="61"/>
      <c r="AG142" s="61"/>
      <c r="AH142" s="61"/>
      <c r="AI142" s="61"/>
      <c r="AJ142" s="61"/>
      <c r="AK142" s="61"/>
      <c r="AL142" s="61"/>
      <c r="AM142" s="61"/>
      <c r="AN142" s="61"/>
      <c r="AO142" s="61"/>
      <c r="AP142" s="61"/>
      <c r="AQ142" s="61"/>
      <c r="AR142" s="61"/>
      <c r="AS142" s="61"/>
      <c r="AT142" s="61"/>
      <c r="AU142" s="61"/>
      <c r="AV142" s="61"/>
      <c r="AW142" s="61"/>
      <c r="AX142" s="61"/>
      <c r="AY142" s="61"/>
      <c r="AZ142" s="61"/>
      <c r="BA142" s="61"/>
      <c r="BB142" s="61"/>
      <c r="BC142" s="61"/>
      <c r="BD142" s="61"/>
      <c r="BE142" s="61"/>
      <c r="BF142" s="61"/>
      <c r="BG142" s="61"/>
      <c r="BH142" s="61"/>
      <c r="BI142" s="61"/>
      <c r="BJ142" s="61"/>
      <c r="BK142" s="61"/>
      <c r="BL142" s="61"/>
      <c r="BM142" s="61"/>
      <c r="BN142" s="61"/>
      <c r="BO142" s="61"/>
      <c r="BP142" s="61"/>
      <c r="BQ142" s="61"/>
      <c r="BR142" s="61"/>
      <c r="BS142" s="61"/>
      <c r="BT142" s="60"/>
      <c r="BU142" s="60"/>
      <c r="BV142" s="60"/>
      <c r="BW142" s="60"/>
      <c r="BX142" s="60"/>
      <c r="BY142" s="60"/>
      <c r="BZ142" s="60"/>
      <c r="CA142" s="60"/>
      <c r="CB142" s="60"/>
      <c r="CC142" s="60"/>
      <c r="CD142" s="60"/>
      <c r="CE142" s="60"/>
      <c r="CF142" s="60"/>
      <c r="CG142" s="60"/>
      <c r="CH142" s="60"/>
      <c r="CI142" s="60"/>
      <c r="CJ142" s="60"/>
      <c r="CK142" s="60"/>
      <c r="CL142" s="60"/>
      <c r="CM142" s="60"/>
      <c r="CN142" s="60"/>
      <c r="CO142" s="60"/>
      <c r="CP142" s="60"/>
      <c r="CQ142" s="60"/>
      <c r="CR142" s="60"/>
      <c r="CS142" s="60"/>
      <c r="CT142" s="60"/>
      <c r="CU142" s="60"/>
      <c r="CV142" s="60"/>
      <c r="CW142" s="60"/>
      <c r="CX142" s="60"/>
      <c r="CY142" s="60"/>
      <c r="CZ142" s="60"/>
      <c r="DA142" s="60"/>
      <c r="DB142" s="60"/>
      <c r="DC142" s="60"/>
      <c r="DD142" s="60"/>
      <c r="DE142" s="60"/>
      <c r="DF142" s="60"/>
      <c r="DG142" s="60"/>
      <c r="DH142" s="60"/>
      <c r="DI142" s="60"/>
      <c r="DJ142" s="60"/>
      <c r="DK142" s="60"/>
      <c r="DL142" s="60"/>
      <c r="DM142" s="60"/>
      <c r="DN142" s="60"/>
      <c r="DO142" s="60"/>
      <c r="DP142" s="60"/>
    </row>
  </sheetData>
  <mergeCells count="10">
    <mergeCell ref="CS3:DP3"/>
    <mergeCell ref="E3:E5"/>
    <mergeCell ref="F3:F5"/>
    <mergeCell ref="A1:AY1"/>
    <mergeCell ref="G3:AY3"/>
    <mergeCell ref="A2:F2"/>
    <mergeCell ref="A3:A5"/>
    <mergeCell ref="B3:B5"/>
    <mergeCell ref="C3:C5"/>
    <mergeCell ref="D3:D5"/>
  </mergeCells>
  <dataValidations count="2">
    <dataValidation type="whole" allowBlank="1" showInputMessage="1" showErrorMessage="1" errorTitle="กรอกข้อมูลผิด" error="กรอกคะแนนผิด คะแนนที่ถูก คือ 0, 3" sqref="AR1:AX1048576">
      <formula1>0</formula1>
      <formula2>3</formula2>
    </dataValidation>
    <dataValidation type="decimal" allowBlank="1" showInputMessage="1" showErrorMessage="1" errorTitle="กรอกคะแนนผิด" error="กรอกคะแนนผิด คะแนนที่ถูกคือ 0, 0.5, 0.75, 1, 1.25, 1.5, 1.75, 2,...,8" sqref="AY1:AY1048576">
      <formula1>0</formula1>
      <formula2>8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5"/>
  <sheetViews>
    <sheetView topLeftCell="A4" zoomScale="85" zoomScaleNormal="85" workbookViewId="0">
      <selection activeCell="M24" sqref="M24"/>
    </sheetView>
  </sheetViews>
  <sheetFormatPr defaultRowHeight="14.25"/>
  <cols>
    <col min="1" max="1" width="40.875" customWidth="1"/>
    <col min="2" max="3" width="7.375" customWidth="1"/>
    <col min="4" max="4" width="7.125" customWidth="1"/>
    <col min="5" max="6" width="7.25" customWidth="1"/>
    <col min="7" max="7" width="10.875" customWidth="1"/>
    <col min="8" max="9" width="8.625" customWidth="1"/>
    <col min="10" max="10" width="7.375" customWidth="1"/>
    <col min="11" max="11" width="6.125" customWidth="1"/>
    <col min="12" max="12" width="6.375" customWidth="1"/>
    <col min="13" max="13" width="7.75" customWidth="1"/>
  </cols>
  <sheetData>
    <row r="1" spans="1:13" ht="69" customHeight="1">
      <c r="A1" s="77" t="s">
        <v>34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ht="21.2" customHeight="1">
      <c r="A2" s="79"/>
      <c r="B2" s="78"/>
      <c r="C2" s="78"/>
      <c r="D2" s="78"/>
      <c r="E2" s="78"/>
      <c r="F2" s="78"/>
      <c r="K2" s="78"/>
      <c r="L2" s="78"/>
      <c r="M2" s="78"/>
    </row>
    <row r="3" spans="1:13" ht="21.2" customHeight="1">
      <c r="A3" s="79" t="s">
        <v>30</v>
      </c>
      <c r="B3" s="78"/>
      <c r="C3" s="78"/>
      <c r="D3" s="78"/>
      <c r="E3" s="78"/>
      <c r="F3" s="78"/>
      <c r="G3" s="80" t="s">
        <v>33</v>
      </c>
      <c r="H3" s="78"/>
      <c r="I3" s="78"/>
      <c r="J3" s="78"/>
      <c r="K3" s="78"/>
      <c r="L3" s="78"/>
      <c r="M3" s="78"/>
    </row>
    <row r="4" spans="1:13" ht="21.2" customHeight="1">
      <c r="A4" s="79" t="s">
        <v>31</v>
      </c>
      <c r="B4" s="78"/>
      <c r="C4" s="78"/>
      <c r="D4" s="78"/>
      <c r="E4" s="78"/>
      <c r="F4" s="78"/>
      <c r="G4" s="79" t="s">
        <v>66</v>
      </c>
      <c r="H4" s="81"/>
      <c r="I4" s="81"/>
      <c r="J4" s="81"/>
      <c r="K4" s="81"/>
      <c r="L4" s="81"/>
      <c r="M4" s="81"/>
    </row>
    <row r="6" spans="1:13" ht="24" customHeight="1">
      <c r="A6" s="90" t="s">
        <v>17</v>
      </c>
      <c r="B6" s="90" t="s">
        <v>18</v>
      </c>
      <c r="C6" s="90" t="s">
        <v>19</v>
      </c>
      <c r="D6" s="90" t="s">
        <v>20</v>
      </c>
      <c r="E6" s="90" t="s">
        <v>21</v>
      </c>
      <c r="F6" s="90" t="s">
        <v>22</v>
      </c>
      <c r="G6" s="82" t="s">
        <v>32</v>
      </c>
      <c r="H6" s="84" t="s">
        <v>23</v>
      </c>
      <c r="I6" s="86" t="s">
        <v>24</v>
      </c>
      <c r="J6" s="87" t="s">
        <v>25</v>
      </c>
      <c r="K6" s="88"/>
      <c r="L6" s="88"/>
      <c r="M6" s="89"/>
    </row>
    <row r="7" spans="1:13" ht="30" customHeight="1">
      <c r="A7" s="85"/>
      <c r="B7" s="85"/>
      <c r="C7" s="85"/>
      <c r="D7" s="85"/>
      <c r="E7" s="85"/>
      <c r="F7" s="85"/>
      <c r="G7" s="83"/>
      <c r="H7" s="85"/>
      <c r="I7" s="85"/>
      <c r="J7" s="20" t="s">
        <v>26</v>
      </c>
      <c r="K7" s="21" t="s">
        <v>27</v>
      </c>
      <c r="L7" s="21" t="s">
        <v>28</v>
      </c>
      <c r="M7" s="21" t="s">
        <v>29</v>
      </c>
    </row>
    <row r="8" spans="1:13" ht="18.75" customHeight="1">
      <c r="A8" s="34" t="s">
        <v>67</v>
      </c>
      <c r="B8" s="35">
        <v>15</v>
      </c>
      <c r="C8" s="35">
        <v>100</v>
      </c>
      <c r="D8" s="36">
        <f>MIN(math!DO6:DO20)</f>
        <v>0</v>
      </c>
      <c r="E8" s="36">
        <f>MAX(math!DO6:DO20)</f>
        <v>0</v>
      </c>
      <c r="F8" s="37" t="e">
        <f>AVERAGE(math!DO6:DO20)</f>
        <v>#DIV/0!</v>
      </c>
      <c r="G8" s="37" t="e">
        <f ca="1">_xlfn.STDEV.P(math!DO6:DO20)</f>
        <v>#NAME?</v>
      </c>
      <c r="H8" s="37" t="e">
        <f>(F8/C8)*100</f>
        <v>#DIV/0!</v>
      </c>
      <c r="I8" s="37" t="e">
        <f ca="1">(G8/F8)*100</f>
        <v>#NAME?</v>
      </c>
      <c r="J8" s="37">
        <f>(COUNTIF(math!DP6:DP20,"ปรับปรุง")/B8)*100</f>
        <v>0</v>
      </c>
      <c r="K8" s="37">
        <f>(COUNTIF(math!DP6:DP20,"พอใช้")/B8)*100</f>
        <v>0</v>
      </c>
      <c r="L8" s="37">
        <f>(COUNTIF(math!DP6:DP20,"ดี")/B8)*100</f>
        <v>0</v>
      </c>
      <c r="M8" s="37">
        <f>(COUNTIF(math!DP6:DP20,"ดีมาก")/B8)*100</f>
        <v>0</v>
      </c>
    </row>
    <row r="9" spans="1:13" ht="18.75" customHeight="1">
      <c r="A9" s="22" t="s">
        <v>35</v>
      </c>
      <c r="B9" s="23">
        <v>15</v>
      </c>
      <c r="C9" s="23">
        <v>43</v>
      </c>
      <c r="D9" s="24">
        <f>MIN(math!DE6:DE20)</f>
        <v>0</v>
      </c>
      <c r="E9" s="24">
        <f>MAX(math!DE6:DE20)</f>
        <v>0</v>
      </c>
      <c r="F9" s="25" t="e">
        <f>AVERAGE(math!DE6:DE20)</f>
        <v>#DIV/0!</v>
      </c>
      <c r="G9" s="25" t="e">
        <f ca="1">_xlfn.STDEV.P(math!DE6:DE20)</f>
        <v>#NAME?</v>
      </c>
      <c r="H9" s="25" t="e">
        <f t="shared" ref="H9:H17" si="0">(F9/C9)*100</f>
        <v>#DIV/0!</v>
      </c>
      <c r="I9" s="25" t="e">
        <f t="shared" ref="I9:I17" ca="1" si="1">(G9/F9)*100</f>
        <v>#NAME?</v>
      </c>
      <c r="J9" s="25">
        <f>(COUNTIF(math!DF6:DF20,"ปรับปรุง")/B9)*100</f>
        <v>0</v>
      </c>
      <c r="K9" s="25">
        <f>(COUNTIF(math!DF6:DF20,"พอใช้")/B9)*100</f>
        <v>0</v>
      </c>
      <c r="L9" s="25">
        <f>(COUNTIF(math!DF6:DF20,"ดี")/B9)*100</f>
        <v>0</v>
      </c>
      <c r="M9" s="25">
        <f>(COUNTIF(math!DF6:DF20,"ดีมาก")/B9)*100</f>
        <v>0</v>
      </c>
    </row>
    <row r="10" spans="1:13" ht="18.75" customHeight="1">
      <c r="A10" s="26" t="s">
        <v>36</v>
      </c>
      <c r="B10" s="27">
        <v>15</v>
      </c>
      <c r="C10" s="27">
        <v>6</v>
      </c>
      <c r="D10" s="28">
        <f>MIN(math!CS6:CS20)</f>
        <v>0</v>
      </c>
      <c r="E10" s="28">
        <f>MAX(math!CS6:CS20)</f>
        <v>0</v>
      </c>
      <c r="F10" s="29" t="e">
        <f>AVERAGE(math!CS6:CS20)</f>
        <v>#DIV/0!</v>
      </c>
      <c r="G10" s="29" t="e">
        <f ca="1">_xlfn.STDEV.P(math!CS6:CS20)</f>
        <v>#NAME?</v>
      </c>
      <c r="H10" s="29" t="e">
        <f t="shared" si="0"/>
        <v>#DIV/0!</v>
      </c>
      <c r="I10" s="29" t="e">
        <f t="shared" ca="1" si="1"/>
        <v>#NAME?</v>
      </c>
      <c r="J10" s="29"/>
      <c r="K10" s="29"/>
      <c r="L10" s="29"/>
      <c r="M10" s="29"/>
    </row>
    <row r="11" spans="1:13" s="45" customFormat="1" ht="18.75" customHeight="1">
      <c r="A11" s="26" t="s">
        <v>37</v>
      </c>
      <c r="B11" s="27">
        <v>15</v>
      </c>
      <c r="C11" s="27">
        <v>28</v>
      </c>
      <c r="D11" s="28">
        <f>MIN(math!CT6:CT20)</f>
        <v>0</v>
      </c>
      <c r="E11" s="28">
        <f>MAX(math!CT6:CT20)</f>
        <v>0</v>
      </c>
      <c r="F11" s="29" t="e">
        <f>AVERAGE(math!CT6:CT20)</f>
        <v>#DIV/0!</v>
      </c>
      <c r="G11" s="29" t="e">
        <f ca="1">_xlfn.STDEV.P(math!CT6:CT20)</f>
        <v>#NAME?</v>
      </c>
      <c r="H11" s="29" t="e">
        <f t="shared" ref="H11" si="2">(F11/C11)*100</f>
        <v>#DIV/0!</v>
      </c>
      <c r="I11" s="29" t="e">
        <f t="shared" ref="I11" ca="1" si="3">(G11/F11)*100</f>
        <v>#NAME?</v>
      </c>
      <c r="J11" s="29"/>
      <c r="K11" s="29"/>
      <c r="L11" s="29"/>
      <c r="M11" s="29"/>
    </row>
    <row r="12" spans="1:13" ht="18.75" customHeight="1">
      <c r="A12" s="26" t="s">
        <v>38</v>
      </c>
      <c r="B12" s="27">
        <v>15</v>
      </c>
      <c r="C12" s="27">
        <v>3</v>
      </c>
      <c r="D12" s="28">
        <f>MIN(math!CU6:CU20)</f>
        <v>0</v>
      </c>
      <c r="E12" s="28">
        <f>MAX(math!CU6:CU20)</f>
        <v>0</v>
      </c>
      <c r="F12" s="29" t="e">
        <f>AVERAGE(math!CU6:CU20)</f>
        <v>#DIV/0!</v>
      </c>
      <c r="G12" s="29" t="e">
        <f ca="1">_xlfn.STDEV.P(math!CU6:CU20)</f>
        <v>#NAME?</v>
      </c>
      <c r="H12" s="29" t="e">
        <f t="shared" si="0"/>
        <v>#DIV/0!</v>
      </c>
      <c r="I12" s="29" t="e">
        <f t="shared" ca="1" si="1"/>
        <v>#NAME?</v>
      </c>
      <c r="J12" s="29"/>
      <c r="K12" s="29"/>
      <c r="L12" s="29"/>
      <c r="M12" s="29"/>
    </row>
    <row r="13" spans="1:13" ht="18.75" customHeight="1">
      <c r="A13" s="30" t="s">
        <v>39</v>
      </c>
      <c r="B13" s="31">
        <v>15</v>
      </c>
      <c r="C13" s="31">
        <v>6</v>
      </c>
      <c r="D13" s="32">
        <f>MIN(math!CV6:CV20)</f>
        <v>0</v>
      </c>
      <c r="E13" s="32">
        <f>MAX(math!CV6:CV20)</f>
        <v>0</v>
      </c>
      <c r="F13" s="33" t="e">
        <f>AVERAGE(math!CV6:CV20)</f>
        <v>#DIV/0!</v>
      </c>
      <c r="G13" s="33" t="e">
        <f ca="1">_xlfn.STDEV.P(math!CV6:CV20)</f>
        <v>#NAME?</v>
      </c>
      <c r="H13" s="33" t="e">
        <f t="shared" si="0"/>
        <v>#DIV/0!</v>
      </c>
      <c r="I13" s="33" t="e">
        <f t="shared" ca="1" si="1"/>
        <v>#NAME?</v>
      </c>
      <c r="J13" s="33"/>
      <c r="K13" s="33"/>
      <c r="L13" s="33"/>
      <c r="M13" s="33"/>
    </row>
    <row r="14" spans="1:13" ht="18.75" customHeight="1">
      <c r="A14" s="22" t="s">
        <v>40</v>
      </c>
      <c r="B14" s="23">
        <v>15</v>
      </c>
      <c r="C14" s="23">
        <v>25</v>
      </c>
      <c r="D14" s="24">
        <f>MIN(math!DG6:DG20)</f>
        <v>0</v>
      </c>
      <c r="E14" s="24">
        <f>MAX(math!DG6:DG20)</f>
        <v>0</v>
      </c>
      <c r="F14" s="25" t="e">
        <f>AVERAGE(math!DG6:DG20)</f>
        <v>#DIV/0!</v>
      </c>
      <c r="G14" s="25" t="e">
        <f ca="1">_xlfn.STDEV.P(math!DG6:DG20)</f>
        <v>#NAME?</v>
      </c>
      <c r="H14" s="25" t="e">
        <f t="shared" si="0"/>
        <v>#DIV/0!</v>
      </c>
      <c r="I14" s="25" t="e">
        <f t="shared" ca="1" si="1"/>
        <v>#NAME?</v>
      </c>
      <c r="J14" s="25">
        <f>(COUNTIF(math!DH6:DH20,"ปรับปรุง")/B14)*100</f>
        <v>0</v>
      </c>
      <c r="K14" s="25">
        <f>(COUNTIF(math!DH6:DH20,"พอใช้")/B14)*100</f>
        <v>0</v>
      </c>
      <c r="L14" s="25">
        <f>(COUNTIF(math!DH6:DH20,"ดี")/B14)*100</f>
        <v>0</v>
      </c>
      <c r="M14" s="25">
        <f>(COUNTIF(math!DH6:DH20,"ดีมาก")/B14)*100</f>
        <v>0</v>
      </c>
    </row>
    <row r="15" spans="1:13" ht="18.75" customHeight="1">
      <c r="A15" s="26" t="s">
        <v>41</v>
      </c>
      <c r="B15" s="27">
        <v>15</v>
      </c>
      <c r="C15" s="27">
        <v>4</v>
      </c>
      <c r="D15" s="28">
        <f>MIN(math!CW6:CW20)</f>
        <v>0</v>
      </c>
      <c r="E15" s="28">
        <f>MAX(math!CW6:CW20)</f>
        <v>0</v>
      </c>
      <c r="F15" s="29" t="e">
        <f>AVERAGE(math!CW6:CW20)</f>
        <v>#DIV/0!</v>
      </c>
      <c r="G15" s="29" t="e">
        <f ca="1">_xlfn.STDEV.P(math!CW6:CW20)</f>
        <v>#NAME?</v>
      </c>
      <c r="H15" s="29" t="e">
        <f t="shared" si="0"/>
        <v>#DIV/0!</v>
      </c>
      <c r="I15" s="29" t="e">
        <f t="shared" ca="1" si="1"/>
        <v>#NAME?</v>
      </c>
      <c r="J15" s="29"/>
      <c r="K15" s="29"/>
      <c r="L15" s="29"/>
      <c r="M15" s="29"/>
    </row>
    <row r="16" spans="1:13" ht="18.75" customHeight="1">
      <c r="A16" s="30" t="s">
        <v>42</v>
      </c>
      <c r="B16" s="31">
        <v>15</v>
      </c>
      <c r="C16" s="31">
        <v>21</v>
      </c>
      <c r="D16" s="32">
        <f>MIN(math!CX6:CX20)</f>
        <v>0</v>
      </c>
      <c r="E16" s="32">
        <f>MAX(math!CX6:CX20)</f>
        <v>0</v>
      </c>
      <c r="F16" s="33" t="e">
        <f>AVERAGE(math!CX6:CX20)</f>
        <v>#DIV/0!</v>
      </c>
      <c r="G16" s="33" t="e">
        <f ca="1">_xlfn.STDEV.P(math!CX6:CX20)</f>
        <v>#NAME?</v>
      </c>
      <c r="H16" s="33" t="e">
        <f t="shared" si="0"/>
        <v>#DIV/0!</v>
      </c>
      <c r="I16" s="33" t="e">
        <f t="shared" ca="1" si="1"/>
        <v>#NAME?</v>
      </c>
      <c r="J16" s="33"/>
      <c r="K16" s="33"/>
      <c r="L16" s="33"/>
      <c r="M16" s="33"/>
    </row>
    <row r="17" spans="1:13" ht="18.75" customHeight="1">
      <c r="A17" s="38" t="s">
        <v>43</v>
      </c>
      <c r="B17" s="39">
        <v>15</v>
      </c>
      <c r="C17" s="39">
        <v>9</v>
      </c>
      <c r="D17" s="40">
        <f>MIN(math!DI6:DI20)</f>
        <v>0</v>
      </c>
      <c r="E17" s="40">
        <f>MAX(math!DI6:DI20)</f>
        <v>0</v>
      </c>
      <c r="F17" s="41" t="e">
        <f>AVERAGE(math!DI6:DI20)</f>
        <v>#DIV/0!</v>
      </c>
      <c r="G17" s="41" t="e">
        <f ca="1">_xlfn.STDEV.P(math!DI6:DI20)</f>
        <v>#NAME?</v>
      </c>
      <c r="H17" s="41" t="e">
        <f t="shared" si="0"/>
        <v>#DIV/0!</v>
      </c>
      <c r="I17" s="41" t="e">
        <f t="shared" ca="1" si="1"/>
        <v>#NAME?</v>
      </c>
      <c r="J17" s="41">
        <f>(COUNTIF(math!DJ6:DJ20,"ปรับปรุง")/B17)*100</f>
        <v>0</v>
      </c>
      <c r="K17" s="41">
        <f>(COUNTIF(math!DJ6:DJ20,"พอใช้")/B17)*100</f>
        <v>0</v>
      </c>
      <c r="L17" s="41">
        <f>(COUNTIF(math!DJ6:DJ20,"ดี")/B17)*100</f>
        <v>0</v>
      </c>
      <c r="M17" s="41">
        <f>(COUNTIF(math!DJ6:DJ20,"ดีมาก")/B17)*100</f>
        <v>0</v>
      </c>
    </row>
    <row r="18" spans="1:13" ht="18.75" customHeight="1">
      <c r="A18" s="26" t="s">
        <v>45</v>
      </c>
      <c r="B18" s="27">
        <v>15</v>
      </c>
      <c r="C18" s="27">
        <v>6</v>
      </c>
      <c r="D18" s="28">
        <f>MIN(math!CY6:CY20)</f>
        <v>0</v>
      </c>
      <c r="E18" s="28">
        <f>MAX(math!CY6:CY20)</f>
        <v>0</v>
      </c>
      <c r="F18" s="29" t="e">
        <f>AVERAGE(math!CY6:CY20)</f>
        <v>#DIV/0!</v>
      </c>
      <c r="G18" s="29" t="e">
        <f ca="1">_xlfn.STDEV.P(math!CY6:CY20)</f>
        <v>#NAME?</v>
      </c>
      <c r="H18" s="29" t="e">
        <f t="shared" ref="H18:H20" si="4">(F18/C18)*100</f>
        <v>#DIV/0!</v>
      </c>
      <c r="I18" s="29" t="e">
        <f t="shared" ref="I18:I20" ca="1" si="5">(G18/F18)*100</f>
        <v>#NAME?</v>
      </c>
      <c r="J18" s="29"/>
      <c r="K18" s="29"/>
      <c r="L18" s="29"/>
      <c r="M18" s="29"/>
    </row>
    <row r="19" spans="1:13" ht="18.75" customHeight="1">
      <c r="A19" s="30" t="s">
        <v>44</v>
      </c>
      <c r="B19" s="31">
        <v>15</v>
      </c>
      <c r="C19" s="31">
        <v>3</v>
      </c>
      <c r="D19" s="32">
        <f>MIN(math!CZ6:CZ20)</f>
        <v>0</v>
      </c>
      <c r="E19" s="32">
        <f>MAX(math!CZ6:CZ20)</f>
        <v>0</v>
      </c>
      <c r="F19" s="33" t="e">
        <f>AVERAGE(math!CZ6:CZ20)</f>
        <v>#DIV/0!</v>
      </c>
      <c r="G19" s="33" t="e">
        <f ca="1">_xlfn.STDEV.P(math!CZ6:CZ20)</f>
        <v>#NAME?</v>
      </c>
      <c r="H19" s="33" t="e">
        <f t="shared" si="4"/>
        <v>#DIV/0!</v>
      </c>
      <c r="I19" s="33" t="e">
        <f t="shared" ca="1" si="5"/>
        <v>#NAME?</v>
      </c>
      <c r="J19" s="33"/>
      <c r="K19" s="33"/>
      <c r="L19" s="33"/>
      <c r="M19" s="33"/>
    </row>
    <row r="20" spans="1:13" ht="18.75" customHeight="1">
      <c r="A20" s="38" t="s">
        <v>46</v>
      </c>
      <c r="B20" s="39">
        <v>15</v>
      </c>
      <c r="C20" s="39">
        <v>13</v>
      </c>
      <c r="D20" s="40">
        <f>MIN(math!DK6:DK20)</f>
        <v>0</v>
      </c>
      <c r="E20" s="40">
        <f>MAX(math!DK6:DK20)</f>
        <v>0</v>
      </c>
      <c r="F20" s="41" t="e">
        <f>AVERAGE(math!DK6:DK20)</f>
        <v>#DIV/0!</v>
      </c>
      <c r="G20" s="41" t="e">
        <f ca="1">_xlfn.STDEV.P(math!DK6:DK20)</f>
        <v>#NAME?</v>
      </c>
      <c r="H20" s="41" t="e">
        <f t="shared" si="4"/>
        <v>#DIV/0!</v>
      </c>
      <c r="I20" s="41" t="e">
        <f t="shared" ca="1" si="5"/>
        <v>#NAME?</v>
      </c>
      <c r="J20" s="41">
        <f>(COUNTIF(math!DL6:DL20,"ปรับปรุง")/B20)*100</f>
        <v>0</v>
      </c>
      <c r="K20" s="41">
        <f>(COUNTIF(math!DL6:DL20,"พอใช้")/B20)*100</f>
        <v>0</v>
      </c>
      <c r="L20" s="41">
        <f>(COUNTIF(math!DL6:DL20,"ดี")/B20)*100</f>
        <v>0</v>
      </c>
      <c r="M20" s="41">
        <f>(COUNTIF(math!DL6:DL20,"ดีมาก")/B20)*100</f>
        <v>0</v>
      </c>
    </row>
    <row r="21" spans="1:13" ht="18.75" customHeight="1">
      <c r="A21" s="26" t="s">
        <v>47</v>
      </c>
      <c r="B21" s="27">
        <v>15</v>
      </c>
      <c r="C21" s="27">
        <v>3</v>
      </c>
      <c r="D21" s="28">
        <f>MIN(math!DA6:DA20)</f>
        <v>0</v>
      </c>
      <c r="E21" s="28">
        <f>MAX(math!DA6:DA20)</f>
        <v>0</v>
      </c>
      <c r="F21" s="29" t="e">
        <f>AVERAGE(math!DA6:DA20)</f>
        <v>#DIV/0!</v>
      </c>
      <c r="G21" s="29" t="e">
        <f ca="1">_xlfn.STDEV.P(math!DA6:DA20)</f>
        <v>#NAME?</v>
      </c>
      <c r="H21" s="29" t="e">
        <f t="shared" ref="H21:H23" si="6">(F21/C21)*100</f>
        <v>#DIV/0!</v>
      </c>
      <c r="I21" s="29" t="e">
        <f t="shared" ref="I21:I23" ca="1" si="7">(G21/F21)*100</f>
        <v>#NAME?</v>
      </c>
      <c r="J21" s="29"/>
      <c r="K21" s="29"/>
      <c r="L21" s="29"/>
      <c r="M21" s="29"/>
    </row>
    <row r="22" spans="1:13" ht="18.75" customHeight="1">
      <c r="A22" s="30" t="s">
        <v>48</v>
      </c>
      <c r="B22" s="31">
        <v>15</v>
      </c>
      <c r="C22" s="31">
        <v>10</v>
      </c>
      <c r="D22" s="32">
        <f>MIN(math!DB6:DB20)</f>
        <v>0</v>
      </c>
      <c r="E22" s="32">
        <f>MAX(math!DB6:DB20)</f>
        <v>0</v>
      </c>
      <c r="F22" s="33" t="e">
        <f>AVERAGE(math!DB6:DB20)</f>
        <v>#DIV/0!</v>
      </c>
      <c r="G22" s="33" t="e">
        <f ca="1">_xlfn.STDEV.P(math!DB6:DB20)</f>
        <v>#NAME?</v>
      </c>
      <c r="H22" s="33" t="e">
        <f t="shared" si="6"/>
        <v>#DIV/0!</v>
      </c>
      <c r="I22" s="33" t="e">
        <f t="shared" ca="1" si="7"/>
        <v>#NAME?</v>
      </c>
      <c r="J22" s="33"/>
      <c r="K22" s="33"/>
      <c r="L22" s="33"/>
      <c r="M22" s="33"/>
    </row>
    <row r="23" spans="1:13" ht="18.75" customHeight="1">
      <c r="A23" s="38" t="s">
        <v>49</v>
      </c>
      <c r="B23" s="39">
        <v>15</v>
      </c>
      <c r="C23" s="39">
        <v>10</v>
      </c>
      <c r="D23" s="40">
        <f>MIN(math!DM6:DM20)</f>
        <v>0</v>
      </c>
      <c r="E23" s="40">
        <f>MAX(math!DM6:DM20)</f>
        <v>0</v>
      </c>
      <c r="F23" s="41" t="e">
        <f>AVERAGE(math!DM6:DM20)</f>
        <v>#DIV/0!</v>
      </c>
      <c r="G23" s="41" t="e">
        <f ca="1">_xlfn.STDEV.P(math!DM6:DM20)</f>
        <v>#NAME?</v>
      </c>
      <c r="H23" s="41" t="e">
        <f t="shared" si="6"/>
        <v>#DIV/0!</v>
      </c>
      <c r="I23" s="41" t="e">
        <f t="shared" ca="1" si="7"/>
        <v>#NAME?</v>
      </c>
      <c r="J23" s="41">
        <f>(COUNTIF(math!DN6:DN20,"ปรับปรุง")/B23)*100</f>
        <v>0</v>
      </c>
      <c r="K23" s="41">
        <f>(COUNTIF(math!DN6:DN20,"พอใช้")/B23)*100</f>
        <v>0</v>
      </c>
      <c r="L23" s="41">
        <f>(COUNTIF(math!DN6:DN20,"ดี")/B23)*100</f>
        <v>0</v>
      </c>
      <c r="M23" s="41">
        <f>(COUNTIF(math!DN6:DN20,"ดีมาก")/B23)*100</f>
        <v>0</v>
      </c>
    </row>
    <row r="24" spans="1:13" ht="18.75" customHeight="1">
      <c r="A24" s="26" t="s">
        <v>50</v>
      </c>
      <c r="B24" s="27">
        <v>15</v>
      </c>
      <c r="C24" s="27">
        <v>6</v>
      </c>
      <c r="D24" s="28">
        <f>MIN(math!DC6:DC20)</f>
        <v>0</v>
      </c>
      <c r="E24" s="28">
        <f>MAX(math!DC6:DC20)</f>
        <v>0</v>
      </c>
      <c r="F24" s="29" t="e">
        <f>AVERAGE(math!DC6:DC20)</f>
        <v>#DIV/0!</v>
      </c>
      <c r="G24" s="29" t="e">
        <f ca="1">_xlfn.STDEV.P(math!DC6:DC20)</f>
        <v>#NAME?</v>
      </c>
      <c r="H24" s="29" t="e">
        <f t="shared" ref="H24:H25" si="8">(F24/C24)*100</f>
        <v>#DIV/0!</v>
      </c>
      <c r="I24" s="29" t="e">
        <f t="shared" ref="I24:I25" ca="1" si="9">(G24/F24)*100</f>
        <v>#NAME?</v>
      </c>
      <c r="J24" s="29"/>
      <c r="K24" s="29"/>
      <c r="L24" s="29"/>
      <c r="M24" s="29"/>
    </row>
    <row r="25" spans="1:13" ht="18.75" customHeight="1">
      <c r="A25" s="30" t="s">
        <v>51</v>
      </c>
      <c r="B25" s="31">
        <v>15</v>
      </c>
      <c r="C25" s="31">
        <v>4</v>
      </c>
      <c r="D25" s="32">
        <f>MIN(math!DD6:DD20)</f>
        <v>0</v>
      </c>
      <c r="E25" s="32">
        <f>MAX(math!DD6:DD20)</f>
        <v>0</v>
      </c>
      <c r="F25" s="33" t="e">
        <f>AVERAGE(math!DD6:DD20)</f>
        <v>#DIV/0!</v>
      </c>
      <c r="G25" s="33" t="e">
        <f ca="1">_xlfn.STDEV.P(math!DD6:DD20)</f>
        <v>#NAME?</v>
      </c>
      <c r="H25" s="33" t="e">
        <f t="shared" si="8"/>
        <v>#DIV/0!</v>
      </c>
      <c r="I25" s="33" t="e">
        <f t="shared" ca="1" si="9"/>
        <v>#NAME?</v>
      </c>
      <c r="J25" s="33"/>
      <c r="K25" s="33"/>
      <c r="L25" s="33"/>
      <c r="M25" s="33"/>
    </row>
  </sheetData>
  <mergeCells count="17">
    <mergeCell ref="A4:F4"/>
    <mergeCell ref="G4:M4"/>
    <mergeCell ref="G6:G7"/>
    <mergeCell ref="H6:H7"/>
    <mergeCell ref="I6:I7"/>
    <mergeCell ref="J6:M6"/>
    <mergeCell ref="A6:A7"/>
    <mergeCell ref="B6:B7"/>
    <mergeCell ref="C6:C7"/>
    <mergeCell ref="D6:D7"/>
    <mergeCell ref="E6:E7"/>
    <mergeCell ref="F6:F7"/>
    <mergeCell ref="A1:J1"/>
    <mergeCell ref="K1:M2"/>
    <mergeCell ref="A2:F2"/>
    <mergeCell ref="A3:F3"/>
    <mergeCell ref="G3:M3"/>
  </mergeCells>
  <pageMargins left="0.7" right="0.51" top="0.43" bottom="0.42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math</vt:lpstr>
      <vt:lpstr>รายงานคณิต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itd</cp:lastModifiedBy>
  <cp:lastPrinted>2017-11-22T06:51:44Z</cp:lastPrinted>
  <dcterms:created xsi:type="dcterms:W3CDTF">2017-10-27T03:40:44Z</dcterms:created>
  <dcterms:modified xsi:type="dcterms:W3CDTF">2018-01-15T01:33:11Z</dcterms:modified>
</cp:coreProperties>
</file>