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ทับช้าง\"/>
    </mc:Choice>
  </mc:AlternateContent>
  <xr:revisionPtr revIDLastSave="0" documentId="13_ncr:1_{BE90BF66-DAA8-497C-B97B-852A1D1143B1}" xr6:coauthVersionLast="47" xr6:coauthVersionMax="47" xr10:uidLastSave="{00000000-0000-0000-0000-000000000000}"/>
  <bookViews>
    <workbookView xWindow="-108" yWindow="-108" windowWidth="23256" windowHeight="12456" activeTab="2" xr2:uid="{3AC4095C-7D96-4A6E-A063-EE644B277E5A}"/>
  </bookViews>
  <sheets>
    <sheet name="ข้อมูลทั่วไป" sheetId="1" r:id="rId1"/>
    <sheet name="การประเมิน" sheetId="2" r:id="rId2"/>
    <sheet name="รายงาน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E11" i="3"/>
  <c r="J38" i="3"/>
  <c r="I38" i="3"/>
  <c r="H38" i="3"/>
  <c r="F38" i="3"/>
  <c r="I4" i="2"/>
  <c r="I5" i="2" s="1"/>
  <c r="I6" i="2" s="1"/>
  <c r="I7" i="2" s="1"/>
  <c r="I8" i="2" s="1"/>
  <c r="I9" i="2" s="1"/>
  <c r="I10" i="2" s="1"/>
  <c r="G4" i="2"/>
  <c r="G5" i="2" s="1"/>
  <c r="G6" i="2" s="1"/>
  <c r="G7" i="2" s="1"/>
  <c r="H4" i="2"/>
  <c r="H5" i="2" s="1"/>
  <c r="H6" i="2" s="1"/>
  <c r="J4" i="2"/>
  <c r="J39" i="3" s="1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2" i="3"/>
  <c r="I52" i="3"/>
  <c r="J52" i="3"/>
  <c r="K52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0" i="3"/>
  <c r="I60" i="3"/>
  <c r="J60" i="3"/>
  <c r="K60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8" i="3"/>
  <c r="I68" i="3"/>
  <c r="J68" i="3"/>
  <c r="K68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I76" i="3"/>
  <c r="J76" i="3"/>
  <c r="K76" i="3"/>
  <c r="H77" i="3"/>
  <c r="I77" i="3"/>
  <c r="J77" i="3"/>
  <c r="K77" i="3"/>
  <c r="H78" i="3"/>
  <c r="I78" i="3"/>
  <c r="J78" i="3"/>
  <c r="K78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39" i="3"/>
  <c r="E30" i="3"/>
  <c r="F29" i="3"/>
  <c r="F22" i="3"/>
  <c r="F19" i="3"/>
  <c r="F20" i="3"/>
  <c r="F23" i="3"/>
  <c r="F17" i="3"/>
  <c r="A7" i="3"/>
  <c r="B5" i="3"/>
  <c r="C3" i="3"/>
  <c r="H39" i="3" l="1"/>
  <c r="I39" i="3"/>
  <c r="H7" i="2"/>
  <c r="H8" i="2" s="1"/>
  <c r="H9" i="2" s="1"/>
  <c r="H10" i="2" s="1"/>
  <c r="F39" i="3"/>
  <c r="G8" i="2"/>
  <c r="G9" i="2" s="1"/>
  <c r="G10" i="2" s="1"/>
  <c r="J5" i="2"/>
  <c r="J6" i="2" s="1"/>
  <c r="J7" i="2" s="1"/>
  <c r="J8" i="2" s="1"/>
  <c r="J9" i="2" s="1"/>
  <c r="J10" i="2" s="1"/>
  <c r="I40" i="3" l="1"/>
  <c r="J40" i="3"/>
  <c r="I41" i="3"/>
  <c r="H40" i="3"/>
  <c r="F40" i="3"/>
  <c r="J41" i="3"/>
  <c r="I42" i="3"/>
  <c r="H41" i="3" l="1"/>
  <c r="J42" i="3"/>
  <c r="I43" i="3"/>
  <c r="F41" i="3"/>
  <c r="H42" i="3" l="1"/>
  <c r="I44" i="3"/>
  <c r="I45" i="3"/>
  <c r="J43" i="3"/>
  <c r="F42" i="3"/>
  <c r="H43" i="3" l="1"/>
  <c r="J44" i="3"/>
  <c r="J45" i="3"/>
  <c r="F43" i="3"/>
  <c r="H44" i="3" l="1"/>
  <c r="H45" i="3"/>
  <c r="F45" i="3"/>
  <c r="F44" i="3"/>
  <c r="K5" i="2" l="1"/>
  <c r="K40" i="3" s="1"/>
  <c r="L5" i="2"/>
  <c r="M5" i="2"/>
  <c r="N5" i="2"/>
  <c r="O5" i="2"/>
  <c r="K6" i="2"/>
  <c r="K41" i="3" s="1"/>
  <c r="L6" i="2"/>
  <c r="M6" i="2"/>
  <c r="N6" i="2"/>
  <c r="O6" i="2"/>
  <c r="K7" i="2"/>
  <c r="K42" i="3" s="1"/>
  <c r="L7" i="2"/>
  <c r="M7" i="2"/>
  <c r="N7" i="2"/>
  <c r="O7" i="2"/>
  <c r="K8" i="2"/>
  <c r="K43" i="3" s="1"/>
  <c r="L8" i="2"/>
  <c r="M8" i="2"/>
  <c r="N8" i="2"/>
  <c r="O8" i="2"/>
  <c r="K9" i="2"/>
  <c r="K44" i="3" s="1"/>
  <c r="L9" i="2"/>
  <c r="M9" i="2"/>
  <c r="N9" i="2"/>
  <c r="O9" i="2"/>
  <c r="K10" i="2"/>
  <c r="K45" i="3" s="1"/>
  <c r="L10" i="2"/>
  <c r="M10" i="2"/>
  <c r="N10" i="2"/>
  <c r="O10" i="2"/>
  <c r="K11" i="2"/>
  <c r="L11" i="2"/>
  <c r="M11" i="2"/>
  <c r="N11" i="2"/>
  <c r="O11" i="2"/>
  <c r="K12" i="2"/>
  <c r="L12" i="2"/>
  <c r="M12" i="2"/>
  <c r="N12" i="2"/>
  <c r="O12" i="2"/>
  <c r="K13" i="2"/>
  <c r="L13" i="2"/>
  <c r="M13" i="2"/>
  <c r="N13" i="2"/>
  <c r="O13" i="2"/>
  <c r="K14" i="2"/>
  <c r="L14" i="2"/>
  <c r="M14" i="2"/>
  <c r="N14" i="2"/>
  <c r="O14" i="2"/>
  <c r="K15" i="2"/>
  <c r="L15" i="2"/>
  <c r="M15" i="2"/>
  <c r="N15" i="2"/>
  <c r="O15" i="2"/>
  <c r="K16" i="2"/>
  <c r="L16" i="2"/>
  <c r="M16" i="2"/>
  <c r="N16" i="2"/>
  <c r="O16" i="2"/>
  <c r="K17" i="2"/>
  <c r="L17" i="2"/>
  <c r="M17" i="2"/>
  <c r="N17" i="2"/>
  <c r="O17" i="2"/>
  <c r="K18" i="2"/>
  <c r="L18" i="2"/>
  <c r="M18" i="2"/>
  <c r="N18" i="2"/>
  <c r="O18" i="2"/>
  <c r="K19" i="2"/>
  <c r="L19" i="2"/>
  <c r="M19" i="2"/>
  <c r="N19" i="2"/>
  <c r="O19" i="2"/>
  <c r="K20" i="2"/>
  <c r="L20" i="2"/>
  <c r="M20" i="2"/>
  <c r="N20" i="2"/>
  <c r="O20" i="2"/>
  <c r="K21" i="2"/>
  <c r="L21" i="2"/>
  <c r="M21" i="2"/>
  <c r="N21" i="2"/>
  <c r="O21" i="2"/>
  <c r="K22" i="2"/>
  <c r="L22" i="2"/>
  <c r="M22" i="2"/>
  <c r="N22" i="2"/>
  <c r="O22" i="2"/>
  <c r="K23" i="2"/>
  <c r="L23" i="2"/>
  <c r="M23" i="2"/>
  <c r="N23" i="2"/>
  <c r="O23" i="2"/>
  <c r="K24" i="2"/>
  <c r="L24" i="2"/>
  <c r="M24" i="2"/>
  <c r="N24" i="2"/>
  <c r="O24" i="2"/>
  <c r="K25" i="2"/>
  <c r="L25" i="2"/>
  <c r="M25" i="2"/>
  <c r="N25" i="2"/>
  <c r="O25" i="2"/>
  <c r="K26" i="2"/>
  <c r="L26" i="2"/>
  <c r="M26" i="2"/>
  <c r="N26" i="2"/>
  <c r="O26" i="2"/>
  <c r="K27" i="2"/>
  <c r="L27" i="2"/>
  <c r="M27" i="2"/>
  <c r="N27" i="2"/>
  <c r="O27" i="2"/>
  <c r="K28" i="2"/>
  <c r="L28" i="2"/>
  <c r="M28" i="2"/>
  <c r="N28" i="2"/>
  <c r="O28" i="2"/>
  <c r="K29" i="2"/>
  <c r="L29" i="2"/>
  <c r="M29" i="2"/>
  <c r="N29" i="2"/>
  <c r="O29" i="2"/>
  <c r="K30" i="2"/>
  <c r="L30" i="2"/>
  <c r="M30" i="2"/>
  <c r="N30" i="2"/>
  <c r="O30" i="2"/>
  <c r="K31" i="2"/>
  <c r="L31" i="2"/>
  <c r="M31" i="2"/>
  <c r="N31" i="2"/>
  <c r="O31" i="2"/>
  <c r="K32" i="2"/>
  <c r="L32" i="2"/>
  <c r="M32" i="2"/>
  <c r="N32" i="2"/>
  <c r="O32" i="2"/>
  <c r="K33" i="2"/>
  <c r="L33" i="2"/>
  <c r="M33" i="2"/>
  <c r="N33" i="2"/>
  <c r="O33" i="2"/>
  <c r="K34" i="2"/>
  <c r="L34" i="2"/>
  <c r="M34" i="2"/>
  <c r="N34" i="2"/>
  <c r="O34" i="2"/>
  <c r="K35" i="2"/>
  <c r="L35" i="2"/>
  <c r="M35" i="2"/>
  <c r="N35" i="2"/>
  <c r="O35" i="2"/>
  <c r="K36" i="2"/>
  <c r="L36" i="2"/>
  <c r="M36" i="2"/>
  <c r="N36" i="2"/>
  <c r="O36" i="2"/>
  <c r="K37" i="2"/>
  <c r="L37" i="2"/>
  <c r="M37" i="2"/>
  <c r="N37" i="2"/>
  <c r="O37" i="2"/>
  <c r="K38" i="2"/>
  <c r="L38" i="2"/>
  <c r="M38" i="2"/>
  <c r="N38" i="2"/>
  <c r="O38" i="2"/>
  <c r="K39" i="2"/>
  <c r="L39" i="2"/>
  <c r="M39" i="2"/>
  <c r="N39" i="2"/>
  <c r="O39" i="2"/>
  <c r="K40" i="2"/>
  <c r="L40" i="2"/>
  <c r="M40" i="2"/>
  <c r="N40" i="2"/>
  <c r="O40" i="2"/>
  <c r="K41" i="2"/>
  <c r="L41" i="2"/>
  <c r="M41" i="2"/>
  <c r="N41" i="2"/>
  <c r="O41" i="2"/>
  <c r="K42" i="2"/>
  <c r="L42" i="2"/>
  <c r="M42" i="2"/>
  <c r="N42" i="2"/>
  <c r="O42" i="2"/>
  <c r="K43" i="2"/>
  <c r="L43" i="2"/>
  <c r="M43" i="2"/>
  <c r="N43" i="2"/>
  <c r="O43" i="2"/>
  <c r="O4" i="2"/>
  <c r="N4" i="2"/>
  <c r="M4" i="2"/>
  <c r="L4" i="2"/>
  <c r="K4" i="2"/>
  <c r="C17" i="1"/>
  <c r="E13" i="3" l="1"/>
  <c r="I13" i="3" s="1"/>
  <c r="K39" i="3"/>
  <c r="E12" i="3"/>
  <c r="I12" i="3" l="1"/>
</calcChain>
</file>

<file path=xl/sharedStrings.xml><?xml version="1.0" encoding="utf-8"?>
<sst xmlns="http://schemas.openxmlformats.org/spreadsheetml/2006/main" count="79" uniqueCount="63">
  <si>
    <t>ข้อมูลพื้นฐาน</t>
  </si>
  <si>
    <t>ชื่อสถานศึกษา</t>
  </si>
  <si>
    <t>โรงเรียนทับช้างวิทยาคม</t>
  </si>
  <si>
    <t>สังกัด</t>
  </si>
  <si>
    <t>สำนักงานเขตพื้นที่การศึกษามัธยมศึกษาสงขลา สตูล</t>
  </si>
  <si>
    <t>ผู้อำนวยการ</t>
  </si>
  <si>
    <t>นายธีรสิทธิ์ เคียนทอง</t>
  </si>
  <si>
    <t>ห้อง</t>
  </si>
  <si>
    <t>ปีการศึกษา</t>
  </si>
  <si>
    <t>ผู้ประเมิน</t>
  </si>
  <si>
    <t>ชื่อ - นามสกุล</t>
  </si>
  <si>
    <t>ตำแหน่ง</t>
  </si>
  <si>
    <t>ครูผู้สอน (1)</t>
  </si>
  <si>
    <t>ครูผู้สอน (2)</t>
  </si>
  <si>
    <t>ค่าเป้าหมายร้อยละ</t>
  </si>
  <si>
    <t>ภาคเรียนที่</t>
  </si>
  <si>
    <t>ครูที่ปรึกษาชุมนุม</t>
  </si>
  <si>
    <t>ครูผู้สอน (3)</t>
  </si>
  <si>
    <t>นายพศว์ มาร์คคริส</t>
  </si>
  <si>
    <t>นายขุณพล ชุติวัฒน์</t>
  </si>
  <si>
    <t>นายคิมจิน วุค</t>
  </si>
  <si>
    <t>ที่</t>
  </si>
  <si>
    <t>ชื่อ-สกุล</t>
  </si>
  <si>
    <t>ชั้น</t>
  </si>
  <si>
    <t xml:space="preserve">เลขที่ </t>
  </si>
  <si>
    <t>ม.1</t>
  </si>
  <si>
    <t>ประธานชุมนุม</t>
  </si>
  <si>
    <t>รองประธาน</t>
  </si>
  <si>
    <t>ม.2</t>
  </si>
  <si>
    <t>ม.3</t>
  </si>
  <si>
    <t>ม.4</t>
  </si>
  <si>
    <t>ม.5</t>
  </si>
  <si>
    <t>ม.6</t>
  </si>
  <si>
    <t>K</t>
  </si>
  <si>
    <t>P</t>
  </si>
  <si>
    <t>A</t>
  </si>
  <si>
    <t>สรุปผลการประเมิน</t>
  </si>
  <si>
    <t>ประเมินการร่วมกิจกรรมชุมนุม</t>
  </si>
  <si>
    <t>จำนวน(ครั้ง)</t>
  </si>
  <si>
    <t>สมาชิกชุมนุม</t>
  </si>
  <si>
    <t>จำนวน</t>
  </si>
  <si>
    <t>ผลพิจารณาแต่ละด้าน</t>
  </si>
  <si>
    <t>ครู</t>
  </si>
  <si>
    <t>พนักงานราชการ</t>
  </si>
  <si>
    <t>ครูอัตราจ้าง</t>
  </si>
  <si>
    <t>ส่วนราชการ</t>
  </si>
  <si>
    <t xml:space="preserve"> /</t>
  </si>
  <si>
    <t>วันที่</t>
  </si>
  <si>
    <t>เรื่อง</t>
  </si>
  <si>
    <t>ลงชื่อ</t>
  </si>
  <si>
    <t>ความเห็นผู้บริหาร/ผู้ได้รับมอบหมาย</t>
  </si>
  <si>
    <t>เอกสารแนบบันทึกข้อความ</t>
  </si>
  <si>
    <t>ผลการประเมิน</t>
  </si>
  <si>
    <t>คน</t>
  </si>
  <si>
    <t>ชื่อชุมนุม</t>
  </si>
  <si>
    <t>การส่งเสริมศิลปะออกแบบในยุคใหม่ ตามทัศนคติโลกศตวรรษที่ 21</t>
  </si>
  <si>
    <t>เลขที่</t>
  </si>
  <si>
    <t>จำนวนนักเรียนในชุมนุม</t>
  </si>
  <si>
    <t>จำนวนนักเรียนผ่านเกณฑ์ประเมิน</t>
  </si>
  <si>
    <t>จำนวนนักเรียนไม่ผ่านเกณฑ์ประเมิน</t>
  </si>
  <si>
    <t>คิดเป็นร้อยละ</t>
  </si>
  <si>
    <t xml:space="preserve">        จึงขอรายงานผลการจัดกิจกรรมชุมนุมฯตามรายละเอียดแนบท้าย</t>
  </si>
  <si>
    <t>จำนวนครั้ง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</si>
</sst>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20"/>
      <name val="TH SarabunPSK"/>
      <family val="2"/>
    </font>
    <font>
      <sz val="20"/>
      <color theme="1"/>
      <name val="TH SarabunPSK"/>
      <family val="2"/>
    </font>
    <font>
      <sz val="20"/>
      <color theme="7" tint="0.79998168889431442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20"/>
      <color rgb="FFFFCC99"/>
      <name val="TH SarabunPSK"/>
      <family val="2"/>
    </font>
    <font>
      <sz val="1"/>
      <color rgb="FFFFCC99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3" borderId="4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3" fillId="3" borderId="0" xfId="0" applyFont="1" applyFill="1" applyProtection="1">
      <protection hidden="1"/>
    </xf>
    <xf numFmtId="0" fontId="3" fillId="3" borderId="4" xfId="0" applyFont="1" applyFill="1" applyBorder="1" applyProtection="1">
      <protection hidden="1"/>
    </xf>
    <xf numFmtId="0" fontId="4" fillId="3" borderId="0" xfId="0" applyFont="1" applyFill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2" fillId="4" borderId="3" xfId="0" applyFont="1" applyFill="1" applyBorder="1" applyAlignment="1" applyProtection="1">
      <alignment horizontal="left"/>
      <protection hidden="1"/>
    </xf>
    <xf numFmtId="0" fontId="8" fillId="5" borderId="0" xfId="0" applyFont="1" applyFill="1" applyProtection="1">
      <protection hidden="1"/>
    </xf>
    <xf numFmtId="2" fontId="8" fillId="5" borderId="0" xfId="0" applyNumberFormat="1" applyFont="1" applyFill="1" applyProtection="1">
      <protection hidden="1"/>
    </xf>
    <xf numFmtId="0" fontId="9" fillId="5" borderId="0" xfId="0" applyFont="1" applyFill="1" applyProtection="1">
      <protection hidden="1"/>
    </xf>
    <xf numFmtId="0" fontId="8" fillId="5" borderId="7" xfId="0" applyFont="1" applyFill="1" applyBorder="1" applyProtection="1">
      <protection hidden="1"/>
    </xf>
    <xf numFmtId="2" fontId="8" fillId="5" borderId="7" xfId="0" applyNumberFormat="1" applyFont="1" applyFill="1" applyBorder="1" applyProtection="1">
      <protection hidden="1"/>
    </xf>
    <xf numFmtId="0" fontId="8" fillId="5" borderId="7" xfId="0" applyFont="1" applyFill="1" applyBorder="1" applyAlignment="1" applyProtection="1">
      <alignment horizontal="right"/>
      <protection hidden="1"/>
    </xf>
    <xf numFmtId="49" fontId="8" fillId="5" borderId="7" xfId="0" applyNumberFormat="1" applyFont="1" applyFill="1" applyBorder="1" applyAlignment="1" applyProtection="1">
      <alignment horizontal="left"/>
      <protection hidden="1"/>
    </xf>
    <xf numFmtId="49" fontId="8" fillId="5" borderId="8" xfId="0" applyNumberFormat="1" applyFont="1" applyFill="1" applyBorder="1" applyAlignment="1" applyProtection="1">
      <alignment horizontal="left"/>
      <protection hidden="1"/>
    </xf>
    <xf numFmtId="0" fontId="8" fillId="5" borderId="8" xfId="0" applyFont="1" applyFill="1" applyBorder="1" applyProtection="1">
      <protection hidden="1"/>
    </xf>
    <xf numFmtId="2" fontId="8" fillId="5" borderId="8" xfId="0" applyNumberFormat="1" applyFont="1" applyFill="1" applyBorder="1" applyProtection="1">
      <protection hidden="1"/>
    </xf>
    <xf numFmtId="0" fontId="8" fillId="5" borderId="9" xfId="0" applyFont="1" applyFill="1" applyBorder="1" applyProtection="1">
      <protection hidden="1"/>
    </xf>
    <xf numFmtId="2" fontId="8" fillId="5" borderId="9" xfId="0" applyNumberFormat="1" applyFont="1" applyFill="1" applyBorder="1" applyProtection="1">
      <protection hidden="1"/>
    </xf>
    <xf numFmtId="0" fontId="8" fillId="5" borderId="0" xfId="0" applyFont="1" applyFill="1" applyAlignment="1" applyProtection="1">
      <alignment horizontal="left" vertical="center" wrapText="1"/>
      <protection hidden="1"/>
    </xf>
    <xf numFmtId="0" fontId="8" fillId="5" borderId="0" xfId="0" quotePrefix="1" applyFont="1" applyFill="1" applyAlignment="1" applyProtection="1">
      <alignment horizontal="right" vertical="center" wrapText="1"/>
      <protection hidden="1"/>
    </xf>
    <xf numFmtId="0" fontId="8" fillId="5" borderId="0" xfId="0" applyFont="1" applyFill="1" applyAlignment="1" applyProtection="1">
      <alignment vertical="center"/>
      <protection hidden="1"/>
    </xf>
    <xf numFmtId="2" fontId="8" fillId="5" borderId="0" xfId="0" applyNumberFormat="1" applyFont="1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2" fontId="6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" fillId="0" borderId="7" xfId="0" applyFont="1" applyBorder="1" applyProtection="1">
      <protection hidden="1"/>
    </xf>
    <xf numFmtId="2" fontId="6" fillId="0" borderId="7" xfId="0" applyNumberFormat="1" applyFont="1" applyBorder="1" applyProtection="1">
      <protection hidden="1"/>
    </xf>
    <xf numFmtId="0" fontId="6" fillId="0" borderId="8" xfId="0" applyFont="1" applyBorder="1" applyProtection="1">
      <protection hidden="1"/>
    </xf>
    <xf numFmtId="2" fontId="6" fillId="0" borderId="8" xfId="0" applyNumberFormat="1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2" fillId="3" borderId="0" xfId="0" applyFont="1" applyFill="1" applyBorder="1" applyProtection="1">
      <protection hidden="1"/>
    </xf>
    <xf numFmtId="0" fontId="2" fillId="3" borderId="4" xfId="0" applyFont="1" applyFill="1" applyBorder="1" applyAlignment="1" applyProtection="1">
      <alignment horizontal="left" vertical="top"/>
      <protection hidden="1"/>
    </xf>
    <xf numFmtId="0" fontId="8" fillId="5" borderId="8" xfId="0" applyFont="1" applyFill="1" applyBorder="1" applyAlignment="1" applyProtection="1">
      <alignment horizontal="left" vertical="top" wrapText="1"/>
      <protection hidden="1"/>
    </xf>
    <xf numFmtId="0" fontId="9" fillId="5" borderId="0" xfId="0" applyFont="1" applyFill="1" applyAlignment="1" applyProtection="1">
      <alignment vertical="top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2" fontId="12" fillId="0" borderId="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left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2" fontId="11" fillId="0" borderId="4" xfId="0" applyNumberFormat="1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locked="0" hidden="1"/>
    </xf>
    <xf numFmtId="0" fontId="5" fillId="5" borderId="4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left" vertical="center"/>
      <protection locked="0" hidden="1"/>
    </xf>
    <xf numFmtId="0" fontId="0" fillId="3" borderId="0" xfId="0" applyFill="1" applyProtection="1">
      <protection hidden="1"/>
    </xf>
    <xf numFmtId="43" fontId="3" fillId="5" borderId="4" xfId="1" applyFont="1" applyFill="1" applyBorder="1" applyAlignment="1" applyProtection="1">
      <alignment horizontal="left"/>
      <protection locked="0" hidden="1"/>
    </xf>
    <xf numFmtId="0" fontId="3" fillId="5" borderId="4" xfId="0" applyFont="1" applyFill="1" applyBorder="1" applyProtection="1">
      <protection locked="0" hidden="1"/>
    </xf>
    <xf numFmtId="0" fontId="2" fillId="5" borderId="4" xfId="0" applyFont="1" applyFill="1" applyBorder="1" applyProtection="1">
      <protection locked="0" hidden="1"/>
    </xf>
    <xf numFmtId="0" fontId="2" fillId="5" borderId="4" xfId="0" applyFont="1" applyFill="1" applyBorder="1" applyAlignment="1" applyProtection="1">
      <alignment horizontal="left"/>
      <protection locked="0" hidden="1"/>
    </xf>
    <xf numFmtId="0" fontId="2" fillId="5" borderId="4" xfId="0" applyFont="1" applyFill="1" applyBorder="1" applyAlignment="1" applyProtection="1">
      <alignment horizontal="left" wrapText="1"/>
      <protection locked="0" hidden="1"/>
    </xf>
    <xf numFmtId="0" fontId="13" fillId="3" borderId="0" xfId="0" applyFont="1" applyFill="1" applyProtection="1">
      <protection hidden="1"/>
    </xf>
    <xf numFmtId="43" fontId="14" fillId="3" borderId="0" xfId="0" applyNumberFormat="1" applyFont="1" applyFill="1" applyProtection="1">
      <protection hidden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30479</xdr:rowOff>
    </xdr:from>
    <xdr:to>
      <xdr:col>1</xdr:col>
      <xdr:colOff>189480</xdr:colOff>
      <xdr:row>1</xdr:row>
      <xdr:rowOff>643699</xdr:rowOff>
    </xdr:to>
    <xdr:pic>
      <xdr:nvPicPr>
        <xdr:cNvPr id="2" name="Picture 1" descr="krut5">
          <a:extLst>
            <a:ext uri="{FF2B5EF4-FFF2-40B4-BE49-F238E27FC236}">
              <a16:creationId xmlns:a16="http://schemas.microsoft.com/office/drawing/2014/main" id="{76C56B28-A190-460D-86B7-2DEED997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0479"/>
          <a:ext cx="562860" cy="52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680085</xdr:colOff>
      <xdr:row>1</xdr:row>
      <xdr:rowOff>142874</xdr:rowOff>
    </xdr:from>
    <xdr:to>
      <xdr:col>7</xdr:col>
      <xdr:colOff>157033</xdr:colOff>
      <xdr:row>1</xdr:row>
      <xdr:rowOff>571499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65ECDE-1B93-45CD-B801-9528C4CA9CCB}"/>
            </a:ext>
          </a:extLst>
        </xdr:cNvPr>
        <xdr:cNvSpPr txBox="1">
          <a:spLocks noChangeArrowheads="1"/>
        </xdr:cNvSpPr>
      </xdr:nvSpPr>
      <xdr:spPr bwMode="auto">
        <a:xfrm>
          <a:off x="1655445" y="142874"/>
          <a:ext cx="2753548" cy="4133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2200"/>
            </a:lnSpc>
            <a:defRPr sz="1000"/>
          </a:pPr>
          <a:r>
            <a:rPr lang="th-TH" sz="20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บันทึกข้อความ</a:t>
          </a:r>
        </a:p>
        <a:p>
          <a:pPr algn="ctr" rtl="0">
            <a:defRPr sz="1000"/>
          </a:pPr>
          <a:endParaRPr lang="th-TH" sz="20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B4608-4F29-4AA0-8C24-2F769959F0CE}">
  <sheetPr>
    <tabColor theme="0"/>
  </sheetPr>
  <dimension ref="A1:C17"/>
  <sheetViews>
    <sheetView showGridLines="0" topLeftCell="A4" workbookViewId="0">
      <selection activeCell="B4" sqref="B4:C4"/>
    </sheetView>
  </sheetViews>
  <sheetFormatPr defaultRowHeight="25.8"/>
  <cols>
    <col min="1" max="1" width="19.33203125" style="4" customWidth="1"/>
    <col min="2" max="2" width="40.5546875" style="4" customWidth="1"/>
    <col min="3" max="3" width="16.88671875" style="4" customWidth="1"/>
    <col min="4" max="16384" width="8.88671875" style="72"/>
  </cols>
  <sheetData>
    <row r="1" spans="1:3">
      <c r="A1" s="7" t="s">
        <v>0</v>
      </c>
      <c r="B1" s="8"/>
      <c r="C1" s="9"/>
    </row>
    <row r="2" spans="1:3">
      <c r="A2" s="1" t="s">
        <v>1</v>
      </c>
      <c r="B2" s="10" t="s">
        <v>2</v>
      </c>
      <c r="C2" s="10"/>
    </row>
    <row r="3" spans="1:3">
      <c r="A3" s="1" t="s">
        <v>3</v>
      </c>
      <c r="B3" s="10" t="s">
        <v>4</v>
      </c>
      <c r="C3" s="10"/>
    </row>
    <row r="4" spans="1:3">
      <c r="A4" s="1" t="s">
        <v>5</v>
      </c>
      <c r="B4" s="11" t="s">
        <v>6</v>
      </c>
      <c r="C4" s="12"/>
    </row>
    <row r="5" spans="1:3">
      <c r="A5" s="2"/>
      <c r="B5" s="2"/>
      <c r="C5" s="2"/>
    </row>
    <row r="6" spans="1:3">
      <c r="A6" s="1" t="s">
        <v>8</v>
      </c>
      <c r="B6" s="76">
        <v>2568</v>
      </c>
      <c r="C6" s="3"/>
    </row>
    <row r="7" spans="1:3">
      <c r="A7" s="1" t="s">
        <v>15</v>
      </c>
      <c r="B7" s="76">
        <v>1</v>
      </c>
      <c r="C7" s="3"/>
    </row>
    <row r="8" spans="1:3" ht="51.6">
      <c r="A8" s="42" t="s">
        <v>54</v>
      </c>
      <c r="B8" s="77" t="s">
        <v>55</v>
      </c>
      <c r="C8" s="3"/>
    </row>
    <row r="9" spans="1:3">
      <c r="A9" s="41"/>
      <c r="B9" s="3"/>
      <c r="C9" s="3"/>
    </row>
    <row r="10" spans="1:3">
      <c r="A10" s="4" t="s">
        <v>16</v>
      </c>
      <c r="B10" s="3"/>
      <c r="C10" s="3"/>
    </row>
    <row r="11" spans="1:3">
      <c r="A11" s="1" t="s">
        <v>9</v>
      </c>
      <c r="B11" s="1" t="s">
        <v>10</v>
      </c>
      <c r="C11" s="1" t="s">
        <v>11</v>
      </c>
    </row>
    <row r="12" spans="1:3">
      <c r="A12" s="5" t="s">
        <v>12</v>
      </c>
      <c r="B12" s="74" t="s">
        <v>18</v>
      </c>
      <c r="C12" s="75" t="s">
        <v>42</v>
      </c>
    </row>
    <row r="13" spans="1:3">
      <c r="A13" s="5" t="s">
        <v>13</v>
      </c>
      <c r="B13" s="74" t="s">
        <v>19</v>
      </c>
      <c r="C13" s="75" t="s">
        <v>43</v>
      </c>
    </row>
    <row r="14" spans="1:3">
      <c r="A14" s="5" t="s">
        <v>17</v>
      </c>
      <c r="B14" s="74" t="s">
        <v>20</v>
      </c>
      <c r="C14" s="75" t="s">
        <v>44</v>
      </c>
    </row>
    <row r="15" spans="1:3">
      <c r="C15" s="6"/>
    </row>
    <row r="16" spans="1:3">
      <c r="C16" s="78"/>
    </row>
    <row r="17" spans="1:3">
      <c r="A17" s="5" t="s">
        <v>14</v>
      </c>
      <c r="B17" s="73">
        <v>80</v>
      </c>
      <c r="C17" s="79">
        <f>B17/100</f>
        <v>0.8</v>
      </c>
    </row>
  </sheetData>
  <sheetProtection algorithmName="SHA-512" hashValue="9s1FtvsNhp/j8TdH/ca8ebU7kl1b6xEi0RLEgk3sUMAtQGNaEuTlgtPWqPka7PQn5QjXYAZ7hwAg0/6+BDEpZQ==" saltValue="9BCdu4URrxriGDgQ033WHg==" spinCount="100000" sheet="1" objects="1" scenarios="1"/>
  <mergeCells count="4">
    <mergeCell ref="A1:C1"/>
    <mergeCell ref="B2:C2"/>
    <mergeCell ref="B3:C3"/>
    <mergeCell ref="B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3905-A465-4495-88ED-F8512B8F9869}">
  <sheetPr>
    <tabColor theme="0"/>
  </sheetPr>
  <dimension ref="A1:O43"/>
  <sheetViews>
    <sheetView workbookViewId="0">
      <selection activeCell="A2" sqref="A2"/>
    </sheetView>
  </sheetViews>
  <sheetFormatPr defaultRowHeight="21"/>
  <cols>
    <col min="1" max="1" width="12.77734375" style="61" customWidth="1"/>
    <col min="2" max="2" width="8.88671875" style="61"/>
    <col min="3" max="3" width="37.109375" style="61" customWidth="1"/>
    <col min="4" max="6" width="8.88671875" style="61"/>
    <col min="7" max="11" width="11.77734375" style="61" customWidth="1"/>
    <col min="12" max="15" width="6.6640625" style="61" customWidth="1"/>
    <col min="16" max="16384" width="8.88671875" style="61"/>
  </cols>
  <sheetData>
    <row r="1" spans="1:15">
      <c r="B1" s="62" t="s">
        <v>39</v>
      </c>
      <c r="C1" s="62"/>
      <c r="D1" s="62"/>
      <c r="E1" s="62"/>
      <c r="F1" s="62"/>
      <c r="G1" s="62" t="s">
        <v>37</v>
      </c>
      <c r="H1" s="62"/>
      <c r="I1" s="62"/>
      <c r="J1" s="62"/>
      <c r="K1" s="62"/>
      <c r="L1" s="62" t="s">
        <v>41</v>
      </c>
      <c r="M1" s="62"/>
      <c r="N1" s="62"/>
      <c r="O1" s="62"/>
    </row>
    <row r="2" spans="1:15">
      <c r="B2" s="63" t="s">
        <v>21</v>
      </c>
      <c r="C2" s="63" t="s">
        <v>22</v>
      </c>
      <c r="D2" s="63" t="s">
        <v>23</v>
      </c>
      <c r="E2" s="63" t="s">
        <v>7</v>
      </c>
      <c r="F2" s="63" t="s">
        <v>24</v>
      </c>
      <c r="G2" s="64" t="s">
        <v>38</v>
      </c>
      <c r="H2" s="65" t="s">
        <v>33</v>
      </c>
      <c r="I2" s="65" t="s">
        <v>34</v>
      </c>
      <c r="J2" s="65" t="s">
        <v>35</v>
      </c>
      <c r="K2" s="66" t="s">
        <v>36</v>
      </c>
      <c r="L2" s="62"/>
      <c r="M2" s="62"/>
      <c r="N2" s="62"/>
      <c r="O2" s="62"/>
    </row>
    <row r="3" spans="1:15">
      <c r="B3" s="63"/>
      <c r="C3" s="63"/>
      <c r="D3" s="63"/>
      <c r="E3" s="63"/>
      <c r="F3" s="63"/>
      <c r="G3" s="69">
        <v>20</v>
      </c>
      <c r="H3" s="70">
        <v>15</v>
      </c>
      <c r="I3" s="70">
        <v>25</v>
      </c>
      <c r="J3" s="70">
        <v>10</v>
      </c>
      <c r="K3" s="67"/>
      <c r="L3" s="65" t="s">
        <v>40</v>
      </c>
      <c r="M3" s="65" t="s">
        <v>33</v>
      </c>
      <c r="N3" s="65" t="s">
        <v>34</v>
      </c>
      <c r="O3" s="65" t="s">
        <v>35</v>
      </c>
    </row>
    <row r="4" spans="1:15">
      <c r="A4" s="68" t="s">
        <v>26</v>
      </c>
      <c r="B4" s="65">
        <v>1</v>
      </c>
      <c r="C4" s="71">
        <v>31</v>
      </c>
      <c r="D4" s="70" t="s">
        <v>25</v>
      </c>
      <c r="E4" s="70">
        <v>1</v>
      </c>
      <c r="F4" s="70">
        <v>1</v>
      </c>
      <c r="G4" s="70">
        <f ca="1">RANDBETWEEN(17,G3)</f>
        <v>19</v>
      </c>
      <c r="H4" s="70">
        <f ca="1">RANDBETWEEN(10,H3)</f>
        <v>15</v>
      </c>
      <c r="I4" s="70">
        <f ca="1">RANDBETWEEN(22,I3)</f>
        <v>22</v>
      </c>
      <c r="J4" s="70">
        <f t="shared" ref="H4:J4" ca="1" si="0">RANDBETWEEN(10,J3)</f>
        <v>10</v>
      </c>
      <c r="K4" s="65" t="str">
        <f ca="1">IF(C4="","",IF(AND(G4/$G$3&gt;=ข้อมูลทั่วไป!$C$17,H4/$H$3&gt;=ข้อมูลทั่วไป!$C$17,I4/$I$3&gt;=ข้อมูลทั่วไป!$C$17,J4/$J$3&gt;=ข้อมูลทั่วไป!$C$17),"ผ่าน","ไม่ผ่าน"))</f>
        <v>ผ่าน</v>
      </c>
      <c r="L4" s="65" t="str">
        <f ca="1">IF(C4="","",IF(G4/$G$3&gt;=ข้อมูลทั่วไป!$C$17,"/","x"))</f>
        <v>/</v>
      </c>
      <c r="M4" s="65" t="str">
        <f ca="1">IF(C4="","",IF(H4/$H$3&gt;=ข้อมูลทั่วไป!$C$17,"/","x"))</f>
        <v>/</v>
      </c>
      <c r="N4" s="65" t="str">
        <f ca="1">IF(C4="","",IF(I4/$I$3&gt;=ข้อมูลทั่วไป!$C$17,"/","x"))</f>
        <v>/</v>
      </c>
      <c r="O4" s="65" t="str">
        <f ca="1">IF(C4="","",IF(J4/$J$3&gt;=ข้อมูลทั่วไป!$C$17,"/","x"))</f>
        <v>/</v>
      </c>
    </row>
    <row r="5" spans="1:15">
      <c r="A5" s="68" t="s">
        <v>27</v>
      </c>
      <c r="B5" s="65">
        <v>2</v>
      </c>
      <c r="C5" s="71">
        <v>32</v>
      </c>
      <c r="D5" s="70" t="s">
        <v>28</v>
      </c>
      <c r="E5" s="70">
        <v>2</v>
      </c>
      <c r="F5" s="70">
        <v>2</v>
      </c>
      <c r="G5" s="70">
        <f t="shared" ref="G5:G10" ca="1" si="1">RANDBETWEEN(17,G4)</f>
        <v>18</v>
      </c>
      <c r="H5" s="70">
        <f t="shared" ref="H5:H10" ca="1" si="2">RANDBETWEEN(10,H4)</f>
        <v>11</v>
      </c>
      <c r="I5" s="70">
        <f t="shared" ref="I5:I10" ca="1" si="3">RANDBETWEEN(22,I4)</f>
        <v>22</v>
      </c>
      <c r="J5" s="70">
        <f t="shared" ref="J5:J10" ca="1" si="4">RANDBETWEEN(10,J4)</f>
        <v>10</v>
      </c>
      <c r="K5" s="65" t="str">
        <f ca="1">IF(C5="","",IF(AND(G5/$G$3&gt;=ข้อมูลทั่วไป!$C$17,H5/$H$3&gt;=ข้อมูลทั่วไป!$C$17,I5/$I$3&gt;=ข้อมูลทั่วไป!$C$17,J5/$J$3&gt;=ข้อมูลทั่วไป!$C$17),"ผ่าน","ไม่ผ่าน"))</f>
        <v>ไม่ผ่าน</v>
      </c>
      <c r="L5" s="65" t="str">
        <f ca="1">IF(C5="","",IF(G5/$G$3&gt;=ข้อมูลทั่วไป!$C$17,"/","x"))</f>
        <v>/</v>
      </c>
      <c r="M5" s="65" t="str">
        <f ca="1">IF(C5="","",IF(H5/$H$3&gt;=ข้อมูลทั่วไป!$C$17,"/","x"))</f>
        <v>x</v>
      </c>
      <c r="N5" s="65" t="str">
        <f ca="1">IF(C5="","",IF(I5/$I$3&gt;=ข้อมูลทั่วไป!$C$17,"/","x"))</f>
        <v>/</v>
      </c>
      <c r="O5" s="65" t="str">
        <f ca="1">IF(C5="","",IF(J5/$J$3&gt;=ข้อมูลทั่วไป!$C$17,"/","x"))</f>
        <v>/</v>
      </c>
    </row>
    <row r="6" spans="1:15">
      <c r="B6" s="65">
        <v>3</v>
      </c>
      <c r="C6" s="71">
        <v>33</v>
      </c>
      <c r="D6" s="70" t="s">
        <v>29</v>
      </c>
      <c r="E6" s="70">
        <v>3</v>
      </c>
      <c r="F6" s="70">
        <v>3</v>
      </c>
      <c r="G6" s="70">
        <f t="shared" ca="1" si="1"/>
        <v>18</v>
      </c>
      <c r="H6" s="70">
        <f t="shared" ca="1" si="2"/>
        <v>10</v>
      </c>
      <c r="I6" s="70">
        <f t="shared" ca="1" si="3"/>
        <v>22</v>
      </c>
      <c r="J6" s="70">
        <f t="shared" ca="1" si="4"/>
        <v>10</v>
      </c>
      <c r="K6" s="65" t="str">
        <f ca="1">IF(C6="","",IF(AND(G6/$G$3&gt;=ข้อมูลทั่วไป!$C$17,H6/$H$3&gt;=ข้อมูลทั่วไป!$C$17,I6/$I$3&gt;=ข้อมูลทั่วไป!$C$17,J6/$J$3&gt;=ข้อมูลทั่วไป!$C$17),"ผ่าน","ไม่ผ่าน"))</f>
        <v>ไม่ผ่าน</v>
      </c>
      <c r="L6" s="65" t="str">
        <f ca="1">IF(C6="","",IF(G6/$G$3&gt;=ข้อมูลทั่วไป!$C$17,"/","x"))</f>
        <v>/</v>
      </c>
      <c r="M6" s="65" t="str">
        <f ca="1">IF(C6="","",IF(H6/$H$3&gt;=ข้อมูลทั่วไป!$C$17,"/","x"))</f>
        <v>x</v>
      </c>
      <c r="N6" s="65" t="str">
        <f ca="1">IF(C6="","",IF(I6/$I$3&gt;=ข้อมูลทั่วไป!$C$17,"/","x"))</f>
        <v>/</v>
      </c>
      <c r="O6" s="65" t="str">
        <f ca="1">IF(C6="","",IF(J6/$J$3&gt;=ข้อมูลทั่วไป!$C$17,"/","x"))</f>
        <v>/</v>
      </c>
    </row>
    <row r="7" spans="1:15">
      <c r="B7" s="65">
        <v>4</v>
      </c>
      <c r="C7" s="71">
        <v>34</v>
      </c>
      <c r="D7" s="70" t="s">
        <v>30</v>
      </c>
      <c r="E7" s="70">
        <v>4</v>
      </c>
      <c r="F7" s="70">
        <v>4</v>
      </c>
      <c r="G7" s="70">
        <f ca="1">RANDBETWEEN(17,G6)</f>
        <v>18</v>
      </c>
      <c r="H7" s="70">
        <f ca="1">RANDBETWEEN(10,H6)</f>
        <v>10</v>
      </c>
      <c r="I7" s="70">
        <f t="shared" ca="1" si="3"/>
        <v>22</v>
      </c>
      <c r="J7" s="70">
        <f t="shared" ca="1" si="4"/>
        <v>10</v>
      </c>
      <c r="K7" s="65" t="str">
        <f ca="1">IF(C7="","",IF(AND(G7/$G$3&gt;=ข้อมูลทั่วไป!$C$17,H7/$H$3&gt;=ข้อมูลทั่วไป!$C$17,I7/$I$3&gt;=ข้อมูลทั่วไป!$C$17,J7/$J$3&gt;=ข้อมูลทั่วไป!$C$17),"ผ่าน","ไม่ผ่าน"))</f>
        <v>ไม่ผ่าน</v>
      </c>
      <c r="L7" s="65" t="str">
        <f ca="1">IF(C7="","",IF(G7/$G$3&gt;=ข้อมูลทั่วไป!$C$17,"/","x"))</f>
        <v>/</v>
      </c>
      <c r="M7" s="65" t="str">
        <f ca="1">IF(C7="","",IF(H7/$H$3&gt;=ข้อมูลทั่วไป!$C$17,"/","x"))</f>
        <v>x</v>
      </c>
      <c r="N7" s="65" t="str">
        <f ca="1">IF(C7="","",IF(I7/$I$3&gt;=ข้อมูลทั่วไป!$C$17,"/","x"))</f>
        <v>/</v>
      </c>
      <c r="O7" s="65" t="str">
        <f ca="1">IF(C7="","",IF(J7/$J$3&gt;=ข้อมูลทั่วไป!$C$17,"/","x"))</f>
        <v>/</v>
      </c>
    </row>
    <row r="8" spans="1:15">
      <c r="B8" s="65">
        <v>5</v>
      </c>
      <c r="C8" s="71">
        <v>35</v>
      </c>
      <c r="D8" s="70" t="s">
        <v>31</v>
      </c>
      <c r="E8" s="70">
        <v>5</v>
      </c>
      <c r="F8" s="70">
        <v>5</v>
      </c>
      <c r="G8" s="70">
        <f t="shared" ca="1" si="1"/>
        <v>18</v>
      </c>
      <c r="H8" s="70">
        <f t="shared" ca="1" si="2"/>
        <v>10</v>
      </c>
      <c r="I8" s="70">
        <f t="shared" ca="1" si="3"/>
        <v>22</v>
      </c>
      <c r="J8" s="70">
        <f t="shared" ca="1" si="4"/>
        <v>10</v>
      </c>
      <c r="K8" s="65" t="str">
        <f ca="1">IF(C8="","",IF(AND(G8/$G$3&gt;=ข้อมูลทั่วไป!$C$17,H8/$H$3&gt;=ข้อมูลทั่วไป!$C$17,I8/$I$3&gt;=ข้อมูลทั่วไป!$C$17,J8/$J$3&gt;=ข้อมูลทั่วไป!$C$17),"ผ่าน","ไม่ผ่าน"))</f>
        <v>ไม่ผ่าน</v>
      </c>
      <c r="L8" s="65" t="str">
        <f ca="1">IF(C8="","",IF(G8/$G$3&gt;=ข้อมูลทั่วไป!$C$17,"/","x"))</f>
        <v>/</v>
      </c>
      <c r="M8" s="65" t="str">
        <f ca="1">IF(C8="","",IF(H8/$H$3&gt;=ข้อมูลทั่วไป!$C$17,"/","x"))</f>
        <v>x</v>
      </c>
      <c r="N8" s="65" t="str">
        <f ca="1">IF(C8="","",IF(I8/$I$3&gt;=ข้อมูลทั่วไป!$C$17,"/","x"))</f>
        <v>/</v>
      </c>
      <c r="O8" s="65" t="str">
        <f ca="1">IF(C8="","",IF(J8/$J$3&gt;=ข้อมูลทั่วไป!$C$17,"/","x"))</f>
        <v>/</v>
      </c>
    </row>
    <row r="9" spans="1:15">
      <c r="B9" s="65">
        <v>6</v>
      </c>
      <c r="C9" s="71">
        <v>36</v>
      </c>
      <c r="D9" s="70" t="s">
        <v>32</v>
      </c>
      <c r="E9" s="70">
        <v>6</v>
      </c>
      <c r="F9" s="70">
        <v>6</v>
      </c>
      <c r="G9" s="70">
        <f t="shared" ca="1" si="1"/>
        <v>17</v>
      </c>
      <c r="H9" s="70">
        <f t="shared" ca="1" si="2"/>
        <v>10</v>
      </c>
      <c r="I9" s="70">
        <f t="shared" ca="1" si="3"/>
        <v>22</v>
      </c>
      <c r="J9" s="70">
        <f t="shared" ca="1" si="4"/>
        <v>10</v>
      </c>
      <c r="K9" s="65" t="str">
        <f ca="1">IF(C9="","",IF(AND(G9/$G$3&gt;=ข้อมูลทั่วไป!$C$17,H9/$H$3&gt;=ข้อมูลทั่วไป!$C$17,I9/$I$3&gt;=ข้อมูลทั่วไป!$C$17,J9/$J$3&gt;=ข้อมูลทั่วไป!$C$17),"ผ่าน","ไม่ผ่าน"))</f>
        <v>ไม่ผ่าน</v>
      </c>
      <c r="L9" s="65" t="str">
        <f ca="1">IF(C9="","",IF(G9/$G$3&gt;=ข้อมูลทั่วไป!$C$17,"/","x"))</f>
        <v>/</v>
      </c>
      <c r="M9" s="65" t="str">
        <f ca="1">IF(C9="","",IF(H9/$H$3&gt;=ข้อมูลทั่วไป!$C$17,"/","x"))</f>
        <v>x</v>
      </c>
      <c r="N9" s="65" t="str">
        <f ca="1">IF(C9="","",IF(I9/$I$3&gt;=ข้อมูลทั่วไป!$C$17,"/","x"))</f>
        <v>/</v>
      </c>
      <c r="O9" s="65" t="str">
        <f ca="1">IF(C9="","",IF(J9/$J$3&gt;=ข้อมูลทั่วไป!$C$17,"/","x"))</f>
        <v>/</v>
      </c>
    </row>
    <row r="10" spans="1:15">
      <c r="B10" s="65">
        <v>7</v>
      </c>
      <c r="C10" s="71">
        <v>37</v>
      </c>
      <c r="D10" s="70" t="s">
        <v>29</v>
      </c>
      <c r="E10" s="70">
        <v>7</v>
      </c>
      <c r="F10" s="70">
        <v>7</v>
      </c>
      <c r="G10" s="70">
        <f t="shared" ca="1" si="1"/>
        <v>17</v>
      </c>
      <c r="H10" s="70">
        <f t="shared" ca="1" si="2"/>
        <v>10</v>
      </c>
      <c r="I10" s="70">
        <f t="shared" ca="1" si="3"/>
        <v>22</v>
      </c>
      <c r="J10" s="70">
        <f t="shared" ca="1" si="4"/>
        <v>10</v>
      </c>
      <c r="K10" s="65" t="str">
        <f ca="1">IF(C10="","",IF(AND(G10/$G$3&gt;=ข้อมูลทั่วไป!$C$17,H10/$H$3&gt;=ข้อมูลทั่วไป!$C$17,I10/$I$3&gt;=ข้อมูลทั่วไป!$C$17,J10/$J$3&gt;=ข้อมูลทั่วไป!$C$17),"ผ่าน","ไม่ผ่าน"))</f>
        <v>ไม่ผ่าน</v>
      </c>
      <c r="L10" s="65" t="str">
        <f ca="1">IF(C10="","",IF(G10/$G$3&gt;=ข้อมูลทั่วไป!$C$17,"/","x"))</f>
        <v>/</v>
      </c>
      <c r="M10" s="65" t="str">
        <f ca="1">IF(C10="","",IF(H10/$H$3&gt;=ข้อมูลทั่วไป!$C$17,"/","x"))</f>
        <v>x</v>
      </c>
      <c r="N10" s="65" t="str">
        <f ca="1">IF(C10="","",IF(I10/$I$3&gt;=ข้อมูลทั่วไป!$C$17,"/","x"))</f>
        <v>/</v>
      </c>
      <c r="O10" s="65" t="str">
        <f ca="1">IF(C10="","",IF(J10/$J$3&gt;=ข้อมูลทั่วไป!$C$17,"/","x"))</f>
        <v>/</v>
      </c>
    </row>
    <row r="11" spans="1:15">
      <c r="B11" s="65">
        <v>8</v>
      </c>
      <c r="C11" s="71"/>
      <c r="D11" s="70"/>
      <c r="E11" s="70"/>
      <c r="F11" s="70"/>
      <c r="G11" s="70"/>
      <c r="H11" s="70"/>
      <c r="I11" s="70"/>
      <c r="J11" s="70"/>
      <c r="K11" s="65" t="str">
        <f>IF(C11="","",IF(AND(G11/$G$3&gt;=ข้อมูลทั่วไป!$C$17,H11/$H$3&gt;=ข้อมูลทั่วไป!$C$17,I11/$I$3&gt;=ข้อมูลทั่วไป!$C$17,J11/$J$3&gt;=ข้อมูลทั่วไป!$C$17),"ผ่าน","ไม่ผ่าน"))</f>
        <v/>
      </c>
      <c r="L11" s="65" t="str">
        <f>IF(C11="","",IF(G11/$G$3&gt;=ข้อมูลทั่วไป!$C$17,"/","x"))</f>
        <v/>
      </c>
      <c r="M11" s="65" t="str">
        <f>IF(C11="","",IF(H11/$H$3&gt;=ข้อมูลทั่วไป!$C$17,"/","x"))</f>
        <v/>
      </c>
      <c r="N11" s="65" t="str">
        <f>IF(C11="","",IF(I11/$I$3&gt;=ข้อมูลทั่วไป!$C$17,"/","x"))</f>
        <v/>
      </c>
      <c r="O11" s="65" t="str">
        <f>IF(C11="","",IF(J11/$J$3&gt;=ข้อมูลทั่วไป!$C$17,"/","x"))</f>
        <v/>
      </c>
    </row>
    <row r="12" spans="1:15">
      <c r="B12" s="65">
        <v>9</v>
      </c>
      <c r="C12" s="71"/>
      <c r="D12" s="70"/>
      <c r="E12" s="70"/>
      <c r="F12" s="70"/>
      <c r="G12" s="70"/>
      <c r="H12" s="70"/>
      <c r="I12" s="70"/>
      <c r="J12" s="70"/>
      <c r="K12" s="65" t="str">
        <f>IF(C12="","",IF(AND(G12/$G$3&gt;=ข้อมูลทั่วไป!$C$17,H12/$H$3&gt;=ข้อมูลทั่วไป!$C$17,I12/$I$3&gt;=ข้อมูลทั่วไป!$C$17,J12/$J$3&gt;=ข้อมูลทั่วไป!$C$17),"ผ่าน","ไม่ผ่าน"))</f>
        <v/>
      </c>
      <c r="L12" s="65" t="str">
        <f>IF(C12="","",IF(G12/$G$3&gt;=ข้อมูลทั่วไป!$C$17,"/","x"))</f>
        <v/>
      </c>
      <c r="M12" s="65" t="str">
        <f>IF(C12="","",IF(H12/$H$3&gt;=ข้อมูลทั่วไป!$C$17,"/","x"))</f>
        <v/>
      </c>
      <c r="N12" s="65" t="str">
        <f>IF(C12="","",IF(I12/$I$3&gt;=ข้อมูลทั่วไป!$C$17,"/","x"))</f>
        <v/>
      </c>
      <c r="O12" s="65" t="str">
        <f>IF(C12="","",IF(J12/$J$3&gt;=ข้อมูลทั่วไป!$C$17,"/","x"))</f>
        <v/>
      </c>
    </row>
    <row r="13" spans="1:15">
      <c r="B13" s="65">
        <v>10</v>
      </c>
      <c r="C13" s="71"/>
      <c r="D13" s="70"/>
      <c r="E13" s="70"/>
      <c r="F13" s="70"/>
      <c r="G13" s="70"/>
      <c r="H13" s="70"/>
      <c r="I13" s="70"/>
      <c r="J13" s="70"/>
      <c r="K13" s="65" t="str">
        <f>IF(C13="","",IF(AND(G13/$G$3&gt;=ข้อมูลทั่วไป!$C$17,H13/$H$3&gt;=ข้อมูลทั่วไป!$C$17,I13/$I$3&gt;=ข้อมูลทั่วไป!$C$17,J13/$J$3&gt;=ข้อมูลทั่วไป!$C$17),"ผ่าน","ไม่ผ่าน"))</f>
        <v/>
      </c>
      <c r="L13" s="65" t="str">
        <f>IF(C13="","",IF(G13/$G$3&gt;=ข้อมูลทั่วไป!$C$17,"/","x"))</f>
        <v/>
      </c>
      <c r="M13" s="65" t="str">
        <f>IF(C13="","",IF(H13/$H$3&gt;=ข้อมูลทั่วไป!$C$17,"/","x"))</f>
        <v/>
      </c>
      <c r="N13" s="65" t="str">
        <f>IF(C13="","",IF(I13/$I$3&gt;=ข้อมูลทั่วไป!$C$17,"/","x"))</f>
        <v/>
      </c>
      <c r="O13" s="65" t="str">
        <f>IF(C13="","",IF(J13/$J$3&gt;=ข้อมูลทั่วไป!$C$17,"/","x"))</f>
        <v/>
      </c>
    </row>
    <row r="14" spans="1:15">
      <c r="B14" s="65">
        <v>11</v>
      </c>
      <c r="C14" s="71"/>
      <c r="D14" s="70"/>
      <c r="E14" s="70"/>
      <c r="F14" s="70"/>
      <c r="G14" s="70"/>
      <c r="H14" s="70"/>
      <c r="I14" s="70"/>
      <c r="J14" s="70"/>
      <c r="K14" s="65" t="str">
        <f>IF(C14="","",IF(AND(G14/$G$3&gt;=ข้อมูลทั่วไป!$C$17,H14/$H$3&gt;=ข้อมูลทั่วไป!$C$17,I14/$I$3&gt;=ข้อมูลทั่วไป!$C$17,J14/$J$3&gt;=ข้อมูลทั่วไป!$C$17),"ผ่าน","ไม่ผ่าน"))</f>
        <v/>
      </c>
      <c r="L14" s="65" t="str">
        <f>IF(C14="","",IF(G14/$G$3&gt;=ข้อมูลทั่วไป!$C$17,"/","x"))</f>
        <v/>
      </c>
      <c r="M14" s="65" t="str">
        <f>IF(C14="","",IF(H14/$H$3&gt;=ข้อมูลทั่วไป!$C$17,"/","x"))</f>
        <v/>
      </c>
      <c r="N14" s="65" t="str">
        <f>IF(C14="","",IF(I14/$I$3&gt;=ข้อมูลทั่วไป!$C$17,"/","x"))</f>
        <v/>
      </c>
      <c r="O14" s="65" t="str">
        <f>IF(C14="","",IF(J14/$J$3&gt;=ข้อมูลทั่วไป!$C$17,"/","x"))</f>
        <v/>
      </c>
    </row>
    <row r="15" spans="1:15">
      <c r="B15" s="65">
        <v>12</v>
      </c>
      <c r="C15" s="71"/>
      <c r="D15" s="70"/>
      <c r="E15" s="70"/>
      <c r="F15" s="70"/>
      <c r="G15" s="70"/>
      <c r="H15" s="70"/>
      <c r="I15" s="70"/>
      <c r="J15" s="70"/>
      <c r="K15" s="65" t="str">
        <f>IF(C15="","",IF(AND(G15/$G$3&gt;=ข้อมูลทั่วไป!$C$17,H15/$H$3&gt;=ข้อมูลทั่วไป!$C$17,I15/$I$3&gt;=ข้อมูลทั่วไป!$C$17,J15/$J$3&gt;=ข้อมูลทั่วไป!$C$17),"ผ่าน","ไม่ผ่าน"))</f>
        <v/>
      </c>
      <c r="L15" s="65" t="str">
        <f>IF(C15="","",IF(G15/$G$3&gt;=ข้อมูลทั่วไป!$C$17,"/","x"))</f>
        <v/>
      </c>
      <c r="M15" s="65" t="str">
        <f>IF(C15="","",IF(H15/$H$3&gt;=ข้อมูลทั่วไป!$C$17,"/","x"))</f>
        <v/>
      </c>
      <c r="N15" s="65" t="str">
        <f>IF(C15="","",IF(I15/$I$3&gt;=ข้อมูลทั่วไป!$C$17,"/","x"))</f>
        <v/>
      </c>
      <c r="O15" s="65" t="str">
        <f>IF(C15="","",IF(J15/$J$3&gt;=ข้อมูลทั่วไป!$C$17,"/","x"))</f>
        <v/>
      </c>
    </row>
    <row r="16" spans="1:15">
      <c r="B16" s="65">
        <v>13</v>
      </c>
      <c r="C16" s="71"/>
      <c r="D16" s="70"/>
      <c r="E16" s="70"/>
      <c r="F16" s="70"/>
      <c r="G16" s="70"/>
      <c r="H16" s="70"/>
      <c r="I16" s="70"/>
      <c r="J16" s="70"/>
      <c r="K16" s="65" t="str">
        <f>IF(C16="","",IF(AND(G16/$G$3&gt;=ข้อมูลทั่วไป!$C$17,H16/$H$3&gt;=ข้อมูลทั่วไป!$C$17,I16/$I$3&gt;=ข้อมูลทั่วไป!$C$17,J16/$J$3&gt;=ข้อมูลทั่วไป!$C$17),"ผ่าน","ไม่ผ่าน"))</f>
        <v/>
      </c>
      <c r="L16" s="65" t="str">
        <f>IF(C16="","",IF(G16/$G$3&gt;=ข้อมูลทั่วไป!$C$17,"/","x"))</f>
        <v/>
      </c>
      <c r="M16" s="65" t="str">
        <f>IF(C16="","",IF(H16/$H$3&gt;=ข้อมูลทั่วไป!$C$17,"/","x"))</f>
        <v/>
      </c>
      <c r="N16" s="65" t="str">
        <f>IF(C16="","",IF(I16/$I$3&gt;=ข้อมูลทั่วไป!$C$17,"/","x"))</f>
        <v/>
      </c>
      <c r="O16" s="65" t="str">
        <f>IF(C16="","",IF(J16/$J$3&gt;=ข้อมูลทั่วไป!$C$17,"/","x"))</f>
        <v/>
      </c>
    </row>
    <row r="17" spans="2:15">
      <c r="B17" s="65">
        <v>14</v>
      </c>
      <c r="C17" s="71"/>
      <c r="D17" s="70"/>
      <c r="E17" s="70"/>
      <c r="F17" s="70"/>
      <c r="G17" s="70"/>
      <c r="H17" s="70"/>
      <c r="I17" s="70"/>
      <c r="J17" s="70"/>
      <c r="K17" s="65" t="str">
        <f>IF(C17="","",IF(AND(G17/$G$3&gt;=ข้อมูลทั่วไป!$C$17,H17/$H$3&gt;=ข้อมูลทั่วไป!$C$17,I17/$I$3&gt;=ข้อมูลทั่วไป!$C$17,J17/$J$3&gt;=ข้อมูลทั่วไป!$C$17),"ผ่าน","ไม่ผ่าน"))</f>
        <v/>
      </c>
      <c r="L17" s="65" t="str">
        <f>IF(C17="","",IF(G17/$G$3&gt;=ข้อมูลทั่วไป!$C$17,"/","x"))</f>
        <v/>
      </c>
      <c r="M17" s="65" t="str">
        <f>IF(C17="","",IF(H17/$H$3&gt;=ข้อมูลทั่วไป!$C$17,"/","x"))</f>
        <v/>
      </c>
      <c r="N17" s="65" t="str">
        <f>IF(C17="","",IF(I17/$I$3&gt;=ข้อมูลทั่วไป!$C$17,"/","x"))</f>
        <v/>
      </c>
      <c r="O17" s="65" t="str">
        <f>IF(C17="","",IF(J17/$J$3&gt;=ข้อมูลทั่วไป!$C$17,"/","x"))</f>
        <v/>
      </c>
    </row>
    <row r="18" spans="2:15">
      <c r="B18" s="65">
        <v>15</v>
      </c>
      <c r="C18" s="71"/>
      <c r="D18" s="70"/>
      <c r="E18" s="70"/>
      <c r="F18" s="70"/>
      <c r="G18" s="70"/>
      <c r="H18" s="70"/>
      <c r="I18" s="70"/>
      <c r="J18" s="70"/>
      <c r="K18" s="65" t="str">
        <f>IF(C18="","",IF(AND(G18/$G$3&gt;=ข้อมูลทั่วไป!$C$17,H18/$H$3&gt;=ข้อมูลทั่วไป!$C$17,I18/$I$3&gt;=ข้อมูลทั่วไป!$C$17,J18/$J$3&gt;=ข้อมูลทั่วไป!$C$17),"ผ่าน","ไม่ผ่าน"))</f>
        <v/>
      </c>
      <c r="L18" s="65" t="str">
        <f>IF(C18="","",IF(G18/$G$3&gt;=ข้อมูลทั่วไป!$C$17,"/","x"))</f>
        <v/>
      </c>
      <c r="M18" s="65" t="str">
        <f>IF(C18="","",IF(H18/$H$3&gt;=ข้อมูลทั่วไป!$C$17,"/","x"))</f>
        <v/>
      </c>
      <c r="N18" s="65" t="str">
        <f>IF(C18="","",IF(I18/$I$3&gt;=ข้อมูลทั่วไป!$C$17,"/","x"))</f>
        <v/>
      </c>
      <c r="O18" s="65" t="str">
        <f>IF(C18="","",IF(J18/$J$3&gt;=ข้อมูลทั่วไป!$C$17,"/","x"))</f>
        <v/>
      </c>
    </row>
    <row r="19" spans="2:15">
      <c r="B19" s="65">
        <v>16</v>
      </c>
      <c r="C19" s="71"/>
      <c r="D19" s="70"/>
      <c r="E19" s="70"/>
      <c r="F19" s="70"/>
      <c r="G19" s="70"/>
      <c r="H19" s="70"/>
      <c r="I19" s="70"/>
      <c r="J19" s="70"/>
      <c r="K19" s="65" t="str">
        <f>IF(C19="","",IF(AND(G19/$G$3&gt;=ข้อมูลทั่วไป!$C$17,H19/$H$3&gt;=ข้อมูลทั่วไป!$C$17,I19/$I$3&gt;=ข้อมูลทั่วไป!$C$17,J19/$J$3&gt;=ข้อมูลทั่วไป!$C$17),"ผ่าน","ไม่ผ่าน"))</f>
        <v/>
      </c>
      <c r="L19" s="65" t="str">
        <f>IF(C19="","",IF(G19/$G$3&gt;=ข้อมูลทั่วไป!$C$17,"/","x"))</f>
        <v/>
      </c>
      <c r="M19" s="65" t="str">
        <f>IF(C19="","",IF(H19/$H$3&gt;=ข้อมูลทั่วไป!$C$17,"/","x"))</f>
        <v/>
      </c>
      <c r="N19" s="65" t="str">
        <f>IF(C19="","",IF(I19/$I$3&gt;=ข้อมูลทั่วไป!$C$17,"/","x"))</f>
        <v/>
      </c>
      <c r="O19" s="65" t="str">
        <f>IF(C19="","",IF(J19/$J$3&gt;=ข้อมูลทั่วไป!$C$17,"/","x"))</f>
        <v/>
      </c>
    </row>
    <row r="20" spans="2:15">
      <c r="B20" s="65">
        <v>17</v>
      </c>
      <c r="C20" s="71"/>
      <c r="D20" s="70"/>
      <c r="E20" s="70"/>
      <c r="F20" s="70"/>
      <c r="G20" s="70"/>
      <c r="H20" s="70"/>
      <c r="I20" s="70"/>
      <c r="J20" s="70"/>
      <c r="K20" s="65" t="str">
        <f>IF(C20="","",IF(AND(G20/$G$3&gt;=ข้อมูลทั่วไป!$C$17,H20/$H$3&gt;=ข้อมูลทั่วไป!$C$17,I20/$I$3&gt;=ข้อมูลทั่วไป!$C$17,J20/$J$3&gt;=ข้อมูลทั่วไป!$C$17),"ผ่าน","ไม่ผ่าน"))</f>
        <v/>
      </c>
      <c r="L20" s="65" t="str">
        <f>IF(C20="","",IF(G20/$G$3&gt;=ข้อมูลทั่วไป!$C$17,"/","x"))</f>
        <v/>
      </c>
      <c r="M20" s="65" t="str">
        <f>IF(C20="","",IF(H20/$H$3&gt;=ข้อมูลทั่วไป!$C$17,"/","x"))</f>
        <v/>
      </c>
      <c r="N20" s="65" t="str">
        <f>IF(C20="","",IF(I20/$I$3&gt;=ข้อมูลทั่วไป!$C$17,"/","x"))</f>
        <v/>
      </c>
      <c r="O20" s="65" t="str">
        <f>IF(C20="","",IF(J20/$J$3&gt;=ข้อมูลทั่วไป!$C$17,"/","x"))</f>
        <v/>
      </c>
    </row>
    <row r="21" spans="2:15">
      <c r="B21" s="65">
        <v>18</v>
      </c>
      <c r="C21" s="71"/>
      <c r="D21" s="70"/>
      <c r="E21" s="70"/>
      <c r="F21" s="70"/>
      <c r="G21" s="70"/>
      <c r="H21" s="70"/>
      <c r="I21" s="70"/>
      <c r="J21" s="70"/>
      <c r="K21" s="65" t="str">
        <f>IF(C21="","",IF(AND(G21/$G$3&gt;=ข้อมูลทั่วไป!$C$17,H21/$H$3&gt;=ข้อมูลทั่วไป!$C$17,I21/$I$3&gt;=ข้อมูลทั่วไป!$C$17,J21/$J$3&gt;=ข้อมูลทั่วไป!$C$17),"ผ่าน","ไม่ผ่าน"))</f>
        <v/>
      </c>
      <c r="L21" s="65" t="str">
        <f>IF(C21="","",IF(G21/$G$3&gt;=ข้อมูลทั่วไป!$C$17,"/","x"))</f>
        <v/>
      </c>
      <c r="M21" s="65" t="str">
        <f>IF(C21="","",IF(H21/$H$3&gt;=ข้อมูลทั่วไป!$C$17,"/","x"))</f>
        <v/>
      </c>
      <c r="N21" s="65" t="str">
        <f>IF(C21="","",IF(I21/$I$3&gt;=ข้อมูลทั่วไป!$C$17,"/","x"))</f>
        <v/>
      </c>
      <c r="O21" s="65" t="str">
        <f>IF(C21="","",IF(J21/$J$3&gt;=ข้อมูลทั่วไป!$C$17,"/","x"))</f>
        <v/>
      </c>
    </row>
    <row r="22" spans="2:15">
      <c r="B22" s="65">
        <v>19</v>
      </c>
      <c r="C22" s="71"/>
      <c r="D22" s="70"/>
      <c r="E22" s="70"/>
      <c r="F22" s="70"/>
      <c r="G22" s="70"/>
      <c r="H22" s="70"/>
      <c r="I22" s="70"/>
      <c r="J22" s="70"/>
      <c r="K22" s="65" t="str">
        <f>IF(C22="","",IF(AND(G22/$G$3&gt;=ข้อมูลทั่วไป!$C$17,H22/$H$3&gt;=ข้อมูลทั่วไป!$C$17,I22/$I$3&gt;=ข้อมูลทั่วไป!$C$17,J22/$J$3&gt;=ข้อมูลทั่วไป!$C$17),"ผ่าน","ไม่ผ่าน"))</f>
        <v/>
      </c>
      <c r="L22" s="65" t="str">
        <f>IF(C22="","",IF(G22/$G$3&gt;=ข้อมูลทั่วไป!$C$17,"/","x"))</f>
        <v/>
      </c>
      <c r="M22" s="65" t="str">
        <f>IF(C22="","",IF(H22/$H$3&gt;=ข้อมูลทั่วไป!$C$17,"/","x"))</f>
        <v/>
      </c>
      <c r="N22" s="65" t="str">
        <f>IF(C22="","",IF(I22/$I$3&gt;=ข้อมูลทั่วไป!$C$17,"/","x"))</f>
        <v/>
      </c>
      <c r="O22" s="65" t="str">
        <f>IF(C22="","",IF(J22/$J$3&gt;=ข้อมูลทั่วไป!$C$17,"/","x"))</f>
        <v/>
      </c>
    </row>
    <row r="23" spans="2:15">
      <c r="B23" s="65">
        <v>20</v>
      </c>
      <c r="C23" s="71"/>
      <c r="D23" s="70"/>
      <c r="E23" s="70"/>
      <c r="F23" s="70"/>
      <c r="G23" s="70"/>
      <c r="H23" s="70"/>
      <c r="I23" s="70"/>
      <c r="J23" s="70"/>
      <c r="K23" s="65" t="str">
        <f>IF(C23="","",IF(AND(G23/$G$3&gt;=ข้อมูลทั่วไป!$C$17,H23/$H$3&gt;=ข้อมูลทั่วไป!$C$17,I23/$I$3&gt;=ข้อมูลทั่วไป!$C$17,J23/$J$3&gt;=ข้อมูลทั่วไป!$C$17),"ผ่าน","ไม่ผ่าน"))</f>
        <v/>
      </c>
      <c r="L23" s="65" t="str">
        <f>IF(C23="","",IF(G23/$G$3&gt;=ข้อมูลทั่วไป!$C$17,"/","x"))</f>
        <v/>
      </c>
      <c r="M23" s="65" t="str">
        <f>IF(C23="","",IF(H23/$H$3&gt;=ข้อมูลทั่วไป!$C$17,"/","x"))</f>
        <v/>
      </c>
      <c r="N23" s="65" t="str">
        <f>IF(C23="","",IF(I23/$I$3&gt;=ข้อมูลทั่วไป!$C$17,"/","x"))</f>
        <v/>
      </c>
      <c r="O23" s="65" t="str">
        <f>IF(C23="","",IF(J23/$J$3&gt;=ข้อมูลทั่วไป!$C$17,"/","x"))</f>
        <v/>
      </c>
    </row>
    <row r="24" spans="2:15">
      <c r="B24" s="65">
        <v>21</v>
      </c>
      <c r="C24" s="71"/>
      <c r="D24" s="70"/>
      <c r="E24" s="70"/>
      <c r="F24" s="70"/>
      <c r="G24" s="70"/>
      <c r="H24" s="70"/>
      <c r="I24" s="70"/>
      <c r="J24" s="70"/>
      <c r="K24" s="65" t="str">
        <f>IF(C24="","",IF(AND(G24/$G$3&gt;=ข้อมูลทั่วไป!$C$17,H24/$H$3&gt;=ข้อมูลทั่วไป!$C$17,I24/$I$3&gt;=ข้อมูลทั่วไป!$C$17,J24/$J$3&gt;=ข้อมูลทั่วไป!$C$17),"ผ่าน","ไม่ผ่าน"))</f>
        <v/>
      </c>
      <c r="L24" s="65" t="str">
        <f>IF(C24="","",IF(G24/$G$3&gt;=ข้อมูลทั่วไป!$C$17,"/","x"))</f>
        <v/>
      </c>
      <c r="M24" s="65" t="str">
        <f>IF(C24="","",IF(H24/$H$3&gt;=ข้อมูลทั่วไป!$C$17,"/","x"))</f>
        <v/>
      </c>
      <c r="N24" s="65" t="str">
        <f>IF(C24="","",IF(I24/$I$3&gt;=ข้อมูลทั่วไป!$C$17,"/","x"))</f>
        <v/>
      </c>
      <c r="O24" s="65" t="str">
        <f>IF(C24="","",IF(J24/$J$3&gt;=ข้อมูลทั่วไป!$C$17,"/","x"))</f>
        <v/>
      </c>
    </row>
    <row r="25" spans="2:15">
      <c r="B25" s="65">
        <v>22</v>
      </c>
      <c r="C25" s="71"/>
      <c r="D25" s="70"/>
      <c r="E25" s="70"/>
      <c r="F25" s="70"/>
      <c r="G25" s="70"/>
      <c r="H25" s="70"/>
      <c r="I25" s="70"/>
      <c r="J25" s="70"/>
      <c r="K25" s="65" t="str">
        <f>IF(C25="","",IF(AND(G25/$G$3&gt;=ข้อมูลทั่วไป!$C$17,H25/$H$3&gt;=ข้อมูลทั่วไป!$C$17,I25/$I$3&gt;=ข้อมูลทั่วไป!$C$17,J25/$J$3&gt;=ข้อมูลทั่วไป!$C$17),"ผ่าน","ไม่ผ่าน"))</f>
        <v/>
      </c>
      <c r="L25" s="65" t="str">
        <f>IF(C25="","",IF(G25/$G$3&gt;=ข้อมูลทั่วไป!$C$17,"/","x"))</f>
        <v/>
      </c>
      <c r="M25" s="65" t="str">
        <f>IF(C25="","",IF(H25/$H$3&gt;=ข้อมูลทั่วไป!$C$17,"/","x"))</f>
        <v/>
      </c>
      <c r="N25" s="65" t="str">
        <f>IF(C25="","",IF(I25/$I$3&gt;=ข้อมูลทั่วไป!$C$17,"/","x"))</f>
        <v/>
      </c>
      <c r="O25" s="65" t="str">
        <f>IF(C25="","",IF(J25/$J$3&gt;=ข้อมูลทั่วไป!$C$17,"/","x"))</f>
        <v/>
      </c>
    </row>
    <row r="26" spans="2:15">
      <c r="B26" s="65">
        <v>23</v>
      </c>
      <c r="C26" s="71"/>
      <c r="D26" s="70"/>
      <c r="E26" s="70"/>
      <c r="F26" s="70"/>
      <c r="G26" s="70"/>
      <c r="H26" s="70"/>
      <c r="I26" s="70"/>
      <c r="J26" s="70"/>
      <c r="K26" s="65" t="str">
        <f>IF(C26="","",IF(AND(G26/$G$3&gt;=ข้อมูลทั่วไป!$C$17,H26/$H$3&gt;=ข้อมูลทั่วไป!$C$17,I26/$I$3&gt;=ข้อมูลทั่วไป!$C$17,J26/$J$3&gt;=ข้อมูลทั่วไป!$C$17),"ผ่าน","ไม่ผ่าน"))</f>
        <v/>
      </c>
      <c r="L26" s="65" t="str">
        <f>IF(C26="","",IF(G26/$G$3&gt;=ข้อมูลทั่วไป!$C$17,"/","x"))</f>
        <v/>
      </c>
      <c r="M26" s="65" t="str">
        <f>IF(C26="","",IF(H26/$H$3&gt;=ข้อมูลทั่วไป!$C$17,"/","x"))</f>
        <v/>
      </c>
      <c r="N26" s="65" t="str">
        <f>IF(C26="","",IF(I26/$I$3&gt;=ข้อมูลทั่วไป!$C$17,"/","x"))</f>
        <v/>
      </c>
      <c r="O26" s="65" t="str">
        <f>IF(C26="","",IF(J26/$J$3&gt;=ข้อมูลทั่วไป!$C$17,"/","x"))</f>
        <v/>
      </c>
    </row>
    <row r="27" spans="2:15">
      <c r="B27" s="65">
        <v>24</v>
      </c>
      <c r="C27" s="71"/>
      <c r="D27" s="70"/>
      <c r="E27" s="70"/>
      <c r="F27" s="70"/>
      <c r="G27" s="70"/>
      <c r="H27" s="70"/>
      <c r="I27" s="70"/>
      <c r="J27" s="70"/>
      <c r="K27" s="65" t="str">
        <f>IF(C27="","",IF(AND(G27/$G$3&gt;=ข้อมูลทั่วไป!$C$17,H27/$H$3&gt;=ข้อมูลทั่วไป!$C$17,I27/$I$3&gt;=ข้อมูลทั่วไป!$C$17,J27/$J$3&gt;=ข้อมูลทั่วไป!$C$17),"ผ่าน","ไม่ผ่าน"))</f>
        <v/>
      </c>
      <c r="L27" s="65" t="str">
        <f>IF(C27="","",IF(G27/$G$3&gt;=ข้อมูลทั่วไป!$C$17,"/","x"))</f>
        <v/>
      </c>
      <c r="M27" s="65" t="str">
        <f>IF(C27="","",IF(H27/$H$3&gt;=ข้อมูลทั่วไป!$C$17,"/","x"))</f>
        <v/>
      </c>
      <c r="N27" s="65" t="str">
        <f>IF(C27="","",IF(I27/$I$3&gt;=ข้อมูลทั่วไป!$C$17,"/","x"))</f>
        <v/>
      </c>
      <c r="O27" s="65" t="str">
        <f>IF(C27="","",IF(J27/$J$3&gt;=ข้อมูลทั่วไป!$C$17,"/","x"))</f>
        <v/>
      </c>
    </row>
    <row r="28" spans="2:15">
      <c r="B28" s="65">
        <v>25</v>
      </c>
      <c r="C28" s="71"/>
      <c r="D28" s="70"/>
      <c r="E28" s="70"/>
      <c r="F28" s="70"/>
      <c r="G28" s="70"/>
      <c r="H28" s="70"/>
      <c r="I28" s="70"/>
      <c r="J28" s="70"/>
      <c r="K28" s="65" t="str">
        <f>IF(C28="","",IF(AND(G28/$G$3&gt;=ข้อมูลทั่วไป!$C$17,H28/$H$3&gt;=ข้อมูลทั่วไป!$C$17,I28/$I$3&gt;=ข้อมูลทั่วไป!$C$17,J28/$J$3&gt;=ข้อมูลทั่วไป!$C$17),"ผ่าน","ไม่ผ่าน"))</f>
        <v/>
      </c>
      <c r="L28" s="65" t="str">
        <f>IF(C28="","",IF(G28/$G$3&gt;=ข้อมูลทั่วไป!$C$17,"/","x"))</f>
        <v/>
      </c>
      <c r="M28" s="65" t="str">
        <f>IF(C28="","",IF(H28/$H$3&gt;=ข้อมูลทั่วไป!$C$17,"/","x"))</f>
        <v/>
      </c>
      <c r="N28" s="65" t="str">
        <f>IF(C28="","",IF(I28/$I$3&gt;=ข้อมูลทั่วไป!$C$17,"/","x"))</f>
        <v/>
      </c>
      <c r="O28" s="65" t="str">
        <f>IF(C28="","",IF(J28/$J$3&gt;=ข้อมูลทั่วไป!$C$17,"/","x"))</f>
        <v/>
      </c>
    </row>
    <row r="29" spans="2:15">
      <c r="B29" s="65">
        <v>26</v>
      </c>
      <c r="C29" s="71"/>
      <c r="D29" s="70"/>
      <c r="E29" s="70"/>
      <c r="F29" s="70"/>
      <c r="G29" s="70"/>
      <c r="H29" s="70"/>
      <c r="I29" s="70"/>
      <c r="J29" s="70"/>
      <c r="K29" s="65" t="str">
        <f>IF(C29="","",IF(AND(G29/$G$3&gt;=ข้อมูลทั่วไป!$C$17,H29/$H$3&gt;=ข้อมูลทั่วไป!$C$17,I29/$I$3&gt;=ข้อมูลทั่วไป!$C$17,J29/$J$3&gt;=ข้อมูลทั่วไป!$C$17),"ผ่าน","ไม่ผ่าน"))</f>
        <v/>
      </c>
      <c r="L29" s="65" t="str">
        <f>IF(C29="","",IF(G29/$G$3&gt;=ข้อมูลทั่วไป!$C$17,"/","x"))</f>
        <v/>
      </c>
      <c r="M29" s="65" t="str">
        <f>IF(C29="","",IF(H29/$H$3&gt;=ข้อมูลทั่วไป!$C$17,"/","x"))</f>
        <v/>
      </c>
      <c r="N29" s="65" t="str">
        <f>IF(C29="","",IF(I29/$I$3&gt;=ข้อมูลทั่วไป!$C$17,"/","x"))</f>
        <v/>
      </c>
      <c r="O29" s="65" t="str">
        <f>IF(C29="","",IF(J29/$J$3&gt;=ข้อมูลทั่วไป!$C$17,"/","x"))</f>
        <v/>
      </c>
    </row>
    <row r="30" spans="2:15">
      <c r="B30" s="65">
        <v>27</v>
      </c>
      <c r="C30" s="71"/>
      <c r="D30" s="70"/>
      <c r="E30" s="70"/>
      <c r="F30" s="70"/>
      <c r="G30" s="70"/>
      <c r="H30" s="70"/>
      <c r="I30" s="70"/>
      <c r="J30" s="70"/>
      <c r="K30" s="65" t="str">
        <f>IF(C30="","",IF(AND(G30/$G$3&gt;=ข้อมูลทั่วไป!$C$17,H30/$H$3&gt;=ข้อมูลทั่วไป!$C$17,I30/$I$3&gt;=ข้อมูลทั่วไป!$C$17,J30/$J$3&gt;=ข้อมูลทั่วไป!$C$17),"ผ่าน","ไม่ผ่าน"))</f>
        <v/>
      </c>
      <c r="L30" s="65" t="str">
        <f>IF(C30="","",IF(G30/$G$3&gt;=ข้อมูลทั่วไป!$C$17,"/","x"))</f>
        <v/>
      </c>
      <c r="M30" s="65" t="str">
        <f>IF(C30="","",IF(H30/$H$3&gt;=ข้อมูลทั่วไป!$C$17,"/","x"))</f>
        <v/>
      </c>
      <c r="N30" s="65" t="str">
        <f>IF(C30="","",IF(I30/$I$3&gt;=ข้อมูลทั่วไป!$C$17,"/","x"))</f>
        <v/>
      </c>
      <c r="O30" s="65" t="str">
        <f>IF(C30="","",IF(J30/$J$3&gt;=ข้อมูลทั่วไป!$C$17,"/","x"))</f>
        <v/>
      </c>
    </row>
    <row r="31" spans="2:15">
      <c r="B31" s="65">
        <v>28</v>
      </c>
      <c r="C31" s="71"/>
      <c r="D31" s="70"/>
      <c r="E31" s="70"/>
      <c r="F31" s="70"/>
      <c r="G31" s="70"/>
      <c r="H31" s="70"/>
      <c r="I31" s="70"/>
      <c r="J31" s="70"/>
      <c r="K31" s="65" t="str">
        <f>IF(C31="","",IF(AND(G31/$G$3&gt;=ข้อมูลทั่วไป!$C$17,H31/$H$3&gt;=ข้อมูลทั่วไป!$C$17,I31/$I$3&gt;=ข้อมูลทั่วไป!$C$17,J31/$J$3&gt;=ข้อมูลทั่วไป!$C$17),"ผ่าน","ไม่ผ่าน"))</f>
        <v/>
      </c>
      <c r="L31" s="65" t="str">
        <f>IF(C31="","",IF(G31/$G$3&gt;=ข้อมูลทั่วไป!$C$17,"/","x"))</f>
        <v/>
      </c>
      <c r="M31" s="65" t="str">
        <f>IF(C31="","",IF(H31/$H$3&gt;=ข้อมูลทั่วไป!$C$17,"/","x"))</f>
        <v/>
      </c>
      <c r="N31" s="65" t="str">
        <f>IF(C31="","",IF(I31/$I$3&gt;=ข้อมูลทั่วไป!$C$17,"/","x"))</f>
        <v/>
      </c>
      <c r="O31" s="65" t="str">
        <f>IF(C31="","",IF(J31/$J$3&gt;=ข้อมูลทั่วไป!$C$17,"/","x"))</f>
        <v/>
      </c>
    </row>
    <row r="32" spans="2:15">
      <c r="B32" s="65">
        <v>29</v>
      </c>
      <c r="C32" s="71"/>
      <c r="D32" s="70"/>
      <c r="E32" s="70"/>
      <c r="F32" s="70"/>
      <c r="G32" s="70"/>
      <c r="H32" s="70"/>
      <c r="I32" s="70"/>
      <c r="J32" s="70"/>
      <c r="K32" s="65" t="str">
        <f>IF(C32="","",IF(AND(G32/$G$3&gt;=ข้อมูลทั่วไป!$C$17,H32/$H$3&gt;=ข้อมูลทั่วไป!$C$17,I32/$I$3&gt;=ข้อมูลทั่วไป!$C$17,J32/$J$3&gt;=ข้อมูลทั่วไป!$C$17),"ผ่าน","ไม่ผ่าน"))</f>
        <v/>
      </c>
      <c r="L32" s="65" t="str">
        <f>IF(C32="","",IF(G32/$G$3&gt;=ข้อมูลทั่วไป!$C$17,"/","x"))</f>
        <v/>
      </c>
      <c r="M32" s="65" t="str">
        <f>IF(C32="","",IF(H32/$H$3&gt;=ข้อมูลทั่วไป!$C$17,"/","x"))</f>
        <v/>
      </c>
      <c r="N32" s="65" t="str">
        <f>IF(C32="","",IF(I32/$I$3&gt;=ข้อมูลทั่วไป!$C$17,"/","x"))</f>
        <v/>
      </c>
      <c r="O32" s="65" t="str">
        <f>IF(C32="","",IF(J32/$J$3&gt;=ข้อมูลทั่วไป!$C$17,"/","x"))</f>
        <v/>
      </c>
    </row>
    <row r="33" spans="2:15">
      <c r="B33" s="65">
        <v>30</v>
      </c>
      <c r="C33" s="71"/>
      <c r="D33" s="70"/>
      <c r="E33" s="70"/>
      <c r="F33" s="70"/>
      <c r="G33" s="70"/>
      <c r="H33" s="70"/>
      <c r="I33" s="70"/>
      <c r="J33" s="70"/>
      <c r="K33" s="65" t="str">
        <f>IF(C33="","",IF(AND(G33/$G$3&gt;=ข้อมูลทั่วไป!$C$17,H33/$H$3&gt;=ข้อมูลทั่วไป!$C$17,I33/$I$3&gt;=ข้อมูลทั่วไป!$C$17,J33/$J$3&gt;=ข้อมูลทั่วไป!$C$17),"ผ่าน","ไม่ผ่าน"))</f>
        <v/>
      </c>
      <c r="L33" s="65" t="str">
        <f>IF(C33="","",IF(G33/$G$3&gt;=ข้อมูลทั่วไป!$C$17,"/","x"))</f>
        <v/>
      </c>
      <c r="M33" s="65" t="str">
        <f>IF(C33="","",IF(H33/$H$3&gt;=ข้อมูลทั่วไป!$C$17,"/","x"))</f>
        <v/>
      </c>
      <c r="N33" s="65" t="str">
        <f>IF(C33="","",IF(I33/$I$3&gt;=ข้อมูลทั่วไป!$C$17,"/","x"))</f>
        <v/>
      </c>
      <c r="O33" s="65" t="str">
        <f>IF(C33="","",IF(J33/$J$3&gt;=ข้อมูลทั่วไป!$C$17,"/","x"))</f>
        <v/>
      </c>
    </row>
    <row r="34" spans="2:15">
      <c r="B34" s="65">
        <v>31</v>
      </c>
      <c r="C34" s="71"/>
      <c r="D34" s="70"/>
      <c r="E34" s="70"/>
      <c r="F34" s="70"/>
      <c r="G34" s="70"/>
      <c r="H34" s="70"/>
      <c r="I34" s="70"/>
      <c r="J34" s="70"/>
      <c r="K34" s="65" t="str">
        <f>IF(C34="","",IF(AND(G34/$G$3&gt;=ข้อมูลทั่วไป!$C$17,H34/$H$3&gt;=ข้อมูลทั่วไป!$C$17,I34/$I$3&gt;=ข้อมูลทั่วไป!$C$17,J34/$J$3&gt;=ข้อมูลทั่วไป!$C$17),"ผ่าน","ไม่ผ่าน"))</f>
        <v/>
      </c>
      <c r="L34" s="65" t="str">
        <f>IF(C34="","",IF(G34/$G$3&gt;=ข้อมูลทั่วไป!$C$17,"/","x"))</f>
        <v/>
      </c>
      <c r="M34" s="65" t="str">
        <f>IF(C34="","",IF(H34/$H$3&gt;=ข้อมูลทั่วไป!$C$17,"/","x"))</f>
        <v/>
      </c>
      <c r="N34" s="65" t="str">
        <f>IF(C34="","",IF(I34/$I$3&gt;=ข้อมูลทั่วไป!$C$17,"/","x"))</f>
        <v/>
      </c>
      <c r="O34" s="65" t="str">
        <f>IF(C34="","",IF(J34/$J$3&gt;=ข้อมูลทั่วไป!$C$17,"/","x"))</f>
        <v/>
      </c>
    </row>
    <row r="35" spans="2:15">
      <c r="B35" s="65">
        <v>32</v>
      </c>
      <c r="C35" s="71"/>
      <c r="D35" s="70"/>
      <c r="E35" s="70"/>
      <c r="F35" s="70"/>
      <c r="G35" s="70"/>
      <c r="H35" s="70"/>
      <c r="I35" s="70"/>
      <c r="J35" s="70"/>
      <c r="K35" s="65" t="str">
        <f>IF(C35="","",IF(AND(G35/$G$3&gt;=ข้อมูลทั่วไป!$C$17,H35/$H$3&gt;=ข้อมูลทั่วไป!$C$17,I35/$I$3&gt;=ข้อมูลทั่วไป!$C$17,J35/$J$3&gt;=ข้อมูลทั่วไป!$C$17),"ผ่าน","ไม่ผ่าน"))</f>
        <v/>
      </c>
      <c r="L35" s="65" t="str">
        <f>IF(C35="","",IF(G35/$G$3&gt;=ข้อมูลทั่วไป!$C$17,"/","x"))</f>
        <v/>
      </c>
      <c r="M35" s="65" t="str">
        <f>IF(C35="","",IF(H35/$H$3&gt;=ข้อมูลทั่วไป!$C$17,"/","x"))</f>
        <v/>
      </c>
      <c r="N35" s="65" t="str">
        <f>IF(C35="","",IF(I35/$I$3&gt;=ข้อมูลทั่วไป!$C$17,"/","x"))</f>
        <v/>
      </c>
      <c r="O35" s="65" t="str">
        <f>IF(C35="","",IF(J35/$J$3&gt;=ข้อมูลทั่วไป!$C$17,"/","x"))</f>
        <v/>
      </c>
    </row>
    <row r="36" spans="2:15">
      <c r="B36" s="65">
        <v>33</v>
      </c>
      <c r="C36" s="71"/>
      <c r="D36" s="70"/>
      <c r="E36" s="70"/>
      <c r="F36" s="70"/>
      <c r="G36" s="70"/>
      <c r="H36" s="70"/>
      <c r="I36" s="70"/>
      <c r="J36" s="70"/>
      <c r="K36" s="65" t="str">
        <f>IF(C36="","",IF(AND(G36/$G$3&gt;=ข้อมูลทั่วไป!$C$17,H36/$H$3&gt;=ข้อมูลทั่วไป!$C$17,I36/$I$3&gt;=ข้อมูลทั่วไป!$C$17,J36/$J$3&gt;=ข้อมูลทั่วไป!$C$17),"ผ่าน","ไม่ผ่าน"))</f>
        <v/>
      </c>
      <c r="L36" s="65" t="str">
        <f>IF(C36="","",IF(G36/$G$3&gt;=ข้อมูลทั่วไป!$C$17,"/","x"))</f>
        <v/>
      </c>
      <c r="M36" s="65" t="str">
        <f>IF(C36="","",IF(H36/$H$3&gt;=ข้อมูลทั่วไป!$C$17,"/","x"))</f>
        <v/>
      </c>
      <c r="N36" s="65" t="str">
        <f>IF(C36="","",IF(I36/$I$3&gt;=ข้อมูลทั่วไป!$C$17,"/","x"))</f>
        <v/>
      </c>
      <c r="O36" s="65" t="str">
        <f>IF(C36="","",IF(J36/$J$3&gt;=ข้อมูลทั่วไป!$C$17,"/","x"))</f>
        <v/>
      </c>
    </row>
    <row r="37" spans="2:15">
      <c r="B37" s="65">
        <v>34</v>
      </c>
      <c r="C37" s="71"/>
      <c r="D37" s="70"/>
      <c r="E37" s="70"/>
      <c r="F37" s="70"/>
      <c r="G37" s="70"/>
      <c r="H37" s="70"/>
      <c r="I37" s="70"/>
      <c r="J37" s="70"/>
      <c r="K37" s="65" t="str">
        <f>IF(C37="","",IF(AND(G37/$G$3&gt;=ข้อมูลทั่วไป!$C$17,H37/$H$3&gt;=ข้อมูลทั่วไป!$C$17,I37/$I$3&gt;=ข้อมูลทั่วไป!$C$17,J37/$J$3&gt;=ข้อมูลทั่วไป!$C$17),"ผ่าน","ไม่ผ่าน"))</f>
        <v/>
      </c>
      <c r="L37" s="65" t="str">
        <f>IF(C37="","",IF(G37/$G$3&gt;=ข้อมูลทั่วไป!$C$17,"/","x"))</f>
        <v/>
      </c>
      <c r="M37" s="65" t="str">
        <f>IF(C37="","",IF(H37/$H$3&gt;=ข้อมูลทั่วไป!$C$17,"/","x"))</f>
        <v/>
      </c>
      <c r="N37" s="65" t="str">
        <f>IF(C37="","",IF(I37/$I$3&gt;=ข้อมูลทั่วไป!$C$17,"/","x"))</f>
        <v/>
      </c>
      <c r="O37" s="65" t="str">
        <f>IF(C37="","",IF(J37/$J$3&gt;=ข้อมูลทั่วไป!$C$17,"/","x"))</f>
        <v/>
      </c>
    </row>
    <row r="38" spans="2:15">
      <c r="B38" s="65">
        <v>35</v>
      </c>
      <c r="C38" s="71"/>
      <c r="D38" s="70"/>
      <c r="E38" s="70"/>
      <c r="F38" s="70"/>
      <c r="G38" s="70"/>
      <c r="H38" s="70"/>
      <c r="I38" s="70"/>
      <c r="J38" s="70"/>
      <c r="K38" s="65" t="str">
        <f>IF(C38="","",IF(AND(G38/$G$3&gt;=ข้อมูลทั่วไป!$C$17,H38/$H$3&gt;=ข้อมูลทั่วไป!$C$17,I38/$I$3&gt;=ข้อมูลทั่วไป!$C$17,J38/$J$3&gt;=ข้อมูลทั่วไป!$C$17),"ผ่าน","ไม่ผ่าน"))</f>
        <v/>
      </c>
      <c r="L38" s="65" t="str">
        <f>IF(C38="","",IF(G38/$G$3&gt;=ข้อมูลทั่วไป!$C$17,"/","x"))</f>
        <v/>
      </c>
      <c r="M38" s="65" t="str">
        <f>IF(C38="","",IF(H38/$H$3&gt;=ข้อมูลทั่วไป!$C$17,"/","x"))</f>
        <v/>
      </c>
      <c r="N38" s="65" t="str">
        <f>IF(C38="","",IF(I38/$I$3&gt;=ข้อมูลทั่วไป!$C$17,"/","x"))</f>
        <v/>
      </c>
      <c r="O38" s="65" t="str">
        <f>IF(C38="","",IF(J38/$J$3&gt;=ข้อมูลทั่วไป!$C$17,"/","x"))</f>
        <v/>
      </c>
    </row>
    <row r="39" spans="2:15">
      <c r="B39" s="65">
        <v>36</v>
      </c>
      <c r="C39" s="71"/>
      <c r="D39" s="70"/>
      <c r="E39" s="70"/>
      <c r="F39" s="70"/>
      <c r="G39" s="70"/>
      <c r="H39" s="70"/>
      <c r="I39" s="70"/>
      <c r="J39" s="70"/>
      <c r="K39" s="65" t="str">
        <f>IF(C39="","",IF(AND(G39/$G$3&gt;=ข้อมูลทั่วไป!$C$17,H39/$H$3&gt;=ข้อมูลทั่วไป!$C$17,I39/$I$3&gt;=ข้อมูลทั่วไป!$C$17,J39/$J$3&gt;=ข้อมูลทั่วไป!$C$17),"ผ่าน","ไม่ผ่าน"))</f>
        <v/>
      </c>
      <c r="L39" s="65" t="str">
        <f>IF(C39="","",IF(G39/$G$3&gt;=ข้อมูลทั่วไป!$C$17,"/","x"))</f>
        <v/>
      </c>
      <c r="M39" s="65" t="str">
        <f>IF(C39="","",IF(H39/$H$3&gt;=ข้อมูลทั่วไป!$C$17,"/","x"))</f>
        <v/>
      </c>
      <c r="N39" s="65" t="str">
        <f>IF(C39="","",IF(I39/$I$3&gt;=ข้อมูลทั่วไป!$C$17,"/","x"))</f>
        <v/>
      </c>
      <c r="O39" s="65" t="str">
        <f>IF(C39="","",IF(J39/$J$3&gt;=ข้อมูลทั่วไป!$C$17,"/","x"))</f>
        <v/>
      </c>
    </row>
    <row r="40" spans="2:15">
      <c r="B40" s="65">
        <v>37</v>
      </c>
      <c r="C40" s="71"/>
      <c r="D40" s="70"/>
      <c r="E40" s="70"/>
      <c r="F40" s="70"/>
      <c r="G40" s="70"/>
      <c r="H40" s="70"/>
      <c r="I40" s="70"/>
      <c r="J40" s="70"/>
      <c r="K40" s="65" t="str">
        <f>IF(C40="","",IF(AND(G40/$G$3&gt;=ข้อมูลทั่วไป!$C$17,H40/$H$3&gt;=ข้อมูลทั่วไป!$C$17,I40/$I$3&gt;=ข้อมูลทั่วไป!$C$17,J40/$J$3&gt;=ข้อมูลทั่วไป!$C$17),"ผ่าน","ไม่ผ่าน"))</f>
        <v/>
      </c>
      <c r="L40" s="65" t="str">
        <f>IF(C40="","",IF(G40/$G$3&gt;=ข้อมูลทั่วไป!$C$17,"/","x"))</f>
        <v/>
      </c>
      <c r="M40" s="65" t="str">
        <f>IF(C40="","",IF(H40/$H$3&gt;=ข้อมูลทั่วไป!$C$17,"/","x"))</f>
        <v/>
      </c>
      <c r="N40" s="65" t="str">
        <f>IF(C40="","",IF(I40/$I$3&gt;=ข้อมูลทั่วไป!$C$17,"/","x"))</f>
        <v/>
      </c>
      <c r="O40" s="65" t="str">
        <f>IF(C40="","",IF(J40/$J$3&gt;=ข้อมูลทั่วไป!$C$17,"/","x"))</f>
        <v/>
      </c>
    </row>
    <row r="41" spans="2:15">
      <c r="B41" s="65">
        <v>38</v>
      </c>
      <c r="C41" s="71"/>
      <c r="D41" s="70"/>
      <c r="E41" s="70"/>
      <c r="F41" s="70"/>
      <c r="G41" s="70"/>
      <c r="H41" s="70"/>
      <c r="I41" s="70"/>
      <c r="J41" s="70"/>
      <c r="K41" s="65" t="str">
        <f>IF(C41="","",IF(AND(G41/$G$3&gt;=ข้อมูลทั่วไป!$C$17,H41/$H$3&gt;=ข้อมูลทั่วไป!$C$17,I41/$I$3&gt;=ข้อมูลทั่วไป!$C$17,J41/$J$3&gt;=ข้อมูลทั่วไป!$C$17),"ผ่าน","ไม่ผ่าน"))</f>
        <v/>
      </c>
      <c r="L41" s="65" t="str">
        <f>IF(C41="","",IF(G41/$G$3&gt;=ข้อมูลทั่วไป!$C$17,"/","x"))</f>
        <v/>
      </c>
      <c r="M41" s="65" t="str">
        <f>IF(C41="","",IF(H41/$H$3&gt;=ข้อมูลทั่วไป!$C$17,"/","x"))</f>
        <v/>
      </c>
      <c r="N41" s="65" t="str">
        <f>IF(C41="","",IF(I41/$I$3&gt;=ข้อมูลทั่วไป!$C$17,"/","x"))</f>
        <v/>
      </c>
      <c r="O41" s="65" t="str">
        <f>IF(C41="","",IF(J41/$J$3&gt;=ข้อมูลทั่วไป!$C$17,"/","x"))</f>
        <v/>
      </c>
    </row>
    <row r="42" spans="2:15">
      <c r="B42" s="65">
        <v>39</v>
      </c>
      <c r="C42" s="71"/>
      <c r="D42" s="70"/>
      <c r="E42" s="70"/>
      <c r="F42" s="70"/>
      <c r="G42" s="70"/>
      <c r="H42" s="70"/>
      <c r="I42" s="70"/>
      <c r="J42" s="70"/>
      <c r="K42" s="65" t="str">
        <f>IF(C42="","",IF(AND(G42/$G$3&gt;=ข้อมูลทั่วไป!$C$17,H42/$H$3&gt;=ข้อมูลทั่วไป!$C$17,I42/$I$3&gt;=ข้อมูลทั่วไป!$C$17,J42/$J$3&gt;=ข้อมูลทั่วไป!$C$17),"ผ่าน","ไม่ผ่าน"))</f>
        <v/>
      </c>
      <c r="L42" s="65" t="str">
        <f>IF(C42="","",IF(G42/$G$3&gt;=ข้อมูลทั่วไป!$C$17,"/","x"))</f>
        <v/>
      </c>
      <c r="M42" s="65" t="str">
        <f>IF(C42="","",IF(H42/$H$3&gt;=ข้อมูลทั่วไป!$C$17,"/","x"))</f>
        <v/>
      </c>
      <c r="N42" s="65" t="str">
        <f>IF(C42="","",IF(I42/$I$3&gt;=ข้อมูลทั่วไป!$C$17,"/","x"))</f>
        <v/>
      </c>
      <c r="O42" s="65" t="str">
        <f>IF(C42="","",IF(J42/$J$3&gt;=ข้อมูลทั่วไป!$C$17,"/","x"))</f>
        <v/>
      </c>
    </row>
    <row r="43" spans="2:15">
      <c r="B43" s="65">
        <v>40</v>
      </c>
      <c r="C43" s="71"/>
      <c r="D43" s="70"/>
      <c r="E43" s="70"/>
      <c r="F43" s="70"/>
      <c r="G43" s="70"/>
      <c r="H43" s="70"/>
      <c r="I43" s="70"/>
      <c r="J43" s="70"/>
      <c r="K43" s="65" t="str">
        <f>IF(C43="","",IF(AND(G43/$G$3&gt;=ข้อมูลทั่วไป!$C$17,H43/$H$3&gt;=ข้อมูลทั่วไป!$C$17,I43/$I$3&gt;=ข้อมูลทั่วไป!$C$17,J43/$J$3&gt;=ข้อมูลทั่วไป!$C$17),"ผ่าน","ไม่ผ่าน"))</f>
        <v/>
      </c>
      <c r="L43" s="65" t="str">
        <f>IF(C43="","",IF(G43/$G$3&gt;=ข้อมูลทั่วไป!$C$17,"/","x"))</f>
        <v/>
      </c>
      <c r="M43" s="65" t="str">
        <f>IF(C43="","",IF(H43/$H$3&gt;=ข้อมูลทั่วไป!$C$17,"/","x"))</f>
        <v/>
      </c>
      <c r="N43" s="65" t="str">
        <f>IF(C43="","",IF(I43/$I$3&gt;=ข้อมูลทั่วไป!$C$17,"/","x"))</f>
        <v/>
      </c>
      <c r="O43" s="65" t="str">
        <f>IF(C43="","",IF(J43/$J$3&gt;=ข้อมูลทั่วไป!$C$17,"/","x"))</f>
        <v/>
      </c>
    </row>
  </sheetData>
  <sheetProtection algorithmName="SHA-512" hashValue="1AGcsfGBDWRDgwyDc7sL2Eqo8rO+K+L3cakG9XitoKXtLM/13PphVXqrYFKGI+Mb/rz76JEOulfqMMHh52yRKA==" saltValue="HafOZON98pDK0O3cJuNvUQ==" spinCount="100000" sheet="1" objects="1" scenarios="1"/>
  <mergeCells count="9">
    <mergeCell ref="L1:O2"/>
    <mergeCell ref="B2:B3"/>
    <mergeCell ref="C2:C3"/>
    <mergeCell ref="E2:E3"/>
    <mergeCell ref="G1:K1"/>
    <mergeCell ref="D2:D3"/>
    <mergeCell ref="F2:F3"/>
    <mergeCell ref="B1:F1"/>
    <mergeCell ref="K2:K3"/>
  </mergeCells>
  <phoneticPr fontId="7" type="noConversion"/>
  <dataValidations count="1">
    <dataValidation type="list" allowBlank="1" showInputMessage="1" showErrorMessage="1" sqref="D4:D10" xr:uid="{ECFE238A-7E89-42FE-94ED-BA272D150D6B}">
      <formula1>"ม.1,ม.2,ม.3,ม.4,ม.5,ม.6"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802E-D417-4EB5-AB53-01B55F4DD35A}">
  <sheetPr>
    <tabColor rgb="FF7030A0"/>
  </sheetPr>
  <dimension ref="A2:L80"/>
  <sheetViews>
    <sheetView showGridLines="0" tabSelected="1" view="pageLayout" topLeftCell="A7" zoomScaleNormal="100" workbookViewId="0">
      <selection activeCell="A11" sqref="A11"/>
    </sheetView>
  </sheetViews>
  <sheetFormatPr defaultRowHeight="21" customHeight="1"/>
  <cols>
    <col min="1" max="1" width="5.33203125" style="29" customWidth="1"/>
    <col min="2" max="2" width="8.33203125" style="29" customWidth="1"/>
    <col min="3" max="3" width="26" style="29" customWidth="1"/>
    <col min="4" max="6" width="4.77734375" style="29" customWidth="1"/>
    <col min="7" max="8" width="5.5546875" style="29" customWidth="1"/>
    <col min="9" max="9" width="8.33203125" style="29" customWidth="1"/>
    <col min="10" max="10" width="8.33203125" style="31" customWidth="1"/>
    <col min="11" max="12" width="7" style="29" customWidth="1"/>
    <col min="13" max="16384" width="8.88671875" style="29"/>
  </cols>
  <sheetData>
    <row r="2" spans="1:12" ht="42" customHeight="1">
      <c r="A2" s="13"/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</row>
    <row r="3" spans="1:12" ht="21" customHeight="1">
      <c r="A3" s="15" t="s">
        <v>45</v>
      </c>
      <c r="B3" s="13"/>
      <c r="C3" s="16" t="str">
        <f>ข้อมูลทั่วไป!$B$2&amp;"  "&amp;ข้อมูลทั่วไป!$B$3</f>
        <v>โรงเรียนทับช้างวิทยาคม  สำนักงานเขตพื้นที่การศึกษามัธยมศึกษาสงขลา สตูล</v>
      </c>
      <c r="D3" s="16"/>
      <c r="E3" s="16"/>
      <c r="F3" s="16"/>
      <c r="G3" s="16"/>
      <c r="H3" s="16"/>
      <c r="I3" s="16"/>
      <c r="J3" s="17"/>
      <c r="K3" s="16"/>
      <c r="L3" s="16"/>
    </row>
    <row r="4" spans="1:12" ht="21" customHeight="1">
      <c r="A4" s="15" t="s">
        <v>21</v>
      </c>
      <c r="B4" s="18" t="s">
        <v>46</v>
      </c>
      <c r="C4" s="19"/>
      <c r="D4" s="15" t="s">
        <v>47</v>
      </c>
      <c r="E4" s="20"/>
      <c r="F4" s="20"/>
      <c r="G4" s="20"/>
      <c r="H4" s="20"/>
      <c r="I4" s="21"/>
      <c r="J4" s="22"/>
      <c r="K4" s="21"/>
      <c r="L4" s="21"/>
    </row>
    <row r="5" spans="1:12" s="60" customFormat="1" ht="42" customHeight="1">
      <c r="A5" s="44" t="s">
        <v>48</v>
      </c>
      <c r="B5" s="43" t="str">
        <f>"รายงานผลการจัดกิจกรรมชุมนุม"&amp;ข้อมูลทั่วไป!$B$8&amp;" ปีการศึกษา "&amp;ข้อมูลทั่วไป!$B$6&amp;" ภาคเรียนที่ "&amp;ข้อมูลทั่วไป!$B$7</f>
        <v>รายงานผลการจัดกิจกรรมชุมนุมการส่งเสริมศิลปะออกแบบในยุคใหม่ ตามทัศนคติโลกศตวรรษที่ 21 ปีการศึกษา 2568 ภาคเรียนที่ 1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21" customHeight="1">
      <c r="A6" s="15"/>
      <c r="B6" s="23"/>
      <c r="C6" s="23"/>
      <c r="D6" s="23"/>
      <c r="E6" s="23"/>
      <c r="F6" s="23"/>
      <c r="G6" s="23"/>
      <c r="H6" s="23"/>
      <c r="I6" s="23"/>
      <c r="J6" s="24"/>
      <c r="K6" s="23"/>
      <c r="L6" s="23"/>
    </row>
    <row r="7" spans="1:12" ht="21" customHeight="1">
      <c r="A7" s="13" t="str">
        <f>"เรียน  ผู้อำนวยการ"&amp;ข้อมูลทั่วไป!$B$2</f>
        <v>เรียน  ผู้อำนวยการโรงเรียนทับช้างวิทยาคม</v>
      </c>
      <c r="B7" s="13"/>
      <c r="C7" s="13"/>
      <c r="D7" s="13"/>
      <c r="E7" s="13"/>
      <c r="F7" s="13"/>
      <c r="G7" s="13"/>
      <c r="H7" s="13"/>
      <c r="I7" s="13"/>
      <c r="J7" s="14"/>
      <c r="K7" s="13"/>
      <c r="L7" s="13"/>
    </row>
    <row r="8" spans="1:12" ht="21" customHeight="1">
      <c r="A8" s="46" t="str">
        <f>"        ข้าพเจ้า "&amp;ข้อมูลทั่วไป!$B$12&amp;" ตำแหน่ง"&amp;ข้อมูลทั่วไป!$C$12&amp;ข้อมูลทั่วไป!$B$2&amp;IF(ข้อมูลทั่วไป!B13="","ครูที่ปรึกษาชุมนุมฯ"," และครูที่ปรึกษาชุมนุมฯ"&amp;" ขอ"&amp;$B$5&amp;" มีผลการพิจารณาตามรายงานดังนี้ ")</f>
        <v xml:space="preserve">        ข้าพเจ้า นายพศว์ มาร์คคริส ตำแหน่งครูโรงเรียนทับช้างวิทยาคม และครูที่ปรึกษาชุมนุมฯ ขอรายงานผลการจัดกิจกรรมชุมนุมการส่งเสริมศิลปะออกแบบในยุคใหม่ ตามทัศนคติโลกศตวรรษที่ 21 ปีการศึกษา 2568 ภาคเรียนที่ 1 มีผลการพิจารณาตามรายงานดังนี้ 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21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12" ht="21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21" customHeight="1">
      <c r="A11" s="25"/>
      <c r="B11" s="26">
        <v>1</v>
      </c>
      <c r="C11" s="27" t="s">
        <v>57</v>
      </c>
      <c r="D11" s="27"/>
      <c r="E11" s="29">
        <f>COUNTA(การประเมิน!$C$4:$C$43)</f>
        <v>7</v>
      </c>
      <c r="F11" s="27" t="s">
        <v>53</v>
      </c>
      <c r="H11" s="27"/>
      <c r="I11" s="27"/>
      <c r="J11" s="28"/>
      <c r="K11" s="27"/>
      <c r="L11" s="27"/>
    </row>
    <row r="12" spans="1:12" ht="21" customHeight="1">
      <c r="A12" s="25"/>
      <c r="B12" s="26">
        <v>2</v>
      </c>
      <c r="C12" s="27" t="s">
        <v>58</v>
      </c>
      <c r="D12" s="27"/>
      <c r="E12" s="29">
        <f ca="1">COUNTIF(การประเมิน!$K$4:$K$43,"ผ่าน")</f>
        <v>1</v>
      </c>
      <c r="F12" s="27" t="s">
        <v>53</v>
      </c>
      <c r="G12" s="27" t="s">
        <v>60</v>
      </c>
      <c r="H12" s="27"/>
      <c r="I12" s="27">
        <f ca="1">$E$12*100/$E$11</f>
        <v>14.285714285714286</v>
      </c>
      <c r="J12" s="28"/>
      <c r="K12" s="27"/>
      <c r="L12" s="27"/>
    </row>
    <row r="13" spans="1:12" ht="21" customHeight="1">
      <c r="A13" s="25"/>
      <c r="B13" s="26">
        <v>3</v>
      </c>
      <c r="C13" s="27" t="s">
        <v>59</v>
      </c>
      <c r="D13" s="27"/>
      <c r="E13" s="29">
        <f ca="1">COUNTIF(การประเมิน!$K$4:$K$43,"ไม่ผ่าน")</f>
        <v>6</v>
      </c>
      <c r="F13" s="27" t="s">
        <v>53</v>
      </c>
      <c r="G13" s="27" t="s">
        <v>60</v>
      </c>
      <c r="H13" s="27"/>
      <c r="I13" s="27">
        <f ca="1">$E$13*100/$E$11</f>
        <v>85.714285714285708</v>
      </c>
      <c r="J13" s="28"/>
      <c r="K13" s="27"/>
      <c r="L13" s="27"/>
    </row>
    <row r="14" spans="1:12" ht="21" customHeight="1">
      <c r="A14" s="13" t="s">
        <v>61</v>
      </c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3"/>
    </row>
    <row r="15" spans="1:12" ht="21" customHeight="1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13"/>
      <c r="L15" s="13"/>
    </row>
    <row r="16" spans="1:12" ht="21" customHeight="1">
      <c r="F16" s="30" t="s">
        <v>49</v>
      </c>
    </row>
    <row r="17" spans="1:12" ht="21" customHeight="1">
      <c r="D17" s="32"/>
      <c r="E17" s="32"/>
      <c r="F17" s="38" t="str">
        <f>"("&amp;ข้อมูลทั่วไป!$B$12&amp;")"</f>
        <v>(นายพศว์ มาร์คคริส)</v>
      </c>
      <c r="G17" s="38"/>
      <c r="H17" s="38"/>
      <c r="I17" s="38"/>
      <c r="J17" s="38"/>
    </row>
    <row r="19" spans="1:12" ht="21" customHeight="1">
      <c r="F19" s="29" t="str">
        <f>IF(ข้อมูลทั่วไป!$B$13="","","ลงชื่อ"                )</f>
        <v>ลงชื่อ</v>
      </c>
    </row>
    <row r="20" spans="1:12" ht="21" customHeight="1">
      <c r="F20" s="38" t="str">
        <f>IF(ข้อมูลทั่วไป!$B$13="","","("&amp;ข้อมูลทั่วไป!$B$13&amp;")")</f>
        <v>(นายขุณพล ชุติวัฒน์)</v>
      </c>
      <c r="G20" s="38"/>
      <c r="H20" s="38"/>
      <c r="I20" s="38"/>
      <c r="J20" s="38"/>
    </row>
    <row r="22" spans="1:12" ht="21" customHeight="1">
      <c r="F22" s="29" t="str">
        <f>IF(ข้อมูลทั่วไป!$B$13="","","ลงชื่อ")</f>
        <v>ลงชื่อ</v>
      </c>
    </row>
    <row r="23" spans="1:12" ht="21" customHeight="1">
      <c r="F23" s="38" t="str">
        <f>IF(ข้อมูลทั่วไป!$B$14="","","("&amp;ข้อมูลทั่วไป!$B$14&amp;")")</f>
        <v>(นายคิมจิน วุค)</v>
      </c>
      <c r="G23" s="38"/>
      <c r="H23" s="38"/>
      <c r="I23" s="38"/>
      <c r="J23" s="38"/>
    </row>
    <row r="24" spans="1:12" ht="21" customHeight="1">
      <c r="I24" s="31"/>
    </row>
    <row r="25" spans="1:12" ht="21" customHeight="1">
      <c r="A25" s="33" t="s">
        <v>50</v>
      </c>
    </row>
    <row r="26" spans="1:12" ht="21" customHeight="1">
      <c r="B26" s="47"/>
      <c r="C26" s="34"/>
      <c r="D26" s="34"/>
      <c r="E26" s="34"/>
      <c r="F26" s="34"/>
      <c r="G26" s="34"/>
      <c r="H26" s="34"/>
      <c r="I26" s="34"/>
      <c r="J26" s="35"/>
      <c r="K26" s="34"/>
      <c r="L26" s="34"/>
    </row>
    <row r="27" spans="1:12" ht="21" customHeight="1">
      <c r="B27" s="36"/>
      <c r="C27" s="36"/>
      <c r="D27" s="36"/>
      <c r="E27" s="36"/>
      <c r="F27" s="36"/>
      <c r="G27" s="36"/>
      <c r="H27" s="36"/>
      <c r="I27" s="36"/>
      <c r="J27" s="37"/>
      <c r="K27" s="36"/>
      <c r="L27" s="36"/>
    </row>
    <row r="28" spans="1:12" ht="21" customHeight="1">
      <c r="F28" s="29" t="s">
        <v>49</v>
      </c>
    </row>
    <row r="29" spans="1:12" ht="21" customHeight="1">
      <c r="F29" s="38" t="str">
        <f>"("&amp;ข้อมูลทั่วไป!$B$4&amp;")"</f>
        <v>(นายธีรสิทธิ์ เคียนทอง)</v>
      </c>
      <c r="G29" s="38"/>
      <c r="H29" s="38"/>
      <c r="I29" s="38"/>
      <c r="J29" s="38"/>
      <c r="K29" s="38"/>
    </row>
    <row r="30" spans="1:12" ht="21" customHeight="1">
      <c r="E30" s="39" t="str">
        <f>"ผู้อำนวยการ"&amp;ข้อมูลทั่วไป!$B$2</f>
        <v>ผู้อำนวยการโรงเรียนทับช้างวิทยาคม</v>
      </c>
      <c r="F30" s="39"/>
      <c r="G30" s="39"/>
      <c r="H30" s="39"/>
      <c r="I30" s="39"/>
      <c r="J30" s="39"/>
      <c r="K30" s="39"/>
      <c r="L30" s="39"/>
    </row>
    <row r="31" spans="1:12" ht="21" customHeight="1">
      <c r="E31" s="40"/>
      <c r="F31" s="40"/>
      <c r="G31" s="40"/>
      <c r="H31" s="40"/>
      <c r="I31" s="40"/>
      <c r="J31" s="40"/>
      <c r="K31" s="40"/>
      <c r="L31" s="40"/>
    </row>
    <row r="32" spans="1:12" ht="21" customHeight="1">
      <c r="E32" s="40"/>
      <c r="F32" s="40"/>
      <c r="G32" s="40"/>
      <c r="H32" s="40"/>
      <c r="I32" s="40"/>
      <c r="J32" s="40"/>
      <c r="K32" s="40"/>
      <c r="L32" s="40"/>
    </row>
    <row r="33" spans="1:12" s="48" customFormat="1" ht="14.1" customHeight="1">
      <c r="E33" s="49"/>
      <c r="F33" s="49"/>
      <c r="G33" s="49"/>
      <c r="H33" s="49"/>
      <c r="I33" s="49"/>
      <c r="J33" s="49"/>
      <c r="K33" s="49"/>
      <c r="L33" s="49"/>
    </row>
    <row r="34" spans="1:12" s="48" customFormat="1" ht="16.95" customHeight="1">
      <c r="A34" s="50" t="s">
        <v>51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s="48" customFormat="1" ht="10.199999999999999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  <row r="36" spans="1:12" s="48" customFormat="1" ht="16.95" customHeight="1">
      <c r="B36" s="51" t="s">
        <v>21</v>
      </c>
      <c r="C36" s="51" t="s">
        <v>22</v>
      </c>
      <c r="D36" s="51" t="s">
        <v>23</v>
      </c>
      <c r="E36" s="51" t="s">
        <v>56</v>
      </c>
      <c r="F36" s="58" t="s">
        <v>52</v>
      </c>
      <c r="G36" s="58"/>
      <c r="H36" s="58"/>
      <c r="I36" s="58"/>
      <c r="J36" s="58"/>
      <c r="K36" s="58"/>
      <c r="L36" s="58"/>
    </row>
    <row r="37" spans="1:12" s="48" customFormat="1" ht="16.95" customHeight="1">
      <c r="B37" s="51"/>
      <c r="C37" s="51"/>
      <c r="D37" s="51"/>
      <c r="E37" s="51"/>
      <c r="F37" s="51" t="s">
        <v>62</v>
      </c>
      <c r="G37" s="51"/>
      <c r="H37" s="52" t="s">
        <v>33</v>
      </c>
      <c r="I37" s="52" t="s">
        <v>34</v>
      </c>
      <c r="J37" s="52" t="s">
        <v>35</v>
      </c>
      <c r="K37" s="53" t="s">
        <v>36</v>
      </c>
      <c r="L37" s="53"/>
    </row>
    <row r="38" spans="1:12" s="48" customFormat="1" ht="16.95" customHeight="1">
      <c r="B38" s="51"/>
      <c r="C38" s="51"/>
      <c r="D38" s="51"/>
      <c r="E38" s="51"/>
      <c r="F38" s="51">
        <f>การประเมิน!G3</f>
        <v>20</v>
      </c>
      <c r="G38" s="51"/>
      <c r="H38" s="52">
        <f>การประเมิน!H3</f>
        <v>15</v>
      </c>
      <c r="I38" s="52">
        <f>การประเมิน!I3</f>
        <v>25</v>
      </c>
      <c r="J38" s="52">
        <f>การประเมิน!J3</f>
        <v>10</v>
      </c>
      <c r="K38" s="53"/>
      <c r="L38" s="53"/>
    </row>
    <row r="39" spans="1:12" s="48" customFormat="1" ht="16.95" customHeight="1">
      <c r="B39" s="55">
        <f>IF(การประเมิน!C4="","",การประเมิน!B4)</f>
        <v>1</v>
      </c>
      <c r="C39" s="54">
        <f>IF(การประเมิน!C4="","",การประเมิน!C4)</f>
        <v>31</v>
      </c>
      <c r="D39" s="55" t="str">
        <f>IF(การประเมิน!C4="","",การประเมิน!D4&amp;"/"&amp;การประเมิน!E4)</f>
        <v>ม.1/1</v>
      </c>
      <c r="E39" s="55">
        <f>IF(การประเมิน!C4="","",การประเมิน!F4)</f>
        <v>1</v>
      </c>
      <c r="F39" s="56">
        <f ca="1">IF(การประเมิน!C4="","",การประเมิน!G4)</f>
        <v>19</v>
      </c>
      <c r="G39" s="56"/>
      <c r="H39" s="55">
        <f ca="1">IF(การประเมิน!C4="","",การประเมิน!H4)</f>
        <v>15</v>
      </c>
      <c r="I39" s="55">
        <f ca="1">IF(การประเมิน!C4="","",การประเมิน!I4)</f>
        <v>22</v>
      </c>
      <c r="J39" s="55">
        <f ca="1">IF(การประเมิน!C4="","",การประเมิน!J4)</f>
        <v>10</v>
      </c>
      <c r="K39" s="57" t="str">
        <f ca="1">IF(การประเมิน!C4="","",การประเมิน!K4)</f>
        <v>ผ่าน</v>
      </c>
      <c r="L39" s="57"/>
    </row>
    <row r="40" spans="1:12" s="48" customFormat="1" ht="16.95" customHeight="1">
      <c r="B40" s="55">
        <f>IF(การประเมิน!C5="","",การประเมิน!B5)</f>
        <v>2</v>
      </c>
      <c r="C40" s="54">
        <f>IF(การประเมิน!C5="","",การประเมิน!C5)</f>
        <v>32</v>
      </c>
      <c r="D40" s="55" t="str">
        <f>IF(การประเมิน!C5="","",การประเมิน!D5&amp;"/"&amp;การประเมิน!E5)</f>
        <v>ม.2/2</v>
      </c>
      <c r="E40" s="55">
        <f>IF(การประเมิน!C5="","",การประเมิน!F5)</f>
        <v>2</v>
      </c>
      <c r="F40" s="56">
        <f ca="1">IF(การประเมิน!C5="","",การประเมิน!G5)</f>
        <v>18</v>
      </c>
      <c r="G40" s="56"/>
      <c r="H40" s="55">
        <f ca="1">IF(การประเมิน!C5="","",การประเมิน!H5)</f>
        <v>11</v>
      </c>
      <c r="I40" s="55">
        <f ca="1">IF(การประเมิน!C5="","",การประเมิน!I5)</f>
        <v>22</v>
      </c>
      <c r="J40" s="55">
        <f ca="1">IF(การประเมิน!C5="","",การประเมิน!J5)</f>
        <v>10</v>
      </c>
      <c r="K40" s="57" t="str">
        <f ca="1">IF(การประเมิน!C5="","",การประเมิน!K5)</f>
        <v>ไม่ผ่าน</v>
      </c>
      <c r="L40" s="57"/>
    </row>
    <row r="41" spans="1:12" s="48" customFormat="1" ht="16.95" customHeight="1">
      <c r="B41" s="55">
        <f>IF(การประเมิน!C6="","",การประเมิน!B6)</f>
        <v>3</v>
      </c>
      <c r="C41" s="54">
        <f>IF(การประเมิน!C6="","",การประเมิน!C6)</f>
        <v>33</v>
      </c>
      <c r="D41" s="55" t="str">
        <f>IF(การประเมิน!C6="","",การประเมิน!D6&amp;"/"&amp;การประเมิน!E6)</f>
        <v>ม.3/3</v>
      </c>
      <c r="E41" s="55">
        <f>IF(การประเมิน!C6="","",การประเมิน!F6)</f>
        <v>3</v>
      </c>
      <c r="F41" s="56">
        <f ca="1">IF(การประเมิน!C6="","",การประเมิน!G6)</f>
        <v>18</v>
      </c>
      <c r="G41" s="56"/>
      <c r="H41" s="55">
        <f ca="1">IF(การประเมิน!C6="","",การประเมิน!H6)</f>
        <v>10</v>
      </c>
      <c r="I41" s="55">
        <f ca="1">IF(การประเมิน!C6="","",การประเมิน!I6)</f>
        <v>22</v>
      </c>
      <c r="J41" s="55">
        <f ca="1">IF(การประเมิน!C6="","",การประเมิน!J6)</f>
        <v>10</v>
      </c>
      <c r="K41" s="57" t="str">
        <f ca="1">IF(การประเมิน!C6="","",การประเมิน!K6)</f>
        <v>ไม่ผ่าน</v>
      </c>
      <c r="L41" s="57"/>
    </row>
    <row r="42" spans="1:12" s="48" customFormat="1" ht="16.95" customHeight="1">
      <c r="B42" s="55">
        <f>IF(การประเมิน!C7="","",การประเมิน!B7)</f>
        <v>4</v>
      </c>
      <c r="C42" s="54">
        <f>IF(การประเมิน!C7="","",การประเมิน!C7)</f>
        <v>34</v>
      </c>
      <c r="D42" s="55" t="str">
        <f>IF(การประเมิน!C7="","",การประเมิน!D7&amp;"/"&amp;การประเมิน!E7)</f>
        <v>ม.4/4</v>
      </c>
      <c r="E42" s="55">
        <f>IF(การประเมิน!C7="","",การประเมิน!F7)</f>
        <v>4</v>
      </c>
      <c r="F42" s="56">
        <f ca="1">IF(การประเมิน!C7="","",การประเมิน!G7)</f>
        <v>18</v>
      </c>
      <c r="G42" s="56"/>
      <c r="H42" s="55">
        <f ca="1">IF(การประเมิน!C7="","",การประเมิน!H7)</f>
        <v>10</v>
      </c>
      <c r="I42" s="55">
        <f ca="1">IF(การประเมิน!C7="","",การประเมิน!I7)</f>
        <v>22</v>
      </c>
      <c r="J42" s="55">
        <f ca="1">IF(การประเมิน!C7="","",การประเมิน!J7)</f>
        <v>10</v>
      </c>
      <c r="K42" s="57" t="str">
        <f ca="1">IF(การประเมิน!C7="","",การประเมิน!K7)</f>
        <v>ไม่ผ่าน</v>
      </c>
      <c r="L42" s="57"/>
    </row>
    <row r="43" spans="1:12" s="48" customFormat="1" ht="16.95" customHeight="1">
      <c r="B43" s="55">
        <f>IF(การประเมิน!C8="","",การประเมิน!B8)</f>
        <v>5</v>
      </c>
      <c r="C43" s="54">
        <f>IF(การประเมิน!C8="","",การประเมิน!C8)</f>
        <v>35</v>
      </c>
      <c r="D43" s="55" t="str">
        <f>IF(การประเมิน!C8="","",การประเมิน!D8&amp;"/"&amp;การประเมิน!E8)</f>
        <v>ม.5/5</v>
      </c>
      <c r="E43" s="55">
        <f>IF(การประเมิน!C8="","",การประเมิน!F8)</f>
        <v>5</v>
      </c>
      <c r="F43" s="56">
        <f ca="1">IF(การประเมิน!C8="","",การประเมิน!G8)</f>
        <v>18</v>
      </c>
      <c r="G43" s="56"/>
      <c r="H43" s="55">
        <f ca="1">IF(การประเมิน!C8="","",การประเมิน!H8)</f>
        <v>10</v>
      </c>
      <c r="I43" s="55">
        <f ca="1">IF(การประเมิน!C8="","",การประเมิน!I8)</f>
        <v>22</v>
      </c>
      <c r="J43" s="55">
        <f ca="1">IF(การประเมิน!C8="","",การประเมิน!J8)</f>
        <v>10</v>
      </c>
      <c r="K43" s="57" t="str">
        <f ca="1">IF(การประเมิน!C8="","",การประเมิน!K8)</f>
        <v>ไม่ผ่าน</v>
      </c>
      <c r="L43" s="57"/>
    </row>
    <row r="44" spans="1:12" s="48" customFormat="1" ht="16.95" customHeight="1">
      <c r="B44" s="55">
        <f>IF(การประเมิน!C9="","",การประเมิน!B9)</f>
        <v>6</v>
      </c>
      <c r="C44" s="54">
        <f>IF(การประเมิน!C9="","",การประเมิน!C9)</f>
        <v>36</v>
      </c>
      <c r="D44" s="55" t="str">
        <f>IF(การประเมิน!C9="","",การประเมิน!D9&amp;"/"&amp;การประเมิน!E9)</f>
        <v>ม.6/6</v>
      </c>
      <c r="E44" s="55">
        <f>IF(การประเมิน!C9="","",การประเมิน!F9)</f>
        <v>6</v>
      </c>
      <c r="F44" s="56">
        <f ca="1">IF(การประเมิน!C9="","",การประเมิน!G9)</f>
        <v>17</v>
      </c>
      <c r="G44" s="56"/>
      <c r="H44" s="55">
        <f ca="1">IF(การประเมิน!C9="","",การประเมิน!H9)</f>
        <v>10</v>
      </c>
      <c r="I44" s="55">
        <f ca="1">IF(การประเมิน!C9="","",การประเมิน!I9)</f>
        <v>22</v>
      </c>
      <c r="J44" s="55">
        <f ca="1">IF(การประเมิน!C9="","",การประเมิน!J9)</f>
        <v>10</v>
      </c>
      <c r="K44" s="57" t="str">
        <f ca="1">IF(การประเมิน!C9="","",การประเมิน!K9)</f>
        <v>ไม่ผ่าน</v>
      </c>
      <c r="L44" s="57"/>
    </row>
    <row r="45" spans="1:12" s="48" customFormat="1" ht="16.95" customHeight="1">
      <c r="B45" s="55">
        <f>IF(การประเมิน!C10="","",การประเมิน!B10)</f>
        <v>7</v>
      </c>
      <c r="C45" s="54">
        <f>IF(การประเมิน!C10="","",การประเมิน!C10)</f>
        <v>37</v>
      </c>
      <c r="D45" s="55" t="str">
        <f>IF(การประเมิน!C10="","",การประเมิน!D10&amp;"/"&amp;การประเมิน!E10)</f>
        <v>ม.3/7</v>
      </c>
      <c r="E45" s="55">
        <f>IF(การประเมิน!C10="","",การประเมิน!F10)</f>
        <v>7</v>
      </c>
      <c r="F45" s="56">
        <f ca="1">IF(การประเมิน!C10="","",การประเมิน!G10)</f>
        <v>17</v>
      </c>
      <c r="G45" s="56"/>
      <c r="H45" s="55">
        <f ca="1">IF(การประเมิน!C10="","",การประเมิน!H10)</f>
        <v>10</v>
      </c>
      <c r="I45" s="55">
        <f ca="1">IF(การประเมิน!C10="","",การประเมิน!I10)</f>
        <v>22</v>
      </c>
      <c r="J45" s="55">
        <f ca="1">IF(การประเมิน!C10="","",การประเมิน!J10)</f>
        <v>10</v>
      </c>
      <c r="K45" s="57" t="str">
        <f ca="1">IF(การประเมิน!C10="","",การประเมิน!K10)</f>
        <v>ไม่ผ่าน</v>
      </c>
      <c r="L45" s="57"/>
    </row>
    <row r="46" spans="1:12" s="48" customFormat="1" ht="16.95" customHeight="1">
      <c r="B46" s="55" t="str">
        <f>IF(การประเมิน!C11="","",การประเมิน!B11)</f>
        <v/>
      </c>
      <c r="C46" s="54" t="str">
        <f>IF(การประเมิน!C11="","",การประเมิน!C11)</f>
        <v/>
      </c>
      <c r="D46" s="55" t="str">
        <f>IF(การประเมิน!C11="","",การประเมิน!D11&amp;"/"&amp;การประเมิน!E11)</f>
        <v/>
      </c>
      <c r="E46" s="55" t="str">
        <f>IF(การประเมิน!C11="","",การประเมิน!F11)</f>
        <v/>
      </c>
      <c r="F46" s="56" t="str">
        <f>IF(การประเมิน!C11="","",การประเมิน!G11)</f>
        <v/>
      </c>
      <c r="G46" s="56"/>
      <c r="H46" s="55" t="str">
        <f>IF(การประเมิน!C11="","",การประเมิน!H11)</f>
        <v/>
      </c>
      <c r="I46" s="55" t="str">
        <f>IF(การประเมิน!C11="","",การประเมิน!I11)</f>
        <v/>
      </c>
      <c r="J46" s="55" t="str">
        <f>IF(การประเมิน!C11="","",การประเมิน!J11)</f>
        <v/>
      </c>
      <c r="K46" s="57" t="str">
        <f>IF(การประเมิน!C11="","",การประเมิน!K11)</f>
        <v/>
      </c>
      <c r="L46" s="57"/>
    </row>
    <row r="47" spans="1:12" s="48" customFormat="1" ht="16.95" customHeight="1">
      <c r="B47" s="55" t="str">
        <f>IF(การประเมิน!C12="","",การประเมิน!B12)</f>
        <v/>
      </c>
      <c r="C47" s="54" t="str">
        <f>IF(การประเมิน!C12="","",การประเมิน!C12)</f>
        <v/>
      </c>
      <c r="D47" s="55" t="str">
        <f>IF(การประเมิน!C12="","",การประเมิน!D12&amp;"/"&amp;การประเมิน!E12)</f>
        <v/>
      </c>
      <c r="E47" s="55" t="str">
        <f>IF(การประเมิน!C12="","",การประเมิน!F12)</f>
        <v/>
      </c>
      <c r="F47" s="56" t="str">
        <f>IF(การประเมิน!C12="","",การประเมิน!G12)</f>
        <v/>
      </c>
      <c r="G47" s="56"/>
      <c r="H47" s="55" t="str">
        <f>IF(การประเมิน!C12="","",การประเมิน!H12)</f>
        <v/>
      </c>
      <c r="I47" s="55" t="str">
        <f>IF(การประเมิน!C12="","",การประเมิน!I12)</f>
        <v/>
      </c>
      <c r="J47" s="55" t="str">
        <f>IF(การประเมิน!C12="","",การประเมิน!J12)</f>
        <v/>
      </c>
      <c r="K47" s="57" t="str">
        <f>IF(การประเมิน!C12="","",การประเมิน!K12)</f>
        <v/>
      </c>
      <c r="L47" s="57"/>
    </row>
    <row r="48" spans="1:12" s="48" customFormat="1" ht="16.95" customHeight="1">
      <c r="B48" s="55" t="str">
        <f>IF(การประเมิน!C13="","",การประเมิน!B13)</f>
        <v/>
      </c>
      <c r="C48" s="54" t="str">
        <f>IF(การประเมิน!C13="","",การประเมิน!C13)</f>
        <v/>
      </c>
      <c r="D48" s="55" t="str">
        <f>IF(การประเมิน!C13="","",การประเมิน!D13&amp;"/"&amp;การประเมิน!E13)</f>
        <v/>
      </c>
      <c r="E48" s="55" t="str">
        <f>IF(การประเมิน!C13="","",การประเมิน!F13)</f>
        <v/>
      </c>
      <c r="F48" s="56" t="str">
        <f>IF(การประเมิน!C13="","",การประเมิน!G13)</f>
        <v/>
      </c>
      <c r="G48" s="56"/>
      <c r="H48" s="55" t="str">
        <f>IF(การประเมิน!C13="","",การประเมิน!H13)</f>
        <v/>
      </c>
      <c r="I48" s="55" t="str">
        <f>IF(การประเมิน!C13="","",การประเมิน!I13)</f>
        <v/>
      </c>
      <c r="J48" s="55" t="str">
        <f>IF(การประเมิน!C13="","",การประเมิน!J13)</f>
        <v/>
      </c>
      <c r="K48" s="57" t="str">
        <f>IF(การประเมิน!C13="","",การประเมิน!K13)</f>
        <v/>
      </c>
      <c r="L48" s="57"/>
    </row>
    <row r="49" spans="2:12" s="48" customFormat="1" ht="16.95" customHeight="1">
      <c r="B49" s="55" t="str">
        <f>IF(การประเมิน!C14="","",การประเมิน!B14)</f>
        <v/>
      </c>
      <c r="C49" s="54" t="str">
        <f>IF(การประเมิน!C14="","",การประเมิน!C14)</f>
        <v/>
      </c>
      <c r="D49" s="55" t="str">
        <f>IF(การประเมิน!C14="","",การประเมิน!D14&amp;"/"&amp;การประเมิน!E14)</f>
        <v/>
      </c>
      <c r="E49" s="55" t="str">
        <f>IF(การประเมิน!C14="","",การประเมิน!F14)</f>
        <v/>
      </c>
      <c r="F49" s="56" t="str">
        <f>IF(การประเมิน!C14="","",การประเมิน!G14)</f>
        <v/>
      </c>
      <c r="G49" s="56"/>
      <c r="H49" s="55" t="str">
        <f>IF(การประเมิน!C14="","",การประเมิน!H14)</f>
        <v/>
      </c>
      <c r="I49" s="55" t="str">
        <f>IF(การประเมิน!C14="","",การประเมิน!I14)</f>
        <v/>
      </c>
      <c r="J49" s="55" t="str">
        <f>IF(การประเมิน!C14="","",การประเมิน!J14)</f>
        <v/>
      </c>
      <c r="K49" s="57" t="str">
        <f>IF(การประเมิน!C14="","",การประเมิน!K14)</f>
        <v/>
      </c>
      <c r="L49" s="57"/>
    </row>
    <row r="50" spans="2:12" s="48" customFormat="1" ht="16.95" customHeight="1">
      <c r="B50" s="55" t="str">
        <f>IF(การประเมิน!C15="","",การประเมิน!B15)</f>
        <v/>
      </c>
      <c r="C50" s="54" t="str">
        <f>IF(การประเมิน!C15="","",การประเมิน!C15)</f>
        <v/>
      </c>
      <c r="D50" s="55" t="str">
        <f>IF(การประเมิน!C15="","",การประเมิน!D15&amp;"/"&amp;การประเมิน!E15)</f>
        <v/>
      </c>
      <c r="E50" s="55" t="str">
        <f>IF(การประเมิน!C15="","",การประเมิน!F15)</f>
        <v/>
      </c>
      <c r="F50" s="56" t="str">
        <f>IF(การประเมิน!C15="","",การประเมิน!G15)</f>
        <v/>
      </c>
      <c r="G50" s="56"/>
      <c r="H50" s="55" t="str">
        <f>IF(การประเมิน!C15="","",การประเมิน!H15)</f>
        <v/>
      </c>
      <c r="I50" s="55" t="str">
        <f>IF(การประเมิน!C15="","",การประเมิน!I15)</f>
        <v/>
      </c>
      <c r="J50" s="55" t="str">
        <f>IF(การประเมิน!C15="","",การประเมิน!J15)</f>
        <v/>
      </c>
      <c r="K50" s="57" t="str">
        <f>IF(การประเมิน!C15="","",การประเมิน!K15)</f>
        <v/>
      </c>
      <c r="L50" s="57"/>
    </row>
    <row r="51" spans="2:12" s="48" customFormat="1" ht="16.95" customHeight="1">
      <c r="B51" s="55" t="str">
        <f>IF(การประเมิน!C16="","",การประเมิน!B16)</f>
        <v/>
      </c>
      <c r="C51" s="54" t="str">
        <f>IF(การประเมิน!C16="","",การประเมิน!C16)</f>
        <v/>
      </c>
      <c r="D51" s="55" t="str">
        <f>IF(การประเมิน!C16="","",การประเมิน!D16&amp;"/"&amp;การประเมิน!E16)</f>
        <v/>
      </c>
      <c r="E51" s="55" t="str">
        <f>IF(การประเมิน!C16="","",การประเมิน!F16)</f>
        <v/>
      </c>
      <c r="F51" s="56" t="str">
        <f>IF(การประเมิน!C16="","",การประเมิน!G16)</f>
        <v/>
      </c>
      <c r="G51" s="56"/>
      <c r="H51" s="55" t="str">
        <f>IF(การประเมิน!C16="","",การประเมิน!H16)</f>
        <v/>
      </c>
      <c r="I51" s="55" t="str">
        <f>IF(การประเมิน!C16="","",การประเมิน!I16)</f>
        <v/>
      </c>
      <c r="J51" s="55" t="str">
        <f>IF(การประเมิน!C16="","",การประเมิน!J16)</f>
        <v/>
      </c>
      <c r="K51" s="57" t="str">
        <f>IF(การประเมิน!C16="","",การประเมิน!K16)</f>
        <v/>
      </c>
      <c r="L51" s="57"/>
    </row>
    <row r="52" spans="2:12" s="48" customFormat="1" ht="16.95" customHeight="1">
      <c r="B52" s="55" t="str">
        <f>IF(การประเมิน!C17="","",การประเมิน!B17)</f>
        <v/>
      </c>
      <c r="C52" s="54" t="str">
        <f>IF(การประเมิน!C17="","",การประเมิน!C17)</f>
        <v/>
      </c>
      <c r="D52" s="55" t="str">
        <f>IF(การประเมิน!C17="","",การประเมิน!D17&amp;"/"&amp;การประเมิน!E17)</f>
        <v/>
      </c>
      <c r="E52" s="55" t="str">
        <f>IF(การประเมิน!C17="","",การประเมิน!F17)</f>
        <v/>
      </c>
      <c r="F52" s="56" t="str">
        <f>IF(การประเมิน!C17="","",การประเมิน!G17)</f>
        <v/>
      </c>
      <c r="G52" s="56"/>
      <c r="H52" s="55" t="str">
        <f>IF(การประเมิน!C17="","",การประเมิน!H17)</f>
        <v/>
      </c>
      <c r="I52" s="55" t="str">
        <f>IF(การประเมิน!C17="","",การประเมิน!I17)</f>
        <v/>
      </c>
      <c r="J52" s="55" t="str">
        <f>IF(การประเมิน!C17="","",การประเมิน!J17)</f>
        <v/>
      </c>
      <c r="K52" s="57" t="str">
        <f>IF(การประเมิน!C17="","",การประเมิน!K17)</f>
        <v/>
      </c>
      <c r="L52" s="57"/>
    </row>
    <row r="53" spans="2:12" s="48" customFormat="1" ht="16.95" customHeight="1">
      <c r="B53" s="55" t="str">
        <f>IF(การประเมิน!C18="","",การประเมิน!B18)</f>
        <v/>
      </c>
      <c r="C53" s="54" t="str">
        <f>IF(การประเมิน!C18="","",การประเมิน!C18)</f>
        <v/>
      </c>
      <c r="D53" s="55" t="str">
        <f>IF(การประเมิน!C18="","",การประเมิน!D18&amp;"/"&amp;การประเมิน!E18)</f>
        <v/>
      </c>
      <c r="E53" s="55" t="str">
        <f>IF(การประเมิน!C18="","",การประเมิน!F18)</f>
        <v/>
      </c>
      <c r="F53" s="56" t="str">
        <f>IF(การประเมิน!C18="","",การประเมิน!G18)</f>
        <v/>
      </c>
      <c r="G53" s="56"/>
      <c r="H53" s="55" t="str">
        <f>IF(การประเมิน!C18="","",การประเมิน!H18)</f>
        <v/>
      </c>
      <c r="I53" s="55" t="str">
        <f>IF(การประเมิน!C18="","",การประเมิน!I18)</f>
        <v/>
      </c>
      <c r="J53" s="55" t="str">
        <f>IF(การประเมิน!C18="","",การประเมิน!J18)</f>
        <v/>
      </c>
      <c r="K53" s="57" t="str">
        <f>IF(การประเมิน!C18="","",การประเมิน!K18)</f>
        <v/>
      </c>
      <c r="L53" s="57"/>
    </row>
    <row r="54" spans="2:12" s="48" customFormat="1" ht="16.95" customHeight="1">
      <c r="B54" s="55" t="str">
        <f>IF(การประเมิน!C19="","",การประเมิน!B19)</f>
        <v/>
      </c>
      <c r="C54" s="54" t="str">
        <f>IF(การประเมิน!C19="","",การประเมิน!C19)</f>
        <v/>
      </c>
      <c r="D54" s="55" t="str">
        <f>IF(การประเมิน!C19="","",การประเมิน!D19&amp;"/"&amp;การประเมิน!E19)</f>
        <v/>
      </c>
      <c r="E54" s="55" t="str">
        <f>IF(การประเมิน!C19="","",การประเมิน!F19)</f>
        <v/>
      </c>
      <c r="F54" s="56" t="str">
        <f>IF(การประเมิน!C19="","",การประเมิน!G19)</f>
        <v/>
      </c>
      <c r="G54" s="56"/>
      <c r="H54" s="55" t="str">
        <f>IF(การประเมิน!C19="","",การประเมิน!H19)</f>
        <v/>
      </c>
      <c r="I54" s="55" t="str">
        <f>IF(การประเมิน!C19="","",การประเมิน!I19)</f>
        <v/>
      </c>
      <c r="J54" s="55" t="str">
        <f>IF(การประเมิน!C19="","",การประเมิน!J19)</f>
        <v/>
      </c>
      <c r="K54" s="57" t="str">
        <f>IF(การประเมิน!C19="","",การประเมิน!K19)</f>
        <v/>
      </c>
      <c r="L54" s="57"/>
    </row>
    <row r="55" spans="2:12" s="48" customFormat="1" ht="16.95" customHeight="1">
      <c r="B55" s="55" t="str">
        <f>IF(การประเมิน!C20="","",การประเมิน!B20)</f>
        <v/>
      </c>
      <c r="C55" s="54" t="str">
        <f>IF(การประเมิน!C20="","",การประเมิน!C20)</f>
        <v/>
      </c>
      <c r="D55" s="55" t="str">
        <f>IF(การประเมิน!C20="","",การประเมิน!D20&amp;"/"&amp;การประเมิน!E20)</f>
        <v/>
      </c>
      <c r="E55" s="55" t="str">
        <f>IF(การประเมิน!C20="","",การประเมิน!F20)</f>
        <v/>
      </c>
      <c r="F55" s="56" t="str">
        <f>IF(การประเมิน!C20="","",การประเมิน!G20)</f>
        <v/>
      </c>
      <c r="G55" s="56"/>
      <c r="H55" s="55" t="str">
        <f>IF(การประเมิน!C20="","",การประเมิน!H20)</f>
        <v/>
      </c>
      <c r="I55" s="55" t="str">
        <f>IF(การประเมิน!C20="","",การประเมิน!I20)</f>
        <v/>
      </c>
      <c r="J55" s="55" t="str">
        <f>IF(การประเมิน!C20="","",การประเมิน!J20)</f>
        <v/>
      </c>
      <c r="K55" s="57" t="str">
        <f>IF(การประเมิน!C20="","",การประเมิน!K20)</f>
        <v/>
      </c>
      <c r="L55" s="57"/>
    </row>
    <row r="56" spans="2:12" s="48" customFormat="1" ht="16.95" customHeight="1">
      <c r="B56" s="55" t="str">
        <f>IF(การประเมิน!C21="","",การประเมิน!B21)</f>
        <v/>
      </c>
      <c r="C56" s="54" t="str">
        <f>IF(การประเมิน!C21="","",การประเมิน!C21)</f>
        <v/>
      </c>
      <c r="D56" s="55" t="str">
        <f>IF(การประเมิน!C21="","",การประเมิน!D21&amp;"/"&amp;การประเมิน!E21)</f>
        <v/>
      </c>
      <c r="E56" s="55" t="str">
        <f>IF(การประเมิน!C21="","",การประเมิน!F21)</f>
        <v/>
      </c>
      <c r="F56" s="56" t="str">
        <f>IF(การประเมิน!C21="","",การประเมิน!G21)</f>
        <v/>
      </c>
      <c r="G56" s="56"/>
      <c r="H56" s="55" t="str">
        <f>IF(การประเมิน!C21="","",การประเมิน!H21)</f>
        <v/>
      </c>
      <c r="I56" s="55" t="str">
        <f>IF(การประเมิน!C21="","",การประเมิน!I21)</f>
        <v/>
      </c>
      <c r="J56" s="55" t="str">
        <f>IF(การประเมิน!C21="","",การประเมิน!J21)</f>
        <v/>
      </c>
      <c r="K56" s="57" t="str">
        <f>IF(การประเมิน!C21="","",การประเมิน!K21)</f>
        <v/>
      </c>
      <c r="L56" s="57"/>
    </row>
    <row r="57" spans="2:12" s="48" customFormat="1" ht="16.95" customHeight="1">
      <c r="B57" s="55" t="str">
        <f>IF(การประเมิน!C22="","",การประเมิน!B22)</f>
        <v/>
      </c>
      <c r="C57" s="54" t="str">
        <f>IF(การประเมิน!C22="","",การประเมิน!C22)</f>
        <v/>
      </c>
      <c r="D57" s="55" t="str">
        <f>IF(การประเมิน!C22="","",การประเมิน!D22&amp;"/"&amp;การประเมิน!E22)</f>
        <v/>
      </c>
      <c r="E57" s="55" t="str">
        <f>IF(การประเมิน!C22="","",การประเมิน!F22)</f>
        <v/>
      </c>
      <c r="F57" s="56" t="str">
        <f>IF(การประเมิน!C22="","",การประเมิน!G22)</f>
        <v/>
      </c>
      <c r="G57" s="56"/>
      <c r="H57" s="55" t="str">
        <f>IF(การประเมิน!C22="","",การประเมิน!H22)</f>
        <v/>
      </c>
      <c r="I57" s="55" t="str">
        <f>IF(การประเมิน!C22="","",การประเมิน!I22)</f>
        <v/>
      </c>
      <c r="J57" s="55" t="str">
        <f>IF(การประเมิน!C22="","",การประเมิน!J22)</f>
        <v/>
      </c>
      <c r="K57" s="57" t="str">
        <f>IF(การประเมิน!C22="","",การประเมิน!K22)</f>
        <v/>
      </c>
      <c r="L57" s="57"/>
    </row>
    <row r="58" spans="2:12" s="48" customFormat="1" ht="16.95" customHeight="1">
      <c r="B58" s="55" t="str">
        <f>IF(การประเมิน!C23="","",การประเมิน!B23)</f>
        <v/>
      </c>
      <c r="C58" s="54" t="str">
        <f>IF(การประเมิน!C23="","",การประเมิน!C23)</f>
        <v/>
      </c>
      <c r="D58" s="55" t="str">
        <f>IF(การประเมิน!C23="","",การประเมิน!D23&amp;"/"&amp;การประเมิน!E23)</f>
        <v/>
      </c>
      <c r="E58" s="55" t="str">
        <f>IF(การประเมิน!C23="","",การประเมิน!F23)</f>
        <v/>
      </c>
      <c r="F58" s="56" t="str">
        <f>IF(การประเมิน!C23="","",การประเมิน!G23)</f>
        <v/>
      </c>
      <c r="G58" s="56"/>
      <c r="H58" s="55" t="str">
        <f>IF(การประเมิน!C23="","",การประเมิน!H23)</f>
        <v/>
      </c>
      <c r="I58" s="55" t="str">
        <f>IF(การประเมิน!C23="","",การประเมิน!I23)</f>
        <v/>
      </c>
      <c r="J58" s="55" t="str">
        <f>IF(การประเมิน!C23="","",การประเมิน!J23)</f>
        <v/>
      </c>
      <c r="K58" s="57" t="str">
        <f>IF(การประเมิน!C23="","",การประเมิน!K23)</f>
        <v/>
      </c>
      <c r="L58" s="57"/>
    </row>
    <row r="59" spans="2:12" s="48" customFormat="1" ht="16.95" customHeight="1">
      <c r="B59" s="55" t="str">
        <f>IF(การประเมิน!C24="","",การประเมิน!B24)</f>
        <v/>
      </c>
      <c r="C59" s="54" t="str">
        <f>IF(การประเมิน!C24="","",การประเมิน!C24)</f>
        <v/>
      </c>
      <c r="D59" s="55" t="str">
        <f>IF(การประเมิน!C24="","",การประเมิน!D24&amp;"/"&amp;การประเมิน!E24)</f>
        <v/>
      </c>
      <c r="E59" s="55" t="str">
        <f>IF(การประเมิน!C24="","",การประเมิน!F24)</f>
        <v/>
      </c>
      <c r="F59" s="56" t="str">
        <f>IF(การประเมิน!C24="","",การประเมิน!G24)</f>
        <v/>
      </c>
      <c r="G59" s="56"/>
      <c r="H59" s="55" t="str">
        <f>IF(การประเมิน!C24="","",การประเมิน!H24)</f>
        <v/>
      </c>
      <c r="I59" s="55" t="str">
        <f>IF(การประเมิน!C24="","",การประเมิน!I24)</f>
        <v/>
      </c>
      <c r="J59" s="55" t="str">
        <f>IF(การประเมิน!C24="","",การประเมิน!J24)</f>
        <v/>
      </c>
      <c r="K59" s="57" t="str">
        <f>IF(การประเมิน!C24="","",การประเมิน!K24)</f>
        <v/>
      </c>
      <c r="L59" s="57"/>
    </row>
    <row r="60" spans="2:12" s="48" customFormat="1" ht="16.95" customHeight="1">
      <c r="B60" s="55" t="str">
        <f>IF(การประเมิน!C25="","",การประเมิน!B25)</f>
        <v/>
      </c>
      <c r="C60" s="54" t="str">
        <f>IF(การประเมิน!C25="","",การประเมิน!C25)</f>
        <v/>
      </c>
      <c r="D60" s="55" t="str">
        <f>IF(การประเมิน!C25="","",การประเมิน!D25&amp;"/"&amp;การประเมิน!E25)</f>
        <v/>
      </c>
      <c r="E60" s="55" t="str">
        <f>IF(การประเมิน!C25="","",การประเมิน!F25)</f>
        <v/>
      </c>
      <c r="F60" s="56" t="str">
        <f>IF(การประเมิน!C25="","",การประเมิน!G25)</f>
        <v/>
      </c>
      <c r="G60" s="56"/>
      <c r="H60" s="55" t="str">
        <f>IF(การประเมิน!C25="","",การประเมิน!H25)</f>
        <v/>
      </c>
      <c r="I60" s="55" t="str">
        <f>IF(การประเมิน!C25="","",การประเมิน!I25)</f>
        <v/>
      </c>
      <c r="J60" s="55" t="str">
        <f>IF(การประเมิน!C25="","",การประเมิน!J25)</f>
        <v/>
      </c>
      <c r="K60" s="57" t="str">
        <f>IF(การประเมิน!C25="","",การประเมิน!K25)</f>
        <v/>
      </c>
      <c r="L60" s="57"/>
    </row>
    <row r="61" spans="2:12" s="48" customFormat="1" ht="16.95" customHeight="1">
      <c r="B61" s="55" t="str">
        <f>IF(การประเมิน!C26="","",การประเมิน!B26)</f>
        <v/>
      </c>
      <c r="C61" s="54" t="str">
        <f>IF(การประเมิน!C26="","",การประเมิน!C26)</f>
        <v/>
      </c>
      <c r="D61" s="55" t="str">
        <f>IF(การประเมิน!C26="","",การประเมิน!D26&amp;"/"&amp;การประเมิน!E26)</f>
        <v/>
      </c>
      <c r="E61" s="55" t="str">
        <f>IF(การประเมิน!C26="","",การประเมิน!F26)</f>
        <v/>
      </c>
      <c r="F61" s="56" t="str">
        <f>IF(การประเมิน!C26="","",การประเมิน!G26)</f>
        <v/>
      </c>
      <c r="G61" s="56"/>
      <c r="H61" s="55" t="str">
        <f>IF(การประเมิน!C26="","",การประเมิน!H26)</f>
        <v/>
      </c>
      <c r="I61" s="55" t="str">
        <f>IF(การประเมิน!C26="","",การประเมิน!I26)</f>
        <v/>
      </c>
      <c r="J61" s="55" t="str">
        <f>IF(การประเมิน!C26="","",การประเมิน!J26)</f>
        <v/>
      </c>
      <c r="K61" s="57" t="str">
        <f>IF(การประเมิน!C26="","",การประเมิน!K26)</f>
        <v/>
      </c>
      <c r="L61" s="57"/>
    </row>
    <row r="62" spans="2:12" s="48" customFormat="1" ht="16.95" customHeight="1">
      <c r="B62" s="55" t="str">
        <f>IF(การประเมิน!C27="","",การประเมิน!B27)</f>
        <v/>
      </c>
      <c r="C62" s="54" t="str">
        <f>IF(การประเมิน!C27="","",การประเมิน!C27)</f>
        <v/>
      </c>
      <c r="D62" s="55" t="str">
        <f>IF(การประเมิน!C27="","",การประเมิน!D27&amp;"/"&amp;การประเมิน!E27)</f>
        <v/>
      </c>
      <c r="E62" s="55" t="str">
        <f>IF(การประเมิน!C27="","",การประเมิน!F27)</f>
        <v/>
      </c>
      <c r="F62" s="56" t="str">
        <f>IF(การประเมิน!C27="","",การประเมิน!G27)</f>
        <v/>
      </c>
      <c r="G62" s="56"/>
      <c r="H62" s="55" t="str">
        <f>IF(การประเมิน!C27="","",การประเมิน!H27)</f>
        <v/>
      </c>
      <c r="I62" s="55" t="str">
        <f>IF(การประเมิน!C27="","",การประเมิน!I27)</f>
        <v/>
      </c>
      <c r="J62" s="55" t="str">
        <f>IF(การประเมิน!C27="","",การประเมิน!J27)</f>
        <v/>
      </c>
      <c r="K62" s="57" t="str">
        <f>IF(การประเมิน!C27="","",การประเมิน!K27)</f>
        <v/>
      </c>
      <c r="L62" s="57"/>
    </row>
    <row r="63" spans="2:12" s="48" customFormat="1" ht="16.95" customHeight="1">
      <c r="B63" s="55" t="str">
        <f>IF(การประเมิน!C28="","",การประเมิน!B28)</f>
        <v/>
      </c>
      <c r="C63" s="54" t="str">
        <f>IF(การประเมิน!C28="","",การประเมิน!C28)</f>
        <v/>
      </c>
      <c r="D63" s="55" t="str">
        <f>IF(การประเมิน!C28="","",การประเมิน!D28&amp;"/"&amp;การประเมิน!E28)</f>
        <v/>
      </c>
      <c r="E63" s="55" t="str">
        <f>IF(การประเมิน!C28="","",การประเมิน!F28)</f>
        <v/>
      </c>
      <c r="F63" s="56" t="str">
        <f>IF(การประเมิน!C28="","",การประเมิน!G28)</f>
        <v/>
      </c>
      <c r="G63" s="56"/>
      <c r="H63" s="55" t="str">
        <f>IF(การประเมิน!C28="","",การประเมิน!H28)</f>
        <v/>
      </c>
      <c r="I63" s="55" t="str">
        <f>IF(การประเมิน!C28="","",การประเมิน!I28)</f>
        <v/>
      </c>
      <c r="J63" s="55" t="str">
        <f>IF(การประเมิน!C28="","",การประเมิน!J28)</f>
        <v/>
      </c>
      <c r="K63" s="57" t="str">
        <f>IF(การประเมิน!C28="","",การประเมิน!K28)</f>
        <v/>
      </c>
      <c r="L63" s="57"/>
    </row>
    <row r="64" spans="2:12" s="48" customFormat="1" ht="16.95" customHeight="1">
      <c r="B64" s="55" t="str">
        <f>IF(การประเมิน!C29="","",การประเมิน!B29)</f>
        <v/>
      </c>
      <c r="C64" s="54" t="str">
        <f>IF(การประเมิน!C29="","",การประเมิน!C29)</f>
        <v/>
      </c>
      <c r="D64" s="55" t="str">
        <f>IF(การประเมิน!C29="","",การประเมิน!D29&amp;"/"&amp;การประเมิน!E29)</f>
        <v/>
      </c>
      <c r="E64" s="55" t="str">
        <f>IF(การประเมิน!C29="","",การประเมิน!F29)</f>
        <v/>
      </c>
      <c r="F64" s="56" t="str">
        <f>IF(การประเมิน!C29="","",การประเมิน!G29)</f>
        <v/>
      </c>
      <c r="G64" s="56"/>
      <c r="H64" s="55" t="str">
        <f>IF(การประเมิน!C29="","",การประเมิน!H29)</f>
        <v/>
      </c>
      <c r="I64" s="55" t="str">
        <f>IF(การประเมิน!C29="","",การประเมิน!I29)</f>
        <v/>
      </c>
      <c r="J64" s="55" t="str">
        <f>IF(การประเมิน!C29="","",การประเมิน!J29)</f>
        <v/>
      </c>
      <c r="K64" s="57" t="str">
        <f>IF(การประเมิน!C29="","",การประเมิน!K29)</f>
        <v/>
      </c>
      <c r="L64" s="57"/>
    </row>
    <row r="65" spans="2:12" s="48" customFormat="1" ht="16.95" customHeight="1">
      <c r="B65" s="55" t="str">
        <f>IF(การประเมิน!C30="","",การประเมิน!B30)</f>
        <v/>
      </c>
      <c r="C65" s="54" t="str">
        <f>IF(การประเมิน!C30="","",การประเมิน!C30)</f>
        <v/>
      </c>
      <c r="D65" s="55" t="str">
        <f>IF(การประเมิน!C30="","",การประเมิน!D30&amp;"/"&amp;การประเมิน!E30)</f>
        <v/>
      </c>
      <c r="E65" s="55" t="str">
        <f>IF(การประเมิน!C30="","",การประเมิน!F30)</f>
        <v/>
      </c>
      <c r="F65" s="56" t="str">
        <f>IF(การประเมิน!C30="","",การประเมิน!G30)</f>
        <v/>
      </c>
      <c r="G65" s="56"/>
      <c r="H65" s="55" t="str">
        <f>IF(การประเมิน!C30="","",การประเมิน!H30)</f>
        <v/>
      </c>
      <c r="I65" s="55" t="str">
        <f>IF(การประเมิน!C30="","",การประเมิน!I30)</f>
        <v/>
      </c>
      <c r="J65" s="55" t="str">
        <f>IF(การประเมิน!C30="","",การประเมิน!J30)</f>
        <v/>
      </c>
      <c r="K65" s="57" t="str">
        <f>IF(การประเมิน!C30="","",การประเมิน!K30)</f>
        <v/>
      </c>
      <c r="L65" s="57"/>
    </row>
    <row r="66" spans="2:12" s="48" customFormat="1" ht="16.95" customHeight="1">
      <c r="B66" s="55" t="str">
        <f>IF(การประเมิน!C31="","",การประเมิน!B31)</f>
        <v/>
      </c>
      <c r="C66" s="54" t="str">
        <f>IF(การประเมิน!C31="","",การประเมิน!C31)</f>
        <v/>
      </c>
      <c r="D66" s="55" t="str">
        <f>IF(การประเมิน!C31="","",การประเมิน!D31&amp;"/"&amp;การประเมิน!E31)</f>
        <v/>
      </c>
      <c r="E66" s="55" t="str">
        <f>IF(การประเมิน!C31="","",การประเมิน!F31)</f>
        <v/>
      </c>
      <c r="F66" s="56" t="str">
        <f>IF(การประเมิน!C31="","",การประเมิน!G31)</f>
        <v/>
      </c>
      <c r="G66" s="56"/>
      <c r="H66" s="55" t="str">
        <f>IF(การประเมิน!C31="","",การประเมิน!H31)</f>
        <v/>
      </c>
      <c r="I66" s="55" t="str">
        <f>IF(การประเมิน!C31="","",การประเมิน!I31)</f>
        <v/>
      </c>
      <c r="J66" s="55" t="str">
        <f>IF(การประเมิน!C31="","",การประเมิน!J31)</f>
        <v/>
      </c>
      <c r="K66" s="57" t="str">
        <f>IF(การประเมิน!C31="","",การประเมิน!K31)</f>
        <v/>
      </c>
      <c r="L66" s="57"/>
    </row>
    <row r="67" spans="2:12" s="48" customFormat="1" ht="16.95" customHeight="1">
      <c r="B67" s="55" t="str">
        <f>IF(การประเมิน!C32="","",การประเมิน!B32)</f>
        <v/>
      </c>
      <c r="C67" s="54" t="str">
        <f>IF(การประเมิน!C32="","",การประเมิน!C32)</f>
        <v/>
      </c>
      <c r="D67" s="55" t="str">
        <f>IF(การประเมิน!C32="","",การประเมิน!D32&amp;"/"&amp;การประเมิน!E32)</f>
        <v/>
      </c>
      <c r="E67" s="55" t="str">
        <f>IF(การประเมิน!C32="","",การประเมิน!F32)</f>
        <v/>
      </c>
      <c r="F67" s="56" t="str">
        <f>IF(การประเมิน!C32="","",การประเมิน!G32)</f>
        <v/>
      </c>
      <c r="G67" s="56"/>
      <c r="H67" s="55" t="str">
        <f>IF(การประเมิน!C32="","",การประเมิน!H32)</f>
        <v/>
      </c>
      <c r="I67" s="55" t="str">
        <f>IF(การประเมิน!C32="","",การประเมิน!I32)</f>
        <v/>
      </c>
      <c r="J67" s="55" t="str">
        <f>IF(การประเมิน!C32="","",การประเมิน!J32)</f>
        <v/>
      </c>
      <c r="K67" s="57" t="str">
        <f>IF(การประเมิน!C32="","",การประเมิน!K32)</f>
        <v/>
      </c>
      <c r="L67" s="57"/>
    </row>
    <row r="68" spans="2:12" s="48" customFormat="1" ht="16.95" customHeight="1">
      <c r="B68" s="55" t="str">
        <f>IF(การประเมิน!C33="","",การประเมิน!B33)</f>
        <v/>
      </c>
      <c r="C68" s="54" t="str">
        <f>IF(การประเมิน!C33="","",การประเมิน!C33)</f>
        <v/>
      </c>
      <c r="D68" s="55" t="str">
        <f>IF(การประเมิน!C33="","",การประเมิน!D33&amp;"/"&amp;การประเมิน!E33)</f>
        <v/>
      </c>
      <c r="E68" s="55" t="str">
        <f>IF(การประเมิน!C33="","",การประเมิน!F33)</f>
        <v/>
      </c>
      <c r="F68" s="56" t="str">
        <f>IF(การประเมิน!C33="","",การประเมิน!G33)</f>
        <v/>
      </c>
      <c r="G68" s="56"/>
      <c r="H68" s="55" t="str">
        <f>IF(การประเมิน!C33="","",การประเมิน!H33)</f>
        <v/>
      </c>
      <c r="I68" s="55" t="str">
        <f>IF(การประเมิน!C33="","",การประเมิน!I33)</f>
        <v/>
      </c>
      <c r="J68" s="55" t="str">
        <f>IF(การประเมิน!C33="","",การประเมิน!J33)</f>
        <v/>
      </c>
      <c r="K68" s="57" t="str">
        <f>IF(การประเมิน!C33="","",การประเมิน!K33)</f>
        <v/>
      </c>
      <c r="L68" s="57"/>
    </row>
    <row r="69" spans="2:12" s="48" customFormat="1" ht="16.95" customHeight="1">
      <c r="B69" s="55" t="str">
        <f>IF(การประเมิน!C34="","",การประเมิน!B34)</f>
        <v/>
      </c>
      <c r="C69" s="54" t="str">
        <f>IF(การประเมิน!C34="","",การประเมิน!C34)</f>
        <v/>
      </c>
      <c r="D69" s="55" t="str">
        <f>IF(การประเมิน!C34="","",การประเมิน!D34&amp;"/"&amp;การประเมิน!E34)</f>
        <v/>
      </c>
      <c r="E69" s="55" t="str">
        <f>IF(การประเมิน!C34="","",การประเมิน!F34)</f>
        <v/>
      </c>
      <c r="F69" s="56" t="str">
        <f>IF(การประเมิน!C34="","",การประเมิน!G34)</f>
        <v/>
      </c>
      <c r="G69" s="56"/>
      <c r="H69" s="55" t="str">
        <f>IF(การประเมิน!C34="","",การประเมิน!H34)</f>
        <v/>
      </c>
      <c r="I69" s="55" t="str">
        <f>IF(การประเมิน!C34="","",การประเมิน!I34)</f>
        <v/>
      </c>
      <c r="J69" s="55" t="str">
        <f>IF(การประเมิน!C34="","",การประเมิน!J34)</f>
        <v/>
      </c>
      <c r="K69" s="57" t="str">
        <f>IF(การประเมิน!C34="","",การประเมิน!K34)</f>
        <v/>
      </c>
      <c r="L69" s="57"/>
    </row>
    <row r="70" spans="2:12" s="48" customFormat="1" ht="16.95" customHeight="1">
      <c r="B70" s="55" t="str">
        <f>IF(การประเมิน!C35="","",การประเมิน!B35)</f>
        <v/>
      </c>
      <c r="C70" s="54" t="str">
        <f>IF(การประเมิน!C35="","",การประเมิน!C35)</f>
        <v/>
      </c>
      <c r="D70" s="55" t="str">
        <f>IF(การประเมิน!C35="","",การประเมิน!D35&amp;"/"&amp;การประเมิน!E35)</f>
        <v/>
      </c>
      <c r="E70" s="55" t="str">
        <f>IF(การประเมิน!C35="","",การประเมิน!F35)</f>
        <v/>
      </c>
      <c r="F70" s="56" t="str">
        <f>IF(การประเมิน!C35="","",การประเมิน!G35)</f>
        <v/>
      </c>
      <c r="G70" s="56"/>
      <c r="H70" s="55" t="str">
        <f>IF(การประเมิน!C35="","",การประเมิน!H35)</f>
        <v/>
      </c>
      <c r="I70" s="55" t="str">
        <f>IF(การประเมิน!C35="","",การประเมิน!I35)</f>
        <v/>
      </c>
      <c r="J70" s="55" t="str">
        <f>IF(การประเมิน!C35="","",การประเมิน!J35)</f>
        <v/>
      </c>
      <c r="K70" s="57" t="str">
        <f>IF(การประเมิน!C35="","",การประเมิน!K35)</f>
        <v/>
      </c>
      <c r="L70" s="57"/>
    </row>
    <row r="71" spans="2:12" s="48" customFormat="1" ht="16.95" customHeight="1">
      <c r="B71" s="55" t="str">
        <f>IF(การประเมิน!C36="","",การประเมิน!B36)</f>
        <v/>
      </c>
      <c r="C71" s="54" t="str">
        <f>IF(การประเมิน!C36="","",การประเมิน!C36)</f>
        <v/>
      </c>
      <c r="D71" s="55" t="str">
        <f>IF(การประเมิน!C36="","",การประเมิน!D36&amp;"/"&amp;การประเมิน!E36)</f>
        <v/>
      </c>
      <c r="E71" s="55" t="str">
        <f>IF(การประเมิน!C36="","",การประเมิน!F36)</f>
        <v/>
      </c>
      <c r="F71" s="56" t="str">
        <f>IF(การประเมิน!C36="","",การประเมิน!G36)</f>
        <v/>
      </c>
      <c r="G71" s="56"/>
      <c r="H71" s="55" t="str">
        <f>IF(การประเมิน!C36="","",การประเมิน!H36)</f>
        <v/>
      </c>
      <c r="I71" s="55" t="str">
        <f>IF(การประเมิน!C36="","",การประเมิน!I36)</f>
        <v/>
      </c>
      <c r="J71" s="55" t="str">
        <f>IF(การประเมิน!C36="","",การประเมิน!J36)</f>
        <v/>
      </c>
      <c r="K71" s="57" t="str">
        <f>IF(การประเมิน!C36="","",การประเมิน!K36)</f>
        <v/>
      </c>
      <c r="L71" s="57"/>
    </row>
    <row r="72" spans="2:12" s="48" customFormat="1" ht="16.95" customHeight="1">
      <c r="B72" s="55" t="str">
        <f>IF(การประเมิน!C37="","",การประเมิน!B37)</f>
        <v/>
      </c>
      <c r="C72" s="54" t="str">
        <f>IF(การประเมิน!C37="","",การประเมิน!C37)</f>
        <v/>
      </c>
      <c r="D72" s="55" t="str">
        <f>IF(การประเมิน!C37="","",การประเมิน!D37&amp;"/"&amp;การประเมิน!E37)</f>
        <v/>
      </c>
      <c r="E72" s="55" t="str">
        <f>IF(การประเมิน!C37="","",การประเมิน!F37)</f>
        <v/>
      </c>
      <c r="F72" s="56" t="str">
        <f>IF(การประเมิน!C37="","",การประเมิน!G37)</f>
        <v/>
      </c>
      <c r="G72" s="56"/>
      <c r="H72" s="55" t="str">
        <f>IF(การประเมิน!C37="","",การประเมิน!H37)</f>
        <v/>
      </c>
      <c r="I72" s="55" t="str">
        <f>IF(การประเมิน!C37="","",การประเมิน!I37)</f>
        <v/>
      </c>
      <c r="J72" s="55" t="str">
        <f>IF(การประเมิน!C37="","",การประเมิน!J37)</f>
        <v/>
      </c>
      <c r="K72" s="57" t="str">
        <f>IF(การประเมิน!C37="","",การประเมิน!K37)</f>
        <v/>
      </c>
      <c r="L72" s="57"/>
    </row>
    <row r="73" spans="2:12" s="48" customFormat="1" ht="16.95" customHeight="1">
      <c r="B73" s="55" t="str">
        <f>IF(การประเมิน!C38="","",การประเมิน!B38)</f>
        <v/>
      </c>
      <c r="C73" s="54" t="str">
        <f>IF(การประเมิน!C38="","",การประเมิน!C38)</f>
        <v/>
      </c>
      <c r="D73" s="55" t="str">
        <f>IF(การประเมิน!C38="","",การประเมิน!D38&amp;"/"&amp;การประเมิน!E38)</f>
        <v/>
      </c>
      <c r="E73" s="55" t="str">
        <f>IF(การประเมิน!C38="","",การประเมิน!F38)</f>
        <v/>
      </c>
      <c r="F73" s="56" t="str">
        <f>IF(การประเมิน!C38="","",การประเมิน!G38)</f>
        <v/>
      </c>
      <c r="G73" s="56"/>
      <c r="H73" s="55" t="str">
        <f>IF(การประเมิน!C38="","",การประเมิน!H38)</f>
        <v/>
      </c>
      <c r="I73" s="55" t="str">
        <f>IF(การประเมิน!C38="","",การประเมิน!I38)</f>
        <v/>
      </c>
      <c r="J73" s="55" t="str">
        <f>IF(การประเมิน!C38="","",การประเมิน!J38)</f>
        <v/>
      </c>
      <c r="K73" s="57" t="str">
        <f>IF(การประเมิน!C38="","",การประเมิน!K38)</f>
        <v/>
      </c>
      <c r="L73" s="57"/>
    </row>
    <row r="74" spans="2:12" s="48" customFormat="1" ht="16.95" customHeight="1">
      <c r="B74" s="55" t="str">
        <f>IF(การประเมิน!C39="","",การประเมิน!B39)</f>
        <v/>
      </c>
      <c r="C74" s="54" t="str">
        <f>IF(การประเมิน!C39="","",การประเมิน!C39)</f>
        <v/>
      </c>
      <c r="D74" s="55" t="str">
        <f>IF(การประเมิน!C39="","",การประเมิน!D39&amp;"/"&amp;การประเมิน!E39)</f>
        <v/>
      </c>
      <c r="E74" s="55" t="str">
        <f>IF(การประเมิน!C39="","",การประเมิน!F39)</f>
        <v/>
      </c>
      <c r="F74" s="56" t="str">
        <f>IF(การประเมิน!C39="","",การประเมิน!G39)</f>
        <v/>
      </c>
      <c r="G74" s="56"/>
      <c r="H74" s="55" t="str">
        <f>IF(การประเมิน!C39="","",การประเมิน!H39)</f>
        <v/>
      </c>
      <c r="I74" s="55" t="str">
        <f>IF(การประเมิน!C39="","",การประเมิน!I39)</f>
        <v/>
      </c>
      <c r="J74" s="55" t="str">
        <f>IF(การประเมิน!C39="","",การประเมิน!J39)</f>
        <v/>
      </c>
      <c r="K74" s="57" t="str">
        <f>IF(การประเมิน!C39="","",การประเมิน!K39)</f>
        <v/>
      </c>
      <c r="L74" s="57"/>
    </row>
    <row r="75" spans="2:12" s="48" customFormat="1" ht="16.95" customHeight="1">
      <c r="B75" s="55" t="str">
        <f>IF(การประเมิน!C40="","",การประเมิน!B40)</f>
        <v/>
      </c>
      <c r="C75" s="54" t="str">
        <f>IF(การประเมิน!C40="","",การประเมิน!C40)</f>
        <v/>
      </c>
      <c r="D75" s="55" t="str">
        <f>IF(การประเมิน!C40="","",การประเมิน!D40&amp;"/"&amp;การประเมิน!E40)</f>
        <v/>
      </c>
      <c r="E75" s="55" t="str">
        <f>IF(การประเมิน!C40="","",การประเมิน!F40)</f>
        <v/>
      </c>
      <c r="F75" s="56" t="str">
        <f>IF(การประเมิน!C40="","",การประเมิน!G40)</f>
        <v/>
      </c>
      <c r="G75" s="56"/>
      <c r="H75" s="55" t="str">
        <f>IF(การประเมิน!C40="","",การประเมิน!H40)</f>
        <v/>
      </c>
      <c r="I75" s="55" t="str">
        <f>IF(การประเมิน!C40="","",การประเมิน!I40)</f>
        <v/>
      </c>
      <c r="J75" s="55" t="str">
        <f>IF(การประเมิน!C40="","",การประเมิน!J40)</f>
        <v/>
      </c>
      <c r="K75" s="57" t="str">
        <f>IF(การประเมิน!C40="","",การประเมิน!K40)</f>
        <v/>
      </c>
      <c r="L75" s="57"/>
    </row>
    <row r="76" spans="2:12" s="48" customFormat="1" ht="16.95" customHeight="1">
      <c r="B76" s="55" t="str">
        <f>IF(การประเมิน!C41="","",การประเมิน!B41)</f>
        <v/>
      </c>
      <c r="C76" s="54" t="str">
        <f>IF(การประเมิน!C41="","",การประเมิน!C41)</f>
        <v/>
      </c>
      <c r="D76" s="55" t="str">
        <f>IF(การประเมิน!C41="","",การประเมิน!D41&amp;"/"&amp;การประเมิน!E41)</f>
        <v/>
      </c>
      <c r="E76" s="55" t="str">
        <f>IF(การประเมิน!C41="","",การประเมิน!F41)</f>
        <v/>
      </c>
      <c r="F76" s="56" t="str">
        <f>IF(การประเมิน!C41="","",การประเมิน!G41)</f>
        <v/>
      </c>
      <c r="G76" s="56"/>
      <c r="H76" s="55" t="str">
        <f>IF(การประเมิน!C41="","",การประเมิน!H41)</f>
        <v/>
      </c>
      <c r="I76" s="55" t="str">
        <f>IF(การประเมิน!C41="","",การประเมิน!I41)</f>
        <v/>
      </c>
      <c r="J76" s="55" t="str">
        <f>IF(การประเมิน!C41="","",การประเมิน!J41)</f>
        <v/>
      </c>
      <c r="K76" s="57" t="str">
        <f>IF(การประเมิน!C41="","",การประเมิน!K41)</f>
        <v/>
      </c>
      <c r="L76" s="57"/>
    </row>
    <row r="77" spans="2:12" s="48" customFormat="1" ht="16.95" customHeight="1">
      <c r="B77" s="55" t="str">
        <f>IF(การประเมิน!C42="","",การประเมิน!B42)</f>
        <v/>
      </c>
      <c r="C77" s="54" t="str">
        <f>IF(การประเมิน!C42="","",การประเมิน!C42)</f>
        <v/>
      </c>
      <c r="D77" s="55" t="str">
        <f>IF(การประเมิน!C42="","",การประเมิน!D42&amp;"/"&amp;การประเมิน!E42)</f>
        <v/>
      </c>
      <c r="E77" s="55" t="str">
        <f>IF(การประเมิน!C42="","",การประเมิน!F42)</f>
        <v/>
      </c>
      <c r="F77" s="56" t="str">
        <f>IF(การประเมิน!C42="","",การประเมิน!G42)</f>
        <v/>
      </c>
      <c r="G77" s="56"/>
      <c r="H77" s="55" t="str">
        <f>IF(การประเมิน!C42="","",การประเมิน!H42)</f>
        <v/>
      </c>
      <c r="I77" s="55" t="str">
        <f>IF(การประเมิน!C42="","",การประเมิน!I42)</f>
        <v/>
      </c>
      <c r="J77" s="55" t="str">
        <f>IF(การประเมิน!C42="","",การประเมิน!J42)</f>
        <v/>
      </c>
      <c r="K77" s="57" t="str">
        <f>IF(การประเมิน!C42="","",การประเมิน!K42)</f>
        <v/>
      </c>
      <c r="L77" s="57"/>
    </row>
    <row r="78" spans="2:12" s="48" customFormat="1" ht="16.95" customHeight="1">
      <c r="B78" s="55" t="str">
        <f>IF(การประเมิน!C43="","",การประเมิน!B43)</f>
        <v/>
      </c>
      <c r="C78" s="54" t="str">
        <f>IF(การประเมิน!C43="","",การประเมิน!C43)</f>
        <v/>
      </c>
      <c r="D78" s="55" t="str">
        <f>IF(การประเมิน!C43="","",การประเมิน!D43&amp;"/"&amp;การประเมิน!E43)</f>
        <v/>
      </c>
      <c r="E78" s="55" t="str">
        <f>IF(การประเมิน!C43="","",การประเมิน!F43)</f>
        <v/>
      </c>
      <c r="F78" s="56" t="str">
        <f>IF(การประเมิน!C43="","",การประเมิน!G43)</f>
        <v/>
      </c>
      <c r="G78" s="56"/>
      <c r="H78" s="55" t="str">
        <f>IF(การประเมิน!C43="","",การประเมิน!H43)</f>
        <v/>
      </c>
      <c r="I78" s="55" t="str">
        <f>IF(การประเมิน!C43="","",การประเมิน!I43)</f>
        <v/>
      </c>
      <c r="J78" s="55" t="str">
        <f>IF(การประเมิน!C43="","",การประเมิน!J43)</f>
        <v/>
      </c>
      <c r="K78" s="57" t="str">
        <f>IF(การประเมิน!C43="","",การประเมิน!K43)</f>
        <v/>
      </c>
      <c r="L78" s="57"/>
    </row>
    <row r="79" spans="2:12" ht="21" customHeight="1">
      <c r="B79" s="45" t="str">
        <f>IF(การประเมิน!C44="","",การประเมิน!B44)</f>
        <v/>
      </c>
    </row>
    <row r="80" spans="2:12" ht="21" customHeight="1">
      <c r="B80" s="45" t="str">
        <f>IF(การประเมิน!C45="","",การประเมิน!B45)</f>
        <v/>
      </c>
    </row>
  </sheetData>
  <sheetProtection algorithmName="SHA-512" hashValue="yT4zAD22kig1Be28qe0Atg5aVDCUefWtt6zYeTrpbg1cNqRz2UVjGNfPTSlNdlC/p/gglMH9DaNAdUT3U7KQ6w==" saltValue="XRYMwD3YlJ5RpPLLAuDjcg==" spinCount="100000" sheet="1" objects="1" scenarios="1"/>
  <mergeCells count="97">
    <mergeCell ref="A8:L10"/>
    <mergeCell ref="K75:L75"/>
    <mergeCell ref="K76:L76"/>
    <mergeCell ref="K77:L77"/>
    <mergeCell ref="K78:L78"/>
    <mergeCell ref="A34:L34"/>
    <mergeCell ref="K69:L69"/>
    <mergeCell ref="K70:L70"/>
    <mergeCell ref="K71:L71"/>
    <mergeCell ref="K72:L72"/>
    <mergeCell ref="K73:L73"/>
    <mergeCell ref="K74:L74"/>
    <mergeCell ref="K63:L63"/>
    <mergeCell ref="K64:L64"/>
    <mergeCell ref="K65:L65"/>
    <mergeCell ref="K66:L66"/>
    <mergeCell ref="K67:L67"/>
    <mergeCell ref="K68:L68"/>
    <mergeCell ref="K57:L57"/>
    <mergeCell ref="K58:L58"/>
    <mergeCell ref="K59:L59"/>
    <mergeCell ref="K60:L60"/>
    <mergeCell ref="K61:L61"/>
    <mergeCell ref="K62:L62"/>
    <mergeCell ref="K51:L51"/>
    <mergeCell ref="K52:L52"/>
    <mergeCell ref="K53:L53"/>
    <mergeCell ref="K54:L54"/>
    <mergeCell ref="K55:L55"/>
    <mergeCell ref="K56:L56"/>
    <mergeCell ref="K45:L45"/>
    <mergeCell ref="K46:L46"/>
    <mergeCell ref="K47:L47"/>
    <mergeCell ref="K48:L48"/>
    <mergeCell ref="K49:L49"/>
    <mergeCell ref="K50:L50"/>
    <mergeCell ref="F75:G75"/>
    <mergeCell ref="F76:G76"/>
    <mergeCell ref="F77:G77"/>
    <mergeCell ref="F78:G78"/>
    <mergeCell ref="K39:L39"/>
    <mergeCell ref="K40:L40"/>
    <mergeCell ref="K41:L41"/>
    <mergeCell ref="K42:L42"/>
    <mergeCell ref="K43:L43"/>
    <mergeCell ref="K44:L44"/>
    <mergeCell ref="F67:G67"/>
    <mergeCell ref="F68:G68"/>
    <mergeCell ref="F69:G69"/>
    <mergeCell ref="F70:G70"/>
    <mergeCell ref="F71:G71"/>
    <mergeCell ref="F72:G72"/>
    <mergeCell ref="F57:G57"/>
    <mergeCell ref="F58:G58"/>
    <mergeCell ref="F59:G59"/>
    <mergeCell ref="F60:G60"/>
    <mergeCell ref="F61:G61"/>
    <mergeCell ref="F62:G62"/>
    <mergeCell ref="F49:G49"/>
    <mergeCell ref="F50:G50"/>
    <mergeCell ref="F51:G51"/>
    <mergeCell ref="F52:G52"/>
    <mergeCell ref="F53:G53"/>
    <mergeCell ref="F54:G54"/>
    <mergeCell ref="F36:L36"/>
    <mergeCell ref="E36:E38"/>
    <mergeCell ref="D36:D38"/>
    <mergeCell ref="C36:C38"/>
    <mergeCell ref="B36:B38"/>
    <mergeCell ref="F39:G39"/>
    <mergeCell ref="F37:G37"/>
    <mergeCell ref="F38:G38"/>
    <mergeCell ref="K37:L38"/>
    <mergeCell ref="B5:L5"/>
    <mergeCell ref="F23:J23"/>
    <mergeCell ref="F20:J20"/>
    <mergeCell ref="F17:J17"/>
    <mergeCell ref="F73:G73"/>
    <mergeCell ref="F74:G74"/>
    <mergeCell ref="F63:G63"/>
    <mergeCell ref="F64:G64"/>
    <mergeCell ref="F65:G65"/>
    <mergeCell ref="F66:G66"/>
    <mergeCell ref="F55:G55"/>
    <mergeCell ref="F56:G56"/>
    <mergeCell ref="F47:G47"/>
    <mergeCell ref="F48:G48"/>
    <mergeCell ref="F44:G44"/>
    <mergeCell ref="F45:G45"/>
    <mergeCell ref="F46:G46"/>
    <mergeCell ref="F42:G42"/>
    <mergeCell ref="F43:G43"/>
    <mergeCell ref="F40:G40"/>
    <mergeCell ref="F41:G41"/>
    <mergeCell ref="E4:H4"/>
    <mergeCell ref="F29:K29"/>
    <mergeCell ref="E30:L30"/>
  </mergeCells>
  <pageMargins left="0.37" right="0.15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ข้อมูลทั่วไป</vt:lpstr>
      <vt:lpstr>การประเมิน</vt:lpstr>
      <vt:lpstr>รายงาน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2025-05-15T05:00:00Z</cp:lastPrinted>
  <dcterms:created xsi:type="dcterms:W3CDTF">2025-05-14T22:37:52Z</dcterms:created>
  <dcterms:modified xsi:type="dcterms:W3CDTF">2025-05-15T05:29:07Z</dcterms:modified>
</cp:coreProperties>
</file>