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รร.ทับช้าง\"/>
    </mc:Choice>
  </mc:AlternateContent>
  <xr:revisionPtr revIDLastSave="0" documentId="13_ncr:1_{DEE0F359-2E22-425F-ACD3-26D0B926F798}" xr6:coauthVersionLast="47" xr6:coauthVersionMax="47" xr10:uidLastSave="{00000000-0000-0000-0000-000000000000}"/>
  <bookViews>
    <workbookView xWindow="-108" yWindow="-108" windowWidth="23256" windowHeight="12456" tabRatio="864" firstSheet="4" activeTab="4" xr2:uid="{294B90ED-0431-4955-A793-9DBC0F37E8F1}"/>
  </bookViews>
  <sheets>
    <sheet name="PLC สพม.สขสต 1 (2)" sheetId="3" state="hidden" r:id="rId1"/>
    <sheet name="PLC สพม.สขสต 1 (3)" sheetId="5" state="hidden" r:id="rId2"/>
    <sheet name="PLC สพม.สขสต 1 (5)" sheetId="7" state="hidden" r:id="rId3"/>
    <sheet name="PLC สพม.สขสต 1 (6)" sheetId="8" state="hidden" r:id="rId4"/>
    <sheet name="ข้อมูลทั่วไป" sheetId="9" r:id="rId5"/>
    <sheet name="ข้อมูลพื้นฐาน PLC" sheetId="10" r:id="rId6"/>
    <sheet name="รายงานในวงรอบ" sheetId="11" r:id="rId7"/>
    <sheet name="PLC สพม.สขสต 1-3" sheetId="1" r:id="rId8"/>
    <sheet name="PLC สพม.สขสต 4-6 (รอบ1)" sheetId="6" r:id="rId9"/>
    <sheet name="PLC สพม.สขสต 4-6 (รอบ2)" sheetId="17" r:id="rId10"/>
    <sheet name="PLC สพม.สขสต 4-6 (รอบ3)" sheetId="1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J100" i="1"/>
  <c r="A23" i="18"/>
  <c r="A29" i="6"/>
  <c r="A118" i="6"/>
  <c r="A29" i="17"/>
  <c r="H47" i="18"/>
  <c r="A42" i="18"/>
  <c r="A35" i="18"/>
  <c r="A29" i="18"/>
  <c r="H133" i="18"/>
  <c r="A128" i="18"/>
  <c r="O125" i="18"/>
  <c r="J124" i="18"/>
  <c r="A118" i="18"/>
  <c r="A108" i="18"/>
  <c r="A101" i="18"/>
  <c r="I205" i="18"/>
  <c r="B200" i="18"/>
  <c r="B194" i="18"/>
  <c r="B183" i="18"/>
  <c r="B177" i="18"/>
  <c r="I205" i="17"/>
  <c r="B200" i="17"/>
  <c r="B194" i="17"/>
  <c r="B183" i="17"/>
  <c r="B177" i="17"/>
  <c r="H133" i="17"/>
  <c r="A128" i="17"/>
  <c r="O125" i="17"/>
  <c r="J124" i="17"/>
  <c r="A118" i="17"/>
  <c r="A108" i="17"/>
  <c r="A101" i="17"/>
  <c r="H47" i="17"/>
  <c r="A42" i="17"/>
  <c r="A35" i="17"/>
  <c r="A23" i="17"/>
  <c r="J210" i="18"/>
  <c r="A210" i="18"/>
  <c r="J209" i="18"/>
  <c r="A209" i="18"/>
  <c r="C172" i="18"/>
  <c r="C171" i="18"/>
  <c r="C170" i="18"/>
  <c r="C169" i="18"/>
  <c r="C168" i="18"/>
  <c r="C167" i="18"/>
  <c r="C166" i="18"/>
  <c r="C165" i="18"/>
  <c r="O161" i="18"/>
  <c r="J161" i="18"/>
  <c r="N160" i="18"/>
  <c r="E160" i="18"/>
  <c r="J158" i="18"/>
  <c r="B158" i="18"/>
  <c r="J157" i="18"/>
  <c r="B157" i="18"/>
  <c r="J138" i="18"/>
  <c r="A138" i="18"/>
  <c r="J137" i="18"/>
  <c r="A137" i="18"/>
  <c r="C97" i="18"/>
  <c r="C96" i="18"/>
  <c r="C95" i="18"/>
  <c r="C94" i="18"/>
  <c r="C93" i="18"/>
  <c r="C92" i="18"/>
  <c r="C91" i="18"/>
  <c r="C90" i="18"/>
  <c r="O86" i="18"/>
  <c r="J86" i="18"/>
  <c r="C86" i="18"/>
  <c r="N85" i="18"/>
  <c r="E85" i="18"/>
  <c r="J83" i="18"/>
  <c r="B83" i="18"/>
  <c r="J82" i="18"/>
  <c r="B82" i="18"/>
  <c r="J52" i="18"/>
  <c r="A52" i="18"/>
  <c r="J51" i="18"/>
  <c r="A51" i="18"/>
  <c r="C20" i="18"/>
  <c r="C19" i="18"/>
  <c r="C18" i="18"/>
  <c r="C17" i="18"/>
  <c r="C16" i="18"/>
  <c r="C15" i="18"/>
  <c r="C14" i="18"/>
  <c r="C13" i="18"/>
  <c r="O9" i="18"/>
  <c r="J9" i="18"/>
  <c r="N8" i="18"/>
  <c r="E8" i="18"/>
  <c r="J6" i="18"/>
  <c r="B6" i="18"/>
  <c r="J5" i="18"/>
  <c r="B5" i="18"/>
  <c r="A23" i="6"/>
  <c r="J210" i="17"/>
  <c r="A210" i="17"/>
  <c r="J209" i="17"/>
  <c r="A209" i="17"/>
  <c r="C172" i="17"/>
  <c r="C171" i="17"/>
  <c r="C170" i="17"/>
  <c r="C169" i="17"/>
  <c r="C168" i="17"/>
  <c r="C167" i="17"/>
  <c r="C166" i="17"/>
  <c r="C165" i="17"/>
  <c r="O161" i="17"/>
  <c r="J161" i="17"/>
  <c r="N160" i="17"/>
  <c r="E160" i="17"/>
  <c r="J158" i="17"/>
  <c r="B158" i="17"/>
  <c r="J157" i="17"/>
  <c r="B157" i="17"/>
  <c r="J138" i="17"/>
  <c r="A138" i="17"/>
  <c r="J137" i="17"/>
  <c r="A137" i="17"/>
  <c r="C97" i="17"/>
  <c r="C96" i="17"/>
  <c r="C95" i="17"/>
  <c r="C94" i="17"/>
  <c r="C93" i="17"/>
  <c r="C92" i="17"/>
  <c r="C91" i="17"/>
  <c r="C90" i="17"/>
  <c r="O86" i="17"/>
  <c r="J86" i="17"/>
  <c r="N85" i="17"/>
  <c r="E85" i="17"/>
  <c r="J83" i="17"/>
  <c r="B83" i="17"/>
  <c r="J82" i="17"/>
  <c r="B82" i="17"/>
  <c r="J52" i="17"/>
  <c r="A52" i="17"/>
  <c r="J51" i="17"/>
  <c r="A51" i="17"/>
  <c r="C20" i="17"/>
  <c r="C19" i="17"/>
  <c r="C18" i="17"/>
  <c r="C17" i="17"/>
  <c r="C16" i="17"/>
  <c r="C15" i="17"/>
  <c r="C14" i="17"/>
  <c r="C13" i="17"/>
  <c r="O9" i="17"/>
  <c r="J9" i="17"/>
  <c r="N8" i="17"/>
  <c r="E8" i="17"/>
  <c r="J6" i="17"/>
  <c r="B6" i="17"/>
  <c r="J5" i="17"/>
  <c r="B5" i="17"/>
  <c r="B157" i="6"/>
  <c r="J157" i="6"/>
  <c r="B158" i="6"/>
  <c r="J158" i="6"/>
  <c r="E160" i="6"/>
  <c r="N160" i="6"/>
  <c r="J161" i="6"/>
  <c r="O161" i="6"/>
  <c r="C165" i="6"/>
  <c r="C166" i="6"/>
  <c r="C167" i="6"/>
  <c r="C168" i="6"/>
  <c r="C169" i="6"/>
  <c r="C170" i="6"/>
  <c r="C171" i="6"/>
  <c r="C172" i="6"/>
  <c r="B177" i="6"/>
  <c r="B183" i="6"/>
  <c r="B194" i="6"/>
  <c r="B200" i="6"/>
  <c r="I205" i="6"/>
  <c r="A209" i="6"/>
  <c r="J209" i="6"/>
  <c r="A210" i="6"/>
  <c r="J210" i="6"/>
  <c r="B82" i="6"/>
  <c r="J82" i="6"/>
  <c r="B83" i="6"/>
  <c r="J83" i="6"/>
  <c r="E85" i="6"/>
  <c r="N85" i="6"/>
  <c r="C86" i="6"/>
  <c r="J86" i="6"/>
  <c r="O86" i="6"/>
  <c r="C90" i="6"/>
  <c r="C91" i="6"/>
  <c r="C92" i="6"/>
  <c r="C93" i="6"/>
  <c r="C94" i="6"/>
  <c r="C95" i="6"/>
  <c r="C96" i="6"/>
  <c r="C97" i="6"/>
  <c r="A101" i="6"/>
  <c r="A108" i="6"/>
  <c r="J124" i="6"/>
  <c r="O125" i="6"/>
  <c r="A128" i="6"/>
  <c r="H133" i="6"/>
  <c r="A137" i="6"/>
  <c r="J137" i="6"/>
  <c r="A138" i="6"/>
  <c r="J138" i="6"/>
  <c r="J58" i="8"/>
  <c r="A58" i="8"/>
  <c r="J57" i="8"/>
  <c r="A57" i="8"/>
  <c r="J62" i="7"/>
  <c r="A62" i="7"/>
  <c r="J61" i="7"/>
  <c r="A61" i="7"/>
  <c r="J52" i="6"/>
  <c r="A52" i="6"/>
  <c r="J51" i="6"/>
  <c r="A51" i="6"/>
  <c r="B81" i="1"/>
  <c r="J81" i="1"/>
  <c r="B82" i="1"/>
  <c r="J82" i="1"/>
  <c r="C83" i="1"/>
  <c r="L83" i="1"/>
  <c r="C84" i="1"/>
  <c r="L84" i="1"/>
  <c r="C88" i="1"/>
  <c r="C89" i="1"/>
  <c r="C90" i="1"/>
  <c r="C91" i="1"/>
  <c r="C92" i="1"/>
  <c r="C93" i="1"/>
  <c r="C94" i="1"/>
  <c r="C95" i="1"/>
  <c r="C108" i="1"/>
  <c r="B108" i="1" s="1"/>
  <c r="C109" i="1"/>
  <c r="B109" i="1" s="1"/>
  <c r="C110" i="1"/>
  <c r="B110" i="1" s="1"/>
  <c r="C111" i="1"/>
  <c r="B111" i="1" s="1"/>
  <c r="C112" i="1"/>
  <c r="B112" i="1" s="1"/>
  <c r="C118" i="1"/>
  <c r="B118" i="1" s="1"/>
  <c r="C119" i="1"/>
  <c r="B119" i="1" s="1"/>
  <c r="C120" i="1"/>
  <c r="B120" i="1" s="1"/>
  <c r="C121" i="1"/>
  <c r="B121" i="1" s="1"/>
  <c r="C122" i="1"/>
  <c r="B122" i="1" s="1"/>
  <c r="D125" i="1"/>
  <c r="L125" i="1"/>
  <c r="F126" i="1"/>
  <c r="B129" i="1"/>
  <c r="C129" i="1"/>
  <c r="C130" i="1"/>
  <c r="B130" i="1" s="1"/>
  <c r="C131" i="1"/>
  <c r="B131" i="1" s="1"/>
  <c r="C132" i="1"/>
  <c r="B132" i="1" s="1"/>
  <c r="C133" i="1"/>
  <c r="B133" i="1" s="1"/>
  <c r="O135" i="1"/>
  <c r="A139" i="1"/>
  <c r="J139" i="1"/>
  <c r="A140" i="1"/>
  <c r="J140" i="1"/>
  <c r="A41" i="1"/>
  <c r="C43" i="1"/>
  <c r="M43" i="1"/>
  <c r="D44" i="1"/>
  <c r="M44" i="1"/>
  <c r="C47" i="1"/>
  <c r="C48" i="1"/>
  <c r="C49" i="1"/>
  <c r="C50" i="1"/>
  <c r="C51" i="1"/>
  <c r="C52" i="1"/>
  <c r="C53" i="1"/>
  <c r="C54" i="1"/>
  <c r="J58" i="1"/>
  <c r="J59" i="1"/>
  <c r="B48" i="8"/>
  <c r="B42" i="8"/>
  <c r="B31" i="8"/>
  <c r="B25" i="8"/>
  <c r="I53" i="8"/>
  <c r="O9" i="8"/>
  <c r="J9" i="8"/>
  <c r="N8" i="8"/>
  <c r="E8" i="8"/>
  <c r="J6" i="8"/>
  <c r="B6" i="8"/>
  <c r="J5" i="8"/>
  <c r="B5" i="8"/>
  <c r="H57" i="7"/>
  <c r="A52" i="7"/>
  <c r="O49" i="7"/>
  <c r="J48" i="7"/>
  <c r="A42" i="7"/>
  <c r="A32" i="7"/>
  <c r="A25" i="7"/>
  <c r="O10" i="7"/>
  <c r="J10" i="7"/>
  <c r="C10" i="7"/>
  <c r="N9" i="7"/>
  <c r="E9" i="7"/>
  <c r="J7" i="7"/>
  <c r="B7" i="7"/>
  <c r="J6" i="7"/>
  <c r="B6" i="7"/>
  <c r="H47" i="6"/>
  <c r="A42" i="6"/>
  <c r="A35" i="6"/>
  <c r="O9" i="6"/>
  <c r="J9" i="6"/>
  <c r="C9" i="6"/>
  <c r="N8" i="6"/>
  <c r="E8" i="6"/>
  <c r="J6" i="6"/>
  <c r="B6" i="6"/>
  <c r="J5" i="6"/>
  <c r="B5" i="6"/>
  <c r="O59" i="5"/>
  <c r="L8" i="5"/>
  <c r="P33" i="1"/>
  <c r="P30" i="1"/>
  <c r="P26" i="1"/>
  <c r="P22" i="1"/>
  <c r="P20" i="1"/>
  <c r="P17" i="1"/>
  <c r="P13" i="1"/>
  <c r="M33" i="1"/>
  <c r="M30" i="1"/>
  <c r="M26" i="1"/>
  <c r="M22" i="1"/>
  <c r="M20" i="1"/>
  <c r="M17" i="1"/>
  <c r="M13" i="1"/>
  <c r="J33" i="1"/>
  <c r="J30" i="1"/>
  <c r="J26" i="1"/>
  <c r="J22" i="1"/>
  <c r="J20" i="1"/>
  <c r="J17" i="1"/>
  <c r="J13" i="1"/>
  <c r="C57" i="5"/>
  <c r="B57" i="5" s="1"/>
  <c r="C56" i="5"/>
  <c r="B56" i="5" s="1"/>
  <c r="C55" i="5"/>
  <c r="B55" i="5" s="1"/>
  <c r="C54" i="5"/>
  <c r="B54" i="5" s="1"/>
  <c r="C53" i="5"/>
  <c r="B53" i="5" s="1"/>
  <c r="C46" i="5"/>
  <c r="B46" i="5" s="1"/>
  <c r="C45" i="5"/>
  <c r="B45" i="5" s="1"/>
  <c r="C44" i="5"/>
  <c r="B44" i="5" s="1"/>
  <c r="C43" i="5"/>
  <c r="B43" i="5" s="1"/>
  <c r="C42" i="5"/>
  <c r="B42" i="5" s="1"/>
  <c r="C36" i="5"/>
  <c r="B36" i="5" s="1"/>
  <c r="C35" i="5"/>
  <c r="B35" i="5" s="1"/>
  <c r="C34" i="5"/>
  <c r="B34" i="5" s="1"/>
  <c r="C33" i="5"/>
  <c r="B33" i="5" s="1"/>
  <c r="C32" i="5"/>
  <c r="B32" i="5" s="1"/>
  <c r="F21" i="10"/>
  <c r="E50" i="5"/>
  <c r="L49" i="5"/>
  <c r="D49" i="5"/>
  <c r="C8" i="5"/>
  <c r="L7" i="5"/>
  <c r="C7" i="5"/>
  <c r="C161" i="17" s="1"/>
  <c r="J6" i="5"/>
  <c r="B6" i="5"/>
  <c r="J5" i="5"/>
  <c r="B5" i="5"/>
  <c r="C20" i="8"/>
  <c r="C19" i="8"/>
  <c r="C18" i="8"/>
  <c r="C17" i="8"/>
  <c r="C16" i="8"/>
  <c r="C15" i="8"/>
  <c r="C14" i="8"/>
  <c r="C13" i="8"/>
  <c r="C21" i="7"/>
  <c r="C20" i="7"/>
  <c r="C19" i="7"/>
  <c r="C18" i="7"/>
  <c r="C17" i="7"/>
  <c r="C16" i="7"/>
  <c r="C15" i="7"/>
  <c r="C14" i="7"/>
  <c r="C20" i="6"/>
  <c r="C19" i="6"/>
  <c r="C18" i="6"/>
  <c r="C17" i="6"/>
  <c r="C16" i="6"/>
  <c r="C15" i="6"/>
  <c r="C14" i="6"/>
  <c r="C13" i="6"/>
  <c r="C19" i="5"/>
  <c r="C18" i="5"/>
  <c r="C17" i="5"/>
  <c r="C16" i="5"/>
  <c r="C15" i="5"/>
  <c r="C14" i="5"/>
  <c r="C13" i="5"/>
  <c r="C12" i="5"/>
  <c r="A64" i="5"/>
  <c r="A63" i="5"/>
  <c r="E37" i="1"/>
  <c r="J64" i="5"/>
  <c r="J63" i="5"/>
  <c r="J20" i="3"/>
  <c r="M6" i="3"/>
  <c r="D6" i="3"/>
  <c r="M5" i="3"/>
  <c r="C5" i="3"/>
  <c r="C9" i="3"/>
  <c r="A3" i="3"/>
  <c r="J21" i="3"/>
  <c r="C16" i="3"/>
  <c r="C15" i="3"/>
  <c r="C14" i="3"/>
  <c r="C13" i="3"/>
  <c r="C12" i="3"/>
  <c r="C11" i="3"/>
  <c r="C10" i="3"/>
  <c r="N9" i="1"/>
  <c r="C9" i="1"/>
  <c r="Q8" i="1"/>
  <c r="N8" i="1"/>
  <c r="K8" i="1" s="1"/>
  <c r="F8" i="1"/>
  <c r="D8" i="1"/>
  <c r="L7" i="1"/>
  <c r="C7" i="1"/>
  <c r="C86" i="17" l="1"/>
  <c r="C9" i="18"/>
  <c r="C161" i="18"/>
  <c r="C9" i="8"/>
  <c r="C161" i="6"/>
  <c r="C9" i="17"/>
</calcChain>
</file>

<file path=xl/sharedStrings.xml><?xml version="1.0" encoding="utf-8"?>
<sst xmlns="http://schemas.openxmlformats.org/spreadsheetml/2006/main" count="773" uniqueCount="180">
  <si>
    <t xml:space="preserve">แผนการขับเคลื่อนการพัฒนาการจัดกิจกรรมการเรียนรู้ของครูผู้ร่วมนิเทศ (Co-Supervisor) </t>
  </si>
  <si>
    <t>สังกัดสำนักงานเขตพื้นที่การศึกษามัธยมศึกษาสงขลา สตูล</t>
  </si>
  <si>
    <t xml:space="preserve">โดยใช้กระบวนการเรียนรู้ทางวิชาชีพ (Professional Learning Community) </t>
  </si>
  <si>
    <t>PLC สพม.สขสต 1</t>
  </si>
  <si>
    <t>1.การจัดทีม PLC และประชุมชี้แจง/วางแผน</t>
  </si>
  <si>
    <t xml:space="preserve">   - จัดทีม PLC   </t>
  </si>
  <si>
    <t xml:space="preserve">   - จัดทำแผนขับเคลื่อน PLC ของกลุ่มย่อย</t>
  </si>
  <si>
    <t xml:space="preserve">2.กำหนดเป้าหมายการพัฒนาและเป้าหมายนักเรียน </t>
  </si>
  <si>
    <t xml:space="preserve">   - ทีม PLC ร่วมค้นหาปัญหา ระบุสาเหตุ และกำหนดเป้าหมายที่จะร่วมกันแก้ปัญหา และพัฒนาร่วมกัน (PLC สพม.สขสต 2)</t>
  </si>
  <si>
    <t xml:space="preserve">3.ออกแบบกิจกรรมการเรียนรู้ (เขียนแผนการจัดกิจกรรมการเรียนรู้) </t>
  </si>
  <si>
    <t>5.เปิดชั้นเรียน/การสังเกตชั้นเรียน</t>
  </si>
  <si>
    <t xml:space="preserve">   - ครูผู้สอนเปิดชั้นเรียนตามปฏิทินที่กำหนด </t>
  </si>
  <si>
    <t xml:space="preserve">   - ทีมเข้าร่วมสังเกตชั้นเรียนตามปฏิทินที่กำหนด</t>
  </si>
  <si>
    <t>6.การสะท้อนคิดหลังเปิดชั้นเรียน</t>
  </si>
  <si>
    <t xml:space="preserve">   - ทีมร่วมประชุมเพื่อสะท้อนคิดเพื่อสรุปสิ่งที่ทำได้ดี จุดเด่น จุดที่ต้องพัฒนา</t>
  </si>
  <si>
    <t>7. สรุปถอดบทเรียน</t>
  </si>
  <si>
    <t>กิจกรรม</t>
  </si>
  <si>
    <t>วัน เดือน ปี</t>
  </si>
  <si>
    <t>วงรอบที่ 1</t>
  </si>
  <si>
    <t>วงรอบที่ 2</t>
  </si>
  <si>
    <t>วงรอบที่ 3</t>
  </si>
  <si>
    <t>ลงชื่อ</t>
  </si>
  <si>
    <t>ครูผู้สอน</t>
  </si>
  <si>
    <t>PLC สพม.สขสต 2</t>
  </si>
  <si>
    <t>ลำดับ</t>
  </si>
  <si>
    <t>ชื่อ -นามสกุล</t>
  </si>
  <si>
    <t>บทบาทในทีม</t>
  </si>
  <si>
    <t>ลายมือชื่อ</t>
  </si>
  <si>
    <t>Model Teacher</t>
  </si>
  <si>
    <t>Buddy Teacher</t>
  </si>
  <si>
    <t>(ครู CS)</t>
  </si>
  <si>
    <t>Mentor</t>
  </si>
  <si>
    <t>(ศน.ประจำสหวิทยาเขต / หน.วิชาการ)</t>
  </si>
  <si>
    <t>Expert</t>
  </si>
  <si>
    <t>(ผอ./รอง ผอ.)</t>
  </si>
  <si>
    <t>Administrator</t>
  </si>
  <si>
    <t>การกำหนดปัญหา</t>
  </si>
  <si>
    <t>PLC สพม.สขสต 3</t>
  </si>
  <si>
    <t xml:space="preserve">ปัญหา </t>
  </si>
  <si>
    <t>ประเด็นปัญหา</t>
  </si>
  <si>
    <t>สาเหตุ</t>
  </si>
  <si>
    <t>เป้าหมายที่จะพัฒนา (สิ่งที่ต้องการแก้ไขให้ดีขึ้น)</t>
  </si>
  <si>
    <t>ตัวชี้วัดความสำเร็จ (จะรู้ได้อย่างไรว่าสำเร็จ)</t>
  </si>
  <si>
    <t xml:space="preserve">กลุ่มเป้าหมายนักเรียน </t>
  </si>
  <si>
    <t>วิธีการวัดผลประเมินผล</t>
  </si>
  <si>
    <t>ผู้บันทึก</t>
  </si>
  <si>
    <t>ผู้รับรอง</t>
  </si>
  <si>
    <t>PLC สพม.สขสต 4</t>
  </si>
  <si>
    <t>3. ชิ้นงาน/ภาระงาน /การวัดประเมินผล ของแผนการจัดการเรียนรู้</t>
  </si>
  <si>
    <t>4.สิ่งที่ต้องปรับ</t>
  </si>
  <si>
    <t>PLC สพม.สขสต 5</t>
  </si>
  <si>
    <t>1. ครูดำเนินการสอน เป็นไปตามแผนการที่ออกแบบการสอนรวมกับทีมหรือไม่</t>
  </si>
  <si>
    <t>2. ผลการใช้วิธีการสอนตามที่ออกแบบ</t>
  </si>
  <si>
    <t>2.1 ประเด็นที่ครูทำได้ดี คือ</t>
  </si>
  <si>
    <t>2.2 ประเด็นที่ต้องพัฒนา คือ</t>
  </si>
  <si>
    <t>3. หากประเมินจากการสังเกตพฤติกรรมการแสดงออกของนักเรียน</t>
  </si>
  <si>
    <t>4. ข้อเสนอแนวทางการปรับกระบวนการจัดกิจกรรมการสอน ครั้งต่อไป</t>
  </si>
  <si>
    <t>PLC สพม.สขสต 6</t>
  </si>
  <si>
    <t xml:space="preserve">ผลของการสะท้อนการเปิดชั้นเรียน </t>
  </si>
  <si>
    <t xml:space="preserve">1.  สิ่งที่คุณครูผู้สอนทำได้ดีและควรรักษาไว้ให้มีต่อไป  </t>
  </si>
  <si>
    <t>2.  สิ่งที่เป็นปัญหาและอุปสรรคที่ทำให้การจัดกิจกรรมการเรียนรู้ในครั้งนี้ไม่เป็นไปตามเป้าหมาย</t>
  </si>
  <si>
    <t>3.  สิ่งที่คุณครูต้องการปรับให้ดีขึ้นเพื่อพัฒนาการเรียนรู้ของนักเรียนมีประเด็นใดบ้าง และจะทำอย่างไร</t>
  </si>
  <si>
    <t>4.  กิจกรรมการเรียนรู้ที่ครูผู้สอนออกแบบเป็นไปตามแนวสมรรถนะใดบ้าง และครูใช้วิธีการใด</t>
  </si>
  <si>
    <t>ชื่อครูผู้สอน</t>
  </si>
  <si>
    <t xml:space="preserve"> กลุ่มสาระการเรียนรู้</t>
  </si>
  <si>
    <t>ชั้นมัธยมศึกษาปีที่</t>
  </si>
  <si>
    <t>ห้อง</t>
  </si>
  <si>
    <t>จำนวนนักเรียน</t>
  </si>
  <si>
    <t>คน</t>
  </si>
  <si>
    <t>ชาย</t>
  </si>
  <si>
    <t>หญิง</t>
  </si>
  <si>
    <t>โรงเรียน</t>
  </si>
  <si>
    <t xml:space="preserve">เบอร์โทร  </t>
  </si>
  <si>
    <t>หัวหน้าทีม</t>
  </si>
  <si>
    <t xml:space="preserve">เบอร์โทรศัพท์ </t>
  </si>
  <si>
    <t>จัดตั้งทีมเมื่อวันที่</t>
  </si>
  <si>
    <t xml:space="preserve">ชื่อทีม </t>
  </si>
  <si>
    <t xml:space="preserve"> โรงเรียน    </t>
  </si>
  <si>
    <t>อำเภอ</t>
  </si>
  <si>
    <t>จังหวัด</t>
  </si>
  <si>
    <t>เวลา</t>
  </si>
  <si>
    <t>วิชา</t>
  </si>
  <si>
    <t>รหัส</t>
  </si>
  <si>
    <t>รายชื่อผู้ร่วมสะท้อนคิดหลังเปิดชั้นเรียน จำนวน</t>
  </si>
  <si>
    <t>คน ได้แก่</t>
  </si>
  <si>
    <t>กลุ่มสารการเรียนรู้</t>
  </si>
  <si>
    <t>เบอร์โทร</t>
  </si>
  <si>
    <t>วันเดือนปี ที่ประชุม</t>
  </si>
  <si>
    <t>ลำดับที่</t>
  </si>
  <si>
    <t>รายชื่อสมาชิกในทีมร่วมกำหนดปัญหา  จำนวน</t>
  </si>
  <si>
    <t>จำนวน</t>
  </si>
  <si>
    <t>กลุ่มสาระการเรียนรู้</t>
  </si>
  <si>
    <t>สรุปจำนวนชั่วโมงทั้งหมด</t>
  </si>
  <si>
    <t>ชั่วโมง</t>
  </si>
  <si>
    <t xml:space="preserve">วันเดือนปีที่ เปิดชั้นเรียน </t>
  </si>
  <si>
    <t>น.</t>
  </si>
  <si>
    <t xml:space="preserve"> จำนวนนักเรียน</t>
  </si>
  <si>
    <t xml:space="preserve">นักเรียนชั้นมัธยมศึกษาปีที่ </t>
  </si>
  <si>
    <t>จำนวนผู้เข้าร่วมสะท้อนแผน จำนวน</t>
  </si>
  <si>
    <t xml:space="preserve">คน ได้แก่   </t>
  </si>
  <si>
    <t>5. เวลาที่ใช้ในการในการเปิดชั้นเรียนทั้งหมด</t>
  </si>
  <si>
    <t xml:space="preserve">2. กิจกรรมการเรียนรู้ที่ครูผู้สอนออกแบบมีความสอดคล้องตามตัวชี้วัด </t>
  </si>
  <si>
    <t>1. องค์ประกอบของแผนการจัดการเรียนรู้</t>
  </si>
  <si>
    <t>จำนวนผู้เข้าร่วมสังเกต จำนวน</t>
  </si>
  <si>
    <t>3.1 มีนักเรียนที่มีส่วนร่วมในการทำกิจกรรม   ประมาณ</t>
  </si>
  <si>
    <t>3.2 นักเรียนเกิดการเรียนรู้ตามเป้าหมายของกิจกรรมตามแผนการสอนในครั้งนี้ประมาณ</t>
  </si>
  <si>
    <t xml:space="preserve">วันเดือนปีที่ สะท้อนคิดหลังการสังเกตชั้นเรียน </t>
  </si>
  <si>
    <t>5. เวลาที่ใช้ในการในการสะท้อนคิดหลังเปิดชั้นเรียน</t>
  </si>
  <si>
    <t>ข้อมูลทั่วไป</t>
  </si>
  <si>
    <t>ชื่อโรงเรียน</t>
  </si>
  <si>
    <t>ชื่อผู้อำนวยการ</t>
  </si>
  <si>
    <t>ทับช้างวิทยาคม</t>
  </si>
  <si>
    <t>นาทวี</t>
  </si>
  <si>
    <t>สงขลา</t>
  </si>
  <si>
    <t>ข้อมูลกลุ่ม PLC</t>
  </si>
  <si>
    <t>ชื่อกลุ่ม/ทีม</t>
  </si>
  <si>
    <t>วันที่ก่อตั้ง</t>
  </si>
  <si>
    <t>วิชาที่ทำPLC</t>
  </si>
  <si>
    <t>รหัสวิชา</t>
  </si>
  <si>
    <t>ชื่อ - นามสกุล</t>
  </si>
  <si>
    <t>รักนะคณิตศาสตร์</t>
  </si>
  <si>
    <t>คณิตศาสตร์</t>
  </si>
  <si>
    <t>คณิตศาสตร์พื้นฐาน</t>
  </si>
  <si>
    <t>ค 23101</t>
  </si>
  <si>
    <t>ห้องที่</t>
  </si>
  <si>
    <t>จำนวนนร.ชาย(คน)</t>
  </si>
  <si>
    <t>จำนวนนร.หญิง(คน)</t>
  </si>
  <si>
    <t>4.ครูผู้สอนและทีม ร่วมวิพากษ์แผนการจัดกิจกรรมการเรียนรู้ร่วมกัน และครูผู้สอนพัฒนาแผนการจัดกิจกรรมการเรียนรู้เพื่อใช้ในการจัดการเรียนการสอน</t>
  </si>
  <si>
    <t>นาย 1</t>
  </si>
  <si>
    <t>นาย 2</t>
  </si>
  <si>
    <t>นาย 3</t>
  </si>
  <si>
    <t>นาย 4</t>
  </si>
  <si>
    <t>นาย 5</t>
  </si>
  <si>
    <t>นาย 6</t>
  </si>
  <si>
    <t>นาย 7</t>
  </si>
  <si>
    <t>ตำแหน่ง</t>
  </si>
  <si>
    <t>นักเรียน</t>
  </si>
  <si>
    <t>ปัญหา</t>
  </si>
  <si>
    <t>เป้าหมายที่จะพัฒนา</t>
  </si>
  <si>
    <t>ตัวชี้วัดความสำเร็จ</t>
  </si>
  <si>
    <t>กำหนดการจัดกิจกรรม</t>
  </si>
  <si>
    <t>การวิเคราะห์</t>
  </si>
  <si>
    <t>การวางแผน</t>
  </si>
  <si>
    <t>นักเรียนสามารถ 1</t>
  </si>
  <si>
    <t>นักเรียนสามารถ 2</t>
  </si>
  <si>
    <t>นักเรียนสามารถ 3</t>
  </si>
  <si>
    <t>นักเรียนสามารถ 4</t>
  </si>
  <si>
    <t>นักเรียนสามารถ 5</t>
  </si>
  <si>
    <t>งานที่ 1</t>
  </si>
  <si>
    <t>งานที่ 2</t>
  </si>
  <si>
    <t>งานที่ 3</t>
  </si>
  <si>
    <t>งานที่ 4</t>
  </si>
  <si>
    <t>งานที่ 5</t>
  </si>
  <si>
    <t>วันที่ประชุมวางแผน</t>
  </si>
  <si>
    <t>จำนวนชั่วโมงที่จะใช้ในการแก้ปัญหา</t>
  </si>
  <si>
    <t>การสะท้อนแผนการจัดการเรียนรู้ก่อนใช้สอน วงรอบที่ 1</t>
  </si>
  <si>
    <t>1.การสะท้อนแผน</t>
  </si>
  <si>
    <t>2.เปิดชั้นเรียน</t>
  </si>
  <si>
    <t>3.1 จำนวนนักเรียนที่มีส่วนร่วมในการทำกิจกรรม   ประมาณ</t>
  </si>
  <si>
    <t>3.2 จำนวนนักเรียนเกิดการเรียนรู้ตามเป้าหมายของกิจกรรมตามแผนการสอนในครั้งนี้ประมาณ</t>
  </si>
  <si>
    <t>3.การสะท้อนคิดหลังการสังเกตชั้นเรียน</t>
  </si>
  <si>
    <t>การสะท้อนคิดหลังการสังเกตชั้นเรียน  วงรอบที่ 1</t>
  </si>
  <si>
    <t>การเปิดชั้นเรียน – สังเกตชั้นเรียน  วงรอบที่ 1</t>
  </si>
  <si>
    <t>(สำหรับครูผู้สอน)</t>
  </si>
  <si>
    <t>การสะท้อนแผนการจัดการเรียนรู้ก่อนใช้สอน วงรอบที่ 2</t>
  </si>
  <si>
    <t>การเปิดชั้นเรียน – สังเกตชั้นเรียน  วงรอบที่ 2</t>
  </si>
  <si>
    <t>การสะท้อนคิดหลังการสังเกตชั้นเรียน  วงรอบที่ 2</t>
  </si>
  <si>
    <t>การสะท้อนแผนการจัดการเรียนรู้ก่อนใช้สอน วงรอบที่ 3</t>
  </si>
  <si>
    <t>การเปิดชั้นเรียน – สังเกตชั้นเรียน  วงรอบที่ 3</t>
  </si>
  <si>
    <t>การสะท้อนคิดหลังการสังเกตชั้นเรียน  วงรอบที่ 3</t>
  </si>
  <si>
    <t>ครู</t>
  </si>
  <si>
    <t>นายธีรสิทธิ์ เคียนทอง</t>
  </si>
  <si>
    <t>นาย 8</t>
  </si>
  <si>
    <t>เป้าหมาย1</t>
  </si>
  <si>
    <t>เป้าหมาย2</t>
  </si>
  <si>
    <t>เป้าหมาย3</t>
  </si>
  <si>
    <t>เป้าหมาย4</t>
  </si>
  <si>
    <t>เป้าหมาย5</t>
  </si>
  <si>
    <t>ปัญหา 1</t>
  </si>
  <si>
    <t>สาเหต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</si>
</sst>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9" formatCode="[&lt;=99999999][$-1000000]0\-####\-####;[$-1000000]#\-####\-####"/>
    <numFmt numFmtId="172" formatCode="[$-F800]dddd\,\ mmmm\ dd\,\ yyyy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Niramit AS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  <font>
      <sz val="23"/>
      <color theme="1"/>
      <name val="TH SarabunPSK"/>
      <family val="2"/>
    </font>
    <font>
      <sz val="20"/>
      <color theme="1"/>
      <name val="TH SarabunPSK"/>
      <family val="2"/>
    </font>
    <font>
      <sz val="24"/>
      <color theme="0"/>
      <name val="TH SarabunPSK"/>
      <family val="2"/>
    </font>
    <font>
      <sz val="23"/>
      <color theme="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63A4F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right" vertical="center" readingOrder="1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vertical="center" readingOrder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169" fontId="1" fillId="0" borderId="10" xfId="0" applyNumberFormat="1" applyFont="1" applyBorder="1" applyAlignment="1">
      <alignment horizontal="center"/>
    </xf>
    <xf numFmtId="15" fontId="1" fillId="0" borderId="10" xfId="0" applyNumberFormat="1" applyFont="1" applyBorder="1" applyAlignment="1">
      <alignment horizontal="center"/>
    </xf>
    <xf numFmtId="169" fontId="1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172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7" fillId="3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left" vertical="top" wrapText="1"/>
    </xf>
    <xf numFmtId="0" fontId="8" fillId="5" borderId="0" xfId="0" applyFont="1" applyFill="1" applyAlignment="1">
      <alignment horizontal="center" vertical="top" wrapText="1"/>
    </xf>
    <xf numFmtId="0" fontId="7" fillId="7" borderId="0" xfId="0" applyFont="1" applyFill="1"/>
    <xf numFmtId="0" fontId="7" fillId="7" borderId="0" xfId="0" applyFont="1" applyFill="1" applyAlignment="1">
      <alignment horizontal="left" vertical="top" wrapText="1"/>
    </xf>
    <xf numFmtId="0" fontId="8" fillId="8" borderId="0" xfId="0" applyFont="1" applyFill="1" applyAlignment="1">
      <alignment horizontal="center" vertical="top" wrapText="1"/>
    </xf>
    <xf numFmtId="0" fontId="7" fillId="9" borderId="0" xfId="0" applyFont="1" applyFill="1"/>
    <xf numFmtId="0" fontId="7" fillId="9" borderId="0" xfId="0" applyFont="1" applyFill="1" applyAlignment="1">
      <alignment horizontal="left" vertical="top" wrapText="1"/>
    </xf>
    <xf numFmtId="0" fontId="8" fillId="10" borderId="0" xfId="0" applyFont="1" applyFill="1" applyAlignment="1">
      <alignment horizontal="center" vertical="top" wrapText="1"/>
    </xf>
    <xf numFmtId="0" fontId="6" fillId="3" borderId="0" xfId="0" applyFont="1" applyFill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0" fontId="6" fillId="11" borderId="0" xfId="0" applyFont="1" applyFill="1" applyBorder="1" applyAlignment="1">
      <alignment horizontal="center"/>
    </xf>
    <xf numFmtId="0" fontId="6" fillId="11" borderId="0" xfId="0" applyFont="1" applyFill="1"/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14" fontId="6" fillId="6" borderId="0" xfId="0" applyNumberFormat="1" applyFont="1" applyFill="1" applyAlignment="1">
      <alignment horizontal="left" vertical="top"/>
    </xf>
    <xf numFmtId="0" fontId="6" fillId="6" borderId="0" xfId="0" applyFont="1" applyFill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6" fillId="11" borderId="0" xfId="0" applyFont="1" applyFill="1" applyAlignment="1">
      <alignment vertical="top"/>
    </xf>
    <xf numFmtId="0" fontId="6" fillId="11" borderId="0" xfId="0" applyFont="1" applyFill="1" applyAlignment="1">
      <alignment vertical="top" wrapText="1"/>
    </xf>
    <xf numFmtId="0" fontId="6" fillId="3" borderId="1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 wrapText="1"/>
    </xf>
    <xf numFmtId="0" fontId="6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6" borderId="1" xfId="0" applyFont="1" applyFill="1" applyBorder="1" applyProtection="1">
      <protection locked="0" hidden="1"/>
    </xf>
    <xf numFmtId="169" fontId="6" fillId="6" borderId="1" xfId="0" applyNumberFormat="1" applyFont="1" applyFill="1" applyBorder="1" applyAlignment="1" applyProtection="1">
      <alignment horizontal="left"/>
      <protection locked="0" hidden="1"/>
    </xf>
    <xf numFmtId="15" fontId="6" fillId="6" borderId="1" xfId="0" applyNumberFormat="1" applyFont="1" applyFill="1" applyBorder="1" applyAlignment="1" applyProtection="1">
      <alignment horizontal="left"/>
      <protection locked="0" hidden="1"/>
    </xf>
    <xf numFmtId="0" fontId="6" fillId="6" borderId="1" xfId="0" applyFont="1" applyFill="1" applyBorder="1" applyAlignment="1" applyProtection="1">
      <alignment horizontal="left"/>
      <protection locked="0" hidden="1"/>
    </xf>
    <xf numFmtId="0" fontId="6" fillId="6" borderId="1" xfId="0" applyFont="1" applyFill="1" applyBorder="1" applyAlignment="1" applyProtection="1">
      <alignment horizontal="left" vertical="top" wrapText="1" readingOrder="1"/>
      <protection locked="0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14" fontId="1" fillId="6" borderId="1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7" fillId="6" borderId="0" xfId="0" applyFont="1" applyFill="1" applyAlignment="1" applyProtection="1">
      <alignment horizontal="left" vertical="top" wrapText="1"/>
      <protection locked="0"/>
    </xf>
    <xf numFmtId="0" fontId="7" fillId="6" borderId="0" xfId="0" applyFont="1" applyFill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 readingOrder="1"/>
      <protection hidden="1"/>
    </xf>
    <xf numFmtId="0" fontId="1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left" vertical="center" readingOrder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center" vertical="center" shrinkToFit="1"/>
      <protection hidden="1"/>
    </xf>
    <xf numFmtId="0" fontId="1" fillId="0" borderId="10" xfId="0" applyFont="1" applyBorder="1" applyAlignment="1" applyProtection="1">
      <alignment horizontal="left" vertical="center" shrinkToFit="1"/>
      <protection hidden="1"/>
    </xf>
    <xf numFmtId="0" fontId="1" fillId="0" borderId="10" xfId="0" applyFont="1" applyBorder="1" applyAlignment="1" applyProtection="1">
      <alignment horizontal="left" vertical="center" shrinkToFit="1"/>
      <protection hidden="1"/>
    </xf>
    <xf numFmtId="169" fontId="1" fillId="0" borderId="10" xfId="0" applyNumberFormat="1" applyFont="1" applyBorder="1" applyAlignment="1" applyProtection="1">
      <alignment horizontal="center" vertical="center" shrinkToFi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left" vertical="center" wrapText="1"/>
      <protection hidden="1"/>
    </xf>
    <xf numFmtId="14" fontId="1" fillId="0" borderId="2" xfId="0" applyNumberFormat="1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left" vertical="center" wrapText="1"/>
      <protection hidden="1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1" fillId="0" borderId="9" xfId="0" applyFont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horizontal="left" vertical="center" wrapText="1"/>
      <protection hidden="1"/>
    </xf>
    <xf numFmtId="0" fontId="1" fillId="0" borderId="6" xfId="0" applyFont="1" applyBorder="1" applyAlignment="1" applyProtection="1">
      <alignment horizontal="left" vertical="center" wrapText="1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6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0" xfId="0" applyFont="1" applyBorder="1" applyAlignment="1" applyProtection="1">
      <alignment horizontal="center"/>
      <protection hidden="1"/>
    </xf>
    <xf numFmtId="169" fontId="1" fillId="0" borderId="10" xfId="0" applyNumberFormat="1" applyFont="1" applyBorder="1" applyAlignment="1" applyProtection="1">
      <alignment horizontal="center"/>
      <protection hidden="1"/>
    </xf>
    <xf numFmtId="15" fontId="1" fillId="0" borderId="10" xfId="0" applyNumberFormat="1" applyFont="1" applyBorder="1" applyAlignment="1" applyProtection="1">
      <alignment horizontal="center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right" vertical="center" readingOrder="1"/>
      <protection hidden="1"/>
    </xf>
    <xf numFmtId="0" fontId="1" fillId="0" borderId="0" xfId="0" applyFont="1" applyBorder="1" applyAlignme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horizontal="left" vertical="center"/>
      <protection hidden="1"/>
    </xf>
    <xf numFmtId="0" fontId="3" fillId="0" borderId="10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1" fillId="0" borderId="0" xfId="0" applyFont="1" applyBorder="1" applyAlignment="1" applyProtection="1">
      <alignment horizontal="right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169" fontId="1" fillId="0" borderId="11" xfId="0" applyNumberFormat="1" applyFont="1" applyBorder="1" applyAlignment="1" applyProtection="1">
      <alignment horizontal="center"/>
      <protection hidden="1"/>
    </xf>
    <xf numFmtId="172" fontId="1" fillId="0" borderId="10" xfId="0" applyNumberFormat="1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left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left" vertical="center" wrapText="1"/>
      <protection hidden="1"/>
    </xf>
    <xf numFmtId="0" fontId="1" fillId="0" borderId="11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1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1" fillId="0" borderId="11" xfId="0" applyFont="1" applyBorder="1" applyAlignment="1" applyProtection="1">
      <alignment horizontal="left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left" vertical="top" wrapText="1"/>
      <protection hidden="1"/>
    </xf>
    <xf numFmtId="0" fontId="6" fillId="6" borderId="1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B19BA-9FCC-4977-B2A6-E753FE6EB8AF}">
  <dimension ref="A1:R21"/>
  <sheetViews>
    <sheetView view="pageLayout" zoomScaleNormal="100" workbookViewId="0">
      <selection sqref="A1:R21"/>
    </sheetView>
  </sheetViews>
  <sheetFormatPr defaultColWidth="5" defaultRowHeight="20.399999999999999" customHeight="1"/>
  <cols>
    <col min="1" max="18" width="5" style="3"/>
    <col min="19" max="16384" width="5" style="9"/>
  </cols>
  <sheetData>
    <row r="1" spans="1:18" ht="20.399999999999999" customHeight="1">
      <c r="R1" s="4" t="s">
        <v>23</v>
      </c>
    </row>
    <row r="2" spans="1:18" ht="20.399999999999999" customHeight="1">
      <c r="A2" s="1"/>
    </row>
    <row r="3" spans="1:18" ht="20.399999999999999" customHeight="1">
      <c r="A3" s="8" t="str">
        <f>"ทีม PLC "&amp;ข้อมูลทั่วไป!$C$9&amp;" โรงเรียน"&amp;ข้อมูลทั่วไป!$C$2</f>
        <v>ทีม PLC รักนะคณิตศาสตร์ โรงเรียนทับช้างวิทยาคม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0.399999999999999" customHeight="1">
      <c r="A4" s="1"/>
    </row>
    <row r="5" spans="1:18" ht="20.399999999999999" customHeight="1">
      <c r="A5" s="3" t="s">
        <v>73</v>
      </c>
      <c r="C5" s="25" t="str">
        <f>IF(ข้อมูลทั่วไป!$F$10="","",ข้อมูลทั่วไป!$F$10)</f>
        <v>นาย 1</v>
      </c>
      <c r="D5" s="25"/>
      <c r="E5" s="25"/>
      <c r="F5" s="25"/>
      <c r="G5" s="25"/>
      <c r="H5" s="25"/>
      <c r="I5" s="25"/>
      <c r="J5" s="3" t="s">
        <v>85</v>
      </c>
      <c r="M5" s="25" t="str">
        <f>ข้อมูลทั่วไป!$C$10</f>
        <v>คณิตศาสตร์</v>
      </c>
      <c r="N5" s="25"/>
      <c r="O5" s="25"/>
      <c r="P5" s="25"/>
      <c r="Q5" s="25"/>
      <c r="R5" s="25"/>
    </row>
    <row r="6" spans="1:18" ht="20.399999999999999" customHeight="1">
      <c r="A6" s="3" t="s">
        <v>74</v>
      </c>
      <c r="D6" s="35">
        <f>ข้อมูลทั่วไป!$C$5</f>
        <v>74478072</v>
      </c>
      <c r="E6" s="35"/>
      <c r="F6" s="35"/>
      <c r="G6" s="35"/>
      <c r="H6" s="35"/>
      <c r="J6" s="3" t="s">
        <v>75</v>
      </c>
      <c r="M6" s="36">
        <f>ข้อมูลทั่วไป!$C$11</f>
        <v>244075</v>
      </c>
      <c r="N6" s="25"/>
      <c r="O6" s="25"/>
      <c r="P6" s="25"/>
      <c r="Q6" s="25"/>
      <c r="R6" s="25"/>
    </row>
    <row r="8" spans="1:18" ht="20.399999999999999" customHeight="1">
      <c r="A8" s="20" t="s">
        <v>24</v>
      </c>
      <c r="B8" s="20"/>
      <c r="C8" s="20" t="s">
        <v>25</v>
      </c>
      <c r="D8" s="20"/>
      <c r="E8" s="20"/>
      <c r="F8" s="20"/>
      <c r="G8" s="20"/>
      <c r="H8" s="20"/>
      <c r="I8" s="20"/>
      <c r="J8" s="20"/>
      <c r="K8" s="20" t="s">
        <v>26</v>
      </c>
      <c r="L8" s="20"/>
      <c r="M8" s="20"/>
      <c r="N8" s="20"/>
      <c r="O8" s="20" t="s">
        <v>27</v>
      </c>
      <c r="P8" s="20"/>
      <c r="Q8" s="20"/>
      <c r="R8" s="20"/>
    </row>
    <row r="9" spans="1:18" ht="20.399999999999999" customHeight="1">
      <c r="A9" s="21">
        <v>1</v>
      </c>
      <c r="B9" s="21"/>
      <c r="C9" s="21" t="str">
        <f>IF(ข้อมูลทั่วไป!$F$10="","",ข้อมูลทั่วไป!$F$10)</f>
        <v>นาย 1</v>
      </c>
      <c r="D9" s="21"/>
      <c r="E9" s="21"/>
      <c r="F9" s="21"/>
      <c r="G9" s="21"/>
      <c r="H9" s="21"/>
      <c r="I9" s="21"/>
      <c r="J9" s="21"/>
      <c r="K9" s="21" t="s">
        <v>28</v>
      </c>
      <c r="L9" s="21"/>
      <c r="M9" s="21"/>
      <c r="N9" s="21"/>
      <c r="O9" s="18"/>
      <c r="P9" s="18"/>
      <c r="Q9" s="18"/>
      <c r="R9" s="18"/>
    </row>
    <row r="10" spans="1:18" ht="20.399999999999999" customHeight="1">
      <c r="A10" s="21">
        <v>2</v>
      </c>
      <c r="B10" s="21"/>
      <c r="C10" s="21" t="str">
        <f>IF(ข้อมูลทั่วไป!$F$11="","",ข้อมูลทั่วไป!$F$11)</f>
        <v>นาย 2</v>
      </c>
      <c r="D10" s="21"/>
      <c r="E10" s="21"/>
      <c r="F10" s="21"/>
      <c r="G10" s="21"/>
      <c r="H10" s="21"/>
      <c r="I10" s="21"/>
      <c r="J10" s="21"/>
      <c r="K10" s="21" t="s">
        <v>29</v>
      </c>
      <c r="L10" s="21"/>
      <c r="M10" s="21"/>
      <c r="N10" s="21"/>
      <c r="O10" s="18"/>
      <c r="P10" s="18"/>
      <c r="Q10" s="18"/>
      <c r="R10" s="18"/>
    </row>
    <row r="11" spans="1:18" ht="20.399999999999999" customHeight="1">
      <c r="A11" s="21">
        <v>3</v>
      </c>
      <c r="B11" s="21"/>
      <c r="C11" s="21" t="str">
        <f>IF(ข้อมูลทั่วไป!$F$12="","",ข้อมูลทั่วไป!$F$12)</f>
        <v>นาย 3</v>
      </c>
      <c r="D11" s="21"/>
      <c r="E11" s="21"/>
      <c r="F11" s="21"/>
      <c r="G11" s="21"/>
      <c r="H11" s="21"/>
      <c r="I11" s="21"/>
      <c r="J11" s="21"/>
      <c r="K11" s="21" t="s">
        <v>29</v>
      </c>
      <c r="L11" s="21"/>
      <c r="M11" s="21"/>
      <c r="N11" s="21"/>
      <c r="O11" s="18"/>
      <c r="P11" s="18"/>
      <c r="Q11" s="18"/>
      <c r="R11" s="18"/>
    </row>
    <row r="12" spans="1:18" ht="20.399999999999999" customHeight="1">
      <c r="A12" s="21">
        <v>4</v>
      </c>
      <c r="B12" s="21"/>
      <c r="C12" s="21" t="str">
        <f>IF(ข้อมูลทั่วไป!$F$13="","",ข้อมูลทั่วไป!$F$13)</f>
        <v>นาย 4</v>
      </c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18"/>
      <c r="P12" s="18"/>
      <c r="Q12" s="18"/>
      <c r="R12" s="18"/>
    </row>
    <row r="13" spans="1:18" ht="20.399999999999999" customHeight="1">
      <c r="A13" s="21">
        <v>5</v>
      </c>
      <c r="B13" s="21"/>
      <c r="C13" s="21" t="str">
        <f>IF(ข้อมูลทั่วไป!$F$14="","",ข้อมูลทั่วไป!$F$14)</f>
        <v>นาย 5</v>
      </c>
      <c r="D13" s="21"/>
      <c r="E13" s="21"/>
      <c r="F13" s="21"/>
      <c r="G13" s="21"/>
      <c r="H13" s="21"/>
      <c r="I13" s="21"/>
      <c r="J13" s="21"/>
      <c r="K13" s="21" t="s">
        <v>33</v>
      </c>
      <c r="L13" s="21"/>
      <c r="M13" s="21"/>
      <c r="N13" s="21"/>
      <c r="O13" s="18"/>
      <c r="P13" s="18"/>
      <c r="Q13" s="18"/>
      <c r="R13" s="18"/>
    </row>
    <row r="14" spans="1:18" ht="20.399999999999999" customHeight="1">
      <c r="A14" s="21">
        <v>6</v>
      </c>
      <c r="B14" s="21"/>
      <c r="C14" s="21" t="str">
        <f>IF(ข้อมูลทั่วไป!$F$15="","",ข้อมูลทั่วไป!$F$15)</f>
        <v>นาย 6</v>
      </c>
      <c r="D14" s="21"/>
      <c r="E14" s="21"/>
      <c r="F14" s="21"/>
      <c r="G14" s="21"/>
      <c r="H14" s="21"/>
      <c r="I14" s="21"/>
      <c r="J14" s="21"/>
      <c r="K14" s="21" t="s">
        <v>33</v>
      </c>
      <c r="L14" s="21"/>
      <c r="M14" s="21"/>
      <c r="N14" s="21"/>
      <c r="O14" s="18"/>
      <c r="P14" s="18"/>
      <c r="Q14" s="18"/>
      <c r="R14" s="18"/>
    </row>
    <row r="15" spans="1:18" ht="20.399999999999999" customHeight="1">
      <c r="A15" s="21">
        <v>7</v>
      </c>
      <c r="B15" s="21"/>
      <c r="C15" s="21" t="str">
        <f>IF(ข้อมูลทั่วไป!$F$16="","",ข้อมูลทั่วไป!$F$16)</f>
        <v>นาย 7</v>
      </c>
      <c r="D15" s="21"/>
      <c r="E15" s="21"/>
      <c r="F15" s="21"/>
      <c r="G15" s="21"/>
      <c r="H15" s="21"/>
      <c r="I15" s="21"/>
      <c r="J15" s="21"/>
      <c r="K15" s="21" t="s">
        <v>33</v>
      </c>
      <c r="L15" s="21"/>
      <c r="M15" s="21"/>
      <c r="N15" s="21"/>
      <c r="O15" s="18"/>
      <c r="P15" s="18"/>
      <c r="Q15" s="18"/>
      <c r="R15" s="18"/>
    </row>
    <row r="16" spans="1:18" ht="20.399999999999999" customHeight="1">
      <c r="A16" s="21">
        <v>8</v>
      </c>
      <c r="B16" s="21"/>
      <c r="C16" s="21" t="str">
        <f>IF(ข้อมูลทั่วไป!$F$17="","",ข้อมูลทั่วไป!$F$17)</f>
        <v>นาย 8</v>
      </c>
      <c r="D16" s="21"/>
      <c r="E16" s="21"/>
      <c r="F16" s="21"/>
      <c r="G16" s="21"/>
      <c r="H16" s="21"/>
      <c r="I16" s="21"/>
      <c r="J16" s="21"/>
      <c r="K16" s="21" t="s">
        <v>35</v>
      </c>
      <c r="L16" s="21"/>
      <c r="M16" s="21"/>
      <c r="N16" s="21"/>
      <c r="O16" s="18"/>
      <c r="P16" s="18"/>
      <c r="Q16" s="18"/>
      <c r="R16" s="18"/>
    </row>
    <row r="19" spans="10:18" ht="20.399999999999999" customHeight="1">
      <c r="K19" s="3" t="s">
        <v>21</v>
      </c>
      <c r="R19" s="9"/>
    </row>
    <row r="20" spans="10:18" ht="20.399999999999999" customHeight="1">
      <c r="J20" s="10" t="str">
        <f>"("&amp;ข้อมูลทั่วไป!$C$6&amp;")"</f>
        <v>(นายธีรสิทธิ์ เคียนทอง)</v>
      </c>
      <c r="K20" s="10"/>
      <c r="L20" s="10"/>
      <c r="M20" s="10"/>
      <c r="N20" s="10"/>
      <c r="O20" s="10"/>
      <c r="P20" s="10"/>
      <c r="Q20" s="10"/>
      <c r="R20" s="9"/>
    </row>
    <row r="21" spans="10:18" ht="20.399999999999999" customHeight="1">
      <c r="J21" s="10" t="str">
        <f>"ผู้อำนวยการโรงเรียน"&amp;ข้อมูลทั่วไป!$C$2</f>
        <v>ผู้อำนวยการโรงเรียนทับช้างวิทยาคม</v>
      </c>
      <c r="K21" s="10"/>
      <c r="L21" s="10"/>
      <c r="M21" s="10"/>
      <c r="N21" s="10"/>
      <c r="O21" s="10"/>
      <c r="P21" s="10"/>
      <c r="Q21" s="10"/>
      <c r="R21" s="9"/>
    </row>
  </sheetData>
  <mergeCells count="43">
    <mergeCell ref="C16:J16"/>
    <mergeCell ref="A3:R3"/>
    <mergeCell ref="M5:R5"/>
    <mergeCell ref="M6:R6"/>
    <mergeCell ref="D6:H6"/>
    <mergeCell ref="C5:I5"/>
    <mergeCell ref="A15:B15"/>
    <mergeCell ref="A16:B16"/>
    <mergeCell ref="C8:J8"/>
    <mergeCell ref="C9:J9"/>
    <mergeCell ref="C10:J10"/>
    <mergeCell ref="C11:J11"/>
    <mergeCell ref="C12:J12"/>
    <mergeCell ref="C13:J13"/>
    <mergeCell ref="C14:J14"/>
    <mergeCell ref="C15:J15"/>
    <mergeCell ref="A8:B8"/>
    <mergeCell ref="A9:B9"/>
    <mergeCell ref="A10:B10"/>
    <mergeCell ref="A11:B11"/>
    <mergeCell ref="A12:B12"/>
    <mergeCell ref="A13:B13"/>
    <mergeCell ref="K9:N9"/>
    <mergeCell ref="K10:N10"/>
    <mergeCell ref="K11:N11"/>
    <mergeCell ref="K12:N12"/>
    <mergeCell ref="K13:N13"/>
    <mergeCell ref="K14:N14"/>
    <mergeCell ref="J20:Q20"/>
    <mergeCell ref="J21:Q21"/>
    <mergeCell ref="O8:R8"/>
    <mergeCell ref="O9:R9"/>
    <mergeCell ref="O10:R10"/>
    <mergeCell ref="O11:R11"/>
    <mergeCell ref="O12:R12"/>
    <mergeCell ref="O13:R13"/>
    <mergeCell ref="O14:R14"/>
    <mergeCell ref="O15:R15"/>
    <mergeCell ref="O16:R16"/>
    <mergeCell ref="K16:N16"/>
    <mergeCell ref="K15:N15"/>
    <mergeCell ref="A14:B14"/>
    <mergeCell ref="K8:N8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CD507-361E-43CA-AAD4-01AC90386964}">
  <sheetPr>
    <tabColor rgb="FF7030A0"/>
  </sheetPr>
  <dimension ref="A1:R216"/>
  <sheetViews>
    <sheetView showGridLines="0" view="pageLayout" topLeftCell="A29" zoomScale="82" zoomScaleNormal="100" zoomScalePageLayoutView="82" workbookViewId="0">
      <selection activeCell="A80" sqref="A80:R80"/>
    </sheetView>
  </sheetViews>
  <sheetFormatPr defaultColWidth="5" defaultRowHeight="20.399999999999999" customHeight="1"/>
  <cols>
    <col min="1" max="1" width="5.5546875" style="143" customWidth="1"/>
    <col min="2" max="18" width="5" style="143"/>
    <col min="19" max="16384" width="5" style="145"/>
  </cols>
  <sheetData>
    <row r="1" spans="1:18" ht="20.399999999999999" customHeight="1">
      <c r="R1" s="144" t="s">
        <v>47</v>
      </c>
    </row>
    <row r="2" spans="1:18" ht="20.399999999999999" customHeight="1">
      <c r="A2" s="145"/>
    </row>
    <row r="3" spans="1:18" ht="20.399999999999999" customHeight="1">
      <c r="A3" s="92" t="s">
        <v>164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399999999999999" customHeight="1">
      <c r="A4" s="164"/>
    </row>
    <row r="5" spans="1:18" ht="20.399999999999999" customHeight="1">
      <c r="A5" s="148" t="s">
        <v>76</v>
      </c>
      <c r="B5" s="149" t="str">
        <f>ข้อมูลทั่วไป!$C$9</f>
        <v>รักนะคณิตศาสตร์</v>
      </c>
      <c r="C5" s="149"/>
      <c r="D5" s="149"/>
      <c r="E5" s="149"/>
      <c r="F5" s="149"/>
      <c r="G5" s="149"/>
      <c r="H5" s="147"/>
      <c r="I5" s="147" t="s">
        <v>77</v>
      </c>
      <c r="J5" s="149" t="str">
        <f>ข้อมูลทั่วไป!$C$2</f>
        <v>ทับช้างวิทยาคม</v>
      </c>
      <c r="K5" s="149"/>
      <c r="L5" s="149"/>
      <c r="M5" s="149"/>
      <c r="N5" s="149"/>
      <c r="O5" s="149"/>
      <c r="P5" s="149"/>
      <c r="Q5" s="149"/>
      <c r="R5" s="149"/>
    </row>
    <row r="6" spans="1:18" ht="20.399999999999999" customHeight="1">
      <c r="A6" s="128" t="s">
        <v>78</v>
      </c>
      <c r="B6" s="150" t="str">
        <f>ข้อมูลทั่วไป!$C$3</f>
        <v>นาทวี</v>
      </c>
      <c r="C6" s="150"/>
      <c r="D6" s="150"/>
      <c r="E6" s="150"/>
      <c r="F6" s="150"/>
      <c r="G6" s="150"/>
      <c r="I6" s="151" t="s">
        <v>79</v>
      </c>
      <c r="J6" s="152" t="str">
        <f>ข้อมูลทั่วไป!C4</f>
        <v>สงขลา</v>
      </c>
      <c r="K6" s="152"/>
      <c r="L6" s="152"/>
      <c r="M6" s="152"/>
      <c r="N6" s="152"/>
      <c r="O6" s="152"/>
      <c r="P6" s="152"/>
      <c r="Q6" s="152"/>
      <c r="R6" s="152"/>
    </row>
    <row r="7" spans="1:18" ht="20.399999999999999" customHeight="1">
      <c r="A7" s="157" t="s">
        <v>94</v>
      </c>
      <c r="E7" s="135"/>
      <c r="F7" s="135"/>
      <c r="G7" s="135"/>
      <c r="H7" s="135"/>
      <c r="I7" s="135"/>
      <c r="K7" s="143" t="s">
        <v>80</v>
      </c>
      <c r="L7" s="165"/>
      <c r="M7" s="165"/>
      <c r="N7" s="165"/>
      <c r="O7" s="165"/>
      <c r="P7" s="143" t="s">
        <v>95</v>
      </c>
    </row>
    <row r="8" spans="1:18" ht="20.399999999999999" customHeight="1">
      <c r="A8" s="88" t="s">
        <v>97</v>
      </c>
      <c r="E8" s="150" t="str">
        <f>ข้อมูลทั่วไป!C14&amp;"/"&amp;ข้อมูลทั่วไป!C15</f>
        <v>3/5</v>
      </c>
      <c r="F8" s="150"/>
      <c r="G8" s="150"/>
      <c r="H8" s="150"/>
      <c r="I8" s="150"/>
      <c r="K8" s="143" t="s">
        <v>96</v>
      </c>
      <c r="N8" s="165">
        <f>SUM(ข้อมูลทั่วไป!C16:C17)</f>
        <v>31</v>
      </c>
      <c r="O8" s="165"/>
      <c r="P8" s="143" t="s">
        <v>68</v>
      </c>
    </row>
    <row r="9" spans="1:18" ht="20.399999999999999" customHeight="1">
      <c r="A9" s="148" t="s">
        <v>63</v>
      </c>
      <c r="C9" s="135" t="str">
        <f>'PLC สพม.สขสต 1 (3)'!C7:H7</f>
        <v>นาย 1</v>
      </c>
      <c r="D9" s="135"/>
      <c r="E9" s="135"/>
      <c r="F9" s="135"/>
      <c r="G9" s="135"/>
      <c r="H9" s="135"/>
      <c r="I9" s="143" t="s">
        <v>81</v>
      </c>
      <c r="J9" s="135" t="str">
        <f>ข้อมูลทั่วไป!$C$10</f>
        <v>คณิตศาสตร์</v>
      </c>
      <c r="K9" s="135"/>
      <c r="L9" s="135"/>
      <c r="M9" s="135"/>
      <c r="N9" s="143" t="s">
        <v>82</v>
      </c>
      <c r="O9" s="135" t="str">
        <f>ข้อมูลทั่วไป!$C$13</f>
        <v>ค 23101</v>
      </c>
      <c r="P9" s="135"/>
      <c r="Q9" s="135"/>
      <c r="R9" s="135"/>
    </row>
    <row r="10" spans="1:18" ht="20.399999999999999" customHeight="1">
      <c r="A10" s="88" t="s">
        <v>98</v>
      </c>
      <c r="F10" s="166"/>
      <c r="G10" s="155"/>
      <c r="H10" s="143" t="s">
        <v>99</v>
      </c>
    </row>
    <row r="12" spans="1:18" ht="20.399999999999999" customHeight="1">
      <c r="A12" s="156" t="s">
        <v>88</v>
      </c>
      <c r="B12" s="156"/>
      <c r="C12" s="156" t="s">
        <v>25</v>
      </c>
      <c r="D12" s="156"/>
      <c r="E12" s="156"/>
      <c r="F12" s="156"/>
      <c r="G12" s="156"/>
      <c r="H12" s="156"/>
      <c r="I12" s="156"/>
      <c r="J12" s="156"/>
      <c r="K12" s="156" t="s">
        <v>26</v>
      </c>
      <c r="L12" s="156"/>
      <c r="M12" s="156"/>
      <c r="N12" s="156"/>
      <c r="O12" s="156" t="s">
        <v>27</v>
      </c>
      <c r="P12" s="156"/>
      <c r="Q12" s="156"/>
      <c r="R12" s="156"/>
    </row>
    <row r="13" spans="1:18" ht="20.399999999999999" customHeight="1">
      <c r="A13" s="99">
        <v>1</v>
      </c>
      <c r="B13" s="99"/>
      <c r="C13" s="139" t="str">
        <f>IF(ข้อมูลทั่วไป!$F$10="","",ข้อมูลทั่วไป!$F$10)</f>
        <v>นาย 1</v>
      </c>
      <c r="D13" s="139"/>
      <c r="E13" s="139"/>
      <c r="F13" s="139"/>
      <c r="G13" s="139"/>
      <c r="H13" s="139"/>
      <c r="I13" s="139"/>
      <c r="J13" s="139"/>
      <c r="K13" s="99" t="s">
        <v>28</v>
      </c>
      <c r="L13" s="99"/>
      <c r="M13" s="99"/>
      <c r="N13" s="99"/>
      <c r="O13" s="140"/>
      <c r="P13" s="140"/>
      <c r="Q13" s="140"/>
      <c r="R13" s="140"/>
    </row>
    <row r="14" spans="1:18" ht="20.399999999999999" customHeight="1">
      <c r="A14" s="99">
        <v>2</v>
      </c>
      <c r="B14" s="99"/>
      <c r="C14" s="139" t="str">
        <f>IF(ข้อมูลทั่วไป!$F$11="","",ข้อมูลทั่วไป!$F$11)</f>
        <v>นาย 2</v>
      </c>
      <c r="D14" s="139"/>
      <c r="E14" s="139"/>
      <c r="F14" s="139"/>
      <c r="G14" s="139"/>
      <c r="H14" s="139"/>
      <c r="I14" s="139"/>
      <c r="J14" s="139"/>
      <c r="K14" s="99" t="s">
        <v>29</v>
      </c>
      <c r="L14" s="99"/>
      <c r="M14" s="99"/>
      <c r="N14" s="99"/>
      <c r="O14" s="140"/>
      <c r="P14" s="140"/>
      <c r="Q14" s="140"/>
      <c r="R14" s="140"/>
    </row>
    <row r="15" spans="1:18" ht="20.399999999999999" customHeight="1">
      <c r="A15" s="99">
        <v>3</v>
      </c>
      <c r="B15" s="99"/>
      <c r="C15" s="139" t="str">
        <f>IF(ข้อมูลทั่วไป!$F$12="","",ข้อมูลทั่วไป!$F$12)</f>
        <v>นาย 3</v>
      </c>
      <c r="D15" s="139"/>
      <c r="E15" s="139"/>
      <c r="F15" s="139"/>
      <c r="G15" s="139"/>
      <c r="H15" s="139"/>
      <c r="I15" s="139"/>
      <c r="J15" s="139"/>
      <c r="K15" s="99" t="s">
        <v>29</v>
      </c>
      <c r="L15" s="99"/>
      <c r="M15" s="99"/>
      <c r="N15" s="99"/>
      <c r="O15" s="140"/>
      <c r="P15" s="140"/>
      <c r="Q15" s="140"/>
      <c r="R15" s="140"/>
    </row>
    <row r="16" spans="1:18" ht="20.399999999999999" customHeight="1">
      <c r="A16" s="99">
        <v>4</v>
      </c>
      <c r="B16" s="99"/>
      <c r="C16" s="139" t="str">
        <f>IF(ข้อมูลทั่วไป!$F$13="","",ข้อมูลทั่วไป!$F$13)</f>
        <v>นาย 4</v>
      </c>
      <c r="D16" s="139"/>
      <c r="E16" s="139"/>
      <c r="F16" s="139"/>
      <c r="G16" s="139"/>
      <c r="H16" s="139"/>
      <c r="I16" s="139"/>
      <c r="J16" s="139"/>
      <c r="K16" s="99" t="s">
        <v>31</v>
      </c>
      <c r="L16" s="99"/>
      <c r="M16" s="99"/>
      <c r="N16" s="99"/>
      <c r="O16" s="140"/>
      <c r="P16" s="140"/>
      <c r="Q16" s="140"/>
      <c r="R16" s="140"/>
    </row>
    <row r="17" spans="1:18" ht="20.399999999999999" customHeight="1">
      <c r="A17" s="99">
        <v>5</v>
      </c>
      <c r="B17" s="99"/>
      <c r="C17" s="139" t="str">
        <f>IF(ข้อมูลทั่วไป!$F$14="","",ข้อมูลทั่วไป!$F$14)</f>
        <v>นาย 5</v>
      </c>
      <c r="D17" s="139"/>
      <c r="E17" s="139"/>
      <c r="F17" s="139"/>
      <c r="G17" s="139"/>
      <c r="H17" s="139"/>
      <c r="I17" s="139"/>
      <c r="J17" s="139"/>
      <c r="K17" s="99" t="s">
        <v>33</v>
      </c>
      <c r="L17" s="99"/>
      <c r="M17" s="99"/>
      <c r="N17" s="99"/>
      <c r="O17" s="140"/>
      <c r="P17" s="140"/>
      <c r="Q17" s="140"/>
      <c r="R17" s="140"/>
    </row>
    <row r="18" spans="1:18" ht="20.399999999999999" customHeight="1">
      <c r="A18" s="99">
        <v>6</v>
      </c>
      <c r="B18" s="99"/>
      <c r="C18" s="139" t="str">
        <f>IF(ข้อมูลทั่วไป!$F$15="","",ข้อมูลทั่วไป!$F$15)</f>
        <v>นาย 6</v>
      </c>
      <c r="D18" s="139"/>
      <c r="E18" s="139"/>
      <c r="F18" s="139"/>
      <c r="G18" s="139"/>
      <c r="H18" s="139"/>
      <c r="I18" s="139"/>
      <c r="J18" s="139"/>
      <c r="K18" s="99" t="s">
        <v>33</v>
      </c>
      <c r="L18" s="99"/>
      <c r="M18" s="99"/>
      <c r="N18" s="99"/>
      <c r="O18" s="140"/>
      <c r="P18" s="140"/>
      <c r="Q18" s="140"/>
      <c r="R18" s="140"/>
    </row>
    <row r="19" spans="1:18" ht="20.399999999999999" customHeight="1">
      <c r="A19" s="99">
        <v>7</v>
      </c>
      <c r="B19" s="99"/>
      <c r="C19" s="139" t="str">
        <f>IF(ข้อมูลทั่วไป!$F$16="","",ข้อมูลทั่วไป!$F$16)</f>
        <v>นาย 7</v>
      </c>
      <c r="D19" s="139"/>
      <c r="E19" s="139"/>
      <c r="F19" s="139"/>
      <c r="G19" s="139"/>
      <c r="H19" s="139"/>
      <c r="I19" s="139"/>
      <c r="J19" s="139"/>
      <c r="K19" s="99" t="s">
        <v>33</v>
      </c>
      <c r="L19" s="99"/>
      <c r="M19" s="99"/>
      <c r="N19" s="99"/>
      <c r="O19" s="140"/>
      <c r="P19" s="140"/>
      <c r="Q19" s="140"/>
      <c r="R19" s="140"/>
    </row>
    <row r="20" spans="1:18" ht="20.399999999999999" customHeight="1">
      <c r="A20" s="99">
        <v>8</v>
      </c>
      <c r="B20" s="99"/>
      <c r="C20" s="139" t="str">
        <f>IF(ข้อมูลทั่วไป!$F$17="","",ข้อมูลทั่วไป!$F$17)</f>
        <v>นาย 8</v>
      </c>
      <c r="D20" s="139"/>
      <c r="E20" s="139"/>
      <c r="F20" s="139"/>
      <c r="G20" s="139"/>
      <c r="H20" s="139"/>
      <c r="I20" s="139"/>
      <c r="J20" s="139"/>
      <c r="K20" s="99" t="s">
        <v>35</v>
      </c>
      <c r="L20" s="99"/>
      <c r="M20" s="99"/>
      <c r="N20" s="99"/>
      <c r="O20" s="140"/>
      <c r="P20" s="140"/>
      <c r="Q20" s="140"/>
      <c r="R20" s="140"/>
    </row>
    <row r="21" spans="1:18" ht="20.399999999999999" customHeight="1">
      <c r="A21" s="131"/>
      <c r="B21" s="131"/>
      <c r="C21" s="131"/>
      <c r="D21" s="131"/>
      <c r="E21" s="131"/>
      <c r="F21" s="131"/>
      <c r="G21" s="131"/>
      <c r="H21" s="131"/>
      <c r="I21" s="131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 ht="20.399999999999999" customHeight="1">
      <c r="A22" s="90" t="s">
        <v>102</v>
      </c>
      <c r="B22" s="145"/>
      <c r="C22" s="131"/>
      <c r="D22" s="145"/>
      <c r="E22" s="131"/>
      <c r="F22" s="145"/>
      <c r="G22" s="131"/>
      <c r="H22" s="145"/>
      <c r="I22" s="131"/>
      <c r="J22" s="145"/>
      <c r="K22" s="131"/>
      <c r="L22" s="145"/>
      <c r="M22" s="131"/>
      <c r="N22" s="145"/>
      <c r="O22" s="131"/>
      <c r="P22" s="145"/>
      <c r="Q22" s="131"/>
      <c r="R22" s="145"/>
    </row>
    <row r="23" spans="1:18" ht="20.399999999999999" customHeight="1">
      <c r="A23" s="167" t="str">
        <f>"   "&amp;รายงานในวงรอบ!I5</f>
        <v xml:space="preserve">   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ht="20.39999999999999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</row>
    <row r="25" spans="1:18" ht="20.399999999999999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</row>
    <row r="26" spans="1:18" ht="20.399999999999999" customHeigh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</row>
    <row r="27" spans="1:18" ht="20.399999999999999" customHeight="1">
      <c r="A27" s="9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ht="20.399999999999999" customHeight="1">
      <c r="A28" s="90" t="s">
        <v>101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</row>
    <row r="29" spans="1:18" ht="20.399999999999999" customHeight="1">
      <c r="A29" s="167" t="str">
        <f>"   "&amp;รายงานในวงรอบ!I7</f>
        <v xml:space="preserve">   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</row>
    <row r="30" spans="1:18" ht="20.399999999999999" customHeigh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</row>
    <row r="31" spans="1:18" ht="20.399999999999999" customHeight="1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</row>
    <row r="32" spans="1:18" ht="20.399999999999999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</row>
    <row r="33" spans="1:18" ht="20.399999999999999" customHeight="1">
      <c r="A33" s="9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ht="20.399999999999999" customHeight="1">
      <c r="A34" s="90" t="s">
        <v>48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</row>
    <row r="35" spans="1:18" ht="20.399999999999999" customHeight="1">
      <c r="A35" s="167" t="str">
        <f>"   "&amp;รายงานในวงรอบ!I12</f>
        <v xml:space="preserve">   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ht="20.399999999999999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</row>
    <row r="37" spans="1:18" ht="20.399999999999999" customHeight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</row>
    <row r="38" spans="1:18" ht="20.399999999999999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  <row r="39" spans="1:18" ht="20.399999999999999" customHeight="1">
      <c r="A39" s="9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</row>
    <row r="40" spans="1:18" ht="20.399999999999999" customHeight="1">
      <c r="A40" s="9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</row>
    <row r="41" spans="1:18" ht="20.399999999999999" customHeight="1">
      <c r="A41" s="90" t="s">
        <v>49</v>
      </c>
      <c r="B41" s="131"/>
      <c r="C41" s="131"/>
      <c r="D41" s="131"/>
      <c r="E41" s="131"/>
      <c r="F41" s="131"/>
      <c r="G41" s="131"/>
      <c r="H41" s="131"/>
      <c r="I41" s="131"/>
      <c r="J41" s="145"/>
      <c r="K41" s="145"/>
      <c r="L41" s="145"/>
      <c r="M41" s="145"/>
      <c r="N41" s="145"/>
      <c r="O41" s="145"/>
      <c r="P41" s="145"/>
      <c r="Q41" s="145"/>
      <c r="R41" s="145"/>
    </row>
    <row r="42" spans="1:18" ht="20.399999999999999" customHeight="1">
      <c r="A42" s="167" t="str">
        <f>"   "&amp;รายงานในวงรอบ!I17</f>
        <v xml:space="preserve">   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</row>
    <row r="43" spans="1:18" ht="20.399999999999999" customHeight="1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  <row r="44" spans="1:18" ht="20.399999999999999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ht="20.399999999999999" customHeight="1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</row>
    <row r="46" spans="1:18" ht="20.399999999999999" customHeight="1">
      <c r="A46" s="90"/>
      <c r="B46" s="131"/>
      <c r="C46" s="131"/>
      <c r="D46" s="131"/>
      <c r="E46" s="131"/>
      <c r="F46" s="131"/>
      <c r="G46" s="131"/>
      <c r="H46" s="131"/>
      <c r="I46" s="131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20.399999999999999" customHeight="1">
      <c r="A47" s="141" t="s">
        <v>100</v>
      </c>
      <c r="B47" s="131"/>
      <c r="C47" s="131"/>
      <c r="D47" s="131"/>
      <c r="E47" s="131"/>
      <c r="F47" s="131"/>
      <c r="G47" s="131"/>
      <c r="H47" s="159" t="str">
        <f>"   "&amp;รายงานในวงรอบ!I19</f>
        <v xml:space="preserve">   </v>
      </c>
      <c r="I47" s="131" t="s">
        <v>93</v>
      </c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20.399999999999999" customHeight="1">
      <c r="A48" s="90"/>
      <c r="B48" s="131"/>
      <c r="C48" s="131"/>
      <c r="D48" s="131"/>
      <c r="E48" s="131"/>
      <c r="F48" s="131"/>
      <c r="G48" s="131"/>
      <c r="H48" s="131"/>
      <c r="I48" s="131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20.399999999999999" customHeight="1">
      <c r="A49" s="90"/>
      <c r="B49" s="131"/>
      <c r="C49" s="131"/>
      <c r="D49" s="131"/>
      <c r="E49" s="131"/>
      <c r="F49" s="131"/>
      <c r="G49" s="131"/>
      <c r="H49" s="131"/>
      <c r="I49" s="131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20.399999999999999" customHeight="1">
      <c r="B50" s="143" t="s">
        <v>21</v>
      </c>
      <c r="G50" s="143" t="s">
        <v>45</v>
      </c>
      <c r="I50" s="131"/>
      <c r="J50" s="134"/>
      <c r="K50" s="134" t="s">
        <v>21</v>
      </c>
      <c r="L50" s="134"/>
      <c r="M50" s="134"/>
      <c r="N50" s="134"/>
      <c r="O50" s="134"/>
      <c r="P50" s="134" t="s">
        <v>46</v>
      </c>
      <c r="Q50" s="134"/>
      <c r="R50" s="145"/>
    </row>
    <row r="51" spans="1:18" ht="20.399999999999999" customHeight="1">
      <c r="A51" s="163" t="str">
        <f>"("&amp;ข้อมูลทั่วไป!$F$10&amp;")"</f>
        <v>(นาย 1)</v>
      </c>
      <c r="B51" s="163"/>
      <c r="C51" s="163"/>
      <c r="D51" s="163"/>
      <c r="E51" s="163"/>
      <c r="F51" s="163"/>
      <c r="G51" s="163"/>
      <c r="H51" s="163"/>
      <c r="I51" s="131"/>
      <c r="J51" s="142" t="str">
        <f>"("&amp;ข้อมูลทั่วไป!$C$6&amp;")"</f>
        <v>(นายธีรสิทธิ์ เคียนทอง)</v>
      </c>
      <c r="K51" s="142"/>
      <c r="L51" s="142"/>
      <c r="M51" s="142"/>
      <c r="N51" s="142"/>
      <c r="O51" s="142"/>
      <c r="P51" s="142"/>
      <c r="Q51" s="142"/>
      <c r="R51" s="145"/>
    </row>
    <row r="52" spans="1:18" ht="20.399999999999999" customHeight="1">
      <c r="A52" s="163" t="str">
        <f>ข้อมูลทั่วไป!$G$10&amp;"โรงเรียน"&amp;ข้อมูลทั่วไป!$C$2</f>
        <v>ครูโรงเรียนทับช้างวิทยาคม</v>
      </c>
      <c r="B52" s="163"/>
      <c r="C52" s="163"/>
      <c r="D52" s="163"/>
      <c r="E52" s="163"/>
      <c r="F52" s="163"/>
      <c r="G52" s="163"/>
      <c r="H52" s="163"/>
      <c r="I52" s="131"/>
      <c r="J52" s="142" t="str">
        <f>"ผู้อำนวยการโรงเรียน"&amp;ข้อมูลทั่วไป!$C$2</f>
        <v>ผู้อำนวยการโรงเรียนทับช้างวิทยาคม</v>
      </c>
      <c r="K52" s="142"/>
      <c r="L52" s="142"/>
      <c r="M52" s="142"/>
      <c r="N52" s="142"/>
      <c r="O52" s="142"/>
      <c r="P52" s="142"/>
      <c r="Q52" s="142"/>
      <c r="R52" s="145"/>
    </row>
    <row r="53" spans="1:18" ht="20.399999999999999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6" spans="1:18" ht="20.399999999999999" customHeight="1">
      <c r="E56" s="145"/>
      <c r="F56" s="145"/>
      <c r="G56" s="145"/>
      <c r="H56" s="145"/>
      <c r="I56" s="145"/>
      <c r="J56" s="145"/>
      <c r="K56" s="145"/>
      <c r="L56" s="145"/>
    </row>
    <row r="57" spans="1:18" ht="20.399999999999999" customHeight="1">
      <c r="E57" s="145"/>
      <c r="F57" s="145"/>
      <c r="G57" s="145"/>
      <c r="H57" s="145"/>
      <c r="I57" s="145"/>
      <c r="J57" s="145"/>
      <c r="K57" s="145"/>
      <c r="L57" s="145"/>
    </row>
    <row r="58" spans="1:18" s="143" customFormat="1" ht="20.399999999999999" customHeight="1">
      <c r="E58" s="145"/>
      <c r="F58" s="145"/>
      <c r="G58" s="145"/>
      <c r="H58" s="145"/>
      <c r="I58" s="145"/>
      <c r="J58" s="145"/>
      <c r="K58" s="145"/>
      <c r="L58" s="145"/>
    </row>
    <row r="77" spans="1:18" ht="20.399999999999999" customHeight="1">
      <c r="R77" s="144" t="s">
        <v>50</v>
      </c>
    </row>
    <row r="78" spans="1:18" ht="20.399999999999999" customHeight="1">
      <c r="A78" s="145"/>
    </row>
    <row r="79" spans="1:18" ht="20.399999999999999" customHeight="1">
      <c r="A79" s="92" t="s">
        <v>165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</row>
    <row r="80" spans="1:18" ht="20.399999999999999" customHeight="1">
      <c r="A80" s="92" t="s">
        <v>163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</row>
    <row r="81" spans="1:18" ht="20.399999999999999" customHeight="1">
      <c r="A81" s="93"/>
    </row>
    <row r="82" spans="1:18" ht="20.399999999999999" customHeight="1">
      <c r="A82" s="148" t="s">
        <v>76</v>
      </c>
      <c r="B82" s="149" t="str">
        <f>ข้อมูลทั่วไป!$C$9</f>
        <v>รักนะคณิตศาสตร์</v>
      </c>
      <c r="C82" s="149"/>
      <c r="D82" s="149"/>
      <c r="E82" s="149"/>
      <c r="F82" s="149"/>
      <c r="G82" s="149"/>
      <c r="H82" s="147"/>
      <c r="I82" s="147" t="s">
        <v>77</v>
      </c>
      <c r="J82" s="149" t="str">
        <f>ข้อมูลทั่วไป!$C$2</f>
        <v>ทับช้างวิทยาคม</v>
      </c>
      <c r="K82" s="149"/>
      <c r="L82" s="149"/>
      <c r="M82" s="149"/>
      <c r="N82" s="149"/>
      <c r="O82" s="149"/>
      <c r="P82" s="149"/>
      <c r="Q82" s="149"/>
      <c r="R82" s="149"/>
    </row>
    <row r="83" spans="1:18" ht="20.399999999999999" customHeight="1">
      <c r="A83" s="128" t="s">
        <v>78</v>
      </c>
      <c r="B83" s="150" t="str">
        <f>ข้อมูลทั่วไป!$C$3</f>
        <v>นาทวี</v>
      </c>
      <c r="C83" s="150"/>
      <c r="D83" s="150"/>
      <c r="E83" s="150"/>
      <c r="F83" s="150"/>
      <c r="G83" s="150"/>
      <c r="I83" s="151" t="s">
        <v>79</v>
      </c>
      <c r="J83" s="152" t="str">
        <f>ข้อมูลทั่วไป!C4</f>
        <v>สงขลา</v>
      </c>
      <c r="K83" s="152"/>
      <c r="L83" s="152"/>
      <c r="M83" s="152"/>
      <c r="N83" s="152"/>
      <c r="O83" s="152"/>
      <c r="P83" s="152"/>
      <c r="Q83" s="152"/>
      <c r="R83" s="152"/>
    </row>
    <row r="84" spans="1:18" ht="20.399999999999999" customHeight="1">
      <c r="A84" s="157" t="s">
        <v>94</v>
      </c>
      <c r="E84" s="135"/>
      <c r="F84" s="135"/>
      <c r="G84" s="135"/>
      <c r="H84" s="135"/>
      <c r="I84" s="135"/>
      <c r="K84" s="143" t="s">
        <v>80</v>
      </c>
      <c r="L84" s="165"/>
      <c r="M84" s="165"/>
      <c r="N84" s="165"/>
      <c r="O84" s="165"/>
      <c r="P84" s="143" t="s">
        <v>95</v>
      </c>
    </row>
    <row r="85" spans="1:18" ht="20.399999999999999" customHeight="1">
      <c r="A85" s="88" t="s">
        <v>97</v>
      </c>
      <c r="E85" s="150" t="str">
        <f>ข้อมูลทั่วไป!C14&amp;"/"&amp;ข้อมูลทั่วไป!C15</f>
        <v>3/5</v>
      </c>
      <c r="F85" s="150"/>
      <c r="G85" s="150"/>
      <c r="H85" s="150"/>
      <c r="I85" s="150"/>
      <c r="K85" s="143" t="s">
        <v>96</v>
      </c>
      <c r="N85" s="165">
        <f>SUM(ข้อมูลทั่วไป!C16:C17)</f>
        <v>31</v>
      </c>
      <c r="O85" s="165"/>
      <c r="P85" s="143" t="s">
        <v>68</v>
      </c>
    </row>
    <row r="86" spans="1:18" ht="20.399999999999999" customHeight="1">
      <c r="A86" s="148" t="s">
        <v>63</v>
      </c>
      <c r="C86" s="135" t="str">
        <f>'PLC สพม.สขสต 1 (3)'!C7:H7</f>
        <v>นาย 1</v>
      </c>
      <c r="D86" s="135"/>
      <c r="E86" s="135"/>
      <c r="F86" s="135"/>
      <c r="G86" s="135"/>
      <c r="H86" s="135"/>
      <c r="I86" s="143" t="s">
        <v>81</v>
      </c>
      <c r="J86" s="135" t="str">
        <f>ข้อมูลทั่วไป!$C$10</f>
        <v>คณิตศาสตร์</v>
      </c>
      <c r="K86" s="135"/>
      <c r="L86" s="135"/>
      <c r="M86" s="135"/>
      <c r="N86" s="143" t="s">
        <v>82</v>
      </c>
      <c r="O86" s="135" t="str">
        <f>ข้อมูลทั่วไป!$C$13</f>
        <v>ค 23101</v>
      </c>
      <c r="P86" s="135"/>
      <c r="Q86" s="135"/>
      <c r="R86" s="135"/>
    </row>
    <row r="87" spans="1:18" ht="20.399999999999999" customHeight="1">
      <c r="A87" s="88" t="s">
        <v>103</v>
      </c>
      <c r="F87" s="155"/>
      <c r="G87" s="143" t="s">
        <v>99</v>
      </c>
      <c r="R87" s="145"/>
    </row>
    <row r="89" spans="1:18" ht="20.399999999999999" customHeight="1">
      <c r="A89" s="156" t="s">
        <v>88</v>
      </c>
      <c r="B89" s="156"/>
      <c r="C89" s="156" t="s">
        <v>25</v>
      </c>
      <c r="D89" s="156"/>
      <c r="E89" s="156"/>
      <c r="F89" s="156"/>
      <c r="G89" s="156"/>
      <c r="H89" s="156"/>
      <c r="I89" s="156"/>
      <c r="J89" s="156"/>
      <c r="K89" s="156" t="s">
        <v>26</v>
      </c>
      <c r="L89" s="156"/>
      <c r="M89" s="156"/>
      <c r="N89" s="156"/>
      <c r="O89" s="156" t="s">
        <v>27</v>
      </c>
      <c r="P89" s="156"/>
      <c r="Q89" s="156"/>
      <c r="R89" s="156"/>
    </row>
    <row r="90" spans="1:18" ht="20.399999999999999" customHeight="1">
      <c r="A90" s="99">
        <v>1</v>
      </c>
      <c r="B90" s="99"/>
      <c r="C90" s="139" t="str">
        <f>IF(ข้อมูลทั่วไป!$F$10="","",ข้อมูลทั่วไป!$F$10)</f>
        <v>นาย 1</v>
      </c>
      <c r="D90" s="139"/>
      <c r="E90" s="139"/>
      <c r="F90" s="139"/>
      <c r="G90" s="139"/>
      <c r="H90" s="139"/>
      <c r="I90" s="139"/>
      <c r="J90" s="139"/>
      <c r="K90" s="99" t="s">
        <v>28</v>
      </c>
      <c r="L90" s="99"/>
      <c r="M90" s="99"/>
      <c r="N90" s="99"/>
      <c r="O90" s="140"/>
      <c r="P90" s="140"/>
      <c r="Q90" s="140"/>
      <c r="R90" s="140"/>
    </row>
    <row r="91" spans="1:18" ht="20.399999999999999" customHeight="1">
      <c r="A91" s="99">
        <v>2</v>
      </c>
      <c r="B91" s="99"/>
      <c r="C91" s="139" t="str">
        <f>IF(ข้อมูลทั่วไป!$F$11="","",ข้อมูลทั่วไป!$F$11)</f>
        <v>นาย 2</v>
      </c>
      <c r="D91" s="139"/>
      <c r="E91" s="139"/>
      <c r="F91" s="139"/>
      <c r="G91" s="139"/>
      <c r="H91" s="139"/>
      <c r="I91" s="139"/>
      <c r="J91" s="139"/>
      <c r="K91" s="99" t="s">
        <v>29</v>
      </c>
      <c r="L91" s="99"/>
      <c r="M91" s="99"/>
      <c r="N91" s="99"/>
      <c r="O91" s="140"/>
      <c r="P91" s="140"/>
      <c r="Q91" s="140"/>
      <c r="R91" s="140"/>
    </row>
    <row r="92" spans="1:18" ht="20.399999999999999" customHeight="1">
      <c r="A92" s="99">
        <v>3</v>
      </c>
      <c r="B92" s="99"/>
      <c r="C92" s="139" t="str">
        <f>IF(ข้อมูลทั่วไป!$F$12="","",ข้อมูลทั่วไป!$F$12)</f>
        <v>นาย 3</v>
      </c>
      <c r="D92" s="139"/>
      <c r="E92" s="139"/>
      <c r="F92" s="139"/>
      <c r="G92" s="139"/>
      <c r="H92" s="139"/>
      <c r="I92" s="139"/>
      <c r="J92" s="139"/>
      <c r="K92" s="99" t="s">
        <v>29</v>
      </c>
      <c r="L92" s="99"/>
      <c r="M92" s="99"/>
      <c r="N92" s="99"/>
      <c r="O92" s="140"/>
      <c r="P92" s="140"/>
      <c r="Q92" s="140"/>
      <c r="R92" s="140"/>
    </row>
    <row r="93" spans="1:18" ht="20.399999999999999" customHeight="1">
      <c r="A93" s="99">
        <v>4</v>
      </c>
      <c r="B93" s="99"/>
      <c r="C93" s="139" t="str">
        <f>IF(ข้อมูลทั่วไป!$F$13="","",ข้อมูลทั่วไป!$F$13)</f>
        <v>นาย 4</v>
      </c>
      <c r="D93" s="139"/>
      <c r="E93" s="139"/>
      <c r="F93" s="139"/>
      <c r="G93" s="139"/>
      <c r="H93" s="139"/>
      <c r="I93" s="139"/>
      <c r="J93" s="139"/>
      <c r="K93" s="99" t="s">
        <v>31</v>
      </c>
      <c r="L93" s="99"/>
      <c r="M93" s="99"/>
      <c r="N93" s="99"/>
      <c r="O93" s="140"/>
      <c r="P93" s="140"/>
      <c r="Q93" s="140"/>
      <c r="R93" s="140"/>
    </row>
    <row r="94" spans="1:18" ht="20.399999999999999" customHeight="1">
      <c r="A94" s="99">
        <v>5</v>
      </c>
      <c r="B94" s="99"/>
      <c r="C94" s="139" t="str">
        <f>IF(ข้อมูลทั่วไป!$F$14="","",ข้อมูลทั่วไป!$F$14)</f>
        <v>นาย 5</v>
      </c>
      <c r="D94" s="139"/>
      <c r="E94" s="139"/>
      <c r="F94" s="139"/>
      <c r="G94" s="139"/>
      <c r="H94" s="139"/>
      <c r="I94" s="139"/>
      <c r="J94" s="139"/>
      <c r="K94" s="99" t="s">
        <v>33</v>
      </c>
      <c r="L94" s="99"/>
      <c r="M94" s="99"/>
      <c r="N94" s="99"/>
      <c r="O94" s="140"/>
      <c r="P94" s="140"/>
      <c r="Q94" s="140"/>
      <c r="R94" s="140"/>
    </row>
    <row r="95" spans="1:18" ht="20.399999999999999" customHeight="1">
      <c r="A95" s="99">
        <v>6</v>
      </c>
      <c r="B95" s="99"/>
      <c r="C95" s="139" t="str">
        <f>IF(ข้อมูลทั่วไป!$F$15="","",ข้อมูลทั่วไป!$F$15)</f>
        <v>นาย 6</v>
      </c>
      <c r="D95" s="139"/>
      <c r="E95" s="139"/>
      <c r="F95" s="139"/>
      <c r="G95" s="139"/>
      <c r="H95" s="139"/>
      <c r="I95" s="139"/>
      <c r="J95" s="139"/>
      <c r="K95" s="99" t="s">
        <v>33</v>
      </c>
      <c r="L95" s="99"/>
      <c r="M95" s="99"/>
      <c r="N95" s="99"/>
      <c r="O95" s="140"/>
      <c r="P95" s="140"/>
      <c r="Q95" s="140"/>
      <c r="R95" s="140"/>
    </row>
    <row r="96" spans="1:18" ht="20.399999999999999" customHeight="1">
      <c r="A96" s="99">
        <v>7</v>
      </c>
      <c r="B96" s="99"/>
      <c r="C96" s="139" t="str">
        <f>IF(ข้อมูลทั่วไป!$F$16="","",ข้อมูลทั่วไป!$F$16)</f>
        <v>นาย 7</v>
      </c>
      <c r="D96" s="139"/>
      <c r="E96" s="139"/>
      <c r="F96" s="139"/>
      <c r="G96" s="139"/>
      <c r="H96" s="139"/>
      <c r="I96" s="139"/>
      <c r="J96" s="139"/>
      <c r="K96" s="99" t="s">
        <v>33</v>
      </c>
      <c r="L96" s="99"/>
      <c r="M96" s="99"/>
      <c r="N96" s="99"/>
      <c r="O96" s="140"/>
      <c r="P96" s="140"/>
      <c r="Q96" s="140"/>
      <c r="R96" s="140"/>
    </row>
    <row r="97" spans="1:18" ht="20.399999999999999" customHeight="1">
      <c r="A97" s="99">
        <v>8</v>
      </c>
      <c r="B97" s="99"/>
      <c r="C97" s="139" t="str">
        <f>IF(ข้อมูลทั่วไป!$F$17="","",ข้อมูลทั่วไป!$F$17)</f>
        <v>นาย 8</v>
      </c>
      <c r="D97" s="139"/>
      <c r="E97" s="139"/>
      <c r="F97" s="139"/>
      <c r="G97" s="139"/>
      <c r="H97" s="139"/>
      <c r="I97" s="139"/>
      <c r="J97" s="139"/>
      <c r="K97" s="99" t="s">
        <v>35</v>
      </c>
      <c r="L97" s="99"/>
      <c r="M97" s="99"/>
      <c r="N97" s="99"/>
      <c r="O97" s="140"/>
      <c r="P97" s="140"/>
      <c r="Q97" s="140"/>
      <c r="R97" s="140"/>
    </row>
    <row r="98" spans="1:18" ht="20.399999999999999" customHeight="1">
      <c r="A98" s="131"/>
      <c r="B98" s="131"/>
      <c r="C98" s="131"/>
      <c r="D98" s="131"/>
      <c r="E98" s="131"/>
      <c r="F98" s="131"/>
      <c r="G98" s="131"/>
      <c r="H98" s="131"/>
      <c r="I98" s="131"/>
      <c r="J98" s="145"/>
      <c r="K98" s="145"/>
      <c r="L98" s="145"/>
      <c r="M98" s="145"/>
      <c r="N98" s="145"/>
      <c r="O98" s="145"/>
      <c r="P98" s="145"/>
      <c r="Q98" s="145"/>
      <c r="R98" s="145"/>
    </row>
    <row r="99" spans="1:18" ht="20.399999999999999" customHeight="1">
      <c r="A99" s="131"/>
      <c r="B99" s="131"/>
      <c r="C99" s="131"/>
      <c r="D99" s="131"/>
      <c r="E99" s="131"/>
      <c r="F99" s="131"/>
      <c r="G99" s="131"/>
      <c r="H99" s="131"/>
      <c r="I99" s="131"/>
      <c r="J99" s="145"/>
      <c r="K99" s="145"/>
      <c r="L99" s="145"/>
      <c r="M99" s="145"/>
      <c r="N99" s="145"/>
      <c r="O99" s="145"/>
      <c r="P99" s="145"/>
      <c r="Q99" s="145"/>
      <c r="R99" s="145"/>
    </row>
    <row r="100" spans="1:18" ht="20.399999999999999" customHeight="1">
      <c r="A100" s="90" t="s">
        <v>51</v>
      </c>
      <c r="B100" s="145"/>
      <c r="C100" s="131"/>
      <c r="D100" s="145"/>
      <c r="E100" s="131"/>
      <c r="F100" s="145"/>
      <c r="G100" s="131"/>
      <c r="H100" s="145"/>
      <c r="I100" s="131"/>
      <c r="J100" s="145"/>
      <c r="K100" s="131"/>
      <c r="L100" s="145"/>
      <c r="M100" s="131"/>
      <c r="N100" s="145"/>
      <c r="O100" s="131"/>
      <c r="P100" s="145"/>
      <c r="Q100" s="131"/>
      <c r="R100" s="145"/>
    </row>
    <row r="101" spans="1:18" ht="20.399999999999999" customHeight="1">
      <c r="A101" s="167" t="str">
        <f>"   "&amp;รายงานในวงรอบ!K5</f>
        <v xml:space="preserve">   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</row>
    <row r="102" spans="1:18" ht="20.399999999999999" customHeight="1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</row>
    <row r="103" spans="1:18" ht="20.399999999999999" customHeight="1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</row>
    <row r="104" spans="1:18" ht="20.399999999999999" customHeight="1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</row>
    <row r="105" spans="1:18" ht="20.399999999999999" customHeight="1">
      <c r="A105" s="90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</row>
    <row r="106" spans="1:18" ht="20.399999999999999" customHeight="1">
      <c r="A106" s="90" t="s">
        <v>52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</row>
    <row r="107" spans="1:18" ht="20.399999999999999" customHeight="1">
      <c r="A107" s="90"/>
      <c r="B107" s="131" t="s">
        <v>53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</row>
    <row r="108" spans="1:18" ht="20.399999999999999" customHeight="1">
      <c r="A108" s="167" t="str">
        <f>"   "&amp;รายงานในวงรอบ!K8</f>
        <v xml:space="preserve">   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</row>
    <row r="109" spans="1:18" ht="20.399999999999999" customHeight="1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</row>
    <row r="110" spans="1:18" ht="20.399999999999999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</row>
    <row r="111" spans="1:18" ht="20.399999999999999" customHeight="1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</row>
    <row r="112" spans="1:18" ht="20.399999999999999" customHeight="1">
      <c r="A112" s="90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</row>
    <row r="113" spans="1:18" ht="20.399999999999999" customHeight="1">
      <c r="A113" s="90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</row>
    <row r="114" spans="1:18" ht="20.399999999999999" customHeight="1">
      <c r="A114" s="90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</row>
    <row r="115" spans="1:18" ht="20.399999999999999" customHeight="1">
      <c r="A115" s="90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</row>
    <row r="116" spans="1:18" ht="20.399999999999999" customHeight="1">
      <c r="A116" s="90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</row>
    <row r="117" spans="1:18" ht="20.399999999999999" customHeight="1">
      <c r="A117" s="90"/>
      <c r="B117" s="131" t="s">
        <v>54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</row>
    <row r="118" spans="1:18" ht="20.399999999999999" customHeight="1">
      <c r="A118" s="167" t="str">
        <f>"   "&amp;รายงานในวงรอบ!K10</f>
        <v xml:space="preserve">   </v>
      </c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</row>
    <row r="119" spans="1:18" ht="20.399999999999999" customHeight="1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</row>
    <row r="120" spans="1:18" ht="20.399999999999999" customHeight="1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</row>
    <row r="121" spans="1:18" ht="20.399999999999999" customHeight="1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</row>
    <row r="122" spans="1:18" ht="20.399999999999999" customHeight="1">
      <c r="A122" s="90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</row>
    <row r="123" spans="1:18" ht="20.399999999999999" customHeight="1">
      <c r="A123" s="90" t="s">
        <v>55</v>
      </c>
      <c r="B123" s="131"/>
      <c r="C123" s="131"/>
      <c r="D123" s="131"/>
      <c r="E123" s="131"/>
      <c r="F123" s="131"/>
      <c r="G123" s="131"/>
      <c r="H123" s="131"/>
      <c r="I123" s="131"/>
      <c r="J123" s="145"/>
      <c r="K123" s="145"/>
      <c r="L123" s="145"/>
      <c r="M123" s="145"/>
      <c r="N123" s="145"/>
      <c r="O123" s="145"/>
      <c r="P123" s="145"/>
      <c r="Q123" s="145"/>
      <c r="R123" s="145"/>
    </row>
    <row r="124" spans="1:18" ht="20.399999999999999" customHeight="1">
      <c r="A124" s="90"/>
      <c r="B124" s="90" t="s">
        <v>104</v>
      </c>
      <c r="C124" s="131"/>
      <c r="D124" s="131"/>
      <c r="E124" s="131"/>
      <c r="F124" s="131"/>
      <c r="G124" s="131"/>
      <c r="H124" s="131"/>
      <c r="I124" s="131"/>
      <c r="J124" s="163">
        <f>รายงานในวงรอบ!K13</f>
        <v>0</v>
      </c>
      <c r="K124" s="163"/>
      <c r="L124" s="145" t="s">
        <v>68</v>
      </c>
      <c r="M124" s="145"/>
      <c r="N124" s="145"/>
      <c r="O124" s="145"/>
      <c r="P124" s="145"/>
      <c r="Q124" s="145"/>
      <c r="R124" s="145"/>
    </row>
    <row r="125" spans="1:18" ht="20.399999999999999" customHeight="1">
      <c r="A125" s="141"/>
      <c r="B125" s="90" t="s">
        <v>105</v>
      </c>
      <c r="C125" s="131"/>
      <c r="D125" s="131"/>
      <c r="E125" s="131"/>
      <c r="F125" s="131"/>
      <c r="G125" s="131"/>
      <c r="H125" s="131"/>
      <c r="I125" s="131"/>
      <c r="J125" s="145"/>
      <c r="K125" s="145"/>
      <c r="L125" s="145"/>
      <c r="M125" s="145"/>
      <c r="N125" s="145"/>
      <c r="O125" s="163">
        <f>รายงานในวงรอบ!K15</f>
        <v>0</v>
      </c>
      <c r="P125" s="163"/>
      <c r="Q125" s="145" t="s">
        <v>68</v>
      </c>
      <c r="R125" s="145"/>
    </row>
    <row r="126" spans="1:18" ht="20.399999999999999" customHeight="1">
      <c r="A126" s="145"/>
      <c r="B126" s="141"/>
      <c r="C126" s="131"/>
      <c r="D126" s="131"/>
      <c r="E126" s="131"/>
      <c r="F126" s="131"/>
      <c r="G126" s="131"/>
      <c r="H126" s="131"/>
      <c r="I126" s="131"/>
      <c r="J126" s="145"/>
      <c r="K126" s="145"/>
      <c r="L126" s="145"/>
      <c r="M126" s="145"/>
      <c r="N126" s="145"/>
      <c r="O126" s="145"/>
      <c r="P126" s="145"/>
      <c r="Q126" s="145"/>
      <c r="R126" s="145"/>
    </row>
    <row r="127" spans="1:18" ht="20.399999999999999" customHeight="1">
      <c r="A127" s="90" t="s">
        <v>56</v>
      </c>
      <c r="B127" s="141"/>
      <c r="C127" s="131"/>
      <c r="D127" s="131"/>
      <c r="E127" s="131"/>
      <c r="F127" s="131"/>
      <c r="G127" s="131"/>
      <c r="H127" s="131"/>
      <c r="I127" s="131"/>
      <c r="J127" s="145"/>
      <c r="K127" s="145"/>
      <c r="L127" s="145"/>
      <c r="M127" s="145"/>
      <c r="N127" s="145"/>
      <c r="O127" s="145"/>
      <c r="P127" s="145"/>
      <c r="Q127" s="145"/>
      <c r="R127" s="145"/>
    </row>
    <row r="128" spans="1:18" ht="20.399999999999999" customHeight="1">
      <c r="A128" s="167" t="str">
        <f>"   "&amp;รายงานในวงรอบ!K17</f>
        <v xml:space="preserve">   </v>
      </c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</row>
    <row r="129" spans="1:18" ht="20.399999999999999" customHeight="1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</row>
    <row r="130" spans="1:18" ht="20.399999999999999" customHeight="1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</row>
    <row r="131" spans="1:18" ht="20.399999999999999" customHeight="1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</row>
    <row r="132" spans="1:18" ht="20.399999999999999" customHeight="1">
      <c r="A132" s="90"/>
      <c r="B132" s="131"/>
      <c r="C132" s="131"/>
      <c r="D132" s="131"/>
      <c r="E132" s="131"/>
      <c r="F132" s="131"/>
      <c r="G132" s="131"/>
      <c r="H132" s="131"/>
      <c r="I132" s="131"/>
      <c r="J132" s="145"/>
      <c r="K132" s="145"/>
      <c r="L132" s="145"/>
      <c r="M132" s="145"/>
      <c r="N132" s="145"/>
      <c r="O132" s="145"/>
      <c r="P132" s="145"/>
      <c r="Q132" s="145"/>
      <c r="R132" s="145"/>
    </row>
    <row r="133" spans="1:18" ht="20.399999999999999" customHeight="1">
      <c r="A133" s="141" t="s">
        <v>100</v>
      </c>
      <c r="B133" s="131"/>
      <c r="C133" s="131"/>
      <c r="D133" s="131"/>
      <c r="E133" s="131"/>
      <c r="F133" s="131"/>
      <c r="G133" s="131"/>
      <c r="H133" s="159">
        <f>รายงานในวงรอบ!K19</f>
        <v>0</v>
      </c>
      <c r="I133" s="131" t="s">
        <v>93</v>
      </c>
      <c r="J133" s="145"/>
      <c r="K133" s="145"/>
      <c r="L133" s="145"/>
      <c r="M133" s="145"/>
      <c r="N133" s="145"/>
      <c r="O133" s="145"/>
      <c r="P133" s="145"/>
      <c r="Q133" s="145"/>
      <c r="R133" s="145"/>
    </row>
    <row r="134" spans="1:18" ht="20.399999999999999" customHeight="1">
      <c r="A134" s="90"/>
      <c r="B134" s="131"/>
      <c r="C134" s="131"/>
      <c r="D134" s="131"/>
      <c r="E134" s="131"/>
      <c r="F134" s="131"/>
      <c r="G134" s="131"/>
      <c r="H134" s="131"/>
      <c r="I134" s="131"/>
      <c r="J134" s="145"/>
      <c r="K134" s="145"/>
      <c r="L134" s="145"/>
      <c r="M134" s="145"/>
      <c r="N134" s="145"/>
      <c r="O134" s="145"/>
      <c r="P134" s="145"/>
      <c r="Q134" s="145"/>
      <c r="R134" s="145"/>
    </row>
    <row r="135" spans="1:18" ht="20.399999999999999" customHeight="1">
      <c r="A135" s="90"/>
      <c r="B135" s="131"/>
      <c r="C135" s="131"/>
      <c r="D135" s="131"/>
      <c r="E135" s="131"/>
      <c r="F135" s="131"/>
      <c r="G135" s="131"/>
      <c r="H135" s="131"/>
      <c r="I135" s="131"/>
      <c r="J135" s="145"/>
      <c r="K135" s="145"/>
      <c r="L135" s="145"/>
      <c r="M135" s="145"/>
      <c r="N135" s="145"/>
      <c r="O135" s="145"/>
      <c r="P135" s="145"/>
      <c r="Q135" s="145"/>
      <c r="R135" s="145"/>
    </row>
    <row r="136" spans="1:18" ht="20.399999999999999" customHeight="1">
      <c r="B136" s="143" t="s">
        <v>21</v>
      </c>
      <c r="G136" s="143" t="s">
        <v>45</v>
      </c>
      <c r="I136" s="131"/>
      <c r="J136" s="134"/>
      <c r="K136" s="134" t="s">
        <v>21</v>
      </c>
      <c r="L136" s="134"/>
      <c r="M136" s="134"/>
      <c r="N136" s="134"/>
      <c r="O136" s="134"/>
      <c r="P136" s="134" t="s">
        <v>46</v>
      </c>
      <c r="Q136" s="134"/>
      <c r="R136" s="145"/>
    </row>
    <row r="137" spans="1:18" ht="20.399999999999999" customHeight="1">
      <c r="A137" s="163" t="str">
        <f>"("&amp;ข้อมูลทั่วไป!$F$10&amp;")"</f>
        <v>(นาย 1)</v>
      </c>
      <c r="B137" s="163"/>
      <c r="C137" s="163"/>
      <c r="D137" s="163"/>
      <c r="E137" s="163"/>
      <c r="F137" s="163"/>
      <c r="G137" s="163"/>
      <c r="H137" s="163"/>
      <c r="I137" s="131"/>
      <c r="J137" s="142" t="str">
        <f>"("&amp;ข้อมูลทั่วไป!$C$6&amp;")"</f>
        <v>(นายธีรสิทธิ์ เคียนทอง)</v>
      </c>
      <c r="K137" s="142"/>
      <c r="L137" s="142"/>
      <c r="M137" s="142"/>
      <c r="N137" s="142"/>
      <c r="O137" s="142"/>
      <c r="P137" s="142"/>
      <c r="Q137" s="142"/>
      <c r="R137" s="145"/>
    </row>
    <row r="138" spans="1:18" ht="20.399999999999999" customHeight="1">
      <c r="A138" s="163" t="str">
        <f>ข้อมูลทั่วไป!$G$10&amp;"โรงเรียน"&amp;ข้อมูลทั่วไป!$C$2</f>
        <v>ครูโรงเรียนทับช้างวิทยาคม</v>
      </c>
      <c r="B138" s="163"/>
      <c r="C138" s="163"/>
      <c r="D138" s="163"/>
      <c r="E138" s="163"/>
      <c r="F138" s="163"/>
      <c r="G138" s="163"/>
      <c r="H138" s="163"/>
      <c r="I138" s="131"/>
      <c r="J138" s="142" t="str">
        <f>"ผู้อำนวยการโรงเรียน"&amp;ข้อมูลทั่วไป!$C$2</f>
        <v>ผู้อำนวยการโรงเรียนทับช้างวิทยาคม</v>
      </c>
      <c r="K138" s="142"/>
      <c r="L138" s="142"/>
      <c r="M138" s="142"/>
      <c r="N138" s="142"/>
      <c r="O138" s="142"/>
      <c r="P138" s="142"/>
      <c r="Q138" s="142"/>
      <c r="R138" s="145"/>
    </row>
    <row r="139" spans="1:18" ht="20.399999999999999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</row>
    <row r="153" spans="1:18" ht="20.399999999999999" customHeight="1">
      <c r="R153" s="144" t="s">
        <v>57</v>
      </c>
    </row>
    <row r="154" spans="1:18" ht="20.399999999999999" customHeight="1">
      <c r="A154" s="145"/>
    </row>
    <row r="155" spans="1:18" ht="20.399999999999999" customHeight="1">
      <c r="A155" s="92" t="s">
        <v>166</v>
      </c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</row>
    <row r="156" spans="1:18" ht="20.399999999999999" customHeight="1">
      <c r="A156" s="93"/>
    </row>
    <row r="157" spans="1:18" ht="20.399999999999999" customHeight="1">
      <c r="A157" s="148" t="s">
        <v>76</v>
      </c>
      <c r="B157" s="149" t="str">
        <f>ข้อมูลทั่วไป!$C$9</f>
        <v>รักนะคณิตศาสตร์</v>
      </c>
      <c r="C157" s="149"/>
      <c r="D157" s="149"/>
      <c r="E157" s="149"/>
      <c r="F157" s="149"/>
      <c r="G157" s="149"/>
      <c r="H157" s="147"/>
      <c r="I157" s="147" t="s">
        <v>77</v>
      </c>
      <c r="J157" s="149" t="str">
        <f>ข้อมูลทั่วไป!$C$2</f>
        <v>ทับช้างวิทยาคม</v>
      </c>
      <c r="K157" s="149"/>
      <c r="L157" s="149"/>
      <c r="M157" s="149"/>
      <c r="N157" s="149"/>
      <c r="O157" s="149"/>
      <c r="P157" s="149"/>
      <c r="Q157" s="149"/>
      <c r="R157" s="149"/>
    </row>
    <row r="158" spans="1:18" ht="20.399999999999999" customHeight="1">
      <c r="A158" s="128" t="s">
        <v>78</v>
      </c>
      <c r="B158" s="150" t="str">
        <f>ข้อมูลทั่วไป!$C$3</f>
        <v>นาทวี</v>
      </c>
      <c r="C158" s="150"/>
      <c r="D158" s="150"/>
      <c r="E158" s="150"/>
      <c r="F158" s="150"/>
      <c r="G158" s="150"/>
      <c r="I158" s="151" t="s">
        <v>79</v>
      </c>
      <c r="J158" s="152" t="str">
        <f>ข้อมูลทั่วไป!C4</f>
        <v>สงขลา</v>
      </c>
      <c r="K158" s="152"/>
      <c r="L158" s="152"/>
      <c r="M158" s="152"/>
      <c r="N158" s="152"/>
      <c r="O158" s="152"/>
      <c r="P158" s="152"/>
      <c r="Q158" s="152"/>
      <c r="R158" s="152"/>
    </row>
    <row r="159" spans="1:18" ht="20.399999999999999" customHeight="1">
      <c r="A159" s="157" t="s">
        <v>106</v>
      </c>
      <c r="H159" s="135"/>
      <c r="I159" s="135"/>
      <c r="J159" s="135"/>
      <c r="K159" s="135"/>
      <c r="L159" s="135"/>
      <c r="M159" s="143" t="s">
        <v>80</v>
      </c>
      <c r="N159" s="165"/>
      <c r="O159" s="165"/>
      <c r="P159" s="165"/>
      <c r="Q159" s="165"/>
      <c r="R159" s="143" t="s">
        <v>95</v>
      </c>
    </row>
    <row r="160" spans="1:18" ht="20.399999999999999" customHeight="1">
      <c r="A160" s="88" t="s">
        <v>97</v>
      </c>
      <c r="E160" s="150" t="str">
        <f>ข้อมูลทั่วไป!C14&amp;"/"&amp;ข้อมูลทั่วไป!C15</f>
        <v>3/5</v>
      </c>
      <c r="F160" s="150"/>
      <c r="G160" s="150"/>
      <c r="H160" s="150"/>
      <c r="I160" s="150"/>
      <c r="K160" s="143" t="s">
        <v>96</v>
      </c>
      <c r="N160" s="165">
        <f>SUM(ข้อมูลทั่วไป!C16:C17)</f>
        <v>31</v>
      </c>
      <c r="O160" s="165"/>
      <c r="P160" s="143" t="s">
        <v>68</v>
      </c>
    </row>
    <row r="161" spans="1:18" ht="20.399999999999999" customHeight="1">
      <c r="A161" s="148" t="s">
        <v>63</v>
      </c>
      <c r="C161" s="135" t="str">
        <f>'PLC สพม.สขสต 1 (3)'!C7:H7</f>
        <v>นาย 1</v>
      </c>
      <c r="D161" s="135"/>
      <c r="E161" s="135"/>
      <c r="F161" s="135"/>
      <c r="G161" s="135"/>
      <c r="H161" s="135"/>
      <c r="I161" s="143" t="s">
        <v>81</v>
      </c>
      <c r="J161" s="135" t="str">
        <f>ข้อมูลทั่วไป!$C$10</f>
        <v>คณิตศาสตร์</v>
      </c>
      <c r="K161" s="135"/>
      <c r="L161" s="135"/>
      <c r="M161" s="135"/>
      <c r="N161" s="143" t="s">
        <v>82</v>
      </c>
      <c r="O161" s="135" t="str">
        <f>ข้อมูลทั่วไป!$C$13</f>
        <v>ค 23101</v>
      </c>
      <c r="P161" s="135"/>
      <c r="Q161" s="135"/>
      <c r="R161" s="135"/>
    </row>
    <row r="162" spans="1:18" ht="20.399999999999999" customHeight="1">
      <c r="A162" s="88" t="s">
        <v>83</v>
      </c>
      <c r="F162" s="166"/>
      <c r="H162" s="170"/>
      <c r="I162" s="143" t="s">
        <v>99</v>
      </c>
      <c r="J162" s="145"/>
      <c r="K162" s="145"/>
      <c r="L162" s="145"/>
      <c r="M162" s="145"/>
      <c r="O162" s="145"/>
      <c r="P162" s="145"/>
      <c r="Q162" s="145"/>
      <c r="R162" s="145"/>
    </row>
    <row r="164" spans="1:18" ht="20.399999999999999" customHeight="1">
      <c r="A164" s="156" t="s">
        <v>88</v>
      </c>
      <c r="B164" s="156"/>
      <c r="C164" s="156" t="s">
        <v>25</v>
      </c>
      <c r="D164" s="156"/>
      <c r="E164" s="156"/>
      <c r="F164" s="156"/>
      <c r="G164" s="156"/>
      <c r="H164" s="156"/>
      <c r="I164" s="156"/>
      <c r="J164" s="156"/>
      <c r="K164" s="156" t="s">
        <v>26</v>
      </c>
      <c r="L164" s="156"/>
      <c r="M164" s="156"/>
      <c r="N164" s="156"/>
      <c r="O164" s="156" t="s">
        <v>27</v>
      </c>
      <c r="P164" s="156"/>
      <c r="Q164" s="156"/>
      <c r="R164" s="156"/>
    </row>
    <row r="165" spans="1:18" ht="20.399999999999999" customHeight="1">
      <c r="A165" s="99">
        <v>1</v>
      </c>
      <c r="B165" s="99"/>
      <c r="C165" s="139" t="str">
        <f>IF(ข้อมูลทั่วไป!$F$10="","",ข้อมูลทั่วไป!$F$10)</f>
        <v>นาย 1</v>
      </c>
      <c r="D165" s="139"/>
      <c r="E165" s="139"/>
      <c r="F165" s="139"/>
      <c r="G165" s="139"/>
      <c r="H165" s="139"/>
      <c r="I165" s="139"/>
      <c r="J165" s="139"/>
      <c r="K165" s="99" t="s">
        <v>28</v>
      </c>
      <c r="L165" s="99"/>
      <c r="M165" s="99"/>
      <c r="N165" s="99"/>
      <c r="O165" s="140"/>
      <c r="P165" s="140"/>
      <c r="Q165" s="140"/>
      <c r="R165" s="140"/>
    </row>
    <row r="166" spans="1:18" ht="20.399999999999999" customHeight="1">
      <c r="A166" s="99">
        <v>2</v>
      </c>
      <c r="B166" s="99"/>
      <c r="C166" s="139" t="str">
        <f>IF(ข้อมูลทั่วไป!$F$11="","",ข้อมูลทั่วไป!$F$11)</f>
        <v>นาย 2</v>
      </c>
      <c r="D166" s="139"/>
      <c r="E166" s="139"/>
      <c r="F166" s="139"/>
      <c r="G166" s="139"/>
      <c r="H166" s="139"/>
      <c r="I166" s="139"/>
      <c r="J166" s="139"/>
      <c r="K166" s="99" t="s">
        <v>29</v>
      </c>
      <c r="L166" s="99"/>
      <c r="M166" s="99"/>
      <c r="N166" s="99"/>
      <c r="O166" s="140"/>
      <c r="P166" s="140"/>
      <c r="Q166" s="140"/>
      <c r="R166" s="140"/>
    </row>
    <row r="167" spans="1:18" ht="20.399999999999999" customHeight="1">
      <c r="A167" s="99">
        <v>3</v>
      </c>
      <c r="B167" s="99"/>
      <c r="C167" s="139" t="str">
        <f>IF(ข้อมูลทั่วไป!$F$12="","",ข้อมูลทั่วไป!$F$12)</f>
        <v>นาย 3</v>
      </c>
      <c r="D167" s="139"/>
      <c r="E167" s="139"/>
      <c r="F167" s="139"/>
      <c r="G167" s="139"/>
      <c r="H167" s="139"/>
      <c r="I167" s="139"/>
      <c r="J167" s="139"/>
      <c r="K167" s="99" t="s">
        <v>29</v>
      </c>
      <c r="L167" s="99"/>
      <c r="M167" s="99"/>
      <c r="N167" s="99"/>
      <c r="O167" s="140"/>
      <c r="P167" s="140"/>
      <c r="Q167" s="140"/>
      <c r="R167" s="140"/>
    </row>
    <row r="168" spans="1:18" ht="20.399999999999999" customHeight="1">
      <c r="A168" s="99">
        <v>4</v>
      </c>
      <c r="B168" s="99"/>
      <c r="C168" s="139" t="str">
        <f>IF(ข้อมูลทั่วไป!$F$13="","",ข้อมูลทั่วไป!$F$13)</f>
        <v>นาย 4</v>
      </c>
      <c r="D168" s="139"/>
      <c r="E168" s="139"/>
      <c r="F168" s="139"/>
      <c r="G168" s="139"/>
      <c r="H168" s="139"/>
      <c r="I168" s="139"/>
      <c r="J168" s="139"/>
      <c r="K168" s="99" t="s">
        <v>31</v>
      </c>
      <c r="L168" s="99"/>
      <c r="M168" s="99"/>
      <c r="N168" s="99"/>
      <c r="O168" s="140"/>
      <c r="P168" s="140"/>
      <c r="Q168" s="140"/>
      <c r="R168" s="140"/>
    </row>
    <row r="169" spans="1:18" ht="20.399999999999999" customHeight="1">
      <c r="A169" s="99">
        <v>5</v>
      </c>
      <c r="B169" s="99"/>
      <c r="C169" s="139" t="str">
        <f>IF(ข้อมูลทั่วไป!$F$14="","",ข้อมูลทั่วไป!$F$14)</f>
        <v>นาย 5</v>
      </c>
      <c r="D169" s="139"/>
      <c r="E169" s="139"/>
      <c r="F169" s="139"/>
      <c r="G169" s="139"/>
      <c r="H169" s="139"/>
      <c r="I169" s="139"/>
      <c r="J169" s="139"/>
      <c r="K169" s="99" t="s">
        <v>33</v>
      </c>
      <c r="L169" s="99"/>
      <c r="M169" s="99"/>
      <c r="N169" s="99"/>
      <c r="O169" s="140"/>
      <c r="P169" s="140"/>
      <c r="Q169" s="140"/>
      <c r="R169" s="140"/>
    </row>
    <row r="170" spans="1:18" ht="20.399999999999999" customHeight="1">
      <c r="A170" s="99">
        <v>6</v>
      </c>
      <c r="B170" s="99"/>
      <c r="C170" s="139" t="str">
        <f>IF(ข้อมูลทั่วไป!$F$15="","",ข้อมูลทั่วไป!$F$15)</f>
        <v>นาย 6</v>
      </c>
      <c r="D170" s="139"/>
      <c r="E170" s="139"/>
      <c r="F170" s="139"/>
      <c r="G170" s="139"/>
      <c r="H170" s="139"/>
      <c r="I170" s="139"/>
      <c r="J170" s="139"/>
      <c r="K170" s="99" t="s">
        <v>33</v>
      </c>
      <c r="L170" s="99"/>
      <c r="M170" s="99"/>
      <c r="N170" s="99"/>
      <c r="O170" s="140"/>
      <c r="P170" s="140"/>
      <c r="Q170" s="140"/>
      <c r="R170" s="140"/>
    </row>
    <row r="171" spans="1:18" ht="20.399999999999999" customHeight="1">
      <c r="A171" s="99">
        <v>7</v>
      </c>
      <c r="B171" s="99"/>
      <c r="C171" s="139" t="str">
        <f>IF(ข้อมูลทั่วไป!$F$16="","",ข้อมูลทั่วไป!$F$16)</f>
        <v>นาย 7</v>
      </c>
      <c r="D171" s="139"/>
      <c r="E171" s="139"/>
      <c r="F171" s="139"/>
      <c r="G171" s="139"/>
      <c r="H171" s="139"/>
      <c r="I171" s="139"/>
      <c r="J171" s="139"/>
      <c r="K171" s="99" t="s">
        <v>33</v>
      </c>
      <c r="L171" s="99"/>
      <c r="M171" s="99"/>
      <c r="N171" s="99"/>
      <c r="O171" s="140"/>
      <c r="P171" s="140"/>
      <c r="Q171" s="140"/>
      <c r="R171" s="140"/>
    </row>
    <row r="172" spans="1:18" ht="20.399999999999999" customHeight="1">
      <c r="A172" s="99">
        <v>8</v>
      </c>
      <c r="B172" s="99"/>
      <c r="C172" s="139" t="str">
        <f>IF(ข้อมูลทั่วไป!$F$17="","",ข้อมูลทั่วไป!$F$17)</f>
        <v>นาย 8</v>
      </c>
      <c r="D172" s="139"/>
      <c r="E172" s="139"/>
      <c r="F172" s="139"/>
      <c r="G172" s="139"/>
      <c r="H172" s="139"/>
      <c r="I172" s="139"/>
      <c r="J172" s="139"/>
      <c r="K172" s="99" t="s">
        <v>35</v>
      </c>
      <c r="L172" s="99"/>
      <c r="M172" s="99"/>
      <c r="N172" s="99"/>
      <c r="O172" s="140"/>
      <c r="P172" s="140"/>
      <c r="Q172" s="140"/>
      <c r="R172" s="140"/>
    </row>
    <row r="173" spans="1:18" ht="20.399999999999999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45"/>
      <c r="K173" s="145"/>
      <c r="L173" s="145"/>
      <c r="M173" s="145"/>
      <c r="N173" s="145"/>
      <c r="O173" s="145"/>
      <c r="P173" s="145"/>
      <c r="Q173" s="145"/>
      <c r="R173" s="145"/>
    </row>
    <row r="174" spans="1:18" ht="20.399999999999999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45"/>
      <c r="K174" s="145"/>
      <c r="L174" s="145"/>
      <c r="M174" s="145"/>
      <c r="N174" s="145"/>
      <c r="O174" s="145"/>
      <c r="P174" s="145"/>
      <c r="Q174" s="145"/>
      <c r="R174" s="145"/>
    </row>
    <row r="175" spans="1:18" ht="20.399999999999999" customHeight="1">
      <c r="A175" s="157" t="s">
        <v>58</v>
      </c>
      <c r="B175" s="131"/>
      <c r="C175" s="131"/>
      <c r="D175" s="131"/>
      <c r="E175" s="131"/>
      <c r="F175" s="131"/>
      <c r="G175" s="131"/>
      <c r="H175" s="131"/>
      <c r="I175" s="131"/>
      <c r="J175" s="145"/>
      <c r="K175" s="145"/>
      <c r="L175" s="145"/>
      <c r="M175" s="145"/>
      <c r="N175" s="145"/>
      <c r="O175" s="145"/>
      <c r="P175" s="145"/>
      <c r="Q175" s="145"/>
      <c r="R175" s="145"/>
    </row>
    <row r="176" spans="1:18" ht="20.399999999999999" customHeight="1">
      <c r="A176" s="90" t="s">
        <v>59</v>
      </c>
      <c r="B176" s="145"/>
      <c r="C176" s="131"/>
      <c r="D176" s="145"/>
      <c r="E176" s="131"/>
      <c r="F176" s="145"/>
      <c r="G176" s="131"/>
      <c r="H176" s="145"/>
      <c r="I176" s="131"/>
      <c r="J176" s="145"/>
      <c r="K176" s="131"/>
      <c r="L176" s="145"/>
      <c r="M176" s="131"/>
      <c r="N176" s="145"/>
      <c r="O176" s="131"/>
      <c r="P176" s="145"/>
      <c r="Q176" s="131"/>
      <c r="R176" s="145"/>
    </row>
    <row r="177" spans="1:18" ht="20.399999999999999" customHeight="1">
      <c r="A177" s="171"/>
      <c r="B177" s="167" t="str">
        <f>"   "&amp;รายงานในวงรอบ!M5</f>
        <v xml:space="preserve">   </v>
      </c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</row>
    <row r="178" spans="1:18" ht="20.399999999999999" customHeight="1">
      <c r="A178" s="171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</row>
    <row r="179" spans="1:18" ht="20.399999999999999" customHeight="1">
      <c r="A179" s="171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</row>
    <row r="180" spans="1:18" ht="20.399999999999999" customHeight="1">
      <c r="A180" s="171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</row>
    <row r="181" spans="1:18" ht="20.399999999999999" customHeight="1">
      <c r="A181" s="90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</row>
    <row r="182" spans="1:18" ht="20.399999999999999" customHeight="1">
      <c r="A182" s="90" t="s">
        <v>60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</row>
    <row r="183" spans="1:18" ht="20.399999999999999" customHeight="1">
      <c r="A183" s="171"/>
      <c r="B183" s="167" t="str">
        <f>"   "&amp;รายงานในวงรอบ!M7</f>
        <v xml:space="preserve">   </v>
      </c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</row>
    <row r="184" spans="1:18" ht="20.399999999999999" customHeight="1">
      <c r="A184" s="171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</row>
    <row r="185" spans="1:18" ht="20.399999999999999" customHeight="1">
      <c r="A185" s="171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</row>
    <row r="186" spans="1:18" ht="20.399999999999999" customHeight="1">
      <c r="A186" s="171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</row>
    <row r="187" spans="1:18" ht="20.399999999999999" customHeight="1">
      <c r="A187" s="90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</row>
    <row r="188" spans="1:18" ht="20.399999999999999" customHeight="1">
      <c r="A188" s="90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</row>
    <row r="189" spans="1:18" ht="20.399999999999999" customHeight="1">
      <c r="A189" s="90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</row>
    <row r="190" spans="1:18" ht="20.399999999999999" customHeight="1">
      <c r="A190" s="90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</row>
    <row r="191" spans="1:18" ht="20.399999999999999" customHeight="1">
      <c r="A191" s="90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</row>
    <row r="192" spans="1:18" ht="20.399999999999999" customHeight="1">
      <c r="A192" s="90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</row>
    <row r="193" spans="1:18" ht="20.399999999999999" customHeight="1">
      <c r="A193" s="90" t="s">
        <v>61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45"/>
    </row>
    <row r="194" spans="1:18" ht="20.399999999999999" customHeight="1">
      <c r="A194" s="90"/>
      <c r="B194" s="167" t="str">
        <f>"   "&amp;รายงานในวงรอบ!M12</f>
        <v xml:space="preserve">   </v>
      </c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</row>
    <row r="195" spans="1:18" ht="20.399999999999999" customHeight="1">
      <c r="A195" s="90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</row>
    <row r="196" spans="1:18" ht="20.399999999999999" customHeight="1">
      <c r="A196" s="90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</row>
    <row r="197" spans="1:18" ht="20.399999999999999" customHeight="1">
      <c r="A197" s="90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</row>
    <row r="198" spans="1:18" ht="20.399999999999999" customHeight="1">
      <c r="A198" s="90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</row>
    <row r="199" spans="1:18" ht="20.399999999999999" customHeight="1">
      <c r="A199" s="90" t="s">
        <v>62</v>
      </c>
      <c r="B199" s="131"/>
      <c r="C199" s="131"/>
      <c r="D199" s="131"/>
      <c r="E199" s="131"/>
      <c r="F199" s="131"/>
      <c r="G199" s="131"/>
      <c r="H199" s="131"/>
      <c r="I199" s="131"/>
      <c r="J199" s="145"/>
      <c r="K199" s="145"/>
      <c r="L199" s="145"/>
      <c r="M199" s="145"/>
      <c r="N199" s="145"/>
      <c r="O199" s="145"/>
      <c r="P199" s="145"/>
      <c r="Q199" s="145"/>
      <c r="R199" s="145"/>
    </row>
    <row r="200" spans="1:18" ht="20.399999999999999" customHeight="1">
      <c r="A200" s="90"/>
      <c r="B200" s="167" t="str">
        <f>"   "&amp;รายงานในวงรอบ!M17</f>
        <v xml:space="preserve">   </v>
      </c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</row>
    <row r="201" spans="1:18" ht="20.399999999999999" customHeight="1">
      <c r="A201" s="90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</row>
    <row r="202" spans="1:18" ht="20.399999999999999" customHeight="1">
      <c r="A202" s="90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</row>
    <row r="203" spans="1:18" ht="20.399999999999999" customHeight="1">
      <c r="A203" s="90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</row>
    <row r="204" spans="1:18" ht="20.399999999999999" customHeight="1">
      <c r="A204" s="90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</row>
    <row r="205" spans="1:18" ht="20.399999999999999" customHeight="1">
      <c r="A205" s="141" t="s">
        <v>107</v>
      </c>
      <c r="B205" s="131"/>
      <c r="C205" s="131"/>
      <c r="D205" s="131"/>
      <c r="E205" s="131"/>
      <c r="F205" s="131"/>
      <c r="G205" s="131"/>
      <c r="H205" s="131"/>
      <c r="I205" s="159" t="str">
        <f>"   "&amp;รายงานในวงรอบ!M19</f>
        <v xml:space="preserve">   </v>
      </c>
      <c r="J205" s="131" t="s">
        <v>93</v>
      </c>
      <c r="K205" s="145"/>
      <c r="L205" s="145"/>
      <c r="M205" s="145"/>
      <c r="N205" s="145"/>
      <c r="O205" s="145"/>
      <c r="P205" s="145"/>
      <c r="Q205" s="145"/>
      <c r="R205" s="145"/>
    </row>
    <row r="206" spans="1:18" ht="20.399999999999999" customHeight="1">
      <c r="A206" s="141"/>
      <c r="B206" s="131"/>
      <c r="C206" s="131"/>
      <c r="D206" s="131"/>
      <c r="E206" s="131"/>
      <c r="F206" s="131"/>
      <c r="G206" s="131"/>
      <c r="K206" s="145"/>
      <c r="L206" s="145"/>
      <c r="M206" s="145"/>
      <c r="N206" s="145"/>
      <c r="O206" s="145"/>
      <c r="P206" s="145"/>
      <c r="Q206" s="145"/>
      <c r="R206" s="145"/>
    </row>
    <row r="207" spans="1:18" ht="20.399999999999999" customHeight="1">
      <c r="A207" s="90"/>
      <c r="B207" s="131"/>
      <c r="C207" s="131"/>
      <c r="D207" s="131"/>
      <c r="E207" s="131"/>
      <c r="F207" s="131"/>
      <c r="G207" s="131"/>
      <c r="H207" s="131"/>
      <c r="I207" s="131"/>
      <c r="J207" s="145"/>
      <c r="K207" s="145"/>
      <c r="L207" s="145"/>
      <c r="M207" s="145"/>
      <c r="N207" s="145"/>
      <c r="O207" s="145"/>
      <c r="P207" s="145"/>
      <c r="Q207" s="145"/>
      <c r="R207" s="145"/>
    </row>
    <row r="208" spans="1:18" ht="20.399999999999999" customHeight="1">
      <c r="B208" s="143" t="s">
        <v>21</v>
      </c>
      <c r="G208" s="143" t="s">
        <v>45</v>
      </c>
      <c r="I208" s="131"/>
      <c r="J208" s="134"/>
      <c r="K208" s="134" t="s">
        <v>21</v>
      </c>
      <c r="L208" s="134"/>
      <c r="M208" s="134"/>
      <c r="N208" s="134"/>
      <c r="O208" s="134"/>
      <c r="P208" s="134" t="s">
        <v>46</v>
      </c>
      <c r="Q208" s="134"/>
      <c r="R208" s="145"/>
    </row>
    <row r="209" spans="1:18" ht="20.399999999999999" customHeight="1">
      <c r="A209" s="163" t="str">
        <f>"("&amp;ข้อมูลทั่วไป!$F$10&amp;")"</f>
        <v>(นาย 1)</v>
      </c>
      <c r="B209" s="163"/>
      <c r="C209" s="163"/>
      <c r="D209" s="163"/>
      <c r="E209" s="163"/>
      <c r="F209" s="163"/>
      <c r="G209" s="163"/>
      <c r="H209" s="163"/>
      <c r="I209" s="131"/>
      <c r="J209" s="142" t="str">
        <f>"("&amp;ข้อมูลทั่วไป!$C$6&amp;")"</f>
        <v>(นายธีรสิทธิ์ เคียนทอง)</v>
      </c>
      <c r="K209" s="142"/>
      <c r="L209" s="142"/>
      <c r="M209" s="142"/>
      <c r="N209" s="142"/>
      <c r="O209" s="142"/>
      <c r="P209" s="142"/>
      <c r="Q209" s="142"/>
      <c r="R209" s="145"/>
    </row>
    <row r="210" spans="1:18" ht="20.399999999999999" customHeight="1">
      <c r="A210" s="163" t="str">
        <f>ข้อมูลทั่วไป!$G$10&amp;"โรงเรียน"&amp;ข้อมูลทั่วไป!$C$2</f>
        <v>ครูโรงเรียนทับช้างวิทยาคม</v>
      </c>
      <c r="B210" s="163"/>
      <c r="C210" s="163"/>
      <c r="D210" s="163"/>
      <c r="E210" s="163"/>
      <c r="F210" s="163"/>
      <c r="G210" s="163"/>
      <c r="H210" s="163"/>
      <c r="I210" s="131"/>
      <c r="J210" s="142" t="str">
        <f>"ผู้อำนวยการโรงเรียน"&amp;ข้อมูลทั่วไป!$C$2</f>
        <v>ผู้อำนวยการโรงเรียนทับช้างวิทยาคม</v>
      </c>
      <c r="K210" s="142"/>
      <c r="L210" s="142"/>
      <c r="M210" s="142"/>
      <c r="N210" s="142"/>
      <c r="O210" s="142"/>
      <c r="P210" s="142"/>
      <c r="Q210" s="142"/>
      <c r="R210" s="145"/>
    </row>
    <row r="211" spans="1:18" ht="20.399999999999999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</row>
    <row r="214" spans="1:18" ht="20.399999999999999" customHeight="1">
      <c r="E214" s="145"/>
      <c r="F214" s="145"/>
      <c r="G214" s="145"/>
      <c r="H214" s="145"/>
      <c r="I214" s="145"/>
      <c r="J214" s="145"/>
      <c r="K214" s="145"/>
      <c r="L214" s="145"/>
    </row>
    <row r="215" spans="1:18" ht="20.399999999999999" customHeight="1">
      <c r="E215" s="145"/>
      <c r="F215" s="145"/>
      <c r="G215" s="145"/>
      <c r="H215" s="145"/>
      <c r="I215" s="145"/>
      <c r="J215" s="145"/>
      <c r="K215" s="145"/>
      <c r="L215" s="145"/>
    </row>
    <row r="216" spans="1:18" ht="20.399999999999999" customHeight="1">
      <c r="E216" s="145"/>
      <c r="F216" s="145"/>
      <c r="G216" s="145"/>
      <c r="H216" s="145"/>
      <c r="I216" s="145"/>
      <c r="J216" s="145"/>
      <c r="K216" s="145"/>
      <c r="L216" s="145"/>
    </row>
  </sheetData>
  <sheetProtection algorithmName="SHA-512" hashValue="fOhp+nEY5dTuxufr17InNGB0McpvB1OHPiRvG/ZvVpWQiXJ6jURFwqcrEKla16fpf+61pclmc9R/FFWUGlxhPw==" saltValue="FbbIDU2U20GTwU86aJlZPw==" spinCount="100000" sheet="1" objects="1" scenarios="1"/>
  <mergeCells count="171">
    <mergeCell ref="A210:H210"/>
    <mergeCell ref="J210:Q210"/>
    <mergeCell ref="B177:R180"/>
    <mergeCell ref="B183:R186"/>
    <mergeCell ref="B194:R197"/>
    <mergeCell ref="B200:R203"/>
    <mergeCell ref="A209:H209"/>
    <mergeCell ref="J209:Q209"/>
    <mergeCell ref="A171:B171"/>
    <mergeCell ref="C171:J171"/>
    <mergeCell ref="K171:N171"/>
    <mergeCell ref="O171:R171"/>
    <mergeCell ref="A172:B172"/>
    <mergeCell ref="C172:J172"/>
    <mergeCell ref="K172:N172"/>
    <mergeCell ref="O172:R172"/>
    <mergeCell ref="A169:B169"/>
    <mergeCell ref="C169:J169"/>
    <mergeCell ref="K169:N169"/>
    <mergeCell ref="O169:R169"/>
    <mergeCell ref="A170:B170"/>
    <mergeCell ref="C170:J170"/>
    <mergeCell ref="K170:N170"/>
    <mergeCell ref="O170:R170"/>
    <mergeCell ref="A167:B167"/>
    <mergeCell ref="C167:J167"/>
    <mergeCell ref="K167:N167"/>
    <mergeCell ref="O167:R167"/>
    <mergeCell ref="A168:B168"/>
    <mergeCell ref="C168:J168"/>
    <mergeCell ref="K168:N168"/>
    <mergeCell ref="O168:R168"/>
    <mergeCell ref="A165:B165"/>
    <mergeCell ref="C165:J165"/>
    <mergeCell ref="K165:N165"/>
    <mergeCell ref="O165:R165"/>
    <mergeCell ref="A166:B166"/>
    <mergeCell ref="C166:J166"/>
    <mergeCell ref="K166:N166"/>
    <mergeCell ref="O166:R166"/>
    <mergeCell ref="C161:H161"/>
    <mergeCell ref="J161:M161"/>
    <mergeCell ref="O161:R161"/>
    <mergeCell ref="A164:B164"/>
    <mergeCell ref="C164:J164"/>
    <mergeCell ref="K164:N164"/>
    <mergeCell ref="O164:R164"/>
    <mergeCell ref="B158:G158"/>
    <mergeCell ref="J158:R158"/>
    <mergeCell ref="H159:L159"/>
    <mergeCell ref="N159:Q159"/>
    <mergeCell ref="E160:I160"/>
    <mergeCell ref="N160:O160"/>
    <mergeCell ref="A137:H137"/>
    <mergeCell ref="J137:Q137"/>
    <mergeCell ref="A138:H138"/>
    <mergeCell ref="J138:Q138"/>
    <mergeCell ref="A155:R155"/>
    <mergeCell ref="B157:G157"/>
    <mergeCell ref="J157:R157"/>
    <mergeCell ref="A101:R104"/>
    <mergeCell ref="A108:R111"/>
    <mergeCell ref="A118:R121"/>
    <mergeCell ref="J124:K124"/>
    <mergeCell ref="O125:P125"/>
    <mergeCell ref="A128:R131"/>
    <mergeCell ref="A96:B96"/>
    <mergeCell ref="C96:J96"/>
    <mergeCell ref="K96:N96"/>
    <mergeCell ref="O96:R96"/>
    <mergeCell ref="A97:B97"/>
    <mergeCell ref="C97:J97"/>
    <mergeCell ref="K97:N97"/>
    <mergeCell ref="O97:R97"/>
    <mergeCell ref="A94:B94"/>
    <mergeCell ref="C94:J94"/>
    <mergeCell ref="K94:N94"/>
    <mergeCell ref="O94:R94"/>
    <mergeCell ref="A95:B95"/>
    <mergeCell ref="C95:J95"/>
    <mergeCell ref="K95:N95"/>
    <mergeCell ref="O95:R95"/>
    <mergeCell ref="A92:B92"/>
    <mergeCell ref="C92:J92"/>
    <mergeCell ref="K92:N92"/>
    <mergeCell ref="O92:R92"/>
    <mergeCell ref="A93:B93"/>
    <mergeCell ref="C93:J93"/>
    <mergeCell ref="K93:N93"/>
    <mergeCell ref="O93:R93"/>
    <mergeCell ref="A90:B90"/>
    <mergeCell ref="C90:J90"/>
    <mergeCell ref="K90:N90"/>
    <mergeCell ref="O90:R90"/>
    <mergeCell ref="A91:B91"/>
    <mergeCell ref="C91:J91"/>
    <mergeCell ref="K91:N91"/>
    <mergeCell ref="O91:R91"/>
    <mergeCell ref="C86:H86"/>
    <mergeCell ref="J86:M86"/>
    <mergeCell ref="O86:R86"/>
    <mergeCell ref="A89:B89"/>
    <mergeCell ref="C89:J89"/>
    <mergeCell ref="K89:N89"/>
    <mergeCell ref="O89:R89"/>
    <mergeCell ref="B83:G83"/>
    <mergeCell ref="J83:R83"/>
    <mergeCell ref="E84:I84"/>
    <mergeCell ref="L84:O84"/>
    <mergeCell ref="E85:I85"/>
    <mergeCell ref="N85:O85"/>
    <mergeCell ref="A52:H52"/>
    <mergeCell ref="J52:Q52"/>
    <mergeCell ref="A79:R79"/>
    <mergeCell ref="A80:R80"/>
    <mergeCell ref="B82:G82"/>
    <mergeCell ref="J82:R82"/>
    <mergeCell ref="A23:R26"/>
    <mergeCell ref="A29:R32"/>
    <mergeCell ref="A35:R38"/>
    <mergeCell ref="A42:R45"/>
    <mergeCell ref="A51:H51"/>
    <mergeCell ref="J51:Q51"/>
    <mergeCell ref="A19:B19"/>
    <mergeCell ref="C19:J19"/>
    <mergeCell ref="K19:N19"/>
    <mergeCell ref="O19:R19"/>
    <mergeCell ref="A20:B20"/>
    <mergeCell ref="C20:J20"/>
    <mergeCell ref="K20:N20"/>
    <mergeCell ref="O20:R20"/>
    <mergeCell ref="A17:B17"/>
    <mergeCell ref="C17:J17"/>
    <mergeCell ref="K17:N17"/>
    <mergeCell ref="O17:R17"/>
    <mergeCell ref="A18:B18"/>
    <mergeCell ref="C18:J18"/>
    <mergeCell ref="K18:N18"/>
    <mergeCell ref="O18:R18"/>
    <mergeCell ref="A15:B15"/>
    <mergeCell ref="C15:J15"/>
    <mergeCell ref="K15:N15"/>
    <mergeCell ref="O15:R15"/>
    <mergeCell ref="A16:B16"/>
    <mergeCell ref="C16:J16"/>
    <mergeCell ref="K16:N16"/>
    <mergeCell ref="O16:R16"/>
    <mergeCell ref="A13:B13"/>
    <mergeCell ref="C13:J13"/>
    <mergeCell ref="K13:N13"/>
    <mergeCell ref="O13:R13"/>
    <mergeCell ref="A14:B14"/>
    <mergeCell ref="C14:J14"/>
    <mergeCell ref="K14:N14"/>
    <mergeCell ref="O14:R14"/>
    <mergeCell ref="E8:I8"/>
    <mergeCell ref="N8:O8"/>
    <mergeCell ref="C9:H9"/>
    <mergeCell ref="J9:M9"/>
    <mergeCell ref="O9:R9"/>
    <mergeCell ref="A12:B12"/>
    <mergeCell ref="C12:J12"/>
    <mergeCell ref="K12:N12"/>
    <mergeCell ref="O12:R12"/>
    <mergeCell ref="A3:R3"/>
    <mergeCell ref="B5:G5"/>
    <mergeCell ref="J5:R5"/>
    <mergeCell ref="B6:G6"/>
    <mergeCell ref="J6:R6"/>
    <mergeCell ref="E7:I7"/>
    <mergeCell ref="L7:O7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5BD6D-2C5A-4D51-8F3D-B0C956105E4D}">
  <sheetPr>
    <tabColor rgb="FF7030A0"/>
  </sheetPr>
  <dimension ref="A1:R216"/>
  <sheetViews>
    <sheetView showGridLines="0" view="pageLayout" topLeftCell="A19" zoomScale="82" zoomScaleNormal="100" zoomScalePageLayoutView="82" workbookViewId="0">
      <selection activeCell="A80" sqref="A80:R80"/>
    </sheetView>
  </sheetViews>
  <sheetFormatPr defaultColWidth="5" defaultRowHeight="20.399999999999999" customHeight="1"/>
  <cols>
    <col min="1" max="1" width="5.5546875" style="143" customWidth="1"/>
    <col min="2" max="18" width="5" style="143"/>
    <col min="19" max="16384" width="5" style="145"/>
  </cols>
  <sheetData>
    <row r="1" spans="1:18" ht="20.399999999999999" customHeight="1">
      <c r="R1" s="144" t="s">
        <v>47</v>
      </c>
    </row>
    <row r="2" spans="1:18" ht="20.399999999999999" customHeight="1">
      <c r="A2" s="145"/>
    </row>
    <row r="3" spans="1:18" ht="20.399999999999999" customHeight="1">
      <c r="A3" s="92" t="s">
        <v>167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399999999999999" customHeight="1">
      <c r="A4" s="164"/>
    </row>
    <row r="5" spans="1:18" ht="20.399999999999999" customHeight="1">
      <c r="A5" s="148" t="s">
        <v>76</v>
      </c>
      <c r="B5" s="149" t="str">
        <f>ข้อมูลทั่วไป!$C$9</f>
        <v>รักนะคณิตศาสตร์</v>
      </c>
      <c r="C5" s="149"/>
      <c r="D5" s="149"/>
      <c r="E5" s="149"/>
      <c r="F5" s="149"/>
      <c r="G5" s="149"/>
      <c r="H5" s="147"/>
      <c r="I5" s="147" t="s">
        <v>77</v>
      </c>
      <c r="J5" s="149" t="str">
        <f>ข้อมูลทั่วไป!$C$2</f>
        <v>ทับช้างวิทยาคม</v>
      </c>
      <c r="K5" s="149"/>
      <c r="L5" s="149"/>
      <c r="M5" s="149"/>
      <c r="N5" s="149"/>
      <c r="O5" s="149"/>
      <c r="P5" s="149"/>
      <c r="Q5" s="149"/>
      <c r="R5" s="149"/>
    </row>
    <row r="6" spans="1:18" ht="20.399999999999999" customHeight="1">
      <c r="A6" s="128" t="s">
        <v>78</v>
      </c>
      <c r="B6" s="150" t="str">
        <f>ข้อมูลทั่วไป!$C$3</f>
        <v>นาทวี</v>
      </c>
      <c r="C6" s="150"/>
      <c r="D6" s="150"/>
      <c r="E6" s="150"/>
      <c r="F6" s="150"/>
      <c r="G6" s="150"/>
      <c r="I6" s="151" t="s">
        <v>79</v>
      </c>
      <c r="J6" s="152" t="str">
        <f>ข้อมูลทั่วไป!C4</f>
        <v>สงขลา</v>
      </c>
      <c r="K6" s="152"/>
      <c r="L6" s="152"/>
      <c r="M6" s="152"/>
      <c r="N6" s="152"/>
      <c r="O6" s="152"/>
      <c r="P6" s="152"/>
      <c r="Q6" s="152"/>
      <c r="R6" s="152"/>
    </row>
    <row r="7" spans="1:18" ht="20.399999999999999" customHeight="1">
      <c r="A7" s="157" t="s">
        <v>94</v>
      </c>
      <c r="E7" s="135"/>
      <c r="F7" s="135"/>
      <c r="G7" s="135"/>
      <c r="H7" s="135"/>
      <c r="I7" s="135"/>
      <c r="K7" s="143" t="s">
        <v>80</v>
      </c>
      <c r="L7" s="165"/>
      <c r="M7" s="165"/>
      <c r="N7" s="165"/>
      <c r="O7" s="165"/>
      <c r="P7" s="143" t="s">
        <v>95</v>
      </c>
    </row>
    <row r="8" spans="1:18" ht="20.399999999999999" customHeight="1">
      <c r="A8" s="88" t="s">
        <v>97</v>
      </c>
      <c r="E8" s="150" t="str">
        <f>ข้อมูลทั่วไป!C14&amp;"/"&amp;ข้อมูลทั่วไป!C15</f>
        <v>3/5</v>
      </c>
      <c r="F8" s="150"/>
      <c r="G8" s="150"/>
      <c r="H8" s="150"/>
      <c r="I8" s="150"/>
      <c r="K8" s="143" t="s">
        <v>96</v>
      </c>
      <c r="N8" s="165">
        <f>SUM(ข้อมูลทั่วไป!C16:C17)</f>
        <v>31</v>
      </c>
      <c r="O8" s="165"/>
      <c r="P8" s="143" t="s">
        <v>68</v>
      </c>
    </row>
    <row r="9" spans="1:18" ht="20.399999999999999" customHeight="1">
      <c r="A9" s="148" t="s">
        <v>63</v>
      </c>
      <c r="C9" s="135" t="str">
        <f>'PLC สพม.สขสต 1 (3)'!C7:H7</f>
        <v>นาย 1</v>
      </c>
      <c r="D9" s="135"/>
      <c r="E9" s="135"/>
      <c r="F9" s="135"/>
      <c r="G9" s="135"/>
      <c r="H9" s="135"/>
      <c r="I9" s="143" t="s">
        <v>81</v>
      </c>
      <c r="J9" s="135" t="str">
        <f>ข้อมูลทั่วไป!$C$10</f>
        <v>คณิตศาสตร์</v>
      </c>
      <c r="K9" s="135"/>
      <c r="L9" s="135"/>
      <c r="M9" s="135"/>
      <c r="N9" s="143" t="s">
        <v>82</v>
      </c>
      <c r="O9" s="135" t="str">
        <f>ข้อมูลทั่วไป!$C$13</f>
        <v>ค 23101</v>
      </c>
      <c r="P9" s="135"/>
      <c r="Q9" s="135"/>
      <c r="R9" s="135"/>
    </row>
    <row r="10" spans="1:18" ht="20.399999999999999" customHeight="1">
      <c r="A10" s="88" t="s">
        <v>98</v>
      </c>
      <c r="F10" s="166"/>
      <c r="G10" s="155"/>
      <c r="H10" s="143" t="s">
        <v>99</v>
      </c>
    </row>
    <row r="12" spans="1:18" ht="20.399999999999999" customHeight="1">
      <c r="A12" s="156" t="s">
        <v>88</v>
      </c>
      <c r="B12" s="156"/>
      <c r="C12" s="156" t="s">
        <v>25</v>
      </c>
      <c r="D12" s="156"/>
      <c r="E12" s="156"/>
      <c r="F12" s="156"/>
      <c r="G12" s="156"/>
      <c r="H12" s="156"/>
      <c r="I12" s="156"/>
      <c r="J12" s="156"/>
      <c r="K12" s="156" t="s">
        <v>26</v>
      </c>
      <c r="L12" s="156"/>
      <c r="M12" s="156"/>
      <c r="N12" s="156"/>
      <c r="O12" s="156" t="s">
        <v>27</v>
      </c>
      <c r="P12" s="156"/>
      <c r="Q12" s="156"/>
      <c r="R12" s="156"/>
    </row>
    <row r="13" spans="1:18" ht="20.399999999999999" customHeight="1">
      <c r="A13" s="99">
        <v>1</v>
      </c>
      <c r="B13" s="99"/>
      <c r="C13" s="139" t="str">
        <f>IF(ข้อมูลทั่วไป!$F$10="","",ข้อมูลทั่วไป!$F$10)</f>
        <v>นาย 1</v>
      </c>
      <c r="D13" s="139"/>
      <c r="E13" s="139"/>
      <c r="F13" s="139"/>
      <c r="G13" s="139"/>
      <c r="H13" s="139"/>
      <c r="I13" s="139"/>
      <c r="J13" s="139"/>
      <c r="K13" s="99" t="s">
        <v>28</v>
      </c>
      <c r="L13" s="99"/>
      <c r="M13" s="99"/>
      <c r="N13" s="99"/>
      <c r="O13" s="140"/>
      <c r="P13" s="140"/>
      <c r="Q13" s="140"/>
      <c r="R13" s="140"/>
    </row>
    <row r="14" spans="1:18" ht="20.399999999999999" customHeight="1">
      <c r="A14" s="99">
        <v>2</v>
      </c>
      <c r="B14" s="99"/>
      <c r="C14" s="139" t="str">
        <f>IF(ข้อมูลทั่วไป!$F$11="","",ข้อมูลทั่วไป!$F$11)</f>
        <v>นาย 2</v>
      </c>
      <c r="D14" s="139"/>
      <c r="E14" s="139"/>
      <c r="F14" s="139"/>
      <c r="G14" s="139"/>
      <c r="H14" s="139"/>
      <c r="I14" s="139"/>
      <c r="J14" s="139"/>
      <c r="K14" s="99" t="s">
        <v>29</v>
      </c>
      <c r="L14" s="99"/>
      <c r="M14" s="99"/>
      <c r="N14" s="99"/>
      <c r="O14" s="140"/>
      <c r="P14" s="140"/>
      <c r="Q14" s="140"/>
      <c r="R14" s="140"/>
    </row>
    <row r="15" spans="1:18" ht="20.399999999999999" customHeight="1">
      <c r="A15" s="99">
        <v>3</v>
      </c>
      <c r="B15" s="99"/>
      <c r="C15" s="139" t="str">
        <f>IF(ข้อมูลทั่วไป!$F$12="","",ข้อมูลทั่วไป!$F$12)</f>
        <v>นาย 3</v>
      </c>
      <c r="D15" s="139"/>
      <c r="E15" s="139"/>
      <c r="F15" s="139"/>
      <c r="G15" s="139"/>
      <c r="H15" s="139"/>
      <c r="I15" s="139"/>
      <c r="J15" s="139"/>
      <c r="K15" s="99" t="s">
        <v>29</v>
      </c>
      <c r="L15" s="99"/>
      <c r="M15" s="99"/>
      <c r="N15" s="99"/>
      <c r="O15" s="140"/>
      <c r="P15" s="140"/>
      <c r="Q15" s="140"/>
      <c r="R15" s="140"/>
    </row>
    <row r="16" spans="1:18" ht="20.399999999999999" customHeight="1">
      <c r="A16" s="99">
        <v>4</v>
      </c>
      <c r="B16" s="99"/>
      <c r="C16" s="139" t="str">
        <f>IF(ข้อมูลทั่วไป!$F$13="","",ข้อมูลทั่วไป!$F$13)</f>
        <v>นาย 4</v>
      </c>
      <c r="D16" s="139"/>
      <c r="E16" s="139"/>
      <c r="F16" s="139"/>
      <c r="G16" s="139"/>
      <c r="H16" s="139"/>
      <c r="I16" s="139"/>
      <c r="J16" s="139"/>
      <c r="K16" s="99" t="s">
        <v>31</v>
      </c>
      <c r="L16" s="99"/>
      <c r="M16" s="99"/>
      <c r="N16" s="99"/>
      <c r="O16" s="140"/>
      <c r="P16" s="140"/>
      <c r="Q16" s="140"/>
      <c r="R16" s="140"/>
    </row>
    <row r="17" spans="1:18" ht="20.399999999999999" customHeight="1">
      <c r="A17" s="99">
        <v>5</v>
      </c>
      <c r="B17" s="99"/>
      <c r="C17" s="139" t="str">
        <f>IF(ข้อมูลทั่วไป!$F$14="","",ข้อมูลทั่วไป!$F$14)</f>
        <v>นาย 5</v>
      </c>
      <c r="D17" s="139"/>
      <c r="E17" s="139"/>
      <c r="F17" s="139"/>
      <c r="G17" s="139"/>
      <c r="H17" s="139"/>
      <c r="I17" s="139"/>
      <c r="J17" s="139"/>
      <c r="K17" s="99" t="s">
        <v>33</v>
      </c>
      <c r="L17" s="99"/>
      <c r="M17" s="99"/>
      <c r="N17" s="99"/>
      <c r="O17" s="140"/>
      <c r="P17" s="140"/>
      <c r="Q17" s="140"/>
      <c r="R17" s="140"/>
    </row>
    <row r="18" spans="1:18" ht="20.399999999999999" customHeight="1">
      <c r="A18" s="99">
        <v>6</v>
      </c>
      <c r="B18" s="99"/>
      <c r="C18" s="139" t="str">
        <f>IF(ข้อมูลทั่วไป!$F$15="","",ข้อมูลทั่วไป!$F$15)</f>
        <v>นาย 6</v>
      </c>
      <c r="D18" s="139"/>
      <c r="E18" s="139"/>
      <c r="F18" s="139"/>
      <c r="G18" s="139"/>
      <c r="H18" s="139"/>
      <c r="I18" s="139"/>
      <c r="J18" s="139"/>
      <c r="K18" s="99" t="s">
        <v>33</v>
      </c>
      <c r="L18" s="99"/>
      <c r="M18" s="99"/>
      <c r="N18" s="99"/>
      <c r="O18" s="140"/>
      <c r="P18" s="140"/>
      <c r="Q18" s="140"/>
      <c r="R18" s="140"/>
    </row>
    <row r="19" spans="1:18" ht="20.399999999999999" customHeight="1">
      <c r="A19" s="99">
        <v>7</v>
      </c>
      <c r="B19" s="99"/>
      <c r="C19" s="139" t="str">
        <f>IF(ข้อมูลทั่วไป!$F$16="","",ข้อมูลทั่วไป!$F$16)</f>
        <v>นาย 7</v>
      </c>
      <c r="D19" s="139"/>
      <c r="E19" s="139"/>
      <c r="F19" s="139"/>
      <c r="G19" s="139"/>
      <c r="H19" s="139"/>
      <c r="I19" s="139"/>
      <c r="J19" s="139"/>
      <c r="K19" s="99" t="s">
        <v>33</v>
      </c>
      <c r="L19" s="99"/>
      <c r="M19" s="99"/>
      <c r="N19" s="99"/>
      <c r="O19" s="140"/>
      <c r="P19" s="140"/>
      <c r="Q19" s="140"/>
      <c r="R19" s="140"/>
    </row>
    <row r="20" spans="1:18" ht="20.399999999999999" customHeight="1">
      <c r="A20" s="99">
        <v>8</v>
      </c>
      <c r="B20" s="99"/>
      <c r="C20" s="139" t="str">
        <f>IF(ข้อมูลทั่วไป!$F$17="","",ข้อมูลทั่วไป!$F$17)</f>
        <v>นาย 8</v>
      </c>
      <c r="D20" s="139"/>
      <c r="E20" s="139"/>
      <c r="F20" s="139"/>
      <c r="G20" s="139"/>
      <c r="H20" s="139"/>
      <c r="I20" s="139"/>
      <c r="J20" s="139"/>
      <c r="K20" s="99" t="s">
        <v>35</v>
      </c>
      <c r="L20" s="99"/>
      <c r="M20" s="99"/>
      <c r="N20" s="99"/>
      <c r="O20" s="140"/>
      <c r="P20" s="140"/>
      <c r="Q20" s="140"/>
      <c r="R20" s="140"/>
    </row>
    <row r="21" spans="1:18" ht="20.399999999999999" customHeight="1">
      <c r="A21" s="131"/>
      <c r="B21" s="131"/>
      <c r="C21" s="131"/>
      <c r="D21" s="131"/>
      <c r="E21" s="131"/>
      <c r="F21" s="131"/>
      <c r="G21" s="131"/>
      <c r="H21" s="131"/>
      <c r="I21" s="131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 ht="20.399999999999999" customHeight="1">
      <c r="A22" s="90" t="s">
        <v>102</v>
      </c>
      <c r="B22" s="145"/>
      <c r="C22" s="131"/>
      <c r="D22" s="145"/>
      <c r="E22" s="131"/>
      <c r="F22" s="145"/>
      <c r="G22" s="131"/>
      <c r="H22" s="145"/>
      <c r="I22" s="131"/>
      <c r="J22" s="145"/>
      <c r="K22" s="131"/>
      <c r="L22" s="145"/>
      <c r="M22" s="131"/>
      <c r="N22" s="145"/>
      <c r="O22" s="131"/>
      <c r="P22" s="145"/>
      <c r="Q22" s="131"/>
      <c r="R22" s="145"/>
    </row>
    <row r="23" spans="1:18" ht="20.399999999999999" customHeight="1">
      <c r="A23" s="167" t="str">
        <f>"   "&amp;รายงานในวงรอบ!P5</f>
        <v xml:space="preserve">   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ht="20.39999999999999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</row>
    <row r="25" spans="1:18" ht="20.399999999999999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</row>
    <row r="26" spans="1:18" ht="20.399999999999999" customHeigh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</row>
    <row r="27" spans="1:18" ht="20.399999999999999" customHeight="1">
      <c r="A27" s="9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ht="20.399999999999999" customHeight="1">
      <c r="A28" s="90" t="s">
        <v>101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</row>
    <row r="29" spans="1:18" ht="20.399999999999999" customHeight="1">
      <c r="A29" s="167" t="str">
        <f>"   "&amp;รายงานในวงรอบ!P7</f>
        <v xml:space="preserve">   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</row>
    <row r="30" spans="1:18" ht="20.399999999999999" customHeight="1">
      <c r="A30" s="167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</row>
    <row r="31" spans="1:18" ht="20.399999999999999" customHeight="1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</row>
    <row r="32" spans="1:18" ht="20.399999999999999" customHeight="1">
      <c r="A32" s="167"/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</row>
    <row r="33" spans="1:18" ht="20.399999999999999" customHeight="1">
      <c r="A33" s="9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ht="20.399999999999999" customHeight="1">
      <c r="A34" s="90" t="s">
        <v>48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</row>
    <row r="35" spans="1:18" ht="20.399999999999999" customHeight="1">
      <c r="A35" s="167" t="str">
        <f>"   "&amp;รายงานในวงรอบ!P12</f>
        <v xml:space="preserve">   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ht="20.399999999999999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</row>
    <row r="37" spans="1:18" ht="20.399999999999999" customHeight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</row>
    <row r="38" spans="1:18" ht="20.399999999999999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  <row r="39" spans="1:18" ht="20.399999999999999" customHeight="1">
      <c r="A39" s="9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</row>
    <row r="40" spans="1:18" ht="20.399999999999999" customHeight="1">
      <c r="A40" s="9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</row>
    <row r="41" spans="1:18" ht="20.399999999999999" customHeight="1">
      <c r="A41" s="90" t="s">
        <v>49</v>
      </c>
      <c r="B41" s="131"/>
      <c r="C41" s="131"/>
      <c r="D41" s="131"/>
      <c r="E41" s="131"/>
      <c r="F41" s="131"/>
      <c r="G41" s="131"/>
      <c r="H41" s="131"/>
      <c r="I41" s="131"/>
      <c r="J41" s="145"/>
      <c r="K41" s="145"/>
      <c r="L41" s="145"/>
      <c r="M41" s="145"/>
      <c r="N41" s="145"/>
      <c r="O41" s="145"/>
      <c r="P41" s="145"/>
      <c r="Q41" s="145"/>
      <c r="R41" s="145"/>
    </row>
    <row r="42" spans="1:18" ht="20.399999999999999" customHeight="1">
      <c r="A42" s="167" t="str">
        <f>"   "&amp;รายงานในวงรอบ!P17</f>
        <v xml:space="preserve">   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</row>
    <row r="43" spans="1:18" ht="20.399999999999999" customHeight="1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  <row r="44" spans="1:18" ht="20.399999999999999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ht="20.399999999999999" customHeight="1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</row>
    <row r="46" spans="1:18" ht="20.399999999999999" customHeight="1">
      <c r="A46" s="90"/>
      <c r="B46" s="131"/>
      <c r="C46" s="131"/>
      <c r="D46" s="131"/>
      <c r="E46" s="131"/>
      <c r="F46" s="131"/>
      <c r="G46" s="131"/>
      <c r="H46" s="131"/>
      <c r="I46" s="131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20.399999999999999" customHeight="1">
      <c r="A47" s="141" t="s">
        <v>100</v>
      </c>
      <c r="B47" s="131"/>
      <c r="C47" s="131"/>
      <c r="D47" s="131"/>
      <c r="E47" s="131"/>
      <c r="F47" s="131"/>
      <c r="G47" s="131"/>
      <c r="H47" s="159" t="str">
        <f>"   "&amp;รายงานในวงรอบ!P19</f>
        <v xml:space="preserve">   </v>
      </c>
      <c r="I47" s="131" t="s">
        <v>93</v>
      </c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20.399999999999999" customHeight="1">
      <c r="A48" s="90"/>
      <c r="B48" s="131"/>
      <c r="C48" s="131"/>
      <c r="D48" s="131"/>
      <c r="E48" s="131"/>
      <c r="F48" s="131"/>
      <c r="G48" s="131"/>
      <c r="H48" s="131"/>
      <c r="I48" s="131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20.399999999999999" customHeight="1">
      <c r="A49" s="90"/>
      <c r="B49" s="131"/>
      <c r="C49" s="131"/>
      <c r="D49" s="131"/>
      <c r="E49" s="131"/>
      <c r="F49" s="131"/>
      <c r="G49" s="131"/>
      <c r="H49" s="131"/>
      <c r="I49" s="131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20.399999999999999" customHeight="1">
      <c r="B50" s="143" t="s">
        <v>21</v>
      </c>
      <c r="G50" s="143" t="s">
        <v>45</v>
      </c>
      <c r="I50" s="131"/>
      <c r="J50" s="134"/>
      <c r="K50" s="134" t="s">
        <v>21</v>
      </c>
      <c r="L50" s="134"/>
      <c r="M50" s="134"/>
      <c r="N50" s="134"/>
      <c r="O50" s="134"/>
      <c r="P50" s="134" t="s">
        <v>46</v>
      </c>
      <c r="Q50" s="134"/>
      <c r="R50" s="145"/>
    </row>
    <row r="51" spans="1:18" ht="20.399999999999999" customHeight="1">
      <c r="A51" s="163" t="str">
        <f>"("&amp;ข้อมูลทั่วไป!$F$10&amp;")"</f>
        <v>(นาย 1)</v>
      </c>
      <c r="B51" s="163"/>
      <c r="C51" s="163"/>
      <c r="D51" s="163"/>
      <c r="E51" s="163"/>
      <c r="F51" s="163"/>
      <c r="G51" s="163"/>
      <c r="H51" s="163"/>
      <c r="I51" s="131"/>
      <c r="J51" s="142" t="str">
        <f>"("&amp;ข้อมูลทั่วไป!$C$6&amp;")"</f>
        <v>(นายธีรสิทธิ์ เคียนทอง)</v>
      </c>
      <c r="K51" s="142"/>
      <c r="L51" s="142"/>
      <c r="M51" s="142"/>
      <c r="N51" s="142"/>
      <c r="O51" s="142"/>
      <c r="P51" s="142"/>
      <c r="Q51" s="142"/>
      <c r="R51" s="145"/>
    </row>
    <row r="52" spans="1:18" ht="20.399999999999999" customHeight="1">
      <c r="A52" s="163" t="str">
        <f>ข้อมูลทั่วไป!$G$10&amp;"โรงเรียน"&amp;ข้อมูลทั่วไป!$C$2</f>
        <v>ครูโรงเรียนทับช้างวิทยาคม</v>
      </c>
      <c r="B52" s="163"/>
      <c r="C52" s="163"/>
      <c r="D52" s="163"/>
      <c r="E52" s="163"/>
      <c r="F52" s="163"/>
      <c r="G52" s="163"/>
      <c r="H52" s="163"/>
      <c r="I52" s="131"/>
      <c r="J52" s="142" t="str">
        <f>"ผู้อำนวยการโรงเรียน"&amp;ข้อมูลทั่วไป!$C$2</f>
        <v>ผู้อำนวยการโรงเรียนทับช้างวิทยาคม</v>
      </c>
      <c r="K52" s="142"/>
      <c r="L52" s="142"/>
      <c r="M52" s="142"/>
      <c r="N52" s="142"/>
      <c r="O52" s="142"/>
      <c r="P52" s="142"/>
      <c r="Q52" s="142"/>
      <c r="R52" s="145"/>
    </row>
    <row r="53" spans="1:18" ht="20.399999999999999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6" spans="1:18" ht="20.399999999999999" customHeight="1">
      <c r="E56" s="145"/>
      <c r="F56" s="145"/>
      <c r="G56" s="145"/>
      <c r="H56" s="145"/>
      <c r="I56" s="145"/>
      <c r="J56" s="145"/>
      <c r="K56" s="145"/>
      <c r="L56" s="145"/>
    </row>
    <row r="57" spans="1:18" ht="20.399999999999999" customHeight="1">
      <c r="E57" s="145"/>
      <c r="F57" s="145"/>
      <c r="G57" s="145"/>
      <c r="H57" s="145"/>
      <c r="I57" s="145"/>
      <c r="J57" s="145"/>
      <c r="K57" s="145"/>
      <c r="L57" s="145"/>
    </row>
    <row r="58" spans="1:18" s="143" customFormat="1" ht="20.399999999999999" customHeight="1">
      <c r="E58" s="145"/>
      <c r="F58" s="145"/>
      <c r="G58" s="145"/>
      <c r="H58" s="145"/>
      <c r="I58" s="145"/>
      <c r="J58" s="145"/>
      <c r="K58" s="145"/>
      <c r="L58" s="145"/>
    </row>
    <row r="77" spans="1:18" ht="20.399999999999999" customHeight="1">
      <c r="R77" s="144" t="s">
        <v>50</v>
      </c>
    </row>
    <row r="78" spans="1:18" ht="20.399999999999999" customHeight="1">
      <c r="A78" s="145"/>
    </row>
    <row r="79" spans="1:18" ht="20.399999999999999" customHeight="1">
      <c r="A79" s="92" t="s">
        <v>168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</row>
    <row r="80" spans="1:18" ht="20.399999999999999" customHeight="1">
      <c r="A80" s="92" t="s">
        <v>163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</row>
    <row r="81" spans="1:18" ht="20.399999999999999" customHeight="1">
      <c r="A81" s="93"/>
    </row>
    <row r="82" spans="1:18" ht="20.399999999999999" customHeight="1">
      <c r="A82" s="148" t="s">
        <v>76</v>
      </c>
      <c r="B82" s="149" t="str">
        <f>ข้อมูลทั่วไป!$C$9</f>
        <v>รักนะคณิตศาสตร์</v>
      </c>
      <c r="C82" s="149"/>
      <c r="D82" s="149"/>
      <c r="E82" s="149"/>
      <c r="F82" s="149"/>
      <c r="G82" s="149"/>
      <c r="H82" s="147"/>
      <c r="I82" s="147" t="s">
        <v>77</v>
      </c>
      <c r="J82" s="149" t="str">
        <f>ข้อมูลทั่วไป!$C$2</f>
        <v>ทับช้างวิทยาคม</v>
      </c>
      <c r="K82" s="149"/>
      <c r="L82" s="149"/>
      <c r="M82" s="149"/>
      <c r="N82" s="149"/>
      <c r="O82" s="149"/>
      <c r="P82" s="149"/>
      <c r="Q82" s="149"/>
      <c r="R82" s="149"/>
    </row>
    <row r="83" spans="1:18" ht="20.399999999999999" customHeight="1">
      <c r="A83" s="128" t="s">
        <v>78</v>
      </c>
      <c r="B83" s="150" t="str">
        <f>ข้อมูลทั่วไป!$C$3</f>
        <v>นาทวี</v>
      </c>
      <c r="C83" s="150"/>
      <c r="D83" s="150"/>
      <c r="E83" s="150"/>
      <c r="F83" s="150"/>
      <c r="G83" s="150"/>
      <c r="I83" s="151" t="s">
        <v>79</v>
      </c>
      <c r="J83" s="152" t="str">
        <f>ข้อมูลทั่วไป!C4</f>
        <v>สงขลา</v>
      </c>
      <c r="K83" s="152"/>
      <c r="L83" s="152"/>
      <c r="M83" s="152"/>
      <c r="N83" s="152"/>
      <c r="O83" s="152"/>
      <c r="P83" s="152"/>
      <c r="Q83" s="152"/>
      <c r="R83" s="152"/>
    </row>
    <row r="84" spans="1:18" ht="20.399999999999999" customHeight="1">
      <c r="A84" s="157" t="s">
        <v>94</v>
      </c>
      <c r="E84" s="135"/>
      <c r="F84" s="135"/>
      <c r="G84" s="135"/>
      <c r="H84" s="135"/>
      <c r="I84" s="135"/>
      <c r="K84" s="143" t="s">
        <v>80</v>
      </c>
      <c r="L84" s="165"/>
      <c r="M84" s="165"/>
      <c r="N84" s="165"/>
      <c r="O84" s="165"/>
      <c r="P84" s="143" t="s">
        <v>95</v>
      </c>
    </row>
    <row r="85" spans="1:18" ht="20.399999999999999" customHeight="1">
      <c r="A85" s="88" t="s">
        <v>97</v>
      </c>
      <c r="E85" s="150" t="str">
        <f>ข้อมูลทั่วไป!C14&amp;"/"&amp;ข้อมูลทั่วไป!C15</f>
        <v>3/5</v>
      </c>
      <c r="F85" s="150"/>
      <c r="G85" s="150"/>
      <c r="H85" s="150"/>
      <c r="I85" s="150"/>
      <c r="K85" s="143" t="s">
        <v>96</v>
      </c>
      <c r="N85" s="165">
        <f>SUM(ข้อมูลทั่วไป!C16:C17)</f>
        <v>31</v>
      </c>
      <c r="O85" s="165"/>
      <c r="P85" s="143" t="s">
        <v>68</v>
      </c>
    </row>
    <row r="86" spans="1:18" ht="20.399999999999999" customHeight="1">
      <c r="A86" s="148" t="s">
        <v>63</v>
      </c>
      <c r="C86" s="135" t="str">
        <f>'PLC สพม.สขสต 1 (3)'!C7:H7</f>
        <v>นาย 1</v>
      </c>
      <c r="D86" s="135"/>
      <c r="E86" s="135"/>
      <c r="F86" s="135"/>
      <c r="G86" s="135"/>
      <c r="H86" s="135"/>
      <c r="I86" s="143" t="s">
        <v>81</v>
      </c>
      <c r="J86" s="135" t="str">
        <f>ข้อมูลทั่วไป!$C$10</f>
        <v>คณิตศาสตร์</v>
      </c>
      <c r="K86" s="135"/>
      <c r="L86" s="135"/>
      <c r="M86" s="135"/>
      <c r="N86" s="143" t="s">
        <v>82</v>
      </c>
      <c r="O86" s="135" t="str">
        <f>ข้อมูลทั่วไป!$C$13</f>
        <v>ค 23101</v>
      </c>
      <c r="P86" s="135"/>
      <c r="Q86" s="135"/>
      <c r="R86" s="135"/>
    </row>
    <row r="87" spans="1:18" ht="20.399999999999999" customHeight="1">
      <c r="A87" s="88" t="s">
        <v>103</v>
      </c>
      <c r="F87" s="155"/>
      <c r="G87" s="143" t="s">
        <v>99</v>
      </c>
      <c r="R87" s="145"/>
    </row>
    <row r="89" spans="1:18" ht="20.399999999999999" customHeight="1">
      <c r="A89" s="156" t="s">
        <v>88</v>
      </c>
      <c r="B89" s="156"/>
      <c r="C89" s="156" t="s">
        <v>25</v>
      </c>
      <c r="D89" s="156"/>
      <c r="E89" s="156"/>
      <c r="F89" s="156"/>
      <c r="G89" s="156"/>
      <c r="H89" s="156"/>
      <c r="I89" s="156"/>
      <c r="J89" s="156"/>
      <c r="K89" s="156" t="s">
        <v>26</v>
      </c>
      <c r="L89" s="156"/>
      <c r="M89" s="156"/>
      <c r="N89" s="156"/>
      <c r="O89" s="156" t="s">
        <v>27</v>
      </c>
      <c r="P89" s="156"/>
      <c r="Q89" s="156"/>
      <c r="R89" s="156"/>
    </row>
    <row r="90" spans="1:18" ht="20.399999999999999" customHeight="1">
      <c r="A90" s="99">
        <v>1</v>
      </c>
      <c r="B90" s="99"/>
      <c r="C90" s="139" t="str">
        <f>IF(ข้อมูลทั่วไป!$F$10="","",ข้อมูลทั่วไป!$F$10)</f>
        <v>นาย 1</v>
      </c>
      <c r="D90" s="139"/>
      <c r="E90" s="139"/>
      <c r="F90" s="139"/>
      <c r="G90" s="139"/>
      <c r="H90" s="139"/>
      <c r="I90" s="139"/>
      <c r="J90" s="139"/>
      <c r="K90" s="99" t="s">
        <v>28</v>
      </c>
      <c r="L90" s="99"/>
      <c r="M90" s="99"/>
      <c r="N90" s="99"/>
      <c r="O90" s="140"/>
      <c r="P90" s="140"/>
      <c r="Q90" s="140"/>
      <c r="R90" s="140"/>
    </row>
    <row r="91" spans="1:18" ht="20.399999999999999" customHeight="1">
      <c r="A91" s="99">
        <v>2</v>
      </c>
      <c r="B91" s="99"/>
      <c r="C91" s="139" t="str">
        <f>IF(ข้อมูลทั่วไป!$F$11="","",ข้อมูลทั่วไป!$F$11)</f>
        <v>นาย 2</v>
      </c>
      <c r="D91" s="139"/>
      <c r="E91" s="139"/>
      <c r="F91" s="139"/>
      <c r="G91" s="139"/>
      <c r="H91" s="139"/>
      <c r="I91" s="139"/>
      <c r="J91" s="139"/>
      <c r="K91" s="99" t="s">
        <v>29</v>
      </c>
      <c r="L91" s="99"/>
      <c r="M91" s="99"/>
      <c r="N91" s="99"/>
      <c r="O91" s="140"/>
      <c r="P91" s="140"/>
      <c r="Q91" s="140"/>
      <c r="R91" s="140"/>
    </row>
    <row r="92" spans="1:18" ht="20.399999999999999" customHeight="1">
      <c r="A92" s="99">
        <v>3</v>
      </c>
      <c r="B92" s="99"/>
      <c r="C92" s="139" t="str">
        <f>IF(ข้อมูลทั่วไป!$F$12="","",ข้อมูลทั่วไป!$F$12)</f>
        <v>นาย 3</v>
      </c>
      <c r="D92" s="139"/>
      <c r="E92" s="139"/>
      <c r="F92" s="139"/>
      <c r="G92" s="139"/>
      <c r="H92" s="139"/>
      <c r="I92" s="139"/>
      <c r="J92" s="139"/>
      <c r="K92" s="99" t="s">
        <v>29</v>
      </c>
      <c r="L92" s="99"/>
      <c r="M92" s="99"/>
      <c r="N92" s="99"/>
      <c r="O92" s="140"/>
      <c r="P92" s="140"/>
      <c r="Q92" s="140"/>
      <c r="R92" s="140"/>
    </row>
    <row r="93" spans="1:18" ht="20.399999999999999" customHeight="1">
      <c r="A93" s="99">
        <v>4</v>
      </c>
      <c r="B93" s="99"/>
      <c r="C93" s="139" t="str">
        <f>IF(ข้อมูลทั่วไป!$F$13="","",ข้อมูลทั่วไป!$F$13)</f>
        <v>นาย 4</v>
      </c>
      <c r="D93" s="139"/>
      <c r="E93" s="139"/>
      <c r="F93" s="139"/>
      <c r="G93" s="139"/>
      <c r="H93" s="139"/>
      <c r="I93" s="139"/>
      <c r="J93" s="139"/>
      <c r="K93" s="99" t="s">
        <v>31</v>
      </c>
      <c r="L93" s="99"/>
      <c r="M93" s="99"/>
      <c r="N93" s="99"/>
      <c r="O93" s="140"/>
      <c r="P93" s="140"/>
      <c r="Q93" s="140"/>
      <c r="R93" s="140"/>
    </row>
    <row r="94" spans="1:18" ht="20.399999999999999" customHeight="1">
      <c r="A94" s="99">
        <v>5</v>
      </c>
      <c r="B94" s="99"/>
      <c r="C94" s="139" t="str">
        <f>IF(ข้อมูลทั่วไป!$F$14="","",ข้อมูลทั่วไป!$F$14)</f>
        <v>นาย 5</v>
      </c>
      <c r="D94" s="139"/>
      <c r="E94" s="139"/>
      <c r="F94" s="139"/>
      <c r="G94" s="139"/>
      <c r="H94" s="139"/>
      <c r="I94" s="139"/>
      <c r="J94" s="139"/>
      <c r="K94" s="99" t="s">
        <v>33</v>
      </c>
      <c r="L94" s="99"/>
      <c r="M94" s="99"/>
      <c r="N94" s="99"/>
      <c r="O94" s="140"/>
      <c r="P94" s="140"/>
      <c r="Q94" s="140"/>
      <c r="R94" s="140"/>
    </row>
    <row r="95" spans="1:18" ht="20.399999999999999" customHeight="1">
      <c r="A95" s="99">
        <v>6</v>
      </c>
      <c r="B95" s="99"/>
      <c r="C95" s="139" t="str">
        <f>IF(ข้อมูลทั่วไป!$F$15="","",ข้อมูลทั่วไป!$F$15)</f>
        <v>นาย 6</v>
      </c>
      <c r="D95" s="139"/>
      <c r="E95" s="139"/>
      <c r="F95" s="139"/>
      <c r="G95" s="139"/>
      <c r="H95" s="139"/>
      <c r="I95" s="139"/>
      <c r="J95" s="139"/>
      <c r="K95" s="99" t="s">
        <v>33</v>
      </c>
      <c r="L95" s="99"/>
      <c r="M95" s="99"/>
      <c r="N95" s="99"/>
      <c r="O95" s="140"/>
      <c r="P95" s="140"/>
      <c r="Q95" s="140"/>
      <c r="R95" s="140"/>
    </row>
    <row r="96" spans="1:18" ht="20.399999999999999" customHeight="1">
      <c r="A96" s="99">
        <v>7</v>
      </c>
      <c r="B96" s="99"/>
      <c r="C96" s="139" t="str">
        <f>IF(ข้อมูลทั่วไป!$F$16="","",ข้อมูลทั่วไป!$F$16)</f>
        <v>นาย 7</v>
      </c>
      <c r="D96" s="139"/>
      <c r="E96" s="139"/>
      <c r="F96" s="139"/>
      <c r="G96" s="139"/>
      <c r="H96" s="139"/>
      <c r="I96" s="139"/>
      <c r="J96" s="139"/>
      <c r="K96" s="99" t="s">
        <v>33</v>
      </c>
      <c r="L96" s="99"/>
      <c r="M96" s="99"/>
      <c r="N96" s="99"/>
      <c r="O96" s="140"/>
      <c r="P96" s="140"/>
      <c r="Q96" s="140"/>
      <c r="R96" s="140"/>
    </row>
    <row r="97" spans="1:18" ht="20.399999999999999" customHeight="1">
      <c r="A97" s="99">
        <v>8</v>
      </c>
      <c r="B97" s="99"/>
      <c r="C97" s="139" t="str">
        <f>IF(ข้อมูลทั่วไป!$F$17="","",ข้อมูลทั่วไป!$F$17)</f>
        <v>นาย 8</v>
      </c>
      <c r="D97" s="139"/>
      <c r="E97" s="139"/>
      <c r="F97" s="139"/>
      <c r="G97" s="139"/>
      <c r="H97" s="139"/>
      <c r="I97" s="139"/>
      <c r="J97" s="139"/>
      <c r="K97" s="99" t="s">
        <v>35</v>
      </c>
      <c r="L97" s="99"/>
      <c r="M97" s="99"/>
      <c r="N97" s="99"/>
      <c r="O97" s="140"/>
      <c r="P97" s="140"/>
      <c r="Q97" s="140"/>
      <c r="R97" s="140"/>
    </row>
    <row r="98" spans="1:18" ht="20.399999999999999" customHeight="1">
      <c r="A98" s="131"/>
      <c r="B98" s="131"/>
      <c r="C98" s="131"/>
      <c r="D98" s="131"/>
      <c r="E98" s="131"/>
      <c r="F98" s="131"/>
      <c r="G98" s="131"/>
      <c r="H98" s="131"/>
      <c r="I98" s="131"/>
      <c r="J98" s="145"/>
      <c r="K98" s="145"/>
      <c r="L98" s="145"/>
      <c r="M98" s="145"/>
      <c r="N98" s="145"/>
      <c r="O98" s="145"/>
      <c r="P98" s="145"/>
      <c r="Q98" s="145"/>
      <c r="R98" s="145"/>
    </row>
    <row r="99" spans="1:18" ht="20.399999999999999" customHeight="1">
      <c r="A99" s="131"/>
      <c r="B99" s="131"/>
      <c r="C99" s="131"/>
      <c r="D99" s="131"/>
      <c r="E99" s="131"/>
      <c r="F99" s="131"/>
      <c r="G99" s="131"/>
      <c r="H99" s="131"/>
      <c r="I99" s="131"/>
      <c r="J99" s="145"/>
      <c r="K99" s="145"/>
      <c r="L99" s="145"/>
      <c r="M99" s="145"/>
      <c r="N99" s="145"/>
      <c r="O99" s="145"/>
      <c r="P99" s="145"/>
      <c r="Q99" s="145"/>
      <c r="R99" s="145"/>
    </row>
    <row r="100" spans="1:18" ht="20.399999999999999" customHeight="1">
      <c r="A100" s="90" t="s">
        <v>51</v>
      </c>
      <c r="B100" s="145"/>
      <c r="C100" s="131"/>
      <c r="D100" s="145"/>
      <c r="E100" s="131"/>
      <c r="F100" s="145"/>
      <c r="G100" s="131"/>
      <c r="H100" s="145"/>
      <c r="I100" s="131"/>
      <c r="J100" s="145"/>
      <c r="K100" s="131"/>
      <c r="L100" s="145"/>
      <c r="M100" s="131"/>
      <c r="N100" s="145"/>
      <c r="O100" s="131"/>
      <c r="P100" s="145"/>
      <c r="Q100" s="131"/>
      <c r="R100" s="145"/>
    </row>
    <row r="101" spans="1:18" ht="20.399999999999999" customHeight="1">
      <c r="A101" s="167" t="str">
        <f>"   "&amp;รายงานในวงรอบ!R5</f>
        <v xml:space="preserve">   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</row>
    <row r="102" spans="1:18" ht="20.399999999999999" customHeight="1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</row>
    <row r="103" spans="1:18" ht="20.399999999999999" customHeight="1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</row>
    <row r="104" spans="1:18" ht="20.399999999999999" customHeight="1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</row>
    <row r="105" spans="1:18" ht="20.399999999999999" customHeight="1">
      <c r="A105" s="90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</row>
    <row r="106" spans="1:18" ht="20.399999999999999" customHeight="1">
      <c r="A106" s="90" t="s">
        <v>52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</row>
    <row r="107" spans="1:18" ht="20.399999999999999" customHeight="1">
      <c r="A107" s="90"/>
      <c r="B107" s="131" t="s">
        <v>53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</row>
    <row r="108" spans="1:18" ht="20.399999999999999" customHeight="1">
      <c r="A108" s="167" t="str">
        <f>"   "&amp;รายงานในวงรอบ!R8</f>
        <v xml:space="preserve">   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</row>
    <row r="109" spans="1:18" ht="20.399999999999999" customHeight="1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</row>
    <row r="110" spans="1:18" ht="20.399999999999999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</row>
    <row r="111" spans="1:18" ht="20.399999999999999" customHeight="1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</row>
    <row r="112" spans="1:18" ht="20.399999999999999" customHeight="1">
      <c r="A112" s="90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</row>
    <row r="113" spans="1:18" ht="20.399999999999999" customHeight="1">
      <c r="A113" s="90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</row>
    <row r="114" spans="1:18" ht="20.399999999999999" customHeight="1">
      <c r="A114" s="90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</row>
    <row r="115" spans="1:18" ht="20.399999999999999" customHeight="1">
      <c r="A115" s="90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</row>
    <row r="116" spans="1:18" ht="20.399999999999999" customHeight="1">
      <c r="A116" s="90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</row>
    <row r="117" spans="1:18" ht="20.399999999999999" customHeight="1">
      <c r="A117" s="90"/>
      <c r="B117" s="131" t="s">
        <v>54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</row>
    <row r="118" spans="1:18" ht="20.399999999999999" customHeight="1">
      <c r="A118" s="167" t="str">
        <f>"   "&amp;รายงานในวงรอบ!R10</f>
        <v xml:space="preserve">   </v>
      </c>
      <c r="B118" s="167"/>
      <c r="C118" s="167"/>
      <c r="D118" s="167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</row>
    <row r="119" spans="1:18" ht="20.399999999999999" customHeight="1">
      <c r="A119" s="167"/>
      <c r="B119" s="167"/>
      <c r="C119" s="167"/>
      <c r="D119" s="167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</row>
    <row r="120" spans="1:18" ht="20.399999999999999" customHeight="1">
      <c r="A120" s="167"/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</row>
    <row r="121" spans="1:18" ht="20.399999999999999" customHeight="1">
      <c r="A121" s="167"/>
      <c r="B121" s="167"/>
      <c r="C121" s="167"/>
      <c r="D121" s="167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</row>
    <row r="122" spans="1:18" ht="20.399999999999999" customHeight="1">
      <c r="A122" s="90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</row>
    <row r="123" spans="1:18" ht="20.399999999999999" customHeight="1">
      <c r="A123" s="90" t="s">
        <v>55</v>
      </c>
      <c r="B123" s="131"/>
      <c r="C123" s="131"/>
      <c r="D123" s="131"/>
      <c r="E123" s="131"/>
      <c r="F123" s="131"/>
      <c r="G123" s="131"/>
      <c r="H123" s="131"/>
      <c r="I123" s="131"/>
      <c r="J123" s="145"/>
      <c r="K123" s="145"/>
      <c r="L123" s="145"/>
      <c r="M123" s="145"/>
      <c r="N123" s="145"/>
      <c r="O123" s="145"/>
      <c r="P123" s="145"/>
      <c r="Q123" s="145"/>
      <c r="R123" s="145"/>
    </row>
    <row r="124" spans="1:18" ht="20.399999999999999" customHeight="1">
      <c r="A124" s="90"/>
      <c r="B124" s="90" t="s">
        <v>104</v>
      </c>
      <c r="C124" s="131"/>
      <c r="D124" s="131"/>
      <c r="E124" s="131"/>
      <c r="F124" s="131"/>
      <c r="G124" s="131"/>
      <c r="H124" s="131"/>
      <c r="I124" s="131"/>
      <c r="J124" s="163">
        <f>รายงานในวงรอบ!R13</f>
        <v>0</v>
      </c>
      <c r="K124" s="163"/>
      <c r="L124" s="145" t="s">
        <v>68</v>
      </c>
      <c r="M124" s="145"/>
      <c r="N124" s="145"/>
      <c r="O124" s="145"/>
      <c r="P124" s="145"/>
      <c r="Q124" s="145"/>
      <c r="R124" s="145"/>
    </row>
    <row r="125" spans="1:18" ht="20.399999999999999" customHeight="1">
      <c r="A125" s="141"/>
      <c r="B125" s="90" t="s">
        <v>105</v>
      </c>
      <c r="C125" s="131"/>
      <c r="D125" s="131"/>
      <c r="E125" s="131"/>
      <c r="F125" s="131"/>
      <c r="G125" s="131"/>
      <c r="H125" s="131"/>
      <c r="I125" s="131"/>
      <c r="J125" s="145"/>
      <c r="K125" s="145"/>
      <c r="L125" s="145"/>
      <c r="M125" s="145"/>
      <c r="N125" s="145"/>
      <c r="O125" s="163">
        <f>รายงานในวงรอบ!R15</f>
        <v>0</v>
      </c>
      <c r="P125" s="163"/>
      <c r="Q125" s="145" t="s">
        <v>68</v>
      </c>
      <c r="R125" s="145"/>
    </row>
    <row r="126" spans="1:18" ht="20.399999999999999" customHeight="1">
      <c r="A126" s="145"/>
      <c r="B126" s="141"/>
      <c r="C126" s="131"/>
      <c r="D126" s="131"/>
      <c r="E126" s="131"/>
      <c r="F126" s="131"/>
      <c r="G126" s="131"/>
      <c r="H126" s="131"/>
      <c r="I126" s="131"/>
      <c r="J126" s="145"/>
      <c r="K126" s="145"/>
      <c r="L126" s="145"/>
      <c r="M126" s="145"/>
      <c r="N126" s="145"/>
      <c r="O126" s="145"/>
      <c r="P126" s="145"/>
      <c r="Q126" s="145"/>
      <c r="R126" s="145"/>
    </row>
    <row r="127" spans="1:18" ht="20.399999999999999" customHeight="1">
      <c r="A127" s="90" t="s">
        <v>56</v>
      </c>
      <c r="B127" s="141"/>
      <c r="C127" s="131"/>
      <c r="D127" s="131"/>
      <c r="E127" s="131"/>
      <c r="F127" s="131"/>
      <c r="G127" s="131"/>
      <c r="H127" s="131"/>
      <c r="I127" s="131"/>
      <c r="J127" s="145"/>
      <c r="K127" s="145"/>
      <c r="L127" s="145"/>
      <c r="M127" s="145"/>
      <c r="N127" s="145"/>
      <c r="O127" s="145"/>
      <c r="P127" s="145"/>
      <c r="Q127" s="145"/>
      <c r="R127" s="145"/>
    </row>
    <row r="128" spans="1:18" ht="20.399999999999999" customHeight="1">
      <c r="A128" s="167" t="str">
        <f>"   "&amp;รายงานในวงรอบ!R17</f>
        <v xml:space="preserve">   </v>
      </c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</row>
    <row r="129" spans="1:18" ht="20.399999999999999" customHeight="1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</row>
    <row r="130" spans="1:18" ht="20.399999999999999" customHeight="1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</row>
    <row r="131" spans="1:18" ht="20.399999999999999" customHeight="1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</row>
    <row r="132" spans="1:18" ht="20.399999999999999" customHeight="1">
      <c r="A132" s="90"/>
      <c r="B132" s="131"/>
      <c r="C132" s="131"/>
      <c r="D132" s="131"/>
      <c r="E132" s="131"/>
      <c r="F132" s="131"/>
      <c r="G132" s="131"/>
      <c r="H132" s="131"/>
      <c r="I132" s="131"/>
      <c r="J132" s="145"/>
      <c r="K132" s="145"/>
      <c r="L132" s="145"/>
      <c r="M132" s="145"/>
      <c r="N132" s="145"/>
      <c r="O132" s="145"/>
      <c r="P132" s="145"/>
      <c r="Q132" s="145"/>
      <c r="R132" s="145"/>
    </row>
    <row r="133" spans="1:18" ht="20.399999999999999" customHeight="1">
      <c r="A133" s="141" t="s">
        <v>100</v>
      </c>
      <c r="B133" s="131"/>
      <c r="C133" s="131"/>
      <c r="D133" s="131"/>
      <c r="E133" s="131"/>
      <c r="F133" s="131"/>
      <c r="G133" s="131"/>
      <c r="H133" s="159">
        <f>รายงานในวงรอบ!R19</f>
        <v>0</v>
      </c>
      <c r="I133" s="131" t="s">
        <v>93</v>
      </c>
      <c r="J133" s="145"/>
      <c r="K133" s="145"/>
      <c r="L133" s="145"/>
      <c r="M133" s="145"/>
      <c r="N133" s="145"/>
      <c r="O133" s="145"/>
      <c r="P133" s="145"/>
      <c r="Q133" s="145"/>
      <c r="R133" s="145"/>
    </row>
    <row r="134" spans="1:18" ht="20.399999999999999" customHeight="1">
      <c r="A134" s="90"/>
      <c r="B134" s="131"/>
      <c r="C134" s="131"/>
      <c r="D134" s="131"/>
      <c r="E134" s="131"/>
      <c r="F134" s="131"/>
      <c r="G134" s="131"/>
      <c r="H134" s="131"/>
      <c r="I134" s="131"/>
      <c r="J134" s="145"/>
      <c r="K134" s="145"/>
      <c r="L134" s="145"/>
      <c r="M134" s="145"/>
      <c r="N134" s="145"/>
      <c r="O134" s="145"/>
      <c r="P134" s="145"/>
      <c r="Q134" s="145"/>
      <c r="R134" s="145"/>
    </row>
    <row r="135" spans="1:18" ht="20.399999999999999" customHeight="1">
      <c r="A135" s="90"/>
      <c r="B135" s="131"/>
      <c r="C135" s="131"/>
      <c r="D135" s="131"/>
      <c r="E135" s="131"/>
      <c r="F135" s="131"/>
      <c r="G135" s="131"/>
      <c r="H135" s="131"/>
      <c r="I135" s="131"/>
      <c r="J135" s="145"/>
      <c r="K135" s="145"/>
      <c r="L135" s="145"/>
      <c r="M135" s="145"/>
      <c r="N135" s="145"/>
      <c r="O135" s="145"/>
      <c r="P135" s="145"/>
      <c r="Q135" s="145"/>
      <c r="R135" s="145"/>
    </row>
    <row r="136" spans="1:18" ht="20.399999999999999" customHeight="1">
      <c r="B136" s="143" t="s">
        <v>21</v>
      </c>
      <c r="G136" s="143" t="s">
        <v>45</v>
      </c>
      <c r="I136" s="131"/>
      <c r="J136" s="134"/>
      <c r="K136" s="134" t="s">
        <v>21</v>
      </c>
      <c r="L136" s="134"/>
      <c r="M136" s="134"/>
      <c r="N136" s="134"/>
      <c r="O136" s="134"/>
      <c r="P136" s="134" t="s">
        <v>46</v>
      </c>
      <c r="Q136" s="134"/>
      <c r="R136" s="145"/>
    </row>
    <row r="137" spans="1:18" ht="20.399999999999999" customHeight="1">
      <c r="A137" s="163" t="str">
        <f>"("&amp;ข้อมูลทั่วไป!$F$10&amp;")"</f>
        <v>(นาย 1)</v>
      </c>
      <c r="B137" s="163"/>
      <c r="C137" s="163"/>
      <c r="D137" s="163"/>
      <c r="E137" s="163"/>
      <c r="F137" s="163"/>
      <c r="G137" s="163"/>
      <c r="H137" s="163"/>
      <c r="I137" s="131"/>
      <c r="J137" s="142" t="str">
        <f>"("&amp;ข้อมูลทั่วไป!$C$6&amp;")"</f>
        <v>(นายธีรสิทธิ์ เคียนทอง)</v>
      </c>
      <c r="K137" s="142"/>
      <c r="L137" s="142"/>
      <c r="M137" s="142"/>
      <c r="N137" s="142"/>
      <c r="O137" s="142"/>
      <c r="P137" s="142"/>
      <c r="Q137" s="142"/>
      <c r="R137" s="145"/>
    </row>
    <row r="138" spans="1:18" ht="20.399999999999999" customHeight="1">
      <c r="A138" s="163" t="str">
        <f>ข้อมูลทั่วไป!$G$10&amp;"โรงเรียน"&amp;ข้อมูลทั่วไป!$C$2</f>
        <v>ครูโรงเรียนทับช้างวิทยาคม</v>
      </c>
      <c r="B138" s="163"/>
      <c r="C138" s="163"/>
      <c r="D138" s="163"/>
      <c r="E138" s="163"/>
      <c r="F138" s="163"/>
      <c r="G138" s="163"/>
      <c r="H138" s="163"/>
      <c r="I138" s="131"/>
      <c r="J138" s="142" t="str">
        <f>"ผู้อำนวยการโรงเรียน"&amp;ข้อมูลทั่วไป!$C$2</f>
        <v>ผู้อำนวยการโรงเรียนทับช้างวิทยาคม</v>
      </c>
      <c r="K138" s="142"/>
      <c r="L138" s="142"/>
      <c r="M138" s="142"/>
      <c r="N138" s="142"/>
      <c r="O138" s="142"/>
      <c r="P138" s="142"/>
      <c r="Q138" s="142"/>
      <c r="R138" s="145"/>
    </row>
    <row r="139" spans="1:18" ht="20.399999999999999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</row>
    <row r="153" spans="1:18" ht="20.399999999999999" customHeight="1">
      <c r="R153" s="144" t="s">
        <v>57</v>
      </c>
    </row>
    <row r="154" spans="1:18" ht="20.399999999999999" customHeight="1">
      <c r="A154" s="145"/>
    </row>
    <row r="155" spans="1:18" ht="20.399999999999999" customHeight="1">
      <c r="A155" s="92" t="s">
        <v>169</v>
      </c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</row>
    <row r="156" spans="1:18" ht="20.399999999999999" customHeight="1">
      <c r="A156" s="93"/>
    </row>
    <row r="157" spans="1:18" ht="20.399999999999999" customHeight="1">
      <c r="A157" s="148" t="s">
        <v>76</v>
      </c>
      <c r="B157" s="149" t="str">
        <f>ข้อมูลทั่วไป!$C$9</f>
        <v>รักนะคณิตศาสตร์</v>
      </c>
      <c r="C157" s="149"/>
      <c r="D157" s="149"/>
      <c r="E157" s="149"/>
      <c r="F157" s="149"/>
      <c r="G157" s="149"/>
      <c r="H157" s="147"/>
      <c r="I157" s="147" t="s">
        <v>77</v>
      </c>
      <c r="J157" s="149" t="str">
        <f>ข้อมูลทั่วไป!$C$2</f>
        <v>ทับช้างวิทยาคม</v>
      </c>
      <c r="K157" s="149"/>
      <c r="L157" s="149"/>
      <c r="M157" s="149"/>
      <c r="N157" s="149"/>
      <c r="O157" s="149"/>
      <c r="P157" s="149"/>
      <c r="Q157" s="149"/>
      <c r="R157" s="149"/>
    </row>
    <row r="158" spans="1:18" ht="20.399999999999999" customHeight="1">
      <c r="A158" s="128" t="s">
        <v>78</v>
      </c>
      <c r="B158" s="150" t="str">
        <f>ข้อมูลทั่วไป!$C$3</f>
        <v>นาทวี</v>
      </c>
      <c r="C158" s="150"/>
      <c r="D158" s="150"/>
      <c r="E158" s="150"/>
      <c r="F158" s="150"/>
      <c r="G158" s="150"/>
      <c r="I158" s="151" t="s">
        <v>79</v>
      </c>
      <c r="J158" s="152" t="str">
        <f>ข้อมูลทั่วไป!C4</f>
        <v>สงขลา</v>
      </c>
      <c r="K158" s="152"/>
      <c r="L158" s="152"/>
      <c r="M158" s="152"/>
      <c r="N158" s="152"/>
      <c r="O158" s="152"/>
      <c r="P158" s="152"/>
      <c r="Q158" s="152"/>
      <c r="R158" s="152"/>
    </row>
    <row r="159" spans="1:18" ht="20.399999999999999" customHeight="1">
      <c r="A159" s="157" t="s">
        <v>106</v>
      </c>
      <c r="H159" s="135"/>
      <c r="I159" s="135"/>
      <c r="J159" s="135"/>
      <c r="K159" s="135"/>
      <c r="L159" s="135"/>
      <c r="M159" s="143" t="s">
        <v>80</v>
      </c>
      <c r="N159" s="165"/>
      <c r="O159" s="165"/>
      <c r="P159" s="165"/>
      <c r="Q159" s="165"/>
      <c r="R159" s="143" t="s">
        <v>95</v>
      </c>
    </row>
    <row r="160" spans="1:18" ht="20.399999999999999" customHeight="1">
      <c r="A160" s="88" t="s">
        <v>97</v>
      </c>
      <c r="E160" s="150" t="str">
        <f>ข้อมูลทั่วไป!C14&amp;"/"&amp;ข้อมูลทั่วไป!C15</f>
        <v>3/5</v>
      </c>
      <c r="F160" s="150"/>
      <c r="G160" s="150"/>
      <c r="H160" s="150"/>
      <c r="I160" s="150"/>
      <c r="K160" s="143" t="s">
        <v>96</v>
      </c>
      <c r="N160" s="165">
        <f>SUM(ข้อมูลทั่วไป!C16:C17)</f>
        <v>31</v>
      </c>
      <c r="O160" s="165"/>
      <c r="P160" s="143" t="s">
        <v>68</v>
      </c>
    </row>
    <row r="161" spans="1:18" ht="20.399999999999999" customHeight="1">
      <c r="A161" s="148" t="s">
        <v>63</v>
      </c>
      <c r="C161" s="135" t="str">
        <f>'PLC สพม.สขสต 1 (3)'!C7:H7</f>
        <v>นาย 1</v>
      </c>
      <c r="D161" s="135"/>
      <c r="E161" s="135"/>
      <c r="F161" s="135"/>
      <c r="G161" s="135"/>
      <c r="H161" s="135"/>
      <c r="I161" s="143" t="s">
        <v>81</v>
      </c>
      <c r="J161" s="135" t="str">
        <f>ข้อมูลทั่วไป!$C$10</f>
        <v>คณิตศาสตร์</v>
      </c>
      <c r="K161" s="135"/>
      <c r="L161" s="135"/>
      <c r="M161" s="135"/>
      <c r="N161" s="143" t="s">
        <v>82</v>
      </c>
      <c r="O161" s="135" t="str">
        <f>ข้อมูลทั่วไป!$C$13</f>
        <v>ค 23101</v>
      </c>
      <c r="P161" s="135"/>
      <c r="Q161" s="135"/>
      <c r="R161" s="135"/>
    </row>
    <row r="162" spans="1:18" ht="20.399999999999999" customHeight="1">
      <c r="A162" s="88" t="s">
        <v>83</v>
      </c>
      <c r="F162" s="166"/>
      <c r="H162" s="170"/>
      <c r="I162" s="143" t="s">
        <v>99</v>
      </c>
      <c r="J162" s="145"/>
      <c r="K162" s="145"/>
      <c r="L162" s="145"/>
      <c r="M162" s="145"/>
      <c r="O162" s="145"/>
      <c r="P162" s="145"/>
      <c r="Q162" s="145"/>
      <c r="R162" s="145"/>
    </row>
    <row r="164" spans="1:18" ht="20.399999999999999" customHeight="1">
      <c r="A164" s="156" t="s">
        <v>88</v>
      </c>
      <c r="B164" s="156"/>
      <c r="C164" s="156" t="s">
        <v>25</v>
      </c>
      <c r="D164" s="156"/>
      <c r="E164" s="156"/>
      <c r="F164" s="156"/>
      <c r="G164" s="156"/>
      <c r="H164" s="156"/>
      <c r="I164" s="156"/>
      <c r="J164" s="156"/>
      <c r="K164" s="156" t="s">
        <v>26</v>
      </c>
      <c r="L164" s="156"/>
      <c r="M164" s="156"/>
      <c r="N164" s="156"/>
      <c r="O164" s="156" t="s">
        <v>27</v>
      </c>
      <c r="P164" s="156"/>
      <c r="Q164" s="156"/>
      <c r="R164" s="156"/>
    </row>
    <row r="165" spans="1:18" ht="20.399999999999999" customHeight="1">
      <c r="A165" s="99">
        <v>1</v>
      </c>
      <c r="B165" s="99"/>
      <c r="C165" s="139" t="str">
        <f>IF(ข้อมูลทั่วไป!$F$10="","",ข้อมูลทั่วไป!$F$10)</f>
        <v>นาย 1</v>
      </c>
      <c r="D165" s="139"/>
      <c r="E165" s="139"/>
      <c r="F165" s="139"/>
      <c r="G165" s="139"/>
      <c r="H165" s="139"/>
      <c r="I165" s="139"/>
      <c r="J165" s="139"/>
      <c r="K165" s="99" t="s">
        <v>28</v>
      </c>
      <c r="L165" s="99"/>
      <c r="M165" s="99"/>
      <c r="N165" s="99"/>
      <c r="O165" s="140"/>
      <c r="P165" s="140"/>
      <c r="Q165" s="140"/>
      <c r="R165" s="140"/>
    </row>
    <row r="166" spans="1:18" ht="20.399999999999999" customHeight="1">
      <c r="A166" s="99">
        <v>2</v>
      </c>
      <c r="B166" s="99"/>
      <c r="C166" s="139" t="str">
        <f>IF(ข้อมูลทั่วไป!$F$11="","",ข้อมูลทั่วไป!$F$11)</f>
        <v>นาย 2</v>
      </c>
      <c r="D166" s="139"/>
      <c r="E166" s="139"/>
      <c r="F166" s="139"/>
      <c r="G166" s="139"/>
      <c r="H166" s="139"/>
      <c r="I166" s="139"/>
      <c r="J166" s="139"/>
      <c r="K166" s="99" t="s">
        <v>29</v>
      </c>
      <c r="L166" s="99"/>
      <c r="M166" s="99"/>
      <c r="N166" s="99"/>
      <c r="O166" s="140"/>
      <c r="P166" s="140"/>
      <c r="Q166" s="140"/>
      <c r="R166" s="140"/>
    </row>
    <row r="167" spans="1:18" ht="20.399999999999999" customHeight="1">
      <c r="A167" s="99">
        <v>3</v>
      </c>
      <c r="B167" s="99"/>
      <c r="C167" s="139" t="str">
        <f>IF(ข้อมูลทั่วไป!$F$12="","",ข้อมูลทั่วไป!$F$12)</f>
        <v>นาย 3</v>
      </c>
      <c r="D167" s="139"/>
      <c r="E167" s="139"/>
      <c r="F167" s="139"/>
      <c r="G167" s="139"/>
      <c r="H167" s="139"/>
      <c r="I167" s="139"/>
      <c r="J167" s="139"/>
      <c r="K167" s="99" t="s">
        <v>29</v>
      </c>
      <c r="L167" s="99"/>
      <c r="M167" s="99"/>
      <c r="N167" s="99"/>
      <c r="O167" s="140"/>
      <c r="P167" s="140"/>
      <c r="Q167" s="140"/>
      <c r="R167" s="140"/>
    </row>
    <row r="168" spans="1:18" ht="20.399999999999999" customHeight="1">
      <c r="A168" s="99">
        <v>4</v>
      </c>
      <c r="B168" s="99"/>
      <c r="C168" s="139" t="str">
        <f>IF(ข้อมูลทั่วไป!$F$13="","",ข้อมูลทั่วไป!$F$13)</f>
        <v>นาย 4</v>
      </c>
      <c r="D168" s="139"/>
      <c r="E168" s="139"/>
      <c r="F168" s="139"/>
      <c r="G168" s="139"/>
      <c r="H168" s="139"/>
      <c r="I168" s="139"/>
      <c r="J168" s="139"/>
      <c r="K168" s="99" t="s">
        <v>31</v>
      </c>
      <c r="L168" s="99"/>
      <c r="M168" s="99"/>
      <c r="N168" s="99"/>
      <c r="O168" s="140"/>
      <c r="P168" s="140"/>
      <c r="Q168" s="140"/>
      <c r="R168" s="140"/>
    </row>
    <row r="169" spans="1:18" ht="20.399999999999999" customHeight="1">
      <c r="A169" s="99">
        <v>5</v>
      </c>
      <c r="B169" s="99"/>
      <c r="C169" s="139" t="str">
        <f>IF(ข้อมูลทั่วไป!$F$14="","",ข้อมูลทั่วไป!$F$14)</f>
        <v>นาย 5</v>
      </c>
      <c r="D169" s="139"/>
      <c r="E169" s="139"/>
      <c r="F169" s="139"/>
      <c r="G169" s="139"/>
      <c r="H169" s="139"/>
      <c r="I169" s="139"/>
      <c r="J169" s="139"/>
      <c r="K169" s="99" t="s">
        <v>33</v>
      </c>
      <c r="L169" s="99"/>
      <c r="M169" s="99"/>
      <c r="N169" s="99"/>
      <c r="O169" s="140"/>
      <c r="P169" s="140"/>
      <c r="Q169" s="140"/>
      <c r="R169" s="140"/>
    </row>
    <row r="170" spans="1:18" ht="20.399999999999999" customHeight="1">
      <c r="A170" s="99">
        <v>6</v>
      </c>
      <c r="B170" s="99"/>
      <c r="C170" s="139" t="str">
        <f>IF(ข้อมูลทั่วไป!$F$15="","",ข้อมูลทั่วไป!$F$15)</f>
        <v>นาย 6</v>
      </c>
      <c r="D170" s="139"/>
      <c r="E170" s="139"/>
      <c r="F170" s="139"/>
      <c r="G170" s="139"/>
      <c r="H170" s="139"/>
      <c r="I170" s="139"/>
      <c r="J170" s="139"/>
      <c r="K170" s="99" t="s">
        <v>33</v>
      </c>
      <c r="L170" s="99"/>
      <c r="M170" s="99"/>
      <c r="N170" s="99"/>
      <c r="O170" s="140"/>
      <c r="P170" s="140"/>
      <c r="Q170" s="140"/>
      <c r="R170" s="140"/>
    </row>
    <row r="171" spans="1:18" ht="20.399999999999999" customHeight="1">
      <c r="A171" s="99">
        <v>7</v>
      </c>
      <c r="B171" s="99"/>
      <c r="C171" s="139" t="str">
        <f>IF(ข้อมูลทั่วไป!$F$16="","",ข้อมูลทั่วไป!$F$16)</f>
        <v>นาย 7</v>
      </c>
      <c r="D171" s="139"/>
      <c r="E171" s="139"/>
      <c r="F171" s="139"/>
      <c r="G171" s="139"/>
      <c r="H171" s="139"/>
      <c r="I171" s="139"/>
      <c r="J171" s="139"/>
      <c r="K171" s="99" t="s">
        <v>33</v>
      </c>
      <c r="L171" s="99"/>
      <c r="M171" s="99"/>
      <c r="N171" s="99"/>
      <c r="O171" s="140"/>
      <c r="P171" s="140"/>
      <c r="Q171" s="140"/>
      <c r="R171" s="140"/>
    </row>
    <row r="172" spans="1:18" ht="20.399999999999999" customHeight="1">
      <c r="A172" s="99">
        <v>8</v>
      </c>
      <c r="B172" s="99"/>
      <c r="C172" s="139" t="str">
        <f>IF(ข้อมูลทั่วไป!$F$17="","",ข้อมูลทั่วไป!$F$17)</f>
        <v>นาย 8</v>
      </c>
      <c r="D172" s="139"/>
      <c r="E172" s="139"/>
      <c r="F172" s="139"/>
      <c r="G172" s="139"/>
      <c r="H172" s="139"/>
      <c r="I172" s="139"/>
      <c r="J172" s="139"/>
      <c r="K172" s="99" t="s">
        <v>35</v>
      </c>
      <c r="L172" s="99"/>
      <c r="M172" s="99"/>
      <c r="N172" s="99"/>
      <c r="O172" s="140"/>
      <c r="P172" s="140"/>
      <c r="Q172" s="140"/>
      <c r="R172" s="140"/>
    </row>
    <row r="173" spans="1:18" ht="20.399999999999999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45"/>
      <c r="K173" s="145"/>
      <c r="L173" s="145"/>
      <c r="M173" s="145"/>
      <c r="N173" s="145"/>
      <c r="O173" s="145"/>
      <c r="P173" s="145"/>
      <c r="Q173" s="145"/>
      <c r="R173" s="145"/>
    </row>
    <row r="174" spans="1:18" ht="20.399999999999999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45"/>
      <c r="K174" s="145"/>
      <c r="L174" s="145"/>
      <c r="M174" s="145"/>
      <c r="N174" s="145"/>
      <c r="O174" s="145"/>
      <c r="P174" s="145"/>
      <c r="Q174" s="145"/>
      <c r="R174" s="145"/>
    </row>
    <row r="175" spans="1:18" ht="20.399999999999999" customHeight="1">
      <c r="A175" s="157" t="s">
        <v>58</v>
      </c>
      <c r="B175" s="131"/>
      <c r="C175" s="131"/>
      <c r="D175" s="131"/>
      <c r="E175" s="131"/>
      <c r="F175" s="131"/>
      <c r="G175" s="131"/>
      <c r="H175" s="131"/>
      <c r="I175" s="131"/>
      <c r="J175" s="145"/>
      <c r="K175" s="145"/>
      <c r="L175" s="145"/>
      <c r="M175" s="145"/>
      <c r="N175" s="145"/>
      <c r="O175" s="145"/>
      <c r="P175" s="145"/>
      <c r="Q175" s="145"/>
      <c r="R175" s="145"/>
    </row>
    <row r="176" spans="1:18" ht="20.399999999999999" customHeight="1">
      <c r="A176" s="90" t="s">
        <v>59</v>
      </c>
      <c r="B176" s="145"/>
      <c r="C176" s="131"/>
      <c r="D176" s="145"/>
      <c r="E176" s="131"/>
      <c r="F176" s="145"/>
      <c r="G176" s="131"/>
      <c r="H176" s="145"/>
      <c r="I176" s="131"/>
      <c r="J176" s="145"/>
      <c r="K176" s="131"/>
      <c r="L176" s="145"/>
      <c r="M176" s="131"/>
      <c r="N176" s="145"/>
      <c r="O176" s="131"/>
      <c r="P176" s="145"/>
      <c r="Q176" s="131"/>
      <c r="R176" s="145"/>
    </row>
    <row r="177" spans="1:18" ht="20.399999999999999" customHeight="1">
      <c r="A177" s="171"/>
      <c r="B177" s="167" t="str">
        <f>"   "&amp;รายงานในวงรอบ!T5</f>
        <v xml:space="preserve">   </v>
      </c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</row>
    <row r="178" spans="1:18" ht="20.399999999999999" customHeight="1">
      <c r="A178" s="171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</row>
    <row r="179" spans="1:18" ht="20.399999999999999" customHeight="1">
      <c r="A179" s="171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</row>
    <row r="180" spans="1:18" ht="20.399999999999999" customHeight="1">
      <c r="A180" s="171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</row>
    <row r="181" spans="1:18" ht="20.399999999999999" customHeight="1">
      <c r="A181" s="90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</row>
    <row r="182" spans="1:18" ht="20.399999999999999" customHeight="1">
      <c r="A182" s="90" t="s">
        <v>60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</row>
    <row r="183" spans="1:18" ht="20.399999999999999" customHeight="1">
      <c r="A183" s="171"/>
      <c r="B183" s="167" t="str">
        <f>"   "&amp;รายงานในวงรอบ!T7</f>
        <v xml:space="preserve">   </v>
      </c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</row>
    <row r="184" spans="1:18" ht="20.399999999999999" customHeight="1">
      <c r="A184" s="171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</row>
    <row r="185" spans="1:18" ht="20.399999999999999" customHeight="1">
      <c r="A185" s="171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</row>
    <row r="186" spans="1:18" ht="20.399999999999999" customHeight="1">
      <c r="A186" s="171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</row>
    <row r="187" spans="1:18" ht="20.399999999999999" customHeight="1">
      <c r="A187" s="90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</row>
    <row r="188" spans="1:18" ht="20.399999999999999" customHeight="1">
      <c r="A188" s="90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</row>
    <row r="189" spans="1:18" ht="20.399999999999999" customHeight="1">
      <c r="A189" s="90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</row>
    <row r="190" spans="1:18" ht="20.399999999999999" customHeight="1">
      <c r="A190" s="90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</row>
    <row r="191" spans="1:18" ht="20.399999999999999" customHeight="1">
      <c r="A191" s="90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</row>
    <row r="192" spans="1:18" ht="20.399999999999999" customHeight="1">
      <c r="A192" s="90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</row>
    <row r="193" spans="1:18" ht="20.399999999999999" customHeight="1">
      <c r="A193" s="90" t="s">
        <v>61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45"/>
    </row>
    <row r="194" spans="1:18" ht="20.399999999999999" customHeight="1">
      <c r="A194" s="90"/>
      <c r="B194" s="167" t="str">
        <f>"   "&amp;รายงานในวงรอบ!T12</f>
        <v xml:space="preserve">   </v>
      </c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</row>
    <row r="195" spans="1:18" ht="20.399999999999999" customHeight="1">
      <c r="A195" s="90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</row>
    <row r="196" spans="1:18" ht="20.399999999999999" customHeight="1">
      <c r="A196" s="90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</row>
    <row r="197" spans="1:18" ht="20.399999999999999" customHeight="1">
      <c r="A197" s="90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</row>
    <row r="198" spans="1:18" ht="20.399999999999999" customHeight="1">
      <c r="A198" s="90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</row>
    <row r="199" spans="1:18" ht="20.399999999999999" customHeight="1">
      <c r="A199" s="90" t="s">
        <v>62</v>
      </c>
      <c r="B199" s="131"/>
      <c r="C199" s="131"/>
      <c r="D199" s="131"/>
      <c r="E199" s="131"/>
      <c r="F199" s="131"/>
      <c r="G199" s="131"/>
      <c r="H199" s="131"/>
      <c r="I199" s="131"/>
      <c r="J199" s="145"/>
      <c r="K199" s="145"/>
      <c r="L199" s="145"/>
      <c r="M199" s="145"/>
      <c r="N199" s="145"/>
      <c r="O199" s="145"/>
      <c r="P199" s="145"/>
      <c r="Q199" s="145"/>
      <c r="R199" s="145"/>
    </row>
    <row r="200" spans="1:18" ht="20.399999999999999" customHeight="1">
      <c r="A200" s="90"/>
      <c r="B200" s="167" t="str">
        <f>"   "&amp;รายงานในวงรอบ!T17</f>
        <v xml:space="preserve">   </v>
      </c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</row>
    <row r="201" spans="1:18" ht="20.399999999999999" customHeight="1">
      <c r="A201" s="90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</row>
    <row r="202" spans="1:18" ht="20.399999999999999" customHeight="1">
      <c r="A202" s="90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</row>
    <row r="203" spans="1:18" ht="20.399999999999999" customHeight="1">
      <c r="A203" s="90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</row>
    <row r="204" spans="1:18" ht="20.399999999999999" customHeight="1">
      <c r="A204" s="90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</row>
    <row r="205" spans="1:18" ht="20.399999999999999" customHeight="1">
      <c r="A205" s="141" t="s">
        <v>107</v>
      </c>
      <c r="B205" s="131"/>
      <c r="C205" s="131"/>
      <c r="D205" s="131"/>
      <c r="E205" s="131"/>
      <c r="F205" s="131"/>
      <c r="G205" s="131"/>
      <c r="H205" s="131"/>
      <c r="I205" s="159" t="str">
        <f>"   "&amp;รายงานในวงรอบ!T19</f>
        <v xml:space="preserve">   </v>
      </c>
      <c r="J205" s="131" t="s">
        <v>93</v>
      </c>
      <c r="K205" s="145"/>
      <c r="L205" s="145"/>
      <c r="M205" s="145"/>
      <c r="N205" s="145"/>
      <c r="O205" s="145"/>
      <c r="P205" s="145"/>
      <c r="Q205" s="145"/>
      <c r="R205" s="145"/>
    </row>
    <row r="206" spans="1:18" ht="20.399999999999999" customHeight="1">
      <c r="A206" s="141"/>
      <c r="B206" s="131"/>
      <c r="C206" s="131"/>
      <c r="D206" s="131"/>
      <c r="E206" s="131"/>
      <c r="F206" s="131"/>
      <c r="G206" s="131"/>
      <c r="K206" s="145"/>
      <c r="L206" s="145"/>
      <c r="M206" s="145"/>
      <c r="N206" s="145"/>
      <c r="O206" s="145"/>
      <c r="P206" s="145"/>
      <c r="Q206" s="145"/>
      <c r="R206" s="145"/>
    </row>
    <row r="207" spans="1:18" ht="20.399999999999999" customHeight="1">
      <c r="A207" s="90"/>
      <c r="B207" s="131"/>
      <c r="C207" s="131"/>
      <c r="D207" s="131"/>
      <c r="E207" s="131"/>
      <c r="F207" s="131"/>
      <c r="G207" s="131"/>
      <c r="H207" s="131"/>
      <c r="I207" s="131"/>
      <c r="J207" s="145"/>
      <c r="K207" s="145"/>
      <c r="L207" s="145"/>
      <c r="M207" s="145"/>
      <c r="N207" s="145"/>
      <c r="O207" s="145"/>
      <c r="P207" s="145"/>
      <c r="Q207" s="145"/>
      <c r="R207" s="145"/>
    </row>
    <row r="208" spans="1:18" ht="20.399999999999999" customHeight="1">
      <c r="B208" s="143" t="s">
        <v>21</v>
      </c>
      <c r="G208" s="143" t="s">
        <v>45</v>
      </c>
      <c r="I208" s="131"/>
      <c r="J208" s="134"/>
      <c r="K208" s="134" t="s">
        <v>21</v>
      </c>
      <c r="L208" s="134"/>
      <c r="M208" s="134"/>
      <c r="N208" s="134"/>
      <c r="O208" s="134"/>
      <c r="P208" s="134" t="s">
        <v>46</v>
      </c>
      <c r="Q208" s="134"/>
      <c r="R208" s="145"/>
    </row>
    <row r="209" spans="1:18" ht="20.399999999999999" customHeight="1">
      <c r="A209" s="163" t="str">
        <f>"("&amp;ข้อมูลทั่วไป!$F$10&amp;")"</f>
        <v>(นาย 1)</v>
      </c>
      <c r="B209" s="163"/>
      <c r="C209" s="163"/>
      <c r="D209" s="163"/>
      <c r="E209" s="163"/>
      <c r="F209" s="163"/>
      <c r="G209" s="163"/>
      <c r="H209" s="163"/>
      <c r="I209" s="131"/>
      <c r="J209" s="142" t="str">
        <f>"("&amp;ข้อมูลทั่วไป!$C$6&amp;")"</f>
        <v>(นายธีรสิทธิ์ เคียนทอง)</v>
      </c>
      <c r="K209" s="142"/>
      <c r="L209" s="142"/>
      <c r="M209" s="142"/>
      <c r="N209" s="142"/>
      <c r="O209" s="142"/>
      <c r="P209" s="142"/>
      <c r="Q209" s="142"/>
      <c r="R209" s="145"/>
    </row>
    <row r="210" spans="1:18" ht="20.399999999999999" customHeight="1">
      <c r="A210" s="163" t="str">
        <f>ข้อมูลทั่วไป!$G$10&amp;"โรงเรียน"&amp;ข้อมูลทั่วไป!$C$2</f>
        <v>ครูโรงเรียนทับช้างวิทยาคม</v>
      </c>
      <c r="B210" s="163"/>
      <c r="C210" s="163"/>
      <c r="D210" s="163"/>
      <c r="E210" s="163"/>
      <c r="F210" s="163"/>
      <c r="G210" s="163"/>
      <c r="H210" s="163"/>
      <c r="I210" s="131"/>
      <c r="J210" s="142" t="str">
        <f>"ผู้อำนวยการโรงเรียน"&amp;ข้อมูลทั่วไป!$C$2</f>
        <v>ผู้อำนวยการโรงเรียนทับช้างวิทยาคม</v>
      </c>
      <c r="K210" s="142"/>
      <c r="L210" s="142"/>
      <c r="M210" s="142"/>
      <c r="N210" s="142"/>
      <c r="O210" s="142"/>
      <c r="P210" s="142"/>
      <c r="Q210" s="142"/>
      <c r="R210" s="145"/>
    </row>
    <row r="211" spans="1:18" ht="20.399999999999999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</row>
    <row r="214" spans="1:18" ht="20.399999999999999" customHeight="1">
      <c r="E214" s="145"/>
      <c r="F214" s="145"/>
      <c r="G214" s="145"/>
      <c r="H214" s="145"/>
      <c r="I214" s="145"/>
      <c r="J214" s="145"/>
      <c r="K214" s="145"/>
      <c r="L214" s="145"/>
    </row>
    <row r="215" spans="1:18" ht="20.399999999999999" customHeight="1">
      <c r="E215" s="145"/>
      <c r="F215" s="145"/>
      <c r="G215" s="145"/>
      <c r="H215" s="145"/>
      <c r="I215" s="145"/>
      <c r="J215" s="145"/>
      <c r="K215" s="145"/>
      <c r="L215" s="145"/>
    </row>
    <row r="216" spans="1:18" ht="20.399999999999999" customHeight="1">
      <c r="E216" s="145"/>
      <c r="F216" s="145"/>
      <c r="G216" s="145"/>
      <c r="H216" s="145"/>
      <c r="I216" s="145"/>
      <c r="J216" s="145"/>
      <c r="K216" s="145"/>
      <c r="L216" s="145"/>
    </row>
  </sheetData>
  <sheetProtection algorithmName="SHA-512" hashValue="eGE5ds3wIJFBNcCnJBOt8iryTWNd1acjsrAsOJjLemLXFuz3RCgmmrmb44Wf10So/cxkpxZ/j7MxVY4jeBXnAw==" saltValue="I/kxszu4AoAM5p5j2gjd4w==" spinCount="100000" sheet="1" objects="1" scenarios="1"/>
  <mergeCells count="171">
    <mergeCell ref="A210:H210"/>
    <mergeCell ref="J210:Q210"/>
    <mergeCell ref="B177:R180"/>
    <mergeCell ref="B183:R186"/>
    <mergeCell ref="B194:R197"/>
    <mergeCell ref="B200:R203"/>
    <mergeCell ref="A209:H209"/>
    <mergeCell ref="J209:Q209"/>
    <mergeCell ref="A171:B171"/>
    <mergeCell ref="C171:J171"/>
    <mergeCell ref="K171:N171"/>
    <mergeCell ref="O171:R171"/>
    <mergeCell ref="A172:B172"/>
    <mergeCell ref="C172:J172"/>
    <mergeCell ref="K172:N172"/>
    <mergeCell ref="O172:R172"/>
    <mergeCell ref="A169:B169"/>
    <mergeCell ref="C169:J169"/>
    <mergeCell ref="K169:N169"/>
    <mergeCell ref="O169:R169"/>
    <mergeCell ref="A170:B170"/>
    <mergeCell ref="C170:J170"/>
    <mergeCell ref="K170:N170"/>
    <mergeCell ref="O170:R170"/>
    <mergeCell ref="A167:B167"/>
    <mergeCell ref="C167:J167"/>
    <mergeCell ref="K167:N167"/>
    <mergeCell ref="O167:R167"/>
    <mergeCell ref="A168:B168"/>
    <mergeCell ref="C168:J168"/>
    <mergeCell ref="K168:N168"/>
    <mergeCell ref="O168:R168"/>
    <mergeCell ref="A165:B165"/>
    <mergeCell ref="C165:J165"/>
    <mergeCell ref="K165:N165"/>
    <mergeCell ref="O165:R165"/>
    <mergeCell ref="A166:B166"/>
    <mergeCell ref="C166:J166"/>
    <mergeCell ref="K166:N166"/>
    <mergeCell ref="O166:R166"/>
    <mergeCell ref="C161:H161"/>
    <mergeCell ref="J161:M161"/>
    <mergeCell ref="O161:R161"/>
    <mergeCell ref="A164:B164"/>
    <mergeCell ref="C164:J164"/>
    <mergeCell ref="K164:N164"/>
    <mergeCell ref="O164:R164"/>
    <mergeCell ref="B158:G158"/>
    <mergeCell ref="J158:R158"/>
    <mergeCell ref="H159:L159"/>
    <mergeCell ref="N159:Q159"/>
    <mergeCell ref="E160:I160"/>
    <mergeCell ref="N160:O160"/>
    <mergeCell ref="A137:H137"/>
    <mergeCell ref="J137:Q137"/>
    <mergeCell ref="A138:H138"/>
    <mergeCell ref="J138:Q138"/>
    <mergeCell ref="A155:R155"/>
    <mergeCell ref="B157:G157"/>
    <mergeCell ref="J157:R157"/>
    <mergeCell ref="A101:R104"/>
    <mergeCell ref="A108:R111"/>
    <mergeCell ref="A118:R121"/>
    <mergeCell ref="J124:K124"/>
    <mergeCell ref="O125:P125"/>
    <mergeCell ref="A128:R131"/>
    <mergeCell ref="A96:B96"/>
    <mergeCell ref="C96:J96"/>
    <mergeCell ref="K96:N96"/>
    <mergeCell ref="O96:R96"/>
    <mergeCell ref="A97:B97"/>
    <mergeCell ref="C97:J97"/>
    <mergeCell ref="K97:N97"/>
    <mergeCell ref="O97:R97"/>
    <mergeCell ref="A94:B94"/>
    <mergeCell ref="C94:J94"/>
    <mergeCell ref="K94:N94"/>
    <mergeCell ref="O94:R94"/>
    <mergeCell ref="A95:B95"/>
    <mergeCell ref="C95:J95"/>
    <mergeCell ref="K95:N95"/>
    <mergeCell ref="O95:R95"/>
    <mergeCell ref="A92:B92"/>
    <mergeCell ref="C92:J92"/>
    <mergeCell ref="K92:N92"/>
    <mergeCell ref="O92:R92"/>
    <mergeCell ref="A93:B93"/>
    <mergeCell ref="C93:J93"/>
    <mergeCell ref="K93:N93"/>
    <mergeCell ref="O93:R93"/>
    <mergeCell ref="A90:B90"/>
    <mergeCell ref="C90:J90"/>
    <mergeCell ref="K90:N90"/>
    <mergeCell ref="O90:R90"/>
    <mergeCell ref="A91:B91"/>
    <mergeCell ref="C91:J91"/>
    <mergeCell ref="K91:N91"/>
    <mergeCell ref="O91:R91"/>
    <mergeCell ref="C86:H86"/>
    <mergeCell ref="J86:M86"/>
    <mergeCell ref="O86:R86"/>
    <mergeCell ref="A89:B89"/>
    <mergeCell ref="C89:J89"/>
    <mergeCell ref="K89:N89"/>
    <mergeCell ref="O89:R89"/>
    <mergeCell ref="B83:G83"/>
    <mergeCell ref="J83:R83"/>
    <mergeCell ref="E84:I84"/>
    <mergeCell ref="L84:O84"/>
    <mergeCell ref="E85:I85"/>
    <mergeCell ref="N85:O85"/>
    <mergeCell ref="A52:H52"/>
    <mergeCell ref="J52:Q52"/>
    <mergeCell ref="A79:R79"/>
    <mergeCell ref="A80:R80"/>
    <mergeCell ref="B82:G82"/>
    <mergeCell ref="J82:R82"/>
    <mergeCell ref="A23:R26"/>
    <mergeCell ref="A29:R32"/>
    <mergeCell ref="A35:R38"/>
    <mergeCell ref="A42:R45"/>
    <mergeCell ref="A51:H51"/>
    <mergeCell ref="J51:Q51"/>
    <mergeCell ref="A19:B19"/>
    <mergeCell ref="C19:J19"/>
    <mergeCell ref="K19:N19"/>
    <mergeCell ref="O19:R19"/>
    <mergeCell ref="A20:B20"/>
    <mergeCell ref="C20:J20"/>
    <mergeCell ref="K20:N20"/>
    <mergeCell ref="O20:R20"/>
    <mergeCell ref="A17:B17"/>
    <mergeCell ref="C17:J17"/>
    <mergeCell ref="K17:N17"/>
    <mergeCell ref="O17:R17"/>
    <mergeCell ref="A18:B18"/>
    <mergeCell ref="C18:J18"/>
    <mergeCell ref="K18:N18"/>
    <mergeCell ref="O18:R18"/>
    <mergeCell ref="A15:B15"/>
    <mergeCell ref="C15:J15"/>
    <mergeCell ref="K15:N15"/>
    <mergeCell ref="O15:R15"/>
    <mergeCell ref="A16:B16"/>
    <mergeCell ref="C16:J16"/>
    <mergeCell ref="K16:N16"/>
    <mergeCell ref="O16:R16"/>
    <mergeCell ref="A13:B13"/>
    <mergeCell ref="C13:J13"/>
    <mergeCell ref="K13:N13"/>
    <mergeCell ref="O13:R13"/>
    <mergeCell ref="A14:B14"/>
    <mergeCell ref="C14:J14"/>
    <mergeCell ref="K14:N14"/>
    <mergeCell ref="O14:R14"/>
    <mergeCell ref="E8:I8"/>
    <mergeCell ref="N8:O8"/>
    <mergeCell ref="C9:H9"/>
    <mergeCell ref="J9:M9"/>
    <mergeCell ref="O9:R9"/>
    <mergeCell ref="A12:B12"/>
    <mergeCell ref="C12:J12"/>
    <mergeCell ref="K12:N12"/>
    <mergeCell ref="O12:R12"/>
    <mergeCell ref="A3:R3"/>
    <mergeCell ref="B5:G5"/>
    <mergeCell ref="J5:R5"/>
    <mergeCell ref="B6:G6"/>
    <mergeCell ref="J6:R6"/>
    <mergeCell ref="E7:I7"/>
    <mergeCell ref="L7:O7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01FBB-4DF8-46A6-8563-AAE4EC231B19}">
  <dimension ref="A1:R70"/>
  <sheetViews>
    <sheetView view="pageLayout" zoomScale="82" zoomScaleNormal="100" zoomScalePageLayoutView="82" workbookViewId="0">
      <selection sqref="A1:R21"/>
    </sheetView>
  </sheetViews>
  <sheetFormatPr defaultColWidth="5" defaultRowHeight="20.399999999999999" customHeight="1"/>
  <cols>
    <col min="1" max="1" width="5.6640625" style="11" customWidth="1"/>
    <col min="2" max="18" width="5" style="11"/>
    <col min="19" max="16384" width="5" style="14"/>
  </cols>
  <sheetData>
    <row r="1" spans="1:18" ht="20.399999999999999" customHeight="1">
      <c r="R1" s="12" t="s">
        <v>37</v>
      </c>
    </row>
    <row r="2" spans="1:18" ht="20.399999999999999" customHeight="1">
      <c r="A2" s="14"/>
    </row>
    <row r="3" spans="1:18" ht="20.399999999999999" customHeight="1">
      <c r="A3" s="23" t="s">
        <v>36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20.399999999999999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20.399999999999999" customHeight="1">
      <c r="A5" s="17" t="s">
        <v>76</v>
      </c>
      <c r="B5" s="38" t="str">
        <f>ข้อมูลทั่วไป!$C$9</f>
        <v>รักนะคณิตศาสตร์</v>
      </c>
      <c r="C5" s="38"/>
      <c r="D5" s="38"/>
      <c r="E5" s="38"/>
      <c r="F5" s="38"/>
      <c r="G5" s="38"/>
      <c r="H5" s="22"/>
      <c r="I5" s="22" t="s">
        <v>77</v>
      </c>
      <c r="J5" s="38" t="str">
        <f>ข้อมูลทั่วไป!$C$2</f>
        <v>ทับช้างวิทยาคม</v>
      </c>
      <c r="K5" s="38"/>
      <c r="L5" s="38"/>
      <c r="M5" s="38"/>
      <c r="N5" s="38"/>
      <c r="O5" s="38"/>
      <c r="P5" s="38"/>
      <c r="Q5" s="38"/>
      <c r="R5" s="38"/>
    </row>
    <row r="6" spans="1:18" ht="20.399999999999999" customHeight="1">
      <c r="A6" s="15" t="s">
        <v>78</v>
      </c>
      <c r="B6" s="39" t="str">
        <f>ข้อมูลทั่วไป!$C$3</f>
        <v>นาทวี</v>
      </c>
      <c r="C6" s="39"/>
      <c r="D6" s="39"/>
      <c r="E6" s="39"/>
      <c r="F6" s="39"/>
      <c r="G6" s="39"/>
      <c r="I6" s="24" t="s">
        <v>79</v>
      </c>
      <c r="J6" s="40" t="str">
        <f>ข้อมูลทั่วไป!C4</f>
        <v>สงขลา</v>
      </c>
      <c r="K6" s="40"/>
      <c r="L6" s="40"/>
      <c r="M6" s="40"/>
      <c r="N6" s="40"/>
      <c r="O6" s="40"/>
      <c r="P6" s="40"/>
      <c r="Q6" s="40"/>
      <c r="R6" s="40"/>
    </row>
    <row r="7" spans="1:18" ht="20.399999999999999" customHeight="1">
      <c r="A7" s="17" t="s">
        <v>63</v>
      </c>
      <c r="C7" s="25" t="str">
        <f>ข้อมูลทั่วไป!$F$10</f>
        <v>นาย 1</v>
      </c>
      <c r="D7" s="25"/>
      <c r="E7" s="25"/>
      <c r="F7" s="25"/>
      <c r="G7" s="25"/>
      <c r="H7" s="25"/>
      <c r="I7" s="3" t="s">
        <v>85</v>
      </c>
      <c r="J7" s="3"/>
      <c r="K7" s="3"/>
      <c r="L7" s="25" t="str">
        <f>ข้อมูลทั่วไป!C10</f>
        <v>คณิตศาสตร์</v>
      </c>
      <c r="M7" s="25"/>
      <c r="N7" s="25"/>
      <c r="O7" s="25"/>
      <c r="P7" s="25"/>
      <c r="Q7" s="25"/>
      <c r="R7" s="14"/>
    </row>
    <row r="8" spans="1:18" ht="20.399999999999999" customHeight="1">
      <c r="A8" s="17" t="s">
        <v>86</v>
      </c>
      <c r="C8" s="37">
        <f>ข้อมูลทั่วไป!$C$5</f>
        <v>74478072</v>
      </c>
      <c r="D8" s="37"/>
      <c r="E8" s="37"/>
      <c r="F8" s="37"/>
      <c r="G8" s="37"/>
      <c r="H8" s="37"/>
      <c r="I8" s="3" t="s">
        <v>87</v>
      </c>
      <c r="J8" s="3"/>
      <c r="K8" s="3"/>
      <c r="L8" s="42">
        <f>IF('ข้อมูลพื้นฐาน PLC'!D$1="","",'ข้อมูลพื้นฐาน PLC'!D$1)</f>
        <v>244015</v>
      </c>
      <c r="M8" s="42"/>
      <c r="N8" s="42"/>
      <c r="O8" s="42"/>
      <c r="P8" s="42"/>
      <c r="Q8" s="42"/>
    </row>
    <row r="9" spans="1:18" ht="20.399999999999999" customHeight="1">
      <c r="A9" s="11" t="s">
        <v>89</v>
      </c>
      <c r="H9" s="26"/>
      <c r="I9" s="11" t="s">
        <v>84</v>
      </c>
    </row>
    <row r="11" spans="1:18" ht="20.399999999999999" customHeight="1">
      <c r="A11" s="27" t="s">
        <v>88</v>
      </c>
      <c r="B11" s="27"/>
      <c r="C11" s="27" t="s">
        <v>25</v>
      </c>
      <c r="D11" s="27"/>
      <c r="E11" s="27"/>
      <c r="F11" s="27"/>
      <c r="G11" s="27"/>
      <c r="H11" s="27"/>
      <c r="I11" s="27"/>
      <c r="J11" s="27"/>
      <c r="K11" s="27" t="s">
        <v>26</v>
      </c>
      <c r="L11" s="27"/>
      <c r="M11" s="27"/>
      <c r="N11" s="27"/>
      <c r="O11" s="27" t="s">
        <v>27</v>
      </c>
      <c r="P11" s="27"/>
      <c r="Q11" s="27"/>
      <c r="R11" s="27"/>
    </row>
    <row r="12" spans="1:18" ht="20.399999999999999" customHeight="1">
      <c r="A12" s="19">
        <v>1</v>
      </c>
      <c r="B12" s="19"/>
      <c r="C12" s="21" t="str">
        <f>IF(ข้อมูลทั่วไป!$F$10="","",ข้อมูลทั่วไป!$F$10)</f>
        <v>นาย 1</v>
      </c>
      <c r="D12" s="21"/>
      <c r="E12" s="21"/>
      <c r="F12" s="21"/>
      <c r="G12" s="21"/>
      <c r="H12" s="21"/>
      <c r="I12" s="21"/>
      <c r="J12" s="21"/>
      <c r="K12" s="19" t="s">
        <v>28</v>
      </c>
      <c r="L12" s="19"/>
      <c r="M12" s="19"/>
      <c r="N12" s="19"/>
      <c r="O12" s="18"/>
      <c r="P12" s="18"/>
      <c r="Q12" s="18"/>
      <c r="R12" s="18"/>
    </row>
    <row r="13" spans="1:18" ht="20.399999999999999" customHeight="1">
      <c r="A13" s="19">
        <v>2</v>
      </c>
      <c r="B13" s="19"/>
      <c r="C13" s="21" t="str">
        <f>IF(ข้อมูลทั่วไป!$F$11="","",ข้อมูลทั่วไป!$F$11)</f>
        <v>นาย 2</v>
      </c>
      <c r="D13" s="21"/>
      <c r="E13" s="21"/>
      <c r="F13" s="21"/>
      <c r="G13" s="21"/>
      <c r="H13" s="21"/>
      <c r="I13" s="21"/>
      <c r="J13" s="21"/>
      <c r="K13" s="19" t="s">
        <v>29</v>
      </c>
      <c r="L13" s="19"/>
      <c r="M13" s="19"/>
      <c r="N13" s="19"/>
      <c r="O13" s="18"/>
      <c r="P13" s="18"/>
      <c r="Q13" s="18"/>
      <c r="R13" s="18"/>
    </row>
    <row r="14" spans="1:18" ht="20.399999999999999" customHeight="1">
      <c r="A14" s="19">
        <v>3</v>
      </c>
      <c r="B14" s="19"/>
      <c r="C14" s="21" t="str">
        <f>IF(ข้อมูลทั่วไป!$F$12="","",ข้อมูลทั่วไป!$F$12)</f>
        <v>นาย 3</v>
      </c>
      <c r="D14" s="21"/>
      <c r="E14" s="21"/>
      <c r="F14" s="21"/>
      <c r="G14" s="21"/>
      <c r="H14" s="21"/>
      <c r="I14" s="21"/>
      <c r="J14" s="21"/>
      <c r="K14" s="19" t="s">
        <v>29</v>
      </c>
      <c r="L14" s="19"/>
      <c r="M14" s="19"/>
      <c r="N14" s="19"/>
      <c r="O14" s="18"/>
      <c r="P14" s="18"/>
      <c r="Q14" s="18"/>
      <c r="R14" s="18"/>
    </row>
    <row r="15" spans="1:18" ht="20.399999999999999" customHeight="1">
      <c r="A15" s="19">
        <v>4</v>
      </c>
      <c r="B15" s="19"/>
      <c r="C15" s="21" t="str">
        <f>IF(ข้อมูลทั่วไป!$F$13="","",ข้อมูลทั่วไป!$F$13)</f>
        <v>นาย 4</v>
      </c>
      <c r="D15" s="21"/>
      <c r="E15" s="21"/>
      <c r="F15" s="21"/>
      <c r="G15" s="21"/>
      <c r="H15" s="21"/>
      <c r="I15" s="21"/>
      <c r="J15" s="21"/>
      <c r="K15" s="19" t="s">
        <v>31</v>
      </c>
      <c r="L15" s="19"/>
      <c r="M15" s="19"/>
      <c r="N15" s="19"/>
      <c r="O15" s="18"/>
      <c r="P15" s="18"/>
      <c r="Q15" s="18"/>
      <c r="R15" s="18"/>
    </row>
    <row r="16" spans="1:18" ht="20.399999999999999" customHeight="1">
      <c r="A16" s="19">
        <v>5</v>
      </c>
      <c r="B16" s="19"/>
      <c r="C16" s="21" t="str">
        <f>IF(ข้อมูลทั่วไป!$F$14="","",ข้อมูลทั่วไป!$F$14)</f>
        <v>นาย 5</v>
      </c>
      <c r="D16" s="21"/>
      <c r="E16" s="21"/>
      <c r="F16" s="21"/>
      <c r="G16" s="21"/>
      <c r="H16" s="21"/>
      <c r="I16" s="21"/>
      <c r="J16" s="21"/>
      <c r="K16" s="19" t="s">
        <v>33</v>
      </c>
      <c r="L16" s="19"/>
      <c r="M16" s="19"/>
      <c r="N16" s="19"/>
      <c r="O16" s="18"/>
      <c r="P16" s="18"/>
      <c r="Q16" s="18"/>
      <c r="R16" s="18"/>
    </row>
    <row r="17" spans="1:18" ht="20.399999999999999" customHeight="1">
      <c r="A17" s="19">
        <v>6</v>
      </c>
      <c r="B17" s="19"/>
      <c r="C17" s="21" t="str">
        <f>IF(ข้อมูลทั่วไป!$F$15="","",ข้อมูลทั่วไป!$F$15)</f>
        <v>นาย 6</v>
      </c>
      <c r="D17" s="21"/>
      <c r="E17" s="21"/>
      <c r="F17" s="21"/>
      <c r="G17" s="21"/>
      <c r="H17" s="21"/>
      <c r="I17" s="21"/>
      <c r="J17" s="21"/>
      <c r="K17" s="19" t="s">
        <v>33</v>
      </c>
      <c r="L17" s="19"/>
      <c r="M17" s="19"/>
      <c r="N17" s="19"/>
      <c r="O17" s="18"/>
      <c r="P17" s="18"/>
      <c r="Q17" s="18"/>
      <c r="R17" s="18"/>
    </row>
    <row r="18" spans="1:18" ht="20.399999999999999" customHeight="1">
      <c r="A18" s="19">
        <v>7</v>
      </c>
      <c r="B18" s="19"/>
      <c r="C18" s="21" t="str">
        <f>IF(ข้อมูลทั่วไป!$F$16="","",ข้อมูลทั่วไป!$F$16)</f>
        <v>นาย 7</v>
      </c>
      <c r="D18" s="21"/>
      <c r="E18" s="21"/>
      <c r="F18" s="21"/>
      <c r="G18" s="21"/>
      <c r="H18" s="21"/>
      <c r="I18" s="21"/>
      <c r="J18" s="21"/>
      <c r="K18" s="19" t="s">
        <v>33</v>
      </c>
      <c r="L18" s="19"/>
      <c r="M18" s="19"/>
      <c r="N18" s="19"/>
      <c r="O18" s="18"/>
      <c r="P18" s="18"/>
      <c r="Q18" s="18"/>
      <c r="R18" s="18"/>
    </row>
    <row r="19" spans="1:18" ht="20.399999999999999" customHeight="1">
      <c r="A19" s="19">
        <v>8</v>
      </c>
      <c r="B19" s="19"/>
      <c r="C19" s="21" t="str">
        <f>IF(ข้อมูลทั่วไป!$F$17="","",ข้อมูลทั่วไป!$F$17)</f>
        <v>นาย 8</v>
      </c>
      <c r="D19" s="21"/>
      <c r="E19" s="21"/>
      <c r="F19" s="21"/>
      <c r="G19" s="21"/>
      <c r="H19" s="21"/>
      <c r="I19" s="21"/>
      <c r="J19" s="21"/>
      <c r="K19" s="19" t="s">
        <v>35</v>
      </c>
      <c r="L19" s="19"/>
      <c r="M19" s="19"/>
      <c r="N19" s="19"/>
      <c r="O19" s="18"/>
      <c r="P19" s="18"/>
      <c r="Q19" s="18"/>
      <c r="R19" s="18"/>
    </row>
    <row r="20" spans="1:18" ht="20.399999999999999" customHeight="1">
      <c r="A20" s="16"/>
      <c r="B20" s="16"/>
      <c r="C20" s="16"/>
      <c r="D20" s="16"/>
      <c r="E20" s="16"/>
      <c r="F20" s="16"/>
      <c r="G20" s="16"/>
      <c r="H20" s="16"/>
      <c r="I20" s="16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0.399999999999999" customHeight="1">
      <c r="A21" s="5" t="s">
        <v>38</v>
      </c>
      <c r="B21" s="7"/>
      <c r="C21" s="16"/>
      <c r="D21" s="16"/>
      <c r="E21" s="16"/>
      <c r="F21" s="16"/>
      <c r="G21" s="16"/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0.399999999999999" customHeight="1">
      <c r="A22" s="6"/>
      <c r="B22" s="7"/>
      <c r="C22" s="6"/>
      <c r="D22" s="7"/>
      <c r="E22" s="6"/>
      <c r="F22" s="7"/>
      <c r="G22" s="6"/>
      <c r="H22" s="7"/>
      <c r="I22" s="6"/>
      <c r="J22" s="7"/>
      <c r="K22" s="6"/>
      <c r="L22" s="7"/>
      <c r="M22" s="6"/>
      <c r="N22" s="7"/>
      <c r="O22" s="6"/>
      <c r="P22" s="7"/>
      <c r="Q22" s="6"/>
      <c r="R22" s="7"/>
    </row>
    <row r="23" spans="1:18" ht="20.399999999999999" customHeight="1">
      <c r="A23" s="19" t="s">
        <v>39</v>
      </c>
      <c r="B23" s="19"/>
      <c r="C23" s="19"/>
      <c r="D23" s="19"/>
      <c r="E23" s="19"/>
      <c r="F23" s="19"/>
      <c r="G23" s="19"/>
      <c r="H23" s="19"/>
      <c r="I23" s="19"/>
      <c r="J23" s="19" t="s">
        <v>40</v>
      </c>
      <c r="K23" s="19"/>
      <c r="L23" s="19"/>
      <c r="M23" s="19"/>
      <c r="N23" s="19"/>
      <c r="O23" s="19"/>
      <c r="P23" s="19"/>
      <c r="Q23" s="19"/>
      <c r="R23" s="19"/>
    </row>
    <row r="24" spans="1:18" ht="20.399999999999999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ht="20.399999999999999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ht="20.399999999999999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ht="20.399999999999999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ht="20.399999999999999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ht="20.399999999999999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ht="20.399999999999999" customHeight="1">
      <c r="A30" s="16"/>
      <c r="B30" s="16"/>
      <c r="C30" s="16"/>
      <c r="D30" s="16"/>
      <c r="E30" s="16"/>
      <c r="F30" s="16"/>
      <c r="G30" s="16"/>
      <c r="H30" s="16"/>
      <c r="I30" s="16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0.399999999999999" customHeight="1">
      <c r="A31" s="6" t="s">
        <v>41</v>
      </c>
      <c r="B31" s="16"/>
      <c r="C31" s="16"/>
      <c r="D31" s="16"/>
      <c r="E31" s="16"/>
      <c r="F31" s="16"/>
      <c r="G31" s="16"/>
      <c r="H31" s="16"/>
      <c r="I31" s="16"/>
      <c r="J31" s="14"/>
      <c r="K31" s="14"/>
      <c r="L31" s="14"/>
      <c r="M31" s="14"/>
      <c r="N31" s="14"/>
      <c r="O31" s="14"/>
      <c r="P31" s="14"/>
      <c r="Q31" s="14"/>
      <c r="R31" s="14"/>
    </row>
    <row r="32" spans="1:18" ht="20.399999999999999" customHeight="1">
      <c r="A32" s="28"/>
      <c r="B32" s="28">
        <f>IF(C32="","",'ข้อมูลพื้นฐาน PLC'!$C$22)</f>
        <v>1</v>
      </c>
      <c r="C32" s="41" t="str">
        <f>IF('ข้อมูลพื้นฐาน PLC'!$D$22="","",'ข้อมูลพื้นฐาน PLC'!$D$22)</f>
        <v>เป้าหมาย1</v>
      </c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</row>
    <row r="33" spans="1:18" ht="20.399999999999999" customHeight="1">
      <c r="A33" s="29"/>
      <c r="B33" s="28">
        <f>IF(C33="","",'ข้อมูลพื้นฐาน PLC'!$C$23)</f>
        <v>2</v>
      </c>
      <c r="C33" s="41" t="str">
        <f>IF('ข้อมูลพื้นฐาน PLC'!$D$23="","",'ข้อมูลพื้นฐาน PLC'!$D$23)</f>
        <v>เป้าหมาย2</v>
      </c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</row>
    <row r="34" spans="1:18" ht="20.399999999999999" customHeight="1">
      <c r="A34" s="29"/>
      <c r="B34" s="28">
        <f>IF(C34="","",'ข้อมูลพื้นฐาน PLC'!$C$24)</f>
        <v>3</v>
      </c>
      <c r="C34" s="41" t="str">
        <f>IF('ข้อมูลพื้นฐาน PLC'!$D$24="","",'ข้อมูลพื้นฐาน PLC'!$D$24)</f>
        <v>เป้าหมาย3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</row>
    <row r="35" spans="1:18" ht="20.399999999999999" customHeight="1">
      <c r="A35" s="29"/>
      <c r="B35" s="28">
        <f>IF(C35="","",'ข้อมูลพื้นฐาน PLC'!$C$25)</f>
        <v>4</v>
      </c>
      <c r="C35" s="41" t="str">
        <f>IF('ข้อมูลพื้นฐาน PLC'!$D$25="","",'ข้อมูลพื้นฐาน PLC'!$D$25)</f>
        <v>ครูผู้สอนและทีม ร่วมวิพากษ์แผนการจัดกิจกรรมการเรียนรู้ร่วมกัน 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</row>
    <row r="36" spans="1:18" ht="20.399999999999999" customHeight="1">
      <c r="A36" s="29"/>
      <c r="B36" s="28">
        <f>IF(C36="","",'ข้อมูลพื้นฐาน PLC'!$C$26)</f>
        <v>5</v>
      </c>
      <c r="C36" s="41" t="str">
        <f>IF('ข้อมูลพื้นฐาน PLC'!$D$26="","",'ข้อมูลพื้นฐาน PLC'!$D$26)</f>
        <v>ครูผู้สอนและทีม ร่วมวิพากษ์แผนการจัดกิจกรรมการเรียนรู้ร่วมกัน 5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</row>
    <row r="37" spans="1:18" ht="20.399999999999999" customHeight="1">
      <c r="A37" s="16"/>
      <c r="B37" s="16"/>
      <c r="C37" s="16"/>
      <c r="D37" s="16"/>
      <c r="E37" s="16"/>
      <c r="F37" s="16"/>
      <c r="G37" s="16"/>
      <c r="H37" s="16"/>
      <c r="I37" s="16"/>
      <c r="J37" s="14"/>
      <c r="K37" s="14"/>
      <c r="L37" s="14"/>
      <c r="M37" s="14"/>
      <c r="N37" s="14"/>
      <c r="O37" s="14"/>
      <c r="P37" s="14"/>
      <c r="Q37" s="14"/>
      <c r="R37" s="14"/>
    </row>
    <row r="38" spans="1:18" ht="20.399999999999999" customHeight="1">
      <c r="A38" s="16"/>
      <c r="B38" s="16"/>
      <c r="C38" s="16"/>
      <c r="D38" s="16"/>
      <c r="E38" s="16"/>
      <c r="F38" s="16"/>
      <c r="G38" s="16"/>
      <c r="H38" s="16"/>
      <c r="I38" s="16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0.399999999999999" customHeight="1">
      <c r="A39" s="16"/>
      <c r="B39" s="16"/>
      <c r="C39" s="16"/>
      <c r="D39" s="16"/>
      <c r="E39" s="16"/>
      <c r="F39" s="16"/>
      <c r="G39" s="16"/>
      <c r="H39" s="16"/>
      <c r="I39" s="16"/>
      <c r="J39" s="14"/>
      <c r="K39" s="14"/>
      <c r="L39" s="14"/>
      <c r="M39" s="14"/>
      <c r="N39" s="14"/>
      <c r="O39" s="14"/>
      <c r="P39" s="14"/>
      <c r="Q39" s="14"/>
      <c r="R39" s="14"/>
    </row>
    <row r="40" spans="1:18" ht="20.399999999999999" customHeight="1">
      <c r="A40" s="16"/>
      <c r="B40" s="16"/>
      <c r="C40" s="16"/>
      <c r="D40" s="16"/>
      <c r="E40" s="16"/>
      <c r="F40" s="16"/>
      <c r="G40" s="16"/>
      <c r="H40" s="16"/>
      <c r="I40" s="16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0.399999999999999" customHeight="1">
      <c r="A41" s="6" t="s">
        <v>42</v>
      </c>
      <c r="B41" s="16"/>
      <c r="C41" s="16"/>
      <c r="D41" s="16"/>
      <c r="E41" s="16"/>
      <c r="F41" s="16"/>
      <c r="G41" s="16"/>
      <c r="H41" s="16"/>
      <c r="I41" s="16"/>
      <c r="J41" s="14"/>
      <c r="K41" s="14"/>
      <c r="L41" s="14"/>
      <c r="M41" s="14"/>
      <c r="N41" s="14"/>
      <c r="O41" s="14"/>
      <c r="P41" s="14"/>
      <c r="Q41" s="14"/>
      <c r="R41" s="14"/>
    </row>
    <row r="42" spans="1:18" ht="20.399999999999999" customHeight="1">
      <c r="A42" s="28"/>
      <c r="B42" s="28">
        <f>IF(C42="","",'ข้อมูลพื้นฐาน PLC'!$C$22)</f>
        <v>1</v>
      </c>
      <c r="C42" s="41" t="str">
        <f>IF('ข้อมูลพื้นฐาน PLC'!$E$22="","",'ข้อมูลพื้นฐาน PLC'!$E$22)</f>
        <v>นักเรียนสามารถ 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</row>
    <row r="43" spans="1:18" ht="20.399999999999999" customHeight="1">
      <c r="A43" s="29"/>
      <c r="B43" s="28">
        <f>IF(C43="","",'ข้อมูลพื้นฐาน PLC'!$C$23)</f>
        <v>2</v>
      </c>
      <c r="C43" s="41" t="str">
        <f>IF('ข้อมูลพื้นฐาน PLC'!$E$23="","",'ข้อมูลพื้นฐาน PLC'!$E$23)</f>
        <v>นักเรียนสามารถ 2</v>
      </c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</row>
    <row r="44" spans="1:18" ht="20.399999999999999" customHeight="1">
      <c r="A44" s="29"/>
      <c r="B44" s="28">
        <f>IF(C44="","",'ข้อมูลพื้นฐาน PLC'!$C$24)</f>
        <v>3</v>
      </c>
      <c r="C44" s="41" t="str">
        <f>IF('ข้อมูลพื้นฐาน PLC'!$E$24="","",'ข้อมูลพื้นฐาน PLC'!$E$24)</f>
        <v>นักเรียนสามารถ 3</v>
      </c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</row>
    <row r="45" spans="1:18" ht="20.399999999999999" customHeight="1">
      <c r="A45" s="29"/>
      <c r="B45" s="28">
        <f>IF(C45="","",'ข้อมูลพื้นฐาน PLC'!$C$25)</f>
        <v>4</v>
      </c>
      <c r="C45" s="41" t="str">
        <f>IF('ข้อมูลพื้นฐาน PLC'!$E$25="","",'ข้อมูลพื้นฐาน PLC'!$E$25)</f>
        <v>นักเรียนสามารถ 4</v>
      </c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</row>
    <row r="46" spans="1:18" ht="20.399999999999999" customHeight="1">
      <c r="A46" s="29"/>
      <c r="B46" s="28">
        <f>IF(C46="","",'ข้อมูลพื้นฐาน PLC'!$C$26)</f>
        <v>5</v>
      </c>
      <c r="C46" s="41" t="str">
        <f>IF('ข้อมูลพื้นฐาน PLC'!$E$26="","",'ข้อมูลพื้นฐาน PLC'!$E$26)</f>
        <v>นักเรียนสามารถ 5</v>
      </c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</row>
    <row r="47" spans="1:18" ht="20.399999999999999" customHeight="1">
      <c r="A47" s="6"/>
      <c r="B47" s="16"/>
      <c r="C47" s="16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4"/>
      <c r="P47" s="14"/>
      <c r="Q47" s="14"/>
      <c r="R47" s="14"/>
    </row>
    <row r="48" spans="1:18" ht="20.399999999999999" customHeight="1">
      <c r="A48" s="6" t="s">
        <v>43</v>
      </c>
      <c r="B48" s="7"/>
      <c r="C48" s="16"/>
      <c r="D48" s="16"/>
      <c r="E48" s="16"/>
      <c r="F48" s="16"/>
      <c r="G48" s="16"/>
      <c r="H48" s="16"/>
      <c r="I48" s="16"/>
      <c r="J48" s="14"/>
      <c r="K48" s="14"/>
      <c r="L48" s="14"/>
      <c r="M48" s="14"/>
      <c r="N48" s="14"/>
      <c r="O48" s="14"/>
      <c r="P48" s="14"/>
      <c r="Q48" s="14"/>
      <c r="R48" s="14"/>
    </row>
    <row r="49" spans="1:18" ht="20.399999999999999" customHeight="1">
      <c r="A49" s="6"/>
      <c r="B49" s="15" t="s">
        <v>136</v>
      </c>
      <c r="C49" s="16"/>
      <c r="D49" s="30" t="str">
        <f>ข้อมูลทั่วไป!$B$14&amp;" "&amp;ข้อมูลทั่วไป!$C$14&amp;" "&amp;ข้อมูลทั่วไป!$B$15&amp;" "&amp;ข้อมูลทั่วไป!$C$15</f>
        <v>ชั้นมัธยมศึกษาปีที่ 3 ห้องที่ 5</v>
      </c>
      <c r="E49" s="30"/>
      <c r="F49" s="30"/>
      <c r="G49" s="30"/>
      <c r="H49" s="30"/>
      <c r="I49" s="30"/>
      <c r="J49" s="14"/>
      <c r="K49" s="24" t="s">
        <v>90</v>
      </c>
      <c r="L49" s="25">
        <f>SUM(ข้อมูลทั่วไป!$C$16:$C$17)</f>
        <v>31</v>
      </c>
      <c r="M49" s="25"/>
      <c r="N49" s="14" t="s">
        <v>68</v>
      </c>
      <c r="O49" s="14"/>
      <c r="P49" s="14"/>
      <c r="Q49" s="14"/>
      <c r="R49" s="14"/>
    </row>
    <row r="50" spans="1:18" ht="20.399999999999999" customHeight="1">
      <c r="A50" s="6"/>
      <c r="B50" s="16" t="s">
        <v>91</v>
      </c>
      <c r="C50" s="16"/>
      <c r="D50" s="16"/>
      <c r="E50" s="40" t="str">
        <f>ข้อมูลทั่วไป!$C$10</f>
        <v>คณิตศาสตร์</v>
      </c>
      <c r="F50" s="40"/>
      <c r="G50" s="40"/>
      <c r="H50" s="40"/>
      <c r="I50" s="40"/>
      <c r="J50" s="40"/>
      <c r="K50" s="40"/>
      <c r="L50" s="40"/>
      <c r="M50" s="40"/>
      <c r="N50" s="40"/>
      <c r="O50" s="14"/>
      <c r="P50" s="14"/>
      <c r="Q50" s="14"/>
      <c r="R50" s="14"/>
    </row>
    <row r="51" spans="1:18" ht="20.399999999999999" customHeight="1">
      <c r="A51" s="6"/>
      <c r="B51" s="16"/>
      <c r="C51" s="16"/>
      <c r="D51" s="16"/>
      <c r="E51" s="16"/>
      <c r="F51" s="16"/>
      <c r="G51" s="16"/>
      <c r="H51" s="16"/>
      <c r="I51" s="16"/>
      <c r="J51" s="14"/>
      <c r="K51" s="14"/>
      <c r="L51" s="14"/>
      <c r="M51" s="14"/>
      <c r="N51" s="14"/>
      <c r="O51" s="14"/>
      <c r="P51" s="14"/>
      <c r="Q51" s="14"/>
      <c r="R51" s="14"/>
    </row>
    <row r="52" spans="1:18" ht="20.399999999999999" customHeight="1">
      <c r="A52" s="6" t="s">
        <v>44</v>
      </c>
      <c r="B52" s="16"/>
      <c r="C52" s="16"/>
      <c r="D52" s="16"/>
      <c r="E52" s="16"/>
      <c r="F52" s="16"/>
      <c r="G52" s="16"/>
      <c r="H52" s="16"/>
      <c r="I52" s="16"/>
      <c r="J52" s="14"/>
      <c r="K52" s="14"/>
      <c r="L52" s="14"/>
      <c r="M52" s="14"/>
      <c r="N52" s="14"/>
      <c r="O52" s="14"/>
      <c r="P52" s="14"/>
      <c r="Q52" s="14"/>
      <c r="R52" s="14"/>
    </row>
    <row r="53" spans="1:18" ht="20.399999999999999" customHeight="1">
      <c r="A53" s="28"/>
      <c r="B53" s="28">
        <f>IF(C53="","",'ข้อมูลพื้นฐาน PLC'!$C$22)</f>
        <v>1</v>
      </c>
      <c r="C53" s="41" t="str">
        <f>IF('ข้อมูลพื้นฐาน PLC'!$F$22="","",'ข้อมูลพื้นฐาน PLC'!$F$22)</f>
        <v>งานที่ 1</v>
      </c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</row>
    <row r="54" spans="1:18" ht="20.399999999999999" customHeight="1">
      <c r="A54" s="29"/>
      <c r="B54" s="28">
        <f>IF(C54="","",'ข้อมูลพื้นฐาน PLC'!$C$23)</f>
        <v>2</v>
      </c>
      <c r="C54" s="41" t="str">
        <f>IF('ข้อมูลพื้นฐาน PLC'!$F$23="","",'ข้อมูลพื้นฐาน PLC'!$F$23)</f>
        <v>งานที่ 2</v>
      </c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</row>
    <row r="55" spans="1:18" ht="20.399999999999999" customHeight="1">
      <c r="A55" s="29"/>
      <c r="B55" s="28">
        <f>IF(C55="","",'ข้อมูลพื้นฐาน PLC'!$C$24)</f>
        <v>3</v>
      </c>
      <c r="C55" s="41" t="str">
        <f>IF('ข้อมูลพื้นฐาน PLC'!$F$24="","",'ข้อมูลพื้นฐาน PLC'!$F$24)</f>
        <v>งานที่ 3</v>
      </c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</row>
    <row r="56" spans="1:18" ht="20.399999999999999" customHeight="1">
      <c r="A56" s="29"/>
      <c r="B56" s="28">
        <f>IF(C56="","",'ข้อมูลพื้นฐาน PLC'!$C$25)</f>
        <v>4</v>
      </c>
      <c r="C56" s="41" t="str">
        <f>IF('ข้อมูลพื้นฐาน PLC'!$F$25="","",'ข้อมูลพื้นฐาน PLC'!$F$25)</f>
        <v>งานที่ 4</v>
      </c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</row>
    <row r="57" spans="1:18" ht="20.399999999999999" customHeight="1">
      <c r="A57" s="29"/>
      <c r="B57" s="28">
        <f>IF(C57="","",'ข้อมูลพื้นฐาน PLC'!$C$26)</f>
        <v>5</v>
      </c>
      <c r="C57" s="41" t="str">
        <f>IF('ข้อมูลพื้นฐาน PLC'!$F$26="","",'ข้อมูลพื้นฐาน PLC'!$F$26)</f>
        <v>งานที่ 5</v>
      </c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</row>
    <row r="58" spans="1:18" ht="20.399999999999999" customHeight="1">
      <c r="A58" s="14"/>
      <c r="B58" s="16"/>
      <c r="C58" s="16"/>
      <c r="D58" s="16"/>
      <c r="E58" s="16"/>
      <c r="F58" s="16"/>
      <c r="G58" s="16"/>
      <c r="H58" s="16"/>
      <c r="I58" s="16"/>
      <c r="J58" s="14"/>
      <c r="K58" s="14"/>
      <c r="L58" s="14"/>
      <c r="M58" s="14"/>
      <c r="N58" s="14"/>
      <c r="O58" s="14"/>
      <c r="P58" s="14"/>
      <c r="Q58" s="14"/>
      <c r="R58" s="14"/>
    </row>
    <row r="59" spans="1:18" ht="20.399999999999999" customHeight="1">
      <c r="A59" s="6"/>
      <c r="B59" s="16"/>
      <c r="C59" s="16"/>
      <c r="D59" s="16"/>
      <c r="E59" s="16"/>
      <c r="F59" s="16"/>
      <c r="G59" s="16"/>
      <c r="H59" s="16"/>
      <c r="I59" s="16"/>
      <c r="J59" s="14"/>
      <c r="K59" s="2" t="s">
        <v>92</v>
      </c>
      <c r="L59" s="14"/>
      <c r="M59" s="14"/>
      <c r="N59" s="14"/>
      <c r="O59" s="25">
        <f>IF('ข้อมูลพื้นฐาน PLC'!$D$2="","",'ข้อมูลพื้นฐาน PLC'!$D$2)</f>
        <v>15</v>
      </c>
      <c r="P59" s="25"/>
      <c r="Q59" s="14" t="s">
        <v>93</v>
      </c>
      <c r="R59" s="14"/>
    </row>
    <row r="60" spans="1:18" ht="20.399999999999999" customHeight="1">
      <c r="A60" s="6"/>
      <c r="B60" s="16"/>
      <c r="C60" s="16"/>
      <c r="D60" s="16"/>
      <c r="E60" s="16"/>
      <c r="F60" s="16"/>
      <c r="G60" s="16"/>
      <c r="H60" s="16"/>
      <c r="I60" s="16"/>
      <c r="J60" s="14"/>
      <c r="K60" s="14"/>
      <c r="L60" s="14"/>
      <c r="M60" s="14"/>
      <c r="N60" s="14"/>
      <c r="O60" s="14"/>
      <c r="P60" s="14"/>
      <c r="Q60" s="14"/>
      <c r="R60" s="14"/>
    </row>
    <row r="61" spans="1:18" ht="20.399999999999999" customHeight="1">
      <c r="A61" s="6"/>
      <c r="B61" s="16"/>
      <c r="C61" s="16"/>
      <c r="D61" s="16"/>
      <c r="E61" s="16"/>
      <c r="F61" s="16"/>
      <c r="G61" s="16"/>
      <c r="H61" s="16"/>
      <c r="I61" s="16"/>
      <c r="J61" s="14"/>
      <c r="K61" s="14"/>
      <c r="L61" s="14"/>
      <c r="M61" s="14"/>
      <c r="N61" s="14"/>
      <c r="O61" s="14"/>
      <c r="P61" s="14"/>
      <c r="Q61" s="14"/>
      <c r="R61" s="14"/>
    </row>
    <row r="62" spans="1:18" ht="20.399999999999999" customHeight="1">
      <c r="B62" s="11" t="s">
        <v>21</v>
      </c>
      <c r="G62" s="11" t="s">
        <v>45</v>
      </c>
      <c r="I62" s="16"/>
      <c r="J62" s="3"/>
      <c r="K62" s="3" t="s">
        <v>21</v>
      </c>
      <c r="L62" s="3"/>
      <c r="M62" s="3"/>
      <c r="N62" s="3"/>
      <c r="O62" s="3"/>
      <c r="P62" s="3" t="s">
        <v>46</v>
      </c>
      <c r="Q62" s="3"/>
      <c r="R62" s="14"/>
    </row>
    <row r="63" spans="1:18" ht="20.399999999999999" customHeight="1">
      <c r="A63" s="13" t="str">
        <f>"("&amp;ข้อมูลทั่วไป!$F$10&amp;")"</f>
        <v>(นาย 1)</v>
      </c>
      <c r="B63" s="13"/>
      <c r="C63" s="13"/>
      <c r="D63" s="13"/>
      <c r="E63" s="13"/>
      <c r="F63" s="13"/>
      <c r="G63" s="13"/>
      <c r="H63" s="13"/>
      <c r="I63" s="16"/>
      <c r="J63" s="10" t="str">
        <f>"("&amp;ข้อมูลทั่วไป!$C$6&amp;")"</f>
        <v>(นายธีรสิทธิ์ เคียนทอง)</v>
      </c>
      <c r="K63" s="10"/>
      <c r="L63" s="10"/>
      <c r="M63" s="10"/>
      <c r="N63" s="10"/>
      <c r="O63" s="10"/>
      <c r="P63" s="10"/>
      <c r="Q63" s="10"/>
      <c r="R63" s="14"/>
    </row>
    <row r="64" spans="1:18" ht="20.399999999999999" customHeight="1">
      <c r="A64" s="13" t="str">
        <f>ข้อมูลทั่วไป!$G$10&amp;"โรงเรียน"&amp;ข้อมูลทั่วไป!$C$2</f>
        <v>ครูโรงเรียนทับช้างวิทยาคม</v>
      </c>
      <c r="B64" s="13"/>
      <c r="C64" s="13"/>
      <c r="D64" s="13"/>
      <c r="E64" s="13"/>
      <c r="F64" s="13"/>
      <c r="G64" s="13"/>
      <c r="H64" s="13"/>
      <c r="I64" s="16"/>
      <c r="J64" s="10" t="str">
        <f>"ผู้อำนวยการโรงเรียน"&amp;ข้อมูลทั่วไป!$C$2</f>
        <v>ผู้อำนวยการโรงเรียนทับช้างวิทยาคม</v>
      </c>
      <c r="K64" s="10"/>
      <c r="L64" s="10"/>
      <c r="M64" s="10"/>
      <c r="N64" s="10"/>
      <c r="O64" s="10"/>
      <c r="P64" s="10"/>
      <c r="Q64" s="10"/>
      <c r="R64" s="14"/>
    </row>
    <row r="65" spans="1:18" ht="20.399999999999999" customHeight="1">
      <c r="A65" s="6"/>
      <c r="B65" s="16"/>
      <c r="C65" s="16"/>
      <c r="D65" s="16"/>
      <c r="E65" s="16"/>
      <c r="F65" s="16"/>
      <c r="G65" s="16"/>
      <c r="H65" s="16"/>
      <c r="I65" s="16"/>
      <c r="J65" s="14"/>
      <c r="K65" s="14"/>
      <c r="L65" s="14"/>
      <c r="M65" s="14"/>
      <c r="N65" s="14"/>
      <c r="O65" s="14"/>
      <c r="P65" s="14"/>
      <c r="Q65" s="14"/>
      <c r="R65" s="14"/>
    </row>
    <row r="68" spans="1:18" ht="20.399999999999999" customHeight="1">
      <c r="E68" s="14"/>
      <c r="F68" s="14"/>
      <c r="G68" s="14"/>
      <c r="H68" s="14"/>
      <c r="I68" s="14"/>
      <c r="J68" s="14"/>
      <c r="K68" s="14"/>
      <c r="L68" s="14"/>
    </row>
    <row r="69" spans="1:18" ht="20.399999999999999" customHeight="1">
      <c r="E69" s="14"/>
      <c r="F69" s="14"/>
      <c r="G69" s="14"/>
      <c r="H69" s="14"/>
      <c r="I69" s="14"/>
      <c r="J69" s="14"/>
      <c r="K69" s="14"/>
      <c r="L69" s="14"/>
    </row>
    <row r="70" spans="1:18" ht="20.399999999999999" customHeight="1">
      <c r="E70" s="14"/>
      <c r="F70" s="14"/>
      <c r="G70" s="14"/>
      <c r="H70" s="14"/>
      <c r="I70" s="14"/>
      <c r="J70" s="14"/>
      <c r="K70" s="14"/>
      <c r="L70" s="14"/>
    </row>
  </sheetData>
  <mergeCells count="72">
    <mergeCell ref="C53:R53"/>
    <mergeCell ref="C54:R54"/>
    <mergeCell ref="C55:R55"/>
    <mergeCell ref="C56:R56"/>
    <mergeCell ref="C57:R57"/>
    <mergeCell ref="C32:R32"/>
    <mergeCell ref="C33:R33"/>
    <mergeCell ref="C34:R34"/>
    <mergeCell ref="C35:R35"/>
    <mergeCell ref="C36:R36"/>
    <mergeCell ref="C42:R42"/>
    <mergeCell ref="O59:P59"/>
    <mergeCell ref="L49:M49"/>
    <mergeCell ref="D49:I49"/>
    <mergeCell ref="E50:N50"/>
    <mergeCell ref="C43:R43"/>
    <mergeCell ref="C44:R44"/>
    <mergeCell ref="C45:R45"/>
    <mergeCell ref="C46:R46"/>
    <mergeCell ref="L8:Q8"/>
    <mergeCell ref="L7:Q7"/>
    <mergeCell ref="C8:H8"/>
    <mergeCell ref="A24:I29"/>
    <mergeCell ref="J24:R29"/>
    <mergeCell ref="J63:Q63"/>
    <mergeCell ref="J64:Q64"/>
    <mergeCell ref="A3:R3"/>
    <mergeCell ref="B5:G5"/>
    <mergeCell ref="B6:G6"/>
    <mergeCell ref="J5:R5"/>
    <mergeCell ref="J6:R6"/>
    <mergeCell ref="C7:H7"/>
    <mergeCell ref="A19:B19"/>
    <mergeCell ref="C19:J19"/>
    <mergeCell ref="K19:N19"/>
    <mergeCell ref="O19:R19"/>
    <mergeCell ref="A63:H63"/>
    <mergeCell ref="A64:H64"/>
    <mergeCell ref="A23:I23"/>
    <mergeCell ref="J23:R23"/>
    <mergeCell ref="A17:B17"/>
    <mergeCell ref="C17:J17"/>
    <mergeCell ref="K17:N17"/>
    <mergeCell ref="O17:R17"/>
    <mergeCell ref="A18:B18"/>
    <mergeCell ref="C18:J18"/>
    <mergeCell ref="K18:N18"/>
    <mergeCell ref="O18:R18"/>
    <mergeCell ref="A15:B15"/>
    <mergeCell ref="C15:J15"/>
    <mergeCell ref="K15:N15"/>
    <mergeCell ref="O15:R15"/>
    <mergeCell ref="A16:B16"/>
    <mergeCell ref="C16:J16"/>
    <mergeCell ref="K16:N16"/>
    <mergeCell ref="O16:R16"/>
    <mergeCell ref="A13:B13"/>
    <mergeCell ref="C13:J13"/>
    <mergeCell ref="K13:N13"/>
    <mergeCell ref="O13:R13"/>
    <mergeCell ref="A14:B14"/>
    <mergeCell ref="C14:J14"/>
    <mergeCell ref="K14:N14"/>
    <mergeCell ref="O14:R14"/>
    <mergeCell ref="A11:B11"/>
    <mergeCell ref="C11:J11"/>
    <mergeCell ref="K11:N11"/>
    <mergeCell ref="O11:R11"/>
    <mergeCell ref="A12:B12"/>
    <mergeCell ref="C12:J12"/>
    <mergeCell ref="K12:N12"/>
    <mergeCell ref="O12:R12"/>
  </mergeCells>
  <pageMargins left="0.85833333333333328" right="0.27500000000000002" top="0.39166666666666666" bottom="0.4" header="0.3" footer="0.3"/>
  <pageSetup paperSize="9" fitToWidth="0" fitToHeight="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9A9D-02EA-4743-8682-3FF20F04FD10}">
  <dimension ref="A1:R68"/>
  <sheetViews>
    <sheetView view="pageLayout" zoomScale="82" zoomScaleNormal="100" zoomScalePageLayoutView="82" workbookViewId="0">
      <selection activeCell="B1" sqref="B1:D1"/>
    </sheetView>
  </sheetViews>
  <sheetFormatPr defaultColWidth="5" defaultRowHeight="20.399999999999999" customHeight="1"/>
  <cols>
    <col min="1" max="1" width="5.5546875" style="11" customWidth="1"/>
    <col min="2" max="18" width="5" style="11"/>
    <col min="19" max="16384" width="5" style="14"/>
  </cols>
  <sheetData>
    <row r="1" spans="1:18" ht="20.399999999999999" customHeight="1">
      <c r="R1" s="12" t="s">
        <v>50</v>
      </c>
    </row>
    <row r="2" spans="1:18" ht="20.399999999999999" customHeight="1">
      <c r="A2" s="14"/>
    </row>
    <row r="3" spans="1:18" ht="20.399999999999999" customHeight="1">
      <c r="A3" s="8" t="s">
        <v>162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0.399999999999999" customHeight="1">
      <c r="A4" s="8" t="s">
        <v>163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0.399999999999999" customHeight="1">
      <c r="A5" s="1"/>
    </row>
    <row r="6" spans="1:18" ht="20.399999999999999" customHeight="1">
      <c r="A6" s="17" t="s">
        <v>76</v>
      </c>
      <c r="B6" s="38" t="str">
        <f>ข้อมูลทั่วไป!$C$9</f>
        <v>รักนะคณิตศาสตร์</v>
      </c>
      <c r="C6" s="38"/>
      <c r="D6" s="38"/>
      <c r="E6" s="38"/>
      <c r="F6" s="38"/>
      <c r="G6" s="38"/>
      <c r="H6" s="22"/>
      <c r="I6" s="22" t="s">
        <v>77</v>
      </c>
      <c r="J6" s="38" t="str">
        <f>ข้อมูลทั่วไป!$C$2</f>
        <v>ทับช้างวิทยาคม</v>
      </c>
      <c r="K6" s="38"/>
      <c r="L6" s="38"/>
      <c r="M6" s="38"/>
      <c r="N6" s="38"/>
      <c r="O6" s="38"/>
      <c r="P6" s="38"/>
      <c r="Q6" s="38"/>
      <c r="R6" s="38"/>
    </row>
    <row r="7" spans="1:18" ht="20.399999999999999" customHeight="1">
      <c r="A7" s="15" t="s">
        <v>78</v>
      </c>
      <c r="B7" s="39" t="str">
        <f>ข้อมูลทั่วไป!$C$3</f>
        <v>นาทวี</v>
      </c>
      <c r="C7" s="39"/>
      <c r="D7" s="39"/>
      <c r="E7" s="39"/>
      <c r="F7" s="39"/>
      <c r="G7" s="39"/>
      <c r="I7" s="24" t="s">
        <v>79</v>
      </c>
      <c r="J7" s="40" t="str">
        <f>ข้อมูลทั่วไป!C4</f>
        <v>สงขลา</v>
      </c>
      <c r="K7" s="40"/>
      <c r="L7" s="40"/>
      <c r="M7" s="40"/>
      <c r="N7" s="40"/>
      <c r="O7" s="40"/>
      <c r="P7" s="40"/>
      <c r="Q7" s="40"/>
      <c r="R7" s="40"/>
    </row>
    <row r="8" spans="1:18" ht="20.399999999999999" customHeight="1">
      <c r="A8" s="5" t="s">
        <v>94</v>
      </c>
      <c r="E8" s="25"/>
      <c r="F8" s="25"/>
      <c r="G8" s="25"/>
      <c r="H8" s="25"/>
      <c r="I8" s="25"/>
      <c r="K8" s="11" t="s">
        <v>80</v>
      </c>
      <c r="L8" s="31"/>
      <c r="M8" s="31"/>
      <c r="N8" s="31"/>
      <c r="O8" s="31"/>
      <c r="P8" s="11" t="s">
        <v>95</v>
      </c>
    </row>
    <row r="9" spans="1:18" ht="20.399999999999999" customHeight="1">
      <c r="A9" s="2" t="s">
        <v>97</v>
      </c>
      <c r="E9" s="39" t="str">
        <f>ข้อมูลทั่วไป!C14&amp;"/"&amp;ข้อมูลทั่วไป!C15</f>
        <v>3/5</v>
      </c>
      <c r="F9" s="39"/>
      <c r="G9" s="39"/>
      <c r="H9" s="39"/>
      <c r="I9" s="39"/>
      <c r="K9" s="11" t="s">
        <v>96</v>
      </c>
      <c r="N9" s="31">
        <f>SUM(ข้อมูลทั่วไป!C16:C17)</f>
        <v>31</v>
      </c>
      <c r="O9" s="31"/>
      <c r="P9" s="11" t="s">
        <v>68</v>
      </c>
    </row>
    <row r="10" spans="1:18" ht="20.399999999999999" customHeight="1">
      <c r="A10" s="17" t="s">
        <v>63</v>
      </c>
      <c r="C10" s="25" t="str">
        <f>'PLC สพม.สขสต 1 (3)'!C7:H7</f>
        <v>นาย 1</v>
      </c>
      <c r="D10" s="25"/>
      <c r="E10" s="25"/>
      <c r="F10" s="25"/>
      <c r="G10" s="25"/>
      <c r="H10" s="25"/>
      <c r="I10" s="11" t="s">
        <v>81</v>
      </c>
      <c r="J10" s="25" t="str">
        <f>ข้อมูลทั่วไป!$C$10</f>
        <v>คณิตศาสตร์</v>
      </c>
      <c r="K10" s="25"/>
      <c r="L10" s="25"/>
      <c r="M10" s="25"/>
      <c r="N10" s="11" t="s">
        <v>82</v>
      </c>
      <c r="O10" s="25" t="str">
        <f>ข้อมูลทั่วไป!$C$13</f>
        <v>ค 23101</v>
      </c>
      <c r="P10" s="25"/>
      <c r="Q10" s="25"/>
      <c r="R10" s="25"/>
    </row>
    <row r="11" spans="1:18" ht="20.399999999999999" customHeight="1">
      <c r="A11" s="2" t="s">
        <v>103</v>
      </c>
      <c r="F11" s="26"/>
      <c r="G11" s="11" t="s">
        <v>99</v>
      </c>
      <c r="R11" s="14"/>
    </row>
    <row r="13" spans="1:18" ht="20.399999999999999" customHeight="1">
      <c r="A13" s="27" t="s">
        <v>88</v>
      </c>
      <c r="B13" s="27"/>
      <c r="C13" s="27" t="s">
        <v>25</v>
      </c>
      <c r="D13" s="27"/>
      <c r="E13" s="27"/>
      <c r="F13" s="27"/>
      <c r="G13" s="27"/>
      <c r="H13" s="27"/>
      <c r="I13" s="27"/>
      <c r="J13" s="27"/>
      <c r="K13" s="27" t="s">
        <v>26</v>
      </c>
      <c r="L13" s="27"/>
      <c r="M13" s="27"/>
      <c r="N13" s="27"/>
      <c r="O13" s="27" t="s">
        <v>27</v>
      </c>
      <c r="P13" s="27"/>
      <c r="Q13" s="27"/>
      <c r="R13" s="27"/>
    </row>
    <row r="14" spans="1:18" ht="20.399999999999999" customHeight="1">
      <c r="A14" s="19">
        <v>1</v>
      </c>
      <c r="B14" s="19"/>
      <c r="C14" s="21" t="str">
        <f>IF(ข้อมูลทั่วไป!$F$10="","",ข้อมูลทั่วไป!$F$10)</f>
        <v>นาย 1</v>
      </c>
      <c r="D14" s="21"/>
      <c r="E14" s="21"/>
      <c r="F14" s="21"/>
      <c r="G14" s="21"/>
      <c r="H14" s="21"/>
      <c r="I14" s="21"/>
      <c r="J14" s="21"/>
      <c r="K14" s="19" t="s">
        <v>28</v>
      </c>
      <c r="L14" s="19"/>
      <c r="M14" s="19"/>
      <c r="N14" s="19"/>
      <c r="O14" s="18"/>
      <c r="P14" s="18"/>
      <c r="Q14" s="18"/>
      <c r="R14" s="18"/>
    </row>
    <row r="15" spans="1:18" ht="20.399999999999999" customHeight="1">
      <c r="A15" s="19">
        <v>2</v>
      </c>
      <c r="B15" s="19"/>
      <c r="C15" s="21" t="str">
        <f>IF(ข้อมูลทั่วไป!$F$11="","",ข้อมูลทั่วไป!$F$11)</f>
        <v>นาย 2</v>
      </c>
      <c r="D15" s="21"/>
      <c r="E15" s="21"/>
      <c r="F15" s="21"/>
      <c r="G15" s="21"/>
      <c r="H15" s="21"/>
      <c r="I15" s="21"/>
      <c r="J15" s="21"/>
      <c r="K15" s="19" t="s">
        <v>29</v>
      </c>
      <c r="L15" s="19"/>
      <c r="M15" s="19"/>
      <c r="N15" s="19"/>
      <c r="O15" s="18"/>
      <c r="P15" s="18"/>
      <c r="Q15" s="18"/>
      <c r="R15" s="18"/>
    </row>
    <row r="16" spans="1:18" ht="20.399999999999999" customHeight="1">
      <c r="A16" s="19">
        <v>3</v>
      </c>
      <c r="B16" s="19"/>
      <c r="C16" s="21" t="str">
        <f>IF(ข้อมูลทั่วไป!$F$12="","",ข้อมูลทั่วไป!$F$12)</f>
        <v>นาย 3</v>
      </c>
      <c r="D16" s="21"/>
      <c r="E16" s="21"/>
      <c r="F16" s="21"/>
      <c r="G16" s="21"/>
      <c r="H16" s="21"/>
      <c r="I16" s="21"/>
      <c r="J16" s="21"/>
      <c r="K16" s="19" t="s">
        <v>29</v>
      </c>
      <c r="L16" s="19"/>
      <c r="M16" s="19"/>
      <c r="N16" s="19"/>
      <c r="O16" s="18"/>
      <c r="P16" s="18"/>
      <c r="Q16" s="18"/>
      <c r="R16" s="18"/>
    </row>
    <row r="17" spans="1:18" ht="20.399999999999999" customHeight="1">
      <c r="A17" s="19">
        <v>4</v>
      </c>
      <c r="B17" s="19"/>
      <c r="C17" s="21" t="str">
        <f>IF(ข้อมูลทั่วไป!$F$13="","",ข้อมูลทั่วไป!$F$13)</f>
        <v>นาย 4</v>
      </c>
      <c r="D17" s="21"/>
      <c r="E17" s="21"/>
      <c r="F17" s="21"/>
      <c r="G17" s="21"/>
      <c r="H17" s="21"/>
      <c r="I17" s="21"/>
      <c r="J17" s="21"/>
      <c r="K17" s="19" t="s">
        <v>31</v>
      </c>
      <c r="L17" s="19"/>
      <c r="M17" s="19"/>
      <c r="N17" s="19"/>
      <c r="O17" s="18"/>
      <c r="P17" s="18"/>
      <c r="Q17" s="18"/>
      <c r="R17" s="18"/>
    </row>
    <row r="18" spans="1:18" ht="20.399999999999999" customHeight="1">
      <c r="A18" s="19">
        <v>5</v>
      </c>
      <c r="B18" s="19"/>
      <c r="C18" s="21" t="str">
        <f>IF(ข้อมูลทั่วไป!$F$14="","",ข้อมูลทั่วไป!$F$14)</f>
        <v>นาย 5</v>
      </c>
      <c r="D18" s="21"/>
      <c r="E18" s="21"/>
      <c r="F18" s="21"/>
      <c r="G18" s="21"/>
      <c r="H18" s="21"/>
      <c r="I18" s="21"/>
      <c r="J18" s="21"/>
      <c r="K18" s="19" t="s">
        <v>33</v>
      </c>
      <c r="L18" s="19"/>
      <c r="M18" s="19"/>
      <c r="N18" s="19"/>
      <c r="O18" s="18"/>
      <c r="P18" s="18"/>
      <c r="Q18" s="18"/>
      <c r="R18" s="18"/>
    </row>
    <row r="19" spans="1:18" ht="20.399999999999999" customHeight="1">
      <c r="A19" s="19">
        <v>6</v>
      </c>
      <c r="B19" s="19"/>
      <c r="C19" s="21" t="str">
        <f>IF(ข้อมูลทั่วไป!$F$15="","",ข้อมูลทั่วไป!$F$15)</f>
        <v>นาย 6</v>
      </c>
      <c r="D19" s="21"/>
      <c r="E19" s="21"/>
      <c r="F19" s="21"/>
      <c r="G19" s="21"/>
      <c r="H19" s="21"/>
      <c r="I19" s="21"/>
      <c r="J19" s="21"/>
      <c r="K19" s="19" t="s">
        <v>33</v>
      </c>
      <c r="L19" s="19"/>
      <c r="M19" s="19"/>
      <c r="N19" s="19"/>
      <c r="O19" s="18"/>
      <c r="P19" s="18"/>
      <c r="Q19" s="18"/>
      <c r="R19" s="18"/>
    </row>
    <row r="20" spans="1:18" ht="20.399999999999999" customHeight="1">
      <c r="A20" s="19">
        <v>7</v>
      </c>
      <c r="B20" s="19"/>
      <c r="C20" s="21" t="str">
        <f>IF(ข้อมูลทั่วไป!$F$16="","",ข้อมูลทั่วไป!$F$16)</f>
        <v>นาย 7</v>
      </c>
      <c r="D20" s="21"/>
      <c r="E20" s="21"/>
      <c r="F20" s="21"/>
      <c r="G20" s="21"/>
      <c r="H20" s="21"/>
      <c r="I20" s="21"/>
      <c r="J20" s="21"/>
      <c r="K20" s="19" t="s">
        <v>33</v>
      </c>
      <c r="L20" s="19"/>
      <c r="M20" s="19"/>
      <c r="N20" s="19"/>
      <c r="O20" s="18"/>
      <c r="P20" s="18"/>
      <c r="Q20" s="18"/>
      <c r="R20" s="18"/>
    </row>
    <row r="21" spans="1:18" ht="20.399999999999999" customHeight="1">
      <c r="A21" s="19">
        <v>8</v>
      </c>
      <c r="B21" s="19"/>
      <c r="C21" s="21" t="str">
        <f>IF(ข้อมูลทั่วไป!$F$17="","",ข้อมูลทั่วไป!$F$17)</f>
        <v>นาย 8</v>
      </c>
      <c r="D21" s="21"/>
      <c r="E21" s="21"/>
      <c r="F21" s="21"/>
      <c r="G21" s="21"/>
      <c r="H21" s="21"/>
      <c r="I21" s="21"/>
      <c r="J21" s="21"/>
      <c r="K21" s="19" t="s">
        <v>35</v>
      </c>
      <c r="L21" s="19"/>
      <c r="M21" s="19"/>
      <c r="N21" s="19"/>
      <c r="O21" s="18"/>
      <c r="P21" s="18"/>
      <c r="Q21" s="18"/>
      <c r="R21" s="18"/>
    </row>
    <row r="22" spans="1:18" ht="20.399999999999999" customHeight="1">
      <c r="A22" s="16"/>
      <c r="B22" s="16"/>
      <c r="C22" s="16"/>
      <c r="D22" s="16"/>
      <c r="E22" s="16"/>
      <c r="F22" s="16"/>
      <c r="G22" s="16"/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0.399999999999999" customHeight="1">
      <c r="A23" s="16"/>
      <c r="B23" s="16"/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0.399999999999999" customHeight="1">
      <c r="A24" s="6" t="s">
        <v>51</v>
      </c>
      <c r="B24" s="14"/>
      <c r="C24" s="16"/>
      <c r="D24" s="14"/>
      <c r="E24" s="16"/>
      <c r="F24" s="14"/>
      <c r="G24" s="16"/>
      <c r="H24" s="14"/>
      <c r="I24" s="16"/>
      <c r="J24" s="14"/>
      <c r="K24" s="16"/>
      <c r="L24" s="14"/>
      <c r="M24" s="16"/>
      <c r="N24" s="14"/>
      <c r="O24" s="16"/>
      <c r="P24" s="14"/>
      <c r="Q24" s="16"/>
      <c r="R24" s="14"/>
    </row>
    <row r="25" spans="1:18" ht="20.399999999999999" customHeight="1">
      <c r="A25" s="43" t="str">
        <f>"   "&amp;รายงานในวงรอบ!D5</f>
        <v xml:space="preserve">   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ht="20.399999999999999" customHeight="1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ht="20.399999999999999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ht="20.399999999999999" customHeight="1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ht="20.399999999999999" customHeight="1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20.399999999999999" customHeight="1">
      <c r="A30" s="6" t="s">
        <v>52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0.399999999999999" customHeight="1">
      <c r="A31" s="6"/>
      <c r="B31" s="16" t="s">
        <v>53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18" ht="20.399999999999999" customHeight="1">
      <c r="A32" s="43" t="str">
        <f>"   "&amp;รายงานในวงรอบ!D8</f>
        <v xml:space="preserve">   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ht="20.399999999999999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ht="20.399999999999999" customHeight="1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ht="20.399999999999999" customHeight="1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</row>
    <row r="36" spans="1:18" ht="20.399999999999999" customHeight="1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0.399999999999999" customHeight="1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20.399999999999999" customHeight="1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0.399999999999999" customHeight="1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20.399999999999999" customHeight="1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0.399999999999999" customHeight="1">
      <c r="A41" s="6"/>
      <c r="B41" s="16" t="s">
        <v>54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20.399999999999999" customHeight="1">
      <c r="A42" s="43" t="str">
        <f>"   "&amp;รายงานในวงรอบ!D10</f>
        <v xml:space="preserve">   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20.399999999999999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ht="20.399999999999999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20.399999999999999" customHeight="1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20.399999999999999" customHeight="1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20.399999999999999" customHeight="1">
      <c r="A47" s="6" t="s">
        <v>55</v>
      </c>
      <c r="B47" s="16"/>
      <c r="C47" s="16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4"/>
      <c r="P47" s="14"/>
      <c r="Q47" s="14"/>
      <c r="R47" s="14"/>
    </row>
    <row r="48" spans="1:18" ht="20.399999999999999" customHeight="1">
      <c r="A48" s="6"/>
      <c r="B48" s="6" t="s">
        <v>104</v>
      </c>
      <c r="C48" s="16"/>
      <c r="D48" s="16"/>
      <c r="E48" s="16"/>
      <c r="F48" s="16"/>
      <c r="G48" s="16"/>
      <c r="H48" s="16"/>
      <c r="I48" s="16"/>
      <c r="J48" s="13">
        <f>รายงานในวงรอบ!D13</f>
        <v>0</v>
      </c>
      <c r="K48" s="13"/>
      <c r="L48" s="14" t="s">
        <v>68</v>
      </c>
      <c r="M48" s="14"/>
      <c r="N48" s="14"/>
      <c r="O48" s="14"/>
      <c r="P48" s="14"/>
      <c r="Q48" s="14"/>
      <c r="R48" s="14"/>
    </row>
    <row r="49" spans="1:18" ht="20.399999999999999" customHeight="1">
      <c r="A49" s="9"/>
      <c r="B49" s="6" t="s">
        <v>105</v>
      </c>
      <c r="C49" s="16"/>
      <c r="D49" s="16"/>
      <c r="E49" s="16"/>
      <c r="F49" s="16"/>
      <c r="G49" s="16"/>
      <c r="H49" s="16"/>
      <c r="I49" s="16"/>
      <c r="J49" s="14"/>
      <c r="K49" s="14"/>
      <c r="L49" s="14"/>
      <c r="M49" s="14"/>
      <c r="N49" s="14"/>
      <c r="O49" s="13">
        <f>รายงานในวงรอบ!D15</f>
        <v>0</v>
      </c>
      <c r="P49" s="13"/>
      <c r="Q49" s="14" t="s">
        <v>68</v>
      </c>
      <c r="R49" s="14"/>
    </row>
    <row r="50" spans="1:18" ht="20.399999999999999" customHeight="1">
      <c r="A50" s="14"/>
      <c r="B50" s="9"/>
      <c r="C50" s="16"/>
      <c r="D50" s="16"/>
      <c r="E50" s="16"/>
      <c r="F50" s="16"/>
      <c r="G50" s="16"/>
      <c r="H50" s="16"/>
      <c r="I50" s="16"/>
      <c r="J50" s="14"/>
      <c r="K50" s="14"/>
      <c r="L50" s="14"/>
      <c r="M50" s="14"/>
      <c r="N50" s="14"/>
      <c r="O50" s="14"/>
      <c r="P50" s="14"/>
      <c r="Q50" s="14"/>
      <c r="R50" s="14"/>
    </row>
    <row r="51" spans="1:18" ht="20.399999999999999" customHeight="1">
      <c r="A51" s="6" t="s">
        <v>56</v>
      </c>
      <c r="B51" s="9"/>
      <c r="C51" s="16"/>
      <c r="D51" s="16"/>
      <c r="E51" s="16"/>
      <c r="F51" s="16"/>
      <c r="G51" s="16"/>
      <c r="H51" s="16"/>
      <c r="I51" s="16"/>
      <c r="J51" s="14"/>
      <c r="K51" s="14"/>
      <c r="L51" s="14"/>
      <c r="M51" s="14"/>
      <c r="N51" s="14"/>
      <c r="O51" s="14"/>
      <c r="P51" s="14"/>
      <c r="Q51" s="14"/>
      <c r="R51" s="14"/>
    </row>
    <row r="52" spans="1:18" ht="20.399999999999999" customHeight="1">
      <c r="A52" s="43" t="str">
        <f>"   "&amp;รายงานในวงรอบ!D17</f>
        <v xml:space="preserve">   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spans="1:18" ht="20.399999999999999" customHeight="1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spans="1:18" ht="20.399999999999999" customHeight="1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spans="1:18" ht="20.399999999999999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</row>
    <row r="56" spans="1:18" ht="20.399999999999999" customHeight="1">
      <c r="A56" s="6"/>
      <c r="B56" s="16"/>
      <c r="C56" s="16"/>
      <c r="D56" s="16"/>
      <c r="E56" s="16"/>
      <c r="F56" s="16"/>
      <c r="G56" s="16"/>
      <c r="H56" s="16"/>
      <c r="I56" s="16"/>
      <c r="J56" s="14"/>
      <c r="K56" s="14"/>
      <c r="L56" s="14"/>
      <c r="M56" s="14"/>
      <c r="N56" s="14"/>
      <c r="O56" s="14"/>
      <c r="P56" s="14"/>
      <c r="Q56" s="14"/>
      <c r="R56" s="14"/>
    </row>
    <row r="57" spans="1:18" ht="20.399999999999999" customHeight="1">
      <c r="A57" s="9" t="s">
        <v>100</v>
      </c>
      <c r="B57" s="16"/>
      <c r="C57" s="16"/>
      <c r="D57" s="16"/>
      <c r="E57" s="16"/>
      <c r="F57" s="16"/>
      <c r="G57" s="16"/>
      <c r="H57" s="28">
        <f>รายงานในวงรอบ!D19</f>
        <v>0</v>
      </c>
      <c r="I57" s="16" t="s">
        <v>93</v>
      </c>
      <c r="J57" s="14"/>
      <c r="K57" s="14"/>
      <c r="L57" s="14"/>
      <c r="M57" s="14"/>
      <c r="N57" s="14"/>
      <c r="O57" s="14"/>
      <c r="P57" s="14"/>
      <c r="Q57" s="14"/>
      <c r="R57" s="14"/>
    </row>
    <row r="58" spans="1:18" ht="20.399999999999999" customHeight="1">
      <c r="A58" s="6"/>
      <c r="B58" s="16"/>
      <c r="C58" s="16"/>
      <c r="D58" s="16"/>
      <c r="E58" s="16"/>
      <c r="F58" s="16"/>
      <c r="G58" s="16"/>
      <c r="H58" s="16"/>
      <c r="I58" s="16"/>
      <c r="J58" s="14"/>
      <c r="K58" s="14"/>
      <c r="L58" s="14"/>
      <c r="M58" s="14"/>
      <c r="N58" s="14"/>
      <c r="O58" s="14"/>
      <c r="P58" s="14"/>
      <c r="Q58" s="14"/>
      <c r="R58" s="14"/>
    </row>
    <row r="59" spans="1:18" ht="20.399999999999999" customHeight="1">
      <c r="A59" s="6"/>
      <c r="B59" s="16"/>
      <c r="C59" s="16"/>
      <c r="D59" s="16"/>
      <c r="E59" s="16"/>
      <c r="F59" s="16"/>
      <c r="G59" s="16"/>
      <c r="H59" s="16"/>
      <c r="I59" s="16"/>
      <c r="J59" s="14"/>
      <c r="K59" s="14"/>
      <c r="L59" s="14"/>
      <c r="M59" s="14"/>
      <c r="N59" s="14"/>
      <c r="O59" s="14"/>
      <c r="P59" s="14"/>
      <c r="Q59" s="14"/>
      <c r="R59" s="14"/>
    </row>
    <row r="60" spans="1:18" ht="20.399999999999999" customHeight="1">
      <c r="B60" s="11" t="s">
        <v>21</v>
      </c>
      <c r="G60" s="11" t="s">
        <v>45</v>
      </c>
      <c r="I60" s="16"/>
      <c r="J60" s="3"/>
      <c r="K60" s="3" t="s">
        <v>21</v>
      </c>
      <c r="L60" s="3"/>
      <c r="M60" s="3"/>
      <c r="N60" s="3"/>
      <c r="O60" s="3"/>
      <c r="P60" s="3" t="s">
        <v>46</v>
      </c>
      <c r="Q60" s="3"/>
      <c r="R60" s="14"/>
    </row>
    <row r="61" spans="1:18" ht="20.399999999999999" customHeight="1">
      <c r="A61" s="13" t="str">
        <f>"("&amp;ข้อมูลทั่วไป!$F$10&amp;")"</f>
        <v>(นาย 1)</v>
      </c>
      <c r="B61" s="13"/>
      <c r="C61" s="13"/>
      <c r="D61" s="13"/>
      <c r="E61" s="13"/>
      <c r="F61" s="13"/>
      <c r="G61" s="13"/>
      <c r="H61" s="13"/>
      <c r="I61" s="16"/>
      <c r="J61" s="10" t="str">
        <f>"("&amp;ข้อมูลทั่วไป!$C$6&amp;")"</f>
        <v>(นายธีรสิทธิ์ เคียนทอง)</v>
      </c>
      <c r="K61" s="10"/>
      <c r="L61" s="10"/>
      <c r="M61" s="10"/>
      <c r="N61" s="10"/>
      <c r="O61" s="10"/>
      <c r="P61" s="10"/>
      <c r="Q61" s="10"/>
      <c r="R61" s="14"/>
    </row>
    <row r="62" spans="1:18" ht="20.399999999999999" customHeight="1">
      <c r="A62" s="13" t="str">
        <f>ข้อมูลทั่วไป!$G$10&amp;"โรงเรียน"&amp;ข้อมูลทั่วไป!$C$2</f>
        <v>ครูโรงเรียนทับช้างวิทยาคม</v>
      </c>
      <c r="B62" s="13"/>
      <c r="C62" s="13"/>
      <c r="D62" s="13"/>
      <c r="E62" s="13"/>
      <c r="F62" s="13"/>
      <c r="G62" s="13"/>
      <c r="H62" s="13"/>
      <c r="I62" s="16"/>
      <c r="J62" s="10" t="str">
        <f>"ผู้อำนวยการโรงเรียน"&amp;ข้อมูลทั่วไป!$C$2</f>
        <v>ผู้อำนวยการโรงเรียนทับช้างวิทยาคม</v>
      </c>
      <c r="K62" s="10"/>
      <c r="L62" s="10"/>
      <c r="M62" s="10"/>
      <c r="N62" s="10"/>
      <c r="O62" s="10"/>
      <c r="P62" s="10"/>
      <c r="Q62" s="10"/>
      <c r="R62" s="14"/>
    </row>
    <row r="63" spans="1:18" ht="20.399999999999999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6" spans="5:12" ht="20.399999999999999" customHeight="1">
      <c r="E66" s="14"/>
      <c r="F66" s="14"/>
      <c r="G66" s="14"/>
      <c r="H66" s="14"/>
      <c r="I66" s="14"/>
      <c r="J66" s="14"/>
      <c r="K66" s="14"/>
      <c r="L66" s="14"/>
    </row>
    <row r="67" spans="5:12" ht="20.399999999999999" customHeight="1">
      <c r="E67" s="14"/>
      <c r="F67" s="14"/>
      <c r="G67" s="14"/>
      <c r="H67" s="14"/>
      <c r="I67" s="14"/>
      <c r="J67" s="14"/>
      <c r="K67" s="14"/>
      <c r="L67" s="14"/>
    </row>
    <row r="68" spans="5:12" s="11" customFormat="1" ht="20.399999999999999" customHeight="1">
      <c r="E68" s="14"/>
      <c r="F68" s="14"/>
      <c r="G68" s="14"/>
      <c r="H68" s="14"/>
      <c r="I68" s="14"/>
      <c r="J68" s="14"/>
      <c r="K68" s="14"/>
      <c r="L68" s="14"/>
    </row>
  </sheetData>
  <mergeCells count="59">
    <mergeCell ref="A3:R3"/>
    <mergeCell ref="A4:R4"/>
    <mergeCell ref="C10:H10"/>
    <mergeCell ref="J10:M10"/>
    <mergeCell ref="O10:R10"/>
    <mergeCell ref="A25:R28"/>
    <mergeCell ref="A32:R35"/>
    <mergeCell ref="A42:R45"/>
    <mergeCell ref="A62:H62"/>
    <mergeCell ref="J62:Q62"/>
    <mergeCell ref="B6:G6"/>
    <mergeCell ref="J6:R6"/>
    <mergeCell ref="B7:G7"/>
    <mergeCell ref="J7:R7"/>
    <mergeCell ref="E8:I8"/>
    <mergeCell ref="L8:O8"/>
    <mergeCell ref="E9:I9"/>
    <mergeCell ref="N9:O9"/>
    <mergeCell ref="A21:B21"/>
    <mergeCell ref="C21:J21"/>
    <mergeCell ref="K21:N21"/>
    <mergeCell ref="O21:R21"/>
    <mergeCell ref="A61:H61"/>
    <mergeCell ref="J61:Q61"/>
    <mergeCell ref="J48:K48"/>
    <mergeCell ref="O49:P49"/>
    <mergeCell ref="A52:R55"/>
    <mergeCell ref="A19:B19"/>
    <mergeCell ref="C19:J19"/>
    <mergeCell ref="K19:N19"/>
    <mergeCell ref="O19:R19"/>
    <mergeCell ref="A20:B20"/>
    <mergeCell ref="C20:J20"/>
    <mergeCell ref="K20:N20"/>
    <mergeCell ref="O20:R20"/>
    <mergeCell ref="A17:B17"/>
    <mergeCell ref="C17:J17"/>
    <mergeCell ref="K17:N17"/>
    <mergeCell ref="O17:R17"/>
    <mergeCell ref="A18:B18"/>
    <mergeCell ref="C18:J18"/>
    <mergeCell ref="K18:N18"/>
    <mergeCell ref="O18:R18"/>
    <mergeCell ref="A15:B15"/>
    <mergeCell ref="C15:J15"/>
    <mergeCell ref="K15:N15"/>
    <mergeCell ref="O15:R15"/>
    <mergeCell ref="A16:B16"/>
    <mergeCell ref="C16:J16"/>
    <mergeCell ref="K16:N16"/>
    <mergeCell ref="O16:R16"/>
    <mergeCell ref="A13:B13"/>
    <mergeCell ref="C13:J13"/>
    <mergeCell ref="K13:N13"/>
    <mergeCell ref="O13:R13"/>
    <mergeCell ref="A14:B14"/>
    <mergeCell ref="C14:J14"/>
    <mergeCell ref="K14:N14"/>
    <mergeCell ref="O14:R14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D33E-0F65-4110-8288-5CB83844D4D3}">
  <dimension ref="A1:R64"/>
  <sheetViews>
    <sheetView view="pageLayout" topLeftCell="A49" zoomScale="82" zoomScaleNormal="100" zoomScalePageLayoutView="82" workbookViewId="0">
      <selection activeCell="B1" sqref="B1:D1"/>
    </sheetView>
  </sheetViews>
  <sheetFormatPr defaultColWidth="5" defaultRowHeight="20.399999999999999" customHeight="1"/>
  <cols>
    <col min="1" max="1" width="5.5546875" style="11" customWidth="1"/>
    <col min="2" max="18" width="5" style="11"/>
    <col min="19" max="16384" width="5" style="14"/>
  </cols>
  <sheetData>
    <row r="1" spans="1:18" ht="20.399999999999999" customHeight="1">
      <c r="R1" s="12" t="s">
        <v>57</v>
      </c>
    </row>
    <row r="2" spans="1:18" ht="20.399999999999999" customHeight="1">
      <c r="A2" s="14"/>
    </row>
    <row r="3" spans="1:18" ht="20.399999999999999" customHeight="1">
      <c r="A3" s="8" t="s">
        <v>161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20.399999999999999" customHeight="1">
      <c r="A4" s="1"/>
    </row>
    <row r="5" spans="1:18" ht="20.399999999999999" customHeight="1">
      <c r="A5" s="17" t="s">
        <v>76</v>
      </c>
      <c r="B5" s="38" t="str">
        <f>ข้อมูลทั่วไป!$C$9</f>
        <v>รักนะคณิตศาสตร์</v>
      </c>
      <c r="C5" s="38"/>
      <c r="D5" s="38"/>
      <c r="E5" s="38"/>
      <c r="F5" s="38"/>
      <c r="G5" s="38"/>
      <c r="H5" s="22"/>
      <c r="I5" s="22" t="s">
        <v>77</v>
      </c>
      <c r="J5" s="38" t="str">
        <f>ข้อมูลทั่วไป!$C$2</f>
        <v>ทับช้างวิทยาคม</v>
      </c>
      <c r="K5" s="38"/>
      <c r="L5" s="38"/>
      <c r="M5" s="38"/>
      <c r="N5" s="38"/>
      <c r="O5" s="38"/>
      <c r="P5" s="38"/>
      <c r="Q5" s="38"/>
      <c r="R5" s="38"/>
    </row>
    <row r="6" spans="1:18" ht="20.399999999999999" customHeight="1">
      <c r="A6" s="15" t="s">
        <v>78</v>
      </c>
      <c r="B6" s="39" t="str">
        <f>ข้อมูลทั่วไป!$C$3</f>
        <v>นาทวี</v>
      </c>
      <c r="C6" s="39"/>
      <c r="D6" s="39"/>
      <c r="E6" s="39"/>
      <c r="F6" s="39"/>
      <c r="G6" s="39"/>
      <c r="I6" s="24" t="s">
        <v>79</v>
      </c>
      <c r="J6" s="40" t="str">
        <f>ข้อมูลทั่วไป!C4</f>
        <v>สงขลา</v>
      </c>
      <c r="K6" s="40"/>
      <c r="L6" s="40"/>
      <c r="M6" s="40"/>
      <c r="N6" s="40"/>
      <c r="O6" s="40"/>
      <c r="P6" s="40"/>
      <c r="Q6" s="40"/>
      <c r="R6" s="40"/>
    </row>
    <row r="7" spans="1:18" ht="20.399999999999999" customHeight="1">
      <c r="A7" s="5" t="s">
        <v>106</v>
      </c>
      <c r="H7" s="25"/>
      <c r="I7" s="25"/>
      <c r="J7" s="25"/>
      <c r="K7" s="25"/>
      <c r="L7" s="25"/>
      <c r="M7" s="11" t="s">
        <v>80</v>
      </c>
      <c r="N7" s="31"/>
      <c r="O7" s="31"/>
      <c r="P7" s="31"/>
      <c r="Q7" s="31"/>
      <c r="R7" s="11" t="s">
        <v>95</v>
      </c>
    </row>
    <row r="8" spans="1:18" ht="20.399999999999999" customHeight="1">
      <c r="A8" s="2" t="s">
        <v>97</v>
      </c>
      <c r="E8" s="39" t="str">
        <f>ข้อมูลทั่วไป!C14&amp;"/"&amp;ข้อมูลทั่วไป!C15</f>
        <v>3/5</v>
      </c>
      <c r="F8" s="39"/>
      <c r="G8" s="39"/>
      <c r="H8" s="39"/>
      <c r="I8" s="39"/>
      <c r="K8" s="11" t="s">
        <v>96</v>
      </c>
      <c r="N8" s="31">
        <f>SUM(ข้อมูลทั่วไป!C16:C17)</f>
        <v>31</v>
      </c>
      <c r="O8" s="31"/>
      <c r="P8" s="11" t="s">
        <v>68</v>
      </c>
    </row>
    <row r="9" spans="1:18" ht="20.399999999999999" customHeight="1">
      <c r="A9" s="17" t="s">
        <v>63</v>
      </c>
      <c r="C9" s="25" t="str">
        <f>'PLC สพม.สขสต 1 (3)'!C7:H7</f>
        <v>นาย 1</v>
      </c>
      <c r="D9" s="25"/>
      <c r="E9" s="25"/>
      <c r="F9" s="25"/>
      <c r="G9" s="25"/>
      <c r="H9" s="25"/>
      <c r="I9" s="11" t="s">
        <v>81</v>
      </c>
      <c r="J9" s="25" t="str">
        <f>ข้อมูลทั่วไป!$C$10</f>
        <v>คณิตศาสตร์</v>
      </c>
      <c r="K9" s="25"/>
      <c r="L9" s="25"/>
      <c r="M9" s="25"/>
      <c r="N9" s="11" t="s">
        <v>82</v>
      </c>
      <c r="O9" s="25" t="str">
        <f>ข้อมูลทั่วไป!$C$13</f>
        <v>ค 23101</v>
      </c>
      <c r="P9" s="25"/>
      <c r="Q9" s="25"/>
      <c r="R9" s="25"/>
    </row>
    <row r="10" spans="1:18" ht="20.399999999999999" customHeight="1">
      <c r="A10" s="2" t="s">
        <v>83</v>
      </c>
      <c r="F10" s="33"/>
      <c r="H10" s="32"/>
      <c r="I10" s="11" t="s">
        <v>99</v>
      </c>
      <c r="J10" s="14"/>
      <c r="K10" s="14"/>
      <c r="L10" s="14"/>
      <c r="M10" s="14"/>
      <c r="O10" s="14"/>
      <c r="P10" s="14"/>
      <c r="Q10" s="14"/>
      <c r="R10" s="14"/>
    </row>
    <row r="12" spans="1:18" ht="20.399999999999999" customHeight="1">
      <c r="A12" s="27" t="s">
        <v>88</v>
      </c>
      <c r="B12" s="27"/>
      <c r="C12" s="27" t="s">
        <v>25</v>
      </c>
      <c r="D12" s="27"/>
      <c r="E12" s="27"/>
      <c r="F12" s="27"/>
      <c r="G12" s="27"/>
      <c r="H12" s="27"/>
      <c r="I12" s="27"/>
      <c r="J12" s="27"/>
      <c r="K12" s="27" t="s">
        <v>26</v>
      </c>
      <c r="L12" s="27"/>
      <c r="M12" s="27"/>
      <c r="N12" s="27"/>
      <c r="O12" s="27" t="s">
        <v>27</v>
      </c>
      <c r="P12" s="27"/>
      <c r="Q12" s="27"/>
      <c r="R12" s="27"/>
    </row>
    <row r="13" spans="1:18" ht="20.399999999999999" customHeight="1">
      <c r="A13" s="19">
        <v>1</v>
      </c>
      <c r="B13" s="19"/>
      <c r="C13" s="21" t="str">
        <f>IF(ข้อมูลทั่วไป!$F$10="","",ข้อมูลทั่วไป!$F$10)</f>
        <v>นาย 1</v>
      </c>
      <c r="D13" s="21"/>
      <c r="E13" s="21"/>
      <c r="F13" s="21"/>
      <c r="G13" s="21"/>
      <c r="H13" s="21"/>
      <c r="I13" s="21"/>
      <c r="J13" s="21"/>
      <c r="K13" s="19" t="s">
        <v>28</v>
      </c>
      <c r="L13" s="19"/>
      <c r="M13" s="19"/>
      <c r="N13" s="19"/>
      <c r="O13" s="18"/>
      <c r="P13" s="18"/>
      <c r="Q13" s="18"/>
      <c r="R13" s="18"/>
    </row>
    <row r="14" spans="1:18" ht="20.399999999999999" customHeight="1">
      <c r="A14" s="19">
        <v>2</v>
      </c>
      <c r="B14" s="19"/>
      <c r="C14" s="21" t="str">
        <f>IF(ข้อมูลทั่วไป!$F$11="","",ข้อมูลทั่วไป!$F$11)</f>
        <v>นาย 2</v>
      </c>
      <c r="D14" s="21"/>
      <c r="E14" s="21"/>
      <c r="F14" s="21"/>
      <c r="G14" s="21"/>
      <c r="H14" s="21"/>
      <c r="I14" s="21"/>
      <c r="J14" s="21"/>
      <c r="K14" s="19" t="s">
        <v>29</v>
      </c>
      <c r="L14" s="19"/>
      <c r="M14" s="19"/>
      <c r="N14" s="19"/>
      <c r="O14" s="18"/>
      <c r="P14" s="18"/>
      <c r="Q14" s="18"/>
      <c r="R14" s="18"/>
    </row>
    <row r="15" spans="1:18" ht="20.399999999999999" customHeight="1">
      <c r="A15" s="19">
        <v>3</v>
      </c>
      <c r="B15" s="19"/>
      <c r="C15" s="21" t="str">
        <f>IF(ข้อมูลทั่วไป!$F$12="","",ข้อมูลทั่วไป!$F$12)</f>
        <v>นาย 3</v>
      </c>
      <c r="D15" s="21"/>
      <c r="E15" s="21"/>
      <c r="F15" s="21"/>
      <c r="G15" s="21"/>
      <c r="H15" s="21"/>
      <c r="I15" s="21"/>
      <c r="J15" s="21"/>
      <c r="K15" s="19" t="s">
        <v>29</v>
      </c>
      <c r="L15" s="19"/>
      <c r="M15" s="19"/>
      <c r="N15" s="19"/>
      <c r="O15" s="18"/>
      <c r="P15" s="18"/>
      <c r="Q15" s="18"/>
      <c r="R15" s="18"/>
    </row>
    <row r="16" spans="1:18" ht="20.399999999999999" customHeight="1">
      <c r="A16" s="19">
        <v>4</v>
      </c>
      <c r="B16" s="19"/>
      <c r="C16" s="21" t="str">
        <f>IF(ข้อมูลทั่วไป!$F$13="","",ข้อมูลทั่วไป!$F$13)</f>
        <v>นาย 4</v>
      </c>
      <c r="D16" s="21"/>
      <c r="E16" s="21"/>
      <c r="F16" s="21"/>
      <c r="G16" s="21"/>
      <c r="H16" s="21"/>
      <c r="I16" s="21"/>
      <c r="J16" s="21"/>
      <c r="K16" s="19" t="s">
        <v>31</v>
      </c>
      <c r="L16" s="19"/>
      <c r="M16" s="19"/>
      <c r="N16" s="19"/>
      <c r="O16" s="18"/>
      <c r="P16" s="18"/>
      <c r="Q16" s="18"/>
      <c r="R16" s="18"/>
    </row>
    <row r="17" spans="1:18" ht="20.399999999999999" customHeight="1">
      <c r="A17" s="19">
        <v>5</v>
      </c>
      <c r="B17" s="19"/>
      <c r="C17" s="21" t="str">
        <f>IF(ข้อมูลทั่วไป!$F$14="","",ข้อมูลทั่วไป!$F$14)</f>
        <v>นาย 5</v>
      </c>
      <c r="D17" s="21"/>
      <c r="E17" s="21"/>
      <c r="F17" s="21"/>
      <c r="G17" s="21"/>
      <c r="H17" s="21"/>
      <c r="I17" s="21"/>
      <c r="J17" s="21"/>
      <c r="K17" s="19" t="s">
        <v>33</v>
      </c>
      <c r="L17" s="19"/>
      <c r="M17" s="19"/>
      <c r="N17" s="19"/>
      <c r="O17" s="18"/>
      <c r="P17" s="18"/>
      <c r="Q17" s="18"/>
      <c r="R17" s="18"/>
    </row>
    <row r="18" spans="1:18" ht="20.399999999999999" customHeight="1">
      <c r="A18" s="19">
        <v>6</v>
      </c>
      <c r="B18" s="19"/>
      <c r="C18" s="21" t="str">
        <f>IF(ข้อมูลทั่วไป!$F$15="","",ข้อมูลทั่วไป!$F$15)</f>
        <v>นาย 6</v>
      </c>
      <c r="D18" s="21"/>
      <c r="E18" s="21"/>
      <c r="F18" s="21"/>
      <c r="G18" s="21"/>
      <c r="H18" s="21"/>
      <c r="I18" s="21"/>
      <c r="J18" s="21"/>
      <c r="K18" s="19" t="s">
        <v>33</v>
      </c>
      <c r="L18" s="19"/>
      <c r="M18" s="19"/>
      <c r="N18" s="19"/>
      <c r="O18" s="18"/>
      <c r="P18" s="18"/>
      <c r="Q18" s="18"/>
      <c r="R18" s="18"/>
    </row>
    <row r="19" spans="1:18" ht="20.399999999999999" customHeight="1">
      <c r="A19" s="19">
        <v>7</v>
      </c>
      <c r="B19" s="19"/>
      <c r="C19" s="21" t="str">
        <f>IF(ข้อมูลทั่วไป!$F$16="","",ข้อมูลทั่วไป!$F$16)</f>
        <v>นาย 7</v>
      </c>
      <c r="D19" s="21"/>
      <c r="E19" s="21"/>
      <c r="F19" s="21"/>
      <c r="G19" s="21"/>
      <c r="H19" s="21"/>
      <c r="I19" s="21"/>
      <c r="J19" s="21"/>
      <c r="K19" s="19" t="s">
        <v>33</v>
      </c>
      <c r="L19" s="19"/>
      <c r="M19" s="19"/>
      <c r="N19" s="19"/>
      <c r="O19" s="18"/>
      <c r="P19" s="18"/>
      <c r="Q19" s="18"/>
      <c r="R19" s="18"/>
    </row>
    <row r="20" spans="1:18" ht="20.399999999999999" customHeight="1">
      <c r="A20" s="19">
        <v>8</v>
      </c>
      <c r="B20" s="19"/>
      <c r="C20" s="21" t="str">
        <f>IF(ข้อมูลทั่วไป!$F$17="","",ข้อมูลทั่วไป!$F$17)</f>
        <v>นาย 8</v>
      </c>
      <c r="D20" s="21"/>
      <c r="E20" s="21"/>
      <c r="F20" s="21"/>
      <c r="G20" s="21"/>
      <c r="H20" s="21"/>
      <c r="I20" s="21"/>
      <c r="J20" s="21"/>
      <c r="K20" s="19" t="s">
        <v>35</v>
      </c>
      <c r="L20" s="19"/>
      <c r="M20" s="19"/>
      <c r="N20" s="19"/>
      <c r="O20" s="18"/>
      <c r="P20" s="18"/>
      <c r="Q20" s="18"/>
      <c r="R20" s="18"/>
    </row>
    <row r="21" spans="1:18" ht="20.399999999999999" customHeight="1">
      <c r="A21" s="16"/>
      <c r="B21" s="16"/>
      <c r="C21" s="16"/>
      <c r="D21" s="16"/>
      <c r="E21" s="16"/>
      <c r="F21" s="16"/>
      <c r="G21" s="16"/>
      <c r="H21" s="16"/>
      <c r="I21" s="16"/>
      <c r="J21" s="14"/>
      <c r="K21" s="14"/>
      <c r="L21" s="14"/>
      <c r="M21" s="14"/>
      <c r="N21" s="14"/>
      <c r="O21" s="14"/>
      <c r="P21" s="14"/>
      <c r="Q21" s="14"/>
      <c r="R21" s="14"/>
    </row>
    <row r="22" spans="1:18" ht="20.399999999999999" customHeight="1">
      <c r="A22" s="16"/>
      <c r="B22" s="16"/>
      <c r="C22" s="16"/>
      <c r="D22" s="16"/>
      <c r="E22" s="16"/>
      <c r="F22" s="16"/>
      <c r="G22" s="16"/>
      <c r="H22" s="16"/>
      <c r="I22" s="16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0.399999999999999" customHeight="1">
      <c r="A23" s="5" t="s">
        <v>58</v>
      </c>
      <c r="B23" s="16"/>
      <c r="C23" s="16"/>
      <c r="D23" s="16"/>
      <c r="E23" s="16"/>
      <c r="F23" s="16"/>
      <c r="G23" s="16"/>
      <c r="H23" s="16"/>
      <c r="I23" s="16"/>
      <c r="J23" s="14"/>
      <c r="K23" s="14"/>
      <c r="L23" s="14"/>
      <c r="M23" s="14"/>
      <c r="N23" s="14"/>
      <c r="O23" s="14"/>
      <c r="P23" s="14"/>
      <c r="Q23" s="14"/>
      <c r="R23" s="14"/>
    </row>
    <row r="24" spans="1:18" ht="20.399999999999999" customHeight="1">
      <c r="A24" s="6" t="s">
        <v>59</v>
      </c>
      <c r="B24" s="14"/>
      <c r="C24" s="16"/>
      <c r="D24" s="14"/>
      <c r="E24" s="16"/>
      <c r="F24" s="14"/>
      <c r="G24" s="16"/>
      <c r="H24" s="14"/>
      <c r="I24" s="16"/>
      <c r="J24" s="14"/>
      <c r="K24" s="16"/>
      <c r="L24" s="14"/>
      <c r="M24" s="16"/>
      <c r="N24" s="14"/>
      <c r="O24" s="16"/>
      <c r="P24" s="14"/>
      <c r="Q24" s="16"/>
      <c r="R24" s="14"/>
    </row>
    <row r="25" spans="1:18" ht="20.399999999999999" customHeight="1">
      <c r="A25" s="34"/>
      <c r="B25" s="43" t="str">
        <f>"   "&amp;รายงานในวงรอบ!F5</f>
        <v xml:space="preserve">   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</row>
    <row r="26" spans="1:18" ht="20.399999999999999" customHeight="1">
      <c r="A26" s="34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</row>
    <row r="27" spans="1:18" ht="20.399999999999999" customHeight="1">
      <c r="A27" s="34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</row>
    <row r="28" spans="1:18" ht="20.399999999999999" customHeight="1">
      <c r="A28" s="34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ht="20.399999999999999" customHeight="1">
      <c r="A29" s="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20.399999999999999" customHeight="1">
      <c r="A30" s="6" t="s">
        <v>60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20.399999999999999" customHeight="1">
      <c r="A31" s="34"/>
      <c r="B31" s="43" t="str">
        <f>"   "&amp;รายงานในวงรอบ!F7</f>
        <v xml:space="preserve">   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</row>
    <row r="32" spans="1:18" ht="20.399999999999999" customHeight="1">
      <c r="A32" s="34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</row>
    <row r="33" spans="1:18" ht="20.399999999999999" customHeight="1">
      <c r="A33" s="34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</row>
    <row r="34" spans="1:18" ht="20.399999999999999" customHeight="1">
      <c r="A34" s="3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</row>
    <row r="35" spans="1:18" ht="20.399999999999999" customHeight="1">
      <c r="A35" s="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20.399999999999999" customHeight="1">
      <c r="A36" s="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20.399999999999999" customHeight="1">
      <c r="A37" s="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20.399999999999999" customHeight="1">
      <c r="A38" s="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</row>
    <row r="39" spans="1:18" ht="20.399999999999999" customHeight="1">
      <c r="A39" s="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</row>
    <row r="40" spans="1:18" ht="20.399999999999999" customHeight="1">
      <c r="A40" s="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20.399999999999999" customHeight="1">
      <c r="A41" s="6" t="s">
        <v>61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4"/>
    </row>
    <row r="42" spans="1:18" ht="20.399999999999999" customHeight="1">
      <c r="A42" s="6"/>
      <c r="B42" s="43" t="str">
        <f>"   "&amp;รายงานในวงรอบ!F12</f>
        <v xml:space="preserve">   </v>
      </c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</row>
    <row r="43" spans="1:18" ht="20.399999999999999" customHeight="1">
      <c r="A43" s="6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</row>
    <row r="44" spans="1:18" ht="20.399999999999999" customHeight="1">
      <c r="A44" s="6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</row>
    <row r="45" spans="1:18" ht="20.399999999999999" customHeight="1">
      <c r="A45" s="6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  <row r="46" spans="1:18" ht="20.399999999999999" customHeight="1">
      <c r="A46" s="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18" ht="20.399999999999999" customHeight="1">
      <c r="A47" s="6" t="s">
        <v>62</v>
      </c>
      <c r="B47" s="16"/>
      <c r="C47" s="16"/>
      <c r="D47" s="16"/>
      <c r="E47" s="16"/>
      <c r="F47" s="16"/>
      <c r="G47" s="16"/>
      <c r="H47" s="16"/>
      <c r="I47" s="16"/>
      <c r="J47" s="14"/>
      <c r="K47" s="14"/>
      <c r="L47" s="14"/>
      <c r="M47" s="14"/>
      <c r="N47" s="14"/>
      <c r="O47" s="14"/>
      <c r="P47" s="14"/>
      <c r="Q47" s="14"/>
      <c r="R47" s="14"/>
    </row>
    <row r="48" spans="1:18" ht="20.399999999999999" customHeight="1">
      <c r="A48" s="6"/>
      <c r="B48" s="43" t="str">
        <f>"   "&amp;รายงานในวงรอบ!F17</f>
        <v xml:space="preserve">   </v>
      </c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spans="1:18" ht="20.399999999999999" customHeight="1">
      <c r="A49" s="6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spans="1:18" ht="20.399999999999999" customHeight="1">
      <c r="A50" s="6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spans="1:18" ht="20.399999999999999" customHeight="1">
      <c r="A51" s="6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 ht="20.399999999999999" customHeight="1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ht="20.399999999999999" customHeight="1">
      <c r="A53" s="9" t="s">
        <v>107</v>
      </c>
      <c r="B53" s="16"/>
      <c r="C53" s="16"/>
      <c r="D53" s="16"/>
      <c r="E53" s="16"/>
      <c r="F53" s="16"/>
      <c r="G53" s="16"/>
      <c r="H53" s="16"/>
      <c r="I53" s="28" t="str">
        <f>"   "&amp;รายงานในวงรอบ!F19</f>
        <v xml:space="preserve">   </v>
      </c>
      <c r="J53" s="16" t="s">
        <v>93</v>
      </c>
      <c r="K53" s="14"/>
      <c r="L53" s="14"/>
      <c r="M53" s="14"/>
      <c r="N53" s="14"/>
      <c r="O53" s="14"/>
      <c r="P53" s="14"/>
      <c r="Q53" s="14"/>
      <c r="R53" s="14"/>
    </row>
    <row r="54" spans="1:18" ht="20.399999999999999" customHeight="1">
      <c r="A54" s="9"/>
      <c r="B54" s="16"/>
      <c r="C54" s="16"/>
      <c r="D54" s="16"/>
      <c r="E54" s="16"/>
      <c r="F54" s="16"/>
      <c r="G54" s="16"/>
      <c r="K54" s="14"/>
      <c r="L54" s="14"/>
      <c r="M54" s="14"/>
      <c r="N54" s="14"/>
      <c r="O54" s="14"/>
      <c r="P54" s="14"/>
      <c r="Q54" s="14"/>
      <c r="R54" s="14"/>
    </row>
    <row r="55" spans="1:18" ht="20.399999999999999" customHeight="1">
      <c r="A55" s="6"/>
      <c r="B55" s="16"/>
      <c r="C55" s="16"/>
      <c r="D55" s="16"/>
      <c r="E55" s="16"/>
      <c r="F55" s="16"/>
      <c r="G55" s="16"/>
      <c r="H55" s="16"/>
      <c r="I55" s="16"/>
      <c r="J55" s="14"/>
      <c r="K55" s="14"/>
      <c r="L55" s="14"/>
      <c r="M55" s="14"/>
      <c r="N55" s="14"/>
      <c r="O55" s="14"/>
      <c r="P55" s="14"/>
      <c r="Q55" s="14"/>
      <c r="R55" s="14"/>
    </row>
    <row r="56" spans="1:18" ht="20.399999999999999" customHeight="1">
      <c r="B56" s="11" t="s">
        <v>21</v>
      </c>
      <c r="G56" s="11" t="s">
        <v>45</v>
      </c>
      <c r="I56" s="16"/>
      <c r="J56" s="3"/>
      <c r="K56" s="3" t="s">
        <v>21</v>
      </c>
      <c r="L56" s="3"/>
      <c r="M56" s="3"/>
      <c r="N56" s="3"/>
      <c r="O56" s="3"/>
      <c r="P56" s="3" t="s">
        <v>46</v>
      </c>
      <c r="Q56" s="3"/>
      <c r="R56" s="14"/>
    </row>
    <row r="57" spans="1:18" ht="20.399999999999999" customHeight="1">
      <c r="A57" s="13" t="str">
        <f>"("&amp;ข้อมูลทั่วไป!$F$10&amp;")"</f>
        <v>(นาย 1)</v>
      </c>
      <c r="B57" s="13"/>
      <c r="C57" s="13"/>
      <c r="D57" s="13"/>
      <c r="E57" s="13"/>
      <c r="F57" s="13"/>
      <c r="G57" s="13"/>
      <c r="H57" s="13"/>
      <c r="I57" s="16"/>
      <c r="J57" s="10" t="str">
        <f>"("&amp;ข้อมูลทั่วไป!$C$6&amp;")"</f>
        <v>(นายธีรสิทธิ์ เคียนทอง)</v>
      </c>
      <c r="K57" s="10"/>
      <c r="L57" s="10"/>
      <c r="M57" s="10"/>
      <c r="N57" s="10"/>
      <c r="O57" s="10"/>
      <c r="P57" s="10"/>
      <c r="Q57" s="10"/>
      <c r="R57" s="14"/>
    </row>
    <row r="58" spans="1:18" ht="20.399999999999999" customHeight="1">
      <c r="A58" s="13" t="str">
        <f>ข้อมูลทั่วไป!$G$10&amp;"โรงเรียน"&amp;ข้อมูลทั่วไป!$C$2</f>
        <v>ครูโรงเรียนทับช้างวิทยาคม</v>
      </c>
      <c r="B58" s="13"/>
      <c r="C58" s="13"/>
      <c r="D58" s="13"/>
      <c r="E58" s="13"/>
      <c r="F58" s="13"/>
      <c r="G58" s="13"/>
      <c r="H58" s="13"/>
      <c r="I58" s="16"/>
      <c r="J58" s="10" t="str">
        <f>"ผู้อำนวยการโรงเรียน"&amp;ข้อมูลทั่วไป!$C$2</f>
        <v>ผู้อำนวยการโรงเรียนทับช้างวิทยาคม</v>
      </c>
      <c r="K58" s="10"/>
      <c r="L58" s="10"/>
      <c r="M58" s="10"/>
      <c r="N58" s="10"/>
      <c r="O58" s="10"/>
      <c r="P58" s="10"/>
      <c r="Q58" s="10"/>
      <c r="R58" s="14"/>
    </row>
    <row r="59" spans="1:18" ht="20.399999999999999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1:18" s="11" customFormat="1" ht="20.399999999999999" customHeight="1"/>
    <row r="62" spans="1:18" ht="20.399999999999999" customHeight="1">
      <c r="E62" s="14"/>
      <c r="F62" s="14"/>
      <c r="G62" s="14"/>
      <c r="H62" s="14"/>
      <c r="I62" s="14"/>
      <c r="J62" s="14"/>
      <c r="K62" s="14"/>
      <c r="L62" s="14"/>
    </row>
    <row r="63" spans="1:18" ht="20.399999999999999" customHeight="1">
      <c r="E63" s="14"/>
      <c r="F63" s="14"/>
      <c r="G63" s="14"/>
      <c r="H63" s="14"/>
      <c r="I63" s="14"/>
      <c r="J63" s="14"/>
      <c r="K63" s="14"/>
      <c r="L63" s="14"/>
    </row>
    <row r="64" spans="1:18" ht="20.399999999999999" customHeight="1">
      <c r="E64" s="14"/>
      <c r="F64" s="14"/>
      <c r="G64" s="14"/>
      <c r="H64" s="14"/>
      <c r="I64" s="14"/>
      <c r="J64" s="14"/>
      <c r="K64" s="14"/>
      <c r="L64" s="14"/>
    </row>
  </sheetData>
  <mergeCells count="56">
    <mergeCell ref="O9:R9"/>
    <mergeCell ref="B25:R28"/>
    <mergeCell ref="B31:R34"/>
    <mergeCell ref="B42:R45"/>
    <mergeCell ref="J5:R5"/>
    <mergeCell ref="J6:R6"/>
    <mergeCell ref="H7:L7"/>
    <mergeCell ref="N7:Q7"/>
    <mergeCell ref="E8:I8"/>
    <mergeCell ref="N8:O8"/>
    <mergeCell ref="C9:H9"/>
    <mergeCell ref="J9:M9"/>
    <mergeCell ref="A58:H58"/>
    <mergeCell ref="J58:Q58"/>
    <mergeCell ref="A3:R3"/>
    <mergeCell ref="B5:G5"/>
    <mergeCell ref="B6:G6"/>
    <mergeCell ref="A20:B20"/>
    <mergeCell ref="C20:J20"/>
    <mergeCell ref="K20:N20"/>
    <mergeCell ref="O20:R20"/>
    <mergeCell ref="A57:H57"/>
    <mergeCell ref="J57:Q57"/>
    <mergeCell ref="B48:R51"/>
    <mergeCell ref="A18:B18"/>
    <mergeCell ref="C18:J18"/>
    <mergeCell ref="K18:N18"/>
    <mergeCell ref="O18:R18"/>
    <mergeCell ref="A19:B19"/>
    <mergeCell ref="C19:J19"/>
    <mergeCell ref="K19:N19"/>
    <mergeCell ref="O19:R19"/>
    <mergeCell ref="A16:B16"/>
    <mergeCell ref="C16:J16"/>
    <mergeCell ref="K16:N16"/>
    <mergeCell ref="O16:R16"/>
    <mergeCell ref="A17:B17"/>
    <mergeCell ref="C17:J17"/>
    <mergeCell ref="K17:N17"/>
    <mergeCell ref="O17:R17"/>
    <mergeCell ref="A14:B14"/>
    <mergeCell ref="C14:J14"/>
    <mergeCell ref="K14:N14"/>
    <mergeCell ref="O14:R14"/>
    <mergeCell ref="A15:B15"/>
    <mergeCell ref="C15:J15"/>
    <mergeCell ref="K15:N15"/>
    <mergeCell ref="O15:R15"/>
    <mergeCell ref="A12:B12"/>
    <mergeCell ref="C12:J12"/>
    <mergeCell ref="K12:N12"/>
    <mergeCell ref="O12:R12"/>
    <mergeCell ref="A13:B13"/>
    <mergeCell ref="C13:J13"/>
    <mergeCell ref="K13:N13"/>
    <mergeCell ref="O13:R13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92A5-2177-4BE0-BF5F-EF7FFA786B83}">
  <sheetPr>
    <tabColor theme="0"/>
  </sheetPr>
  <dimension ref="B1:H18"/>
  <sheetViews>
    <sheetView showGridLines="0" tabSelected="1" workbookViewId="0">
      <selection activeCell="C7" sqref="C7"/>
    </sheetView>
  </sheetViews>
  <sheetFormatPr defaultColWidth="22.44140625" defaultRowHeight="29.4"/>
  <cols>
    <col min="1" max="1" width="8.33203125" style="55" customWidth="1"/>
    <col min="2" max="2" width="23.44140625" style="55" bestFit="1" customWidth="1"/>
    <col min="3" max="3" width="51.6640625" style="55" customWidth="1"/>
    <col min="4" max="4" width="13.77734375" style="55" customWidth="1"/>
    <col min="5" max="5" width="23.44140625" style="55" bestFit="1" customWidth="1"/>
    <col min="6" max="6" width="38.5546875" style="55" customWidth="1"/>
    <col min="7" max="7" width="29.6640625" style="55" customWidth="1"/>
    <col min="8" max="16384" width="22.44140625" style="55"/>
  </cols>
  <sheetData>
    <row r="1" spans="2:8">
      <c r="B1" s="58" t="s">
        <v>108</v>
      </c>
      <c r="C1" s="58"/>
    </row>
    <row r="2" spans="2:8">
      <c r="B2" s="56" t="s">
        <v>109</v>
      </c>
      <c r="C2" s="78" t="s">
        <v>111</v>
      </c>
    </row>
    <row r="3" spans="2:8">
      <c r="B3" s="56" t="s">
        <v>78</v>
      </c>
      <c r="C3" s="78" t="s">
        <v>112</v>
      </c>
    </row>
    <row r="4" spans="2:8">
      <c r="B4" s="56" t="s">
        <v>79</v>
      </c>
      <c r="C4" s="78" t="s">
        <v>113</v>
      </c>
    </row>
    <row r="5" spans="2:8">
      <c r="B5" s="56" t="s">
        <v>86</v>
      </c>
      <c r="C5" s="79">
        <v>74478072</v>
      </c>
    </row>
    <row r="6" spans="2:8">
      <c r="B6" s="56" t="s">
        <v>110</v>
      </c>
      <c r="C6" s="56" t="s">
        <v>171</v>
      </c>
    </row>
    <row r="8" spans="2:8">
      <c r="B8" s="59" t="s">
        <v>114</v>
      </c>
      <c r="C8" s="60"/>
      <c r="D8" s="60"/>
      <c r="E8" s="60"/>
      <c r="F8" s="60"/>
      <c r="G8" s="61"/>
    </row>
    <row r="9" spans="2:8">
      <c r="B9" s="56" t="s">
        <v>115</v>
      </c>
      <c r="C9" s="78" t="s">
        <v>120</v>
      </c>
      <c r="D9" s="62"/>
      <c r="E9" s="56" t="s">
        <v>26</v>
      </c>
      <c r="F9" s="57" t="s">
        <v>119</v>
      </c>
      <c r="G9" s="57" t="s">
        <v>135</v>
      </c>
    </row>
    <row r="10" spans="2:8">
      <c r="B10" s="56" t="s">
        <v>91</v>
      </c>
      <c r="C10" s="78" t="s">
        <v>121</v>
      </c>
      <c r="D10" s="62"/>
      <c r="E10" s="56" t="s">
        <v>28</v>
      </c>
      <c r="F10" s="78" t="s">
        <v>128</v>
      </c>
      <c r="G10" s="78" t="s">
        <v>170</v>
      </c>
      <c r="H10" s="55" t="s">
        <v>73</v>
      </c>
    </row>
    <row r="11" spans="2:8">
      <c r="B11" s="56" t="s">
        <v>116</v>
      </c>
      <c r="C11" s="80">
        <v>244075</v>
      </c>
      <c r="D11" s="62"/>
      <c r="E11" s="56" t="s">
        <v>29</v>
      </c>
      <c r="F11" s="78" t="s">
        <v>129</v>
      </c>
      <c r="G11" s="56"/>
    </row>
    <row r="12" spans="2:8">
      <c r="B12" s="56" t="s">
        <v>117</v>
      </c>
      <c r="C12" s="81" t="s">
        <v>122</v>
      </c>
      <c r="D12" s="62"/>
      <c r="E12" s="56" t="s">
        <v>29</v>
      </c>
      <c r="F12" s="78" t="s">
        <v>130</v>
      </c>
      <c r="G12" s="56"/>
    </row>
    <row r="13" spans="2:8">
      <c r="B13" s="56" t="s">
        <v>118</v>
      </c>
      <c r="C13" s="81" t="s">
        <v>123</v>
      </c>
      <c r="D13" s="62"/>
      <c r="E13" s="56" t="s">
        <v>31</v>
      </c>
      <c r="F13" s="78" t="s">
        <v>131</v>
      </c>
      <c r="G13" s="56"/>
      <c r="H13" s="55" t="s">
        <v>30</v>
      </c>
    </row>
    <row r="14" spans="2:8">
      <c r="B14" s="56" t="s">
        <v>65</v>
      </c>
      <c r="C14" s="81">
        <v>3</v>
      </c>
      <c r="D14" s="62"/>
      <c r="E14" s="56" t="s">
        <v>33</v>
      </c>
      <c r="F14" s="78" t="s">
        <v>132</v>
      </c>
      <c r="G14" s="56"/>
      <c r="H14" s="55" t="s">
        <v>32</v>
      </c>
    </row>
    <row r="15" spans="2:8">
      <c r="B15" s="56" t="s">
        <v>124</v>
      </c>
      <c r="C15" s="81">
        <v>5</v>
      </c>
      <c r="D15" s="62"/>
      <c r="E15" s="56" t="s">
        <v>33</v>
      </c>
      <c r="F15" s="78" t="s">
        <v>133</v>
      </c>
      <c r="G15" s="56"/>
    </row>
    <row r="16" spans="2:8">
      <c r="B16" s="56" t="s">
        <v>125</v>
      </c>
      <c r="C16" s="81">
        <v>13</v>
      </c>
      <c r="D16" s="62"/>
      <c r="E16" s="56" t="s">
        <v>33</v>
      </c>
      <c r="F16" s="78" t="s">
        <v>134</v>
      </c>
      <c r="G16" s="56"/>
    </row>
    <row r="17" spans="2:8">
      <c r="B17" s="56" t="s">
        <v>126</v>
      </c>
      <c r="C17" s="81">
        <v>18</v>
      </c>
      <c r="D17" s="62"/>
      <c r="E17" s="56" t="s">
        <v>35</v>
      </c>
      <c r="F17" s="78" t="s">
        <v>172</v>
      </c>
      <c r="G17" s="56"/>
      <c r="H17" s="55" t="s">
        <v>34</v>
      </c>
    </row>
    <row r="18" spans="2:8">
      <c r="B18" s="62"/>
      <c r="C18" s="62"/>
      <c r="D18" s="62"/>
      <c r="E18" s="62"/>
      <c r="F18" s="62"/>
      <c r="G18" s="62"/>
    </row>
  </sheetData>
  <sheetProtection algorithmName="SHA-512" hashValue="f10aydsYFobyraWRmn27h1LmAeaQIqyJxAeGVU1XnxBoYRVfqOf5CQsBXoOkeRZk6wYBI3XJ6r8onzqKDnfvMw==" saltValue="M/w1dVNxq8AoDkNB22kMvQ==" spinCount="100000" sheet="1" objects="1" scenarios="1"/>
  <mergeCells count="2">
    <mergeCell ref="B1:C1"/>
    <mergeCell ref="B8:F8"/>
  </mergeCells>
  <phoneticPr fontId="5" type="noConversion"/>
  <dataValidations count="1">
    <dataValidation type="list" allowBlank="1" showInputMessage="1" showErrorMessage="1" sqref="G17" xr:uid="{BF80726C-5F26-4DA5-AC18-44C832875E2A}">
      <formula1>$C$6:$C$6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45EC-57D7-4998-9771-08BF9655A64E}">
  <sheetPr>
    <tabColor theme="0"/>
  </sheetPr>
  <dimension ref="B1:F26"/>
  <sheetViews>
    <sheetView topLeftCell="A7" workbookViewId="0">
      <selection activeCell="D20" sqref="D20"/>
    </sheetView>
  </sheetViews>
  <sheetFormatPr defaultColWidth="9.6640625" defaultRowHeight="27.6" customHeight="1"/>
  <cols>
    <col min="1" max="2" width="9.6640625" style="63"/>
    <col min="3" max="3" width="35" style="64" customWidth="1"/>
    <col min="4" max="6" width="35" style="63" customWidth="1"/>
    <col min="7" max="16384" width="9.6640625" style="63"/>
  </cols>
  <sheetData>
    <row r="1" spans="2:6" ht="27.6" customHeight="1">
      <c r="B1" s="63" t="s">
        <v>153</v>
      </c>
      <c r="D1" s="68">
        <v>244015</v>
      </c>
    </row>
    <row r="2" spans="2:6" ht="27.6" customHeight="1">
      <c r="B2" s="63" t="s">
        <v>154</v>
      </c>
      <c r="D2" s="69">
        <v>15</v>
      </c>
    </row>
    <row r="3" spans="2:6" ht="27.6" customHeight="1">
      <c r="B3" s="71" t="s">
        <v>140</v>
      </c>
      <c r="C3" s="71"/>
      <c r="D3" s="71"/>
      <c r="E3" s="71"/>
      <c r="F3" s="71"/>
    </row>
    <row r="4" spans="2:6" ht="27.6" customHeight="1">
      <c r="C4" s="65" t="s">
        <v>16</v>
      </c>
      <c r="D4" s="66" t="s">
        <v>17</v>
      </c>
      <c r="E4" s="66"/>
      <c r="F4" s="66"/>
    </row>
    <row r="5" spans="2:6" ht="27.6" customHeight="1">
      <c r="C5" s="65"/>
      <c r="D5" s="67" t="s">
        <v>18</v>
      </c>
      <c r="E5" s="67" t="s">
        <v>19</v>
      </c>
      <c r="F5" s="67" t="s">
        <v>20</v>
      </c>
    </row>
    <row r="6" spans="2:6" ht="27.6" customHeight="1">
      <c r="C6" s="70" t="s">
        <v>4</v>
      </c>
      <c r="D6" s="84">
        <v>244015</v>
      </c>
      <c r="E6" s="84">
        <v>244045</v>
      </c>
      <c r="F6" s="84">
        <v>244046</v>
      </c>
    </row>
    <row r="7" spans="2:6" ht="27.6" customHeight="1">
      <c r="C7" s="70" t="s">
        <v>7</v>
      </c>
      <c r="D7" s="84">
        <v>244016</v>
      </c>
      <c r="E7" s="84">
        <v>244046</v>
      </c>
      <c r="F7" s="84">
        <v>244047</v>
      </c>
    </row>
    <row r="8" spans="2:6" ht="27.6" customHeight="1">
      <c r="C8" s="70" t="s">
        <v>9</v>
      </c>
      <c r="D8" s="84">
        <v>244017</v>
      </c>
      <c r="E8" s="84">
        <v>244047</v>
      </c>
      <c r="F8" s="84">
        <v>244048</v>
      </c>
    </row>
    <row r="9" spans="2:6" ht="27.6" customHeight="1">
      <c r="C9" s="70" t="s">
        <v>127</v>
      </c>
      <c r="D9" s="84">
        <v>244018</v>
      </c>
      <c r="E9" s="84">
        <v>244048</v>
      </c>
      <c r="F9" s="84">
        <v>244049</v>
      </c>
    </row>
    <row r="10" spans="2:6" ht="27.6" customHeight="1">
      <c r="C10" s="70" t="s">
        <v>10</v>
      </c>
      <c r="D10" s="84">
        <v>244019</v>
      </c>
      <c r="E10" s="84">
        <v>244049</v>
      </c>
      <c r="F10" s="84">
        <v>244050</v>
      </c>
    </row>
    <row r="11" spans="2:6" ht="27.6" customHeight="1">
      <c r="C11" s="70" t="s">
        <v>13</v>
      </c>
      <c r="D11" s="84">
        <v>244020</v>
      </c>
      <c r="E11" s="84">
        <v>244050</v>
      </c>
      <c r="F11" s="84">
        <v>244051</v>
      </c>
    </row>
    <row r="12" spans="2:6" ht="27.6" customHeight="1">
      <c r="C12" s="70" t="s">
        <v>15</v>
      </c>
      <c r="D12" s="84">
        <v>244021</v>
      </c>
      <c r="E12" s="84">
        <v>244051</v>
      </c>
      <c r="F12" s="84">
        <v>244052</v>
      </c>
    </row>
    <row r="13" spans="2:6" ht="27.6" customHeight="1">
      <c r="B13" s="71" t="s">
        <v>141</v>
      </c>
      <c r="C13" s="72"/>
      <c r="D13" s="71"/>
      <c r="E13" s="71"/>
      <c r="F13" s="71"/>
    </row>
    <row r="14" spans="2:6" ht="27.6" customHeight="1">
      <c r="C14" s="77" t="s">
        <v>137</v>
      </c>
      <c r="D14" s="173" t="s">
        <v>178</v>
      </c>
      <c r="E14" s="173"/>
      <c r="F14" s="173"/>
    </row>
    <row r="15" spans="2:6" ht="27.6" customHeight="1">
      <c r="C15" s="77"/>
      <c r="D15" s="173"/>
      <c r="E15" s="173"/>
      <c r="F15" s="173"/>
    </row>
    <row r="16" spans="2:6" ht="27.6" customHeight="1">
      <c r="C16" s="77"/>
      <c r="D16" s="173"/>
      <c r="E16" s="173"/>
      <c r="F16" s="173"/>
    </row>
    <row r="17" spans="2:6" ht="27.6" customHeight="1">
      <c r="C17" s="77" t="s">
        <v>40</v>
      </c>
      <c r="D17" s="173" t="s">
        <v>179</v>
      </c>
      <c r="E17" s="173"/>
      <c r="F17" s="173"/>
    </row>
    <row r="18" spans="2:6" ht="27.6" customHeight="1">
      <c r="C18" s="77"/>
      <c r="D18" s="173"/>
      <c r="E18" s="173"/>
      <c r="F18" s="173"/>
    </row>
    <row r="19" spans="2:6" ht="27.6" customHeight="1">
      <c r="C19" s="77"/>
      <c r="D19" s="173"/>
      <c r="E19" s="173"/>
      <c r="F19" s="173"/>
    </row>
    <row r="20" spans="2:6" ht="27.6" customHeight="1">
      <c r="B20" s="71" t="s">
        <v>142</v>
      </c>
      <c r="C20" s="72"/>
      <c r="D20" s="71"/>
      <c r="E20" s="71"/>
      <c r="F20" s="71"/>
    </row>
    <row r="21" spans="2:6" ht="27.6" customHeight="1">
      <c r="C21" s="73" t="s">
        <v>88</v>
      </c>
      <c r="D21" s="74" t="s">
        <v>138</v>
      </c>
      <c r="E21" s="75" t="s">
        <v>139</v>
      </c>
      <c r="F21" s="75" t="str">
        <f>'PLC สพม.สขสต 1 (3)'!A52</f>
        <v>วิธีการวัดผลประเมินผล</v>
      </c>
    </row>
    <row r="22" spans="2:6" ht="54.6" customHeight="1">
      <c r="C22" s="73">
        <v>1</v>
      </c>
      <c r="D22" s="82" t="s">
        <v>173</v>
      </c>
      <c r="E22" s="83" t="s">
        <v>143</v>
      </c>
      <c r="F22" s="83" t="s">
        <v>148</v>
      </c>
    </row>
    <row r="23" spans="2:6" ht="54.6" customHeight="1">
      <c r="C23" s="76">
        <v>2</v>
      </c>
      <c r="D23" s="82" t="s">
        <v>174</v>
      </c>
      <c r="E23" s="83" t="s">
        <v>144</v>
      </c>
      <c r="F23" s="83" t="s">
        <v>149</v>
      </c>
    </row>
    <row r="24" spans="2:6" ht="54.6" customHeight="1">
      <c r="C24" s="76">
        <v>3</v>
      </c>
      <c r="D24" s="82" t="s">
        <v>175</v>
      </c>
      <c r="E24" s="83" t="s">
        <v>145</v>
      </c>
      <c r="F24" s="83" t="s">
        <v>150</v>
      </c>
    </row>
    <row r="25" spans="2:6" ht="54.6" customHeight="1">
      <c r="C25" s="76">
        <v>4</v>
      </c>
      <c r="D25" s="82" t="s">
        <v>176</v>
      </c>
      <c r="E25" s="83" t="s">
        <v>146</v>
      </c>
      <c r="F25" s="83" t="s">
        <v>151</v>
      </c>
    </row>
    <row r="26" spans="2:6" ht="54.6" customHeight="1">
      <c r="C26" s="76">
        <v>5</v>
      </c>
      <c r="D26" s="82" t="s">
        <v>177</v>
      </c>
      <c r="E26" s="83" t="s">
        <v>147</v>
      </c>
      <c r="F26" s="83" t="s">
        <v>152</v>
      </c>
    </row>
  </sheetData>
  <sheetProtection algorithmName="SHA-512" hashValue="Y1e8e/njgv3aJU6WSZmned+KHBUUnrks5Fo31JUk1MLJHnuv5LGX5rQB7g4L8W+aCkvyaT4HxzjvXLEEaHdDkA==" saltValue="Ol9elK0rGpNXX3nT6Xqqcg==" spinCount="100000" sheet="1" objects="1" scenarios="1"/>
  <mergeCells count="6">
    <mergeCell ref="D14:F16"/>
    <mergeCell ref="D17:F19"/>
    <mergeCell ref="C14:C16"/>
    <mergeCell ref="C17:C19"/>
    <mergeCell ref="C4:C5"/>
    <mergeCell ref="D4:F4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2610-B117-46ED-89F8-5253DF975F3F}">
  <sheetPr>
    <tabColor theme="0"/>
  </sheetPr>
  <dimension ref="A1:U34"/>
  <sheetViews>
    <sheetView topLeftCell="J1" zoomScale="70" zoomScaleNormal="70" workbookViewId="0">
      <selection activeCell="R16" sqref="R16"/>
    </sheetView>
  </sheetViews>
  <sheetFormatPr defaultRowHeight="26.4" customHeight="1"/>
  <cols>
    <col min="1" max="1" width="5.5546875" style="45" customWidth="1"/>
    <col min="2" max="2" width="46.88671875" style="44" customWidth="1"/>
    <col min="3" max="3" width="5.5546875" style="44" customWidth="1"/>
    <col min="4" max="4" width="46.88671875" style="44" customWidth="1"/>
    <col min="5" max="5" width="5.5546875" style="44" customWidth="1"/>
    <col min="6" max="6" width="46.88671875" style="44" customWidth="1"/>
    <col min="7" max="8" width="5.5546875" style="45" customWidth="1"/>
    <col min="9" max="9" width="46.88671875" style="45" customWidth="1"/>
    <col min="10" max="10" width="5.5546875" style="45" customWidth="1"/>
    <col min="11" max="11" width="46.88671875" style="45" customWidth="1"/>
    <col min="12" max="12" width="5.5546875" style="45" customWidth="1"/>
    <col min="13" max="13" width="46.88671875" style="45" customWidth="1"/>
    <col min="14" max="15" width="5.5546875" style="45" customWidth="1"/>
    <col min="16" max="16" width="46.88671875" style="45" customWidth="1"/>
    <col min="17" max="17" width="5.5546875" style="45" customWidth="1"/>
    <col min="18" max="18" width="46.88671875" style="45" customWidth="1"/>
    <col min="19" max="19" width="5.5546875" style="45" customWidth="1"/>
    <col min="20" max="20" width="46.88671875" style="45" customWidth="1"/>
    <col min="21" max="21" width="5.5546875" style="45" customWidth="1"/>
    <col min="22" max="16384" width="8.88671875" style="45"/>
  </cols>
  <sheetData>
    <row r="1" spans="1:21" ht="26.4" customHeight="1">
      <c r="A1" s="46"/>
      <c r="B1" s="47"/>
      <c r="C1" s="47"/>
      <c r="D1" s="47"/>
      <c r="E1" s="47"/>
      <c r="F1" s="47"/>
      <c r="G1" s="46"/>
      <c r="H1" s="49"/>
      <c r="I1" s="50"/>
      <c r="J1" s="50"/>
      <c r="K1" s="50"/>
      <c r="L1" s="50"/>
      <c r="M1" s="50"/>
      <c r="N1" s="49"/>
      <c r="O1" s="52"/>
      <c r="P1" s="53"/>
      <c r="Q1" s="53"/>
      <c r="R1" s="53"/>
      <c r="S1" s="53"/>
      <c r="T1" s="53"/>
      <c r="U1" s="52"/>
    </row>
    <row r="2" spans="1:21" ht="39" customHeight="1">
      <c r="A2" s="46"/>
      <c r="B2" s="48" t="s">
        <v>18</v>
      </c>
      <c r="C2" s="48"/>
      <c r="D2" s="48"/>
      <c r="E2" s="48"/>
      <c r="F2" s="48"/>
      <c r="G2" s="46"/>
      <c r="H2" s="49"/>
      <c r="I2" s="51" t="s">
        <v>19</v>
      </c>
      <c r="J2" s="51"/>
      <c r="K2" s="51"/>
      <c r="L2" s="51"/>
      <c r="M2" s="51"/>
      <c r="N2" s="49"/>
      <c r="O2" s="52"/>
      <c r="P2" s="54" t="s">
        <v>20</v>
      </c>
      <c r="Q2" s="54"/>
      <c r="R2" s="54"/>
      <c r="S2" s="54"/>
      <c r="T2" s="54"/>
      <c r="U2" s="52"/>
    </row>
    <row r="3" spans="1:21" ht="26.4" customHeight="1">
      <c r="A3" s="46"/>
      <c r="B3" s="47" t="s">
        <v>156</v>
      </c>
      <c r="C3" s="47"/>
      <c r="D3" s="47" t="s">
        <v>157</v>
      </c>
      <c r="E3" s="47"/>
      <c r="F3" s="47" t="s">
        <v>160</v>
      </c>
      <c r="G3" s="46"/>
      <c r="H3" s="49"/>
      <c r="I3" s="50" t="s">
        <v>156</v>
      </c>
      <c r="J3" s="50"/>
      <c r="K3" s="50" t="s">
        <v>157</v>
      </c>
      <c r="L3" s="50"/>
      <c r="M3" s="50" t="s">
        <v>160</v>
      </c>
      <c r="N3" s="49"/>
      <c r="O3" s="52"/>
      <c r="P3" s="53" t="s">
        <v>156</v>
      </c>
      <c r="Q3" s="53"/>
      <c r="R3" s="53" t="s">
        <v>157</v>
      </c>
      <c r="S3" s="53"/>
      <c r="T3" s="53" t="s">
        <v>160</v>
      </c>
      <c r="U3" s="52"/>
    </row>
    <row r="4" spans="1:21" ht="26.4" customHeight="1">
      <c r="A4" s="46"/>
      <c r="B4" s="47" t="s">
        <v>102</v>
      </c>
      <c r="C4" s="47"/>
      <c r="D4" s="47" t="s">
        <v>51</v>
      </c>
      <c r="E4" s="47"/>
      <c r="F4" s="47" t="s">
        <v>59</v>
      </c>
      <c r="G4" s="46"/>
      <c r="H4" s="49"/>
      <c r="I4" s="50" t="s">
        <v>102</v>
      </c>
      <c r="J4" s="50"/>
      <c r="K4" s="50" t="s">
        <v>51</v>
      </c>
      <c r="L4" s="50"/>
      <c r="M4" s="50" t="s">
        <v>59</v>
      </c>
      <c r="N4" s="49"/>
      <c r="O4" s="52"/>
      <c r="P4" s="53" t="s">
        <v>102</v>
      </c>
      <c r="Q4" s="53"/>
      <c r="R4" s="53" t="s">
        <v>51</v>
      </c>
      <c r="S4" s="53"/>
      <c r="T4" s="53" t="s">
        <v>59</v>
      </c>
      <c r="U4" s="52"/>
    </row>
    <row r="5" spans="1:21" ht="100.05" customHeight="1">
      <c r="A5" s="46"/>
      <c r="B5" s="85"/>
      <c r="C5" s="47"/>
      <c r="D5" s="86"/>
      <c r="E5" s="47"/>
      <c r="F5" s="86"/>
      <c r="G5" s="46"/>
      <c r="H5" s="49"/>
      <c r="I5" s="86"/>
      <c r="J5" s="50"/>
      <c r="K5" s="86"/>
      <c r="L5" s="50"/>
      <c r="M5" s="86"/>
      <c r="N5" s="49"/>
      <c r="O5" s="52"/>
      <c r="P5" s="86"/>
      <c r="Q5" s="53"/>
      <c r="R5" s="86"/>
      <c r="S5" s="53"/>
      <c r="T5" s="86"/>
      <c r="U5" s="52"/>
    </row>
    <row r="6" spans="1:21" ht="26.4" customHeight="1">
      <c r="A6" s="46"/>
      <c r="B6" s="47" t="s">
        <v>101</v>
      </c>
      <c r="C6" s="47"/>
      <c r="D6" s="47" t="s">
        <v>52</v>
      </c>
      <c r="E6" s="47"/>
      <c r="F6" s="47" t="s">
        <v>60</v>
      </c>
      <c r="G6" s="46"/>
      <c r="H6" s="49"/>
      <c r="I6" s="50" t="s">
        <v>101</v>
      </c>
      <c r="J6" s="50"/>
      <c r="K6" s="50" t="s">
        <v>52</v>
      </c>
      <c r="L6" s="50"/>
      <c r="M6" s="50" t="s">
        <v>60</v>
      </c>
      <c r="N6" s="49"/>
      <c r="O6" s="52"/>
      <c r="P6" s="53" t="s">
        <v>101</v>
      </c>
      <c r="Q6" s="53"/>
      <c r="R6" s="53" t="s">
        <v>52</v>
      </c>
      <c r="S6" s="53"/>
      <c r="T6" s="53" t="s">
        <v>60</v>
      </c>
      <c r="U6" s="52"/>
    </row>
    <row r="7" spans="1:21" ht="26.4" customHeight="1">
      <c r="A7" s="46"/>
      <c r="B7" s="87"/>
      <c r="C7" s="47"/>
      <c r="D7" s="47" t="s">
        <v>53</v>
      </c>
      <c r="E7" s="47"/>
      <c r="F7" s="87"/>
      <c r="G7" s="46"/>
      <c r="H7" s="49"/>
      <c r="I7" s="87"/>
      <c r="J7" s="50"/>
      <c r="K7" s="50" t="s">
        <v>53</v>
      </c>
      <c r="L7" s="50"/>
      <c r="M7" s="87"/>
      <c r="N7" s="49"/>
      <c r="O7" s="52"/>
      <c r="P7" s="87"/>
      <c r="Q7" s="53"/>
      <c r="R7" s="53" t="s">
        <v>53</v>
      </c>
      <c r="S7" s="53"/>
      <c r="T7" s="87"/>
      <c r="U7" s="52"/>
    </row>
    <row r="8" spans="1:21" ht="100.05" customHeight="1">
      <c r="A8" s="46"/>
      <c r="B8" s="87"/>
      <c r="C8" s="47"/>
      <c r="D8" s="86"/>
      <c r="E8" s="47"/>
      <c r="F8" s="87"/>
      <c r="G8" s="46"/>
      <c r="H8" s="49"/>
      <c r="I8" s="87"/>
      <c r="J8" s="50"/>
      <c r="K8" s="86"/>
      <c r="L8" s="50"/>
      <c r="M8" s="87"/>
      <c r="N8" s="49"/>
      <c r="O8" s="52"/>
      <c r="P8" s="87"/>
      <c r="Q8" s="53"/>
      <c r="R8" s="86"/>
      <c r="S8" s="53"/>
      <c r="T8" s="87"/>
      <c r="U8" s="52"/>
    </row>
    <row r="9" spans="1:21" ht="26.4" customHeight="1">
      <c r="A9" s="46"/>
      <c r="B9" s="87"/>
      <c r="C9" s="47"/>
      <c r="D9" s="47" t="s">
        <v>54</v>
      </c>
      <c r="E9" s="47"/>
      <c r="F9" s="87"/>
      <c r="G9" s="46"/>
      <c r="H9" s="49"/>
      <c r="I9" s="87"/>
      <c r="J9" s="50"/>
      <c r="K9" s="50" t="s">
        <v>54</v>
      </c>
      <c r="L9" s="50"/>
      <c r="M9" s="87"/>
      <c r="N9" s="49"/>
      <c r="O9" s="52"/>
      <c r="P9" s="87"/>
      <c r="Q9" s="53"/>
      <c r="R9" s="53" t="s">
        <v>54</v>
      </c>
      <c r="S9" s="53"/>
      <c r="T9" s="87"/>
      <c r="U9" s="52"/>
    </row>
    <row r="10" spans="1:21" ht="100.05" customHeight="1">
      <c r="A10" s="46"/>
      <c r="B10" s="87"/>
      <c r="C10" s="47"/>
      <c r="D10" s="86"/>
      <c r="E10" s="47"/>
      <c r="F10" s="87"/>
      <c r="G10" s="46"/>
      <c r="H10" s="49"/>
      <c r="I10" s="87"/>
      <c r="J10" s="50"/>
      <c r="K10" s="86"/>
      <c r="L10" s="50"/>
      <c r="M10" s="87"/>
      <c r="N10" s="49"/>
      <c r="O10" s="52"/>
      <c r="P10" s="87"/>
      <c r="Q10" s="53"/>
      <c r="R10" s="86"/>
      <c r="S10" s="53"/>
      <c r="T10" s="87"/>
      <c r="U10" s="52"/>
    </row>
    <row r="11" spans="1:21" ht="26.4" customHeight="1">
      <c r="A11" s="46"/>
      <c r="B11" s="47" t="s">
        <v>48</v>
      </c>
      <c r="C11" s="47"/>
      <c r="D11" s="47" t="s">
        <v>55</v>
      </c>
      <c r="E11" s="47"/>
      <c r="F11" s="47" t="s">
        <v>61</v>
      </c>
      <c r="G11" s="46"/>
      <c r="H11" s="49"/>
      <c r="I11" s="50" t="s">
        <v>48</v>
      </c>
      <c r="J11" s="50"/>
      <c r="K11" s="50" t="s">
        <v>55</v>
      </c>
      <c r="L11" s="50"/>
      <c r="M11" s="50" t="s">
        <v>61</v>
      </c>
      <c r="N11" s="49"/>
      <c r="O11" s="52"/>
      <c r="P11" s="53" t="s">
        <v>48</v>
      </c>
      <c r="Q11" s="53"/>
      <c r="R11" s="53" t="s">
        <v>55</v>
      </c>
      <c r="S11" s="53"/>
      <c r="T11" s="53" t="s">
        <v>61</v>
      </c>
      <c r="U11" s="52"/>
    </row>
    <row r="12" spans="1:21" ht="26.4" customHeight="1">
      <c r="A12" s="46"/>
      <c r="B12" s="87"/>
      <c r="C12" s="47"/>
      <c r="D12" s="47" t="s">
        <v>158</v>
      </c>
      <c r="E12" s="47"/>
      <c r="F12" s="87"/>
      <c r="G12" s="46"/>
      <c r="H12" s="49"/>
      <c r="I12" s="87"/>
      <c r="J12" s="50"/>
      <c r="K12" s="50" t="s">
        <v>158</v>
      </c>
      <c r="L12" s="50"/>
      <c r="M12" s="87"/>
      <c r="N12" s="49"/>
      <c r="O12" s="52"/>
      <c r="P12" s="87"/>
      <c r="Q12" s="53"/>
      <c r="R12" s="53" t="s">
        <v>158</v>
      </c>
      <c r="S12" s="53"/>
      <c r="T12" s="87"/>
      <c r="U12" s="52"/>
    </row>
    <row r="13" spans="1:21" ht="26.4" customHeight="1">
      <c r="A13" s="46"/>
      <c r="B13" s="87"/>
      <c r="C13" s="47"/>
      <c r="D13" s="86"/>
      <c r="E13" s="47"/>
      <c r="F13" s="87"/>
      <c r="G13" s="46"/>
      <c r="H13" s="49"/>
      <c r="I13" s="87"/>
      <c r="J13" s="50"/>
      <c r="K13" s="86"/>
      <c r="L13" s="50"/>
      <c r="M13" s="87"/>
      <c r="N13" s="49"/>
      <c r="O13" s="52"/>
      <c r="P13" s="87"/>
      <c r="Q13" s="53"/>
      <c r="R13" s="86"/>
      <c r="S13" s="53"/>
      <c r="T13" s="87"/>
      <c r="U13" s="52"/>
    </row>
    <row r="14" spans="1:21" ht="26.4" customHeight="1">
      <c r="A14" s="46"/>
      <c r="B14" s="87"/>
      <c r="C14" s="47"/>
      <c r="D14" s="47" t="s">
        <v>159</v>
      </c>
      <c r="E14" s="47"/>
      <c r="F14" s="87"/>
      <c r="G14" s="46"/>
      <c r="H14" s="49"/>
      <c r="I14" s="87"/>
      <c r="J14" s="50"/>
      <c r="K14" s="50" t="s">
        <v>159</v>
      </c>
      <c r="L14" s="50"/>
      <c r="M14" s="87"/>
      <c r="N14" s="49"/>
      <c r="O14" s="52"/>
      <c r="P14" s="87"/>
      <c r="Q14" s="53"/>
      <c r="R14" s="53" t="s">
        <v>159</v>
      </c>
      <c r="S14" s="53"/>
      <c r="T14" s="87"/>
      <c r="U14" s="52"/>
    </row>
    <row r="15" spans="1:21" ht="26.4" customHeight="1">
      <c r="A15" s="46"/>
      <c r="B15" s="87"/>
      <c r="C15" s="47"/>
      <c r="D15" s="86"/>
      <c r="E15" s="47"/>
      <c r="F15" s="87"/>
      <c r="G15" s="46"/>
      <c r="H15" s="49"/>
      <c r="I15" s="87"/>
      <c r="J15" s="50"/>
      <c r="K15" s="86"/>
      <c r="L15" s="50"/>
      <c r="M15" s="87"/>
      <c r="N15" s="49"/>
      <c r="O15" s="52"/>
      <c r="P15" s="87"/>
      <c r="Q15" s="53"/>
      <c r="R15" s="86"/>
      <c r="S15" s="53"/>
      <c r="T15" s="87"/>
      <c r="U15" s="52"/>
    </row>
    <row r="16" spans="1:21" ht="26.4" customHeight="1">
      <c r="A16" s="46"/>
      <c r="B16" s="47" t="s">
        <v>49</v>
      </c>
      <c r="C16" s="47"/>
      <c r="D16" s="47" t="s">
        <v>56</v>
      </c>
      <c r="E16" s="47"/>
      <c r="F16" s="47" t="s">
        <v>62</v>
      </c>
      <c r="G16" s="46"/>
      <c r="H16" s="49"/>
      <c r="I16" s="50" t="s">
        <v>49</v>
      </c>
      <c r="J16" s="50"/>
      <c r="K16" s="50" t="s">
        <v>56</v>
      </c>
      <c r="L16" s="50"/>
      <c r="M16" s="50" t="s">
        <v>62</v>
      </c>
      <c r="N16" s="49"/>
      <c r="O16" s="52"/>
      <c r="P16" s="53" t="s">
        <v>49</v>
      </c>
      <c r="Q16" s="53"/>
      <c r="R16" s="53" t="s">
        <v>56</v>
      </c>
      <c r="S16" s="53"/>
      <c r="T16" s="53" t="s">
        <v>62</v>
      </c>
      <c r="U16" s="52"/>
    </row>
    <row r="17" spans="1:21" ht="100.05" customHeight="1">
      <c r="A17" s="46"/>
      <c r="B17" s="86"/>
      <c r="C17" s="47"/>
      <c r="D17" s="86"/>
      <c r="E17" s="47"/>
      <c r="F17" s="86"/>
      <c r="G17" s="46"/>
      <c r="H17" s="49"/>
      <c r="I17" s="86"/>
      <c r="J17" s="50"/>
      <c r="K17" s="86"/>
      <c r="L17" s="50"/>
      <c r="M17" s="86"/>
      <c r="N17" s="49"/>
      <c r="O17" s="52"/>
      <c r="P17" s="86"/>
      <c r="Q17" s="53"/>
      <c r="R17" s="86"/>
      <c r="S17" s="53"/>
      <c r="T17" s="86"/>
      <c r="U17" s="52"/>
    </row>
    <row r="18" spans="1:21" ht="26.4" customHeight="1">
      <c r="A18" s="46"/>
      <c r="B18" s="47" t="s">
        <v>100</v>
      </c>
      <c r="C18" s="47"/>
      <c r="D18" s="47" t="s">
        <v>100</v>
      </c>
      <c r="E18" s="47"/>
      <c r="F18" s="47" t="s">
        <v>107</v>
      </c>
      <c r="G18" s="46"/>
      <c r="H18" s="49"/>
      <c r="I18" s="50" t="s">
        <v>100</v>
      </c>
      <c r="J18" s="50"/>
      <c r="K18" s="50" t="s">
        <v>100</v>
      </c>
      <c r="L18" s="50"/>
      <c r="M18" s="50" t="s">
        <v>107</v>
      </c>
      <c r="N18" s="49"/>
      <c r="O18" s="52"/>
      <c r="P18" s="53" t="s">
        <v>100</v>
      </c>
      <c r="Q18" s="53"/>
      <c r="R18" s="53" t="s">
        <v>100</v>
      </c>
      <c r="S18" s="53"/>
      <c r="T18" s="53" t="s">
        <v>107</v>
      </c>
      <c r="U18" s="52"/>
    </row>
    <row r="19" spans="1:21" ht="26.4" customHeight="1">
      <c r="A19" s="46"/>
      <c r="B19" s="86"/>
      <c r="C19" s="47"/>
      <c r="D19" s="86"/>
      <c r="E19" s="47"/>
      <c r="F19" s="86"/>
      <c r="G19" s="46"/>
      <c r="H19" s="49"/>
      <c r="I19" s="86"/>
      <c r="J19" s="50"/>
      <c r="K19" s="86"/>
      <c r="L19" s="50"/>
      <c r="M19" s="86"/>
      <c r="N19" s="49"/>
      <c r="O19" s="52"/>
      <c r="P19" s="86"/>
      <c r="Q19" s="53"/>
      <c r="R19" s="86"/>
      <c r="S19" s="53"/>
      <c r="T19" s="86"/>
      <c r="U19" s="52"/>
    </row>
    <row r="20" spans="1:21" ht="26.4" customHeight="1">
      <c r="A20" s="46"/>
      <c r="B20" s="47"/>
      <c r="C20" s="47"/>
      <c r="D20" s="47"/>
      <c r="E20" s="47"/>
      <c r="F20" s="47"/>
      <c r="G20" s="46"/>
      <c r="H20" s="49"/>
      <c r="I20" s="50"/>
      <c r="J20" s="50"/>
      <c r="K20" s="50"/>
      <c r="L20" s="50"/>
      <c r="M20" s="50"/>
      <c r="N20" s="49"/>
      <c r="O20" s="52"/>
      <c r="P20" s="53"/>
      <c r="Q20" s="53"/>
      <c r="R20" s="53"/>
      <c r="S20" s="53"/>
      <c r="T20" s="53"/>
      <c r="U20" s="52"/>
    </row>
    <row r="34" spans="13:20" ht="26.4" customHeight="1">
      <c r="M34" s="45" t="s">
        <v>93</v>
      </c>
      <c r="T34" s="45" t="s">
        <v>93</v>
      </c>
    </row>
  </sheetData>
  <sheetProtection algorithmName="SHA-512" hashValue="NQE1wCKDTJjkgm5XgAJQUpyZQgyKjk5TIKPBcA4S202vEHNFVcKVDIHobRg8XgYBJCANzFsRS5nQJ+egQ818Fg==" saltValue="GpmkawcV5Y0EtiuqZwqjtA==" spinCount="100000" sheet="1" objects="1" scenarios="1"/>
  <mergeCells count="15">
    <mergeCell ref="P2:T2"/>
    <mergeCell ref="P7:P10"/>
    <mergeCell ref="T7:T10"/>
    <mergeCell ref="P12:P15"/>
    <mergeCell ref="T12:T15"/>
    <mergeCell ref="B2:F2"/>
    <mergeCell ref="B7:B10"/>
    <mergeCell ref="B12:B15"/>
    <mergeCell ref="F12:F15"/>
    <mergeCell ref="F7:F10"/>
    <mergeCell ref="I2:M2"/>
    <mergeCell ref="I7:I10"/>
    <mergeCell ref="M7:M10"/>
    <mergeCell ref="I12:I15"/>
    <mergeCell ref="M12:M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EFC20-ACD1-4043-9852-2FB7B165A0CB}">
  <sheetPr>
    <tabColor rgb="FF7030A0"/>
  </sheetPr>
  <dimension ref="A1:R140"/>
  <sheetViews>
    <sheetView showGridLines="0" view="pageLayout" topLeftCell="A91" zoomScale="70" zoomScaleNormal="100" zoomScalePageLayoutView="70" workbookViewId="0">
      <selection activeCell="C129" sqref="C129:R129"/>
    </sheetView>
  </sheetViews>
  <sheetFormatPr defaultColWidth="5" defaultRowHeight="20.399999999999999" customHeight="1"/>
  <cols>
    <col min="1" max="18" width="5" style="88"/>
    <col min="19" max="19" width="8.77734375" style="90" bestFit="1" customWidth="1"/>
    <col min="20" max="16384" width="5" style="90"/>
  </cols>
  <sheetData>
    <row r="1" spans="1:18" ht="20.399999999999999" customHeight="1">
      <c r="R1" s="89" t="s">
        <v>3</v>
      </c>
    </row>
    <row r="2" spans="1:18" ht="20.399999999999999" customHeight="1">
      <c r="R2" s="91"/>
    </row>
    <row r="3" spans="1:18" ht="20.399999999999999" customHeight="1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399999999999999" customHeight="1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ht="20.399999999999999" customHeight="1">
      <c r="A5" s="92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</row>
    <row r="6" spans="1:18" ht="20.399999999999999" customHeight="1">
      <c r="A6" s="93"/>
    </row>
    <row r="7" spans="1:18" ht="20.399999999999999" customHeight="1">
      <c r="A7" s="93" t="s">
        <v>63</v>
      </c>
      <c r="C7" s="94" t="str">
        <f>ข้อมูลทั่วไป!$F$10</f>
        <v>นาย 1</v>
      </c>
      <c r="D7" s="94"/>
      <c r="E7" s="94"/>
      <c r="F7" s="94"/>
      <c r="G7" s="94"/>
      <c r="H7" s="93" t="s">
        <v>64</v>
      </c>
      <c r="L7" s="94" t="str">
        <f>ข้อมูลทั่วไป!$C$10</f>
        <v>คณิตศาสตร์</v>
      </c>
      <c r="M7" s="94"/>
      <c r="N7" s="94"/>
      <c r="O7" s="94"/>
      <c r="P7" s="94"/>
      <c r="Q7" s="94"/>
      <c r="R7" s="94"/>
    </row>
    <row r="8" spans="1:18" ht="20.399999999999999" customHeight="1">
      <c r="A8" s="88" t="s">
        <v>65</v>
      </c>
      <c r="D8" s="95">
        <f>ข้อมูลทั่วไป!$C$14</f>
        <v>3</v>
      </c>
      <c r="E8" s="88" t="s">
        <v>66</v>
      </c>
      <c r="F8" s="94">
        <f>ข้อมูลทั่วไป!$C$15</f>
        <v>5</v>
      </c>
      <c r="G8" s="94"/>
      <c r="H8" s="88" t="s">
        <v>67</v>
      </c>
      <c r="K8" s="95">
        <f>SUM($N$8,$Q$8)</f>
        <v>31</v>
      </c>
      <c r="L8" s="88" t="s">
        <v>68</v>
      </c>
      <c r="M8" s="88" t="s">
        <v>69</v>
      </c>
      <c r="N8" s="95">
        <f>ข้อมูลทั่วไป!$C$16</f>
        <v>13</v>
      </c>
      <c r="O8" s="88" t="s">
        <v>68</v>
      </c>
      <c r="P8" s="88" t="s">
        <v>70</v>
      </c>
      <c r="Q8" s="95">
        <f>ข้อมูลทั่วไป!$C$17</f>
        <v>18</v>
      </c>
      <c r="R8" s="88" t="s">
        <v>68</v>
      </c>
    </row>
    <row r="9" spans="1:18" ht="20.399999999999999" customHeight="1">
      <c r="A9" s="88" t="s">
        <v>71</v>
      </c>
      <c r="C9" s="96" t="str">
        <f>ข้อมูลทั่วไป!$C$2</f>
        <v>ทับช้างวิทยาคม</v>
      </c>
      <c r="D9" s="96"/>
      <c r="E9" s="96"/>
      <c r="F9" s="96"/>
      <c r="G9" s="96"/>
      <c r="H9" s="96"/>
      <c r="I9" s="96"/>
      <c r="J9" s="96"/>
      <c r="K9" s="96"/>
      <c r="L9" s="88" t="s">
        <v>72</v>
      </c>
      <c r="N9" s="97">
        <f>ข้อมูลทั่วไป!$C$5</f>
        <v>74478072</v>
      </c>
      <c r="O9" s="97"/>
      <c r="P9" s="97"/>
      <c r="Q9" s="97"/>
      <c r="R9" s="97"/>
    </row>
    <row r="11" spans="1:18" ht="20.399999999999999" customHeight="1">
      <c r="A11" s="98" t="s">
        <v>16</v>
      </c>
      <c r="B11" s="98"/>
      <c r="C11" s="98"/>
      <c r="D11" s="98"/>
      <c r="E11" s="98"/>
      <c r="F11" s="98"/>
      <c r="G11" s="98"/>
      <c r="H11" s="98"/>
      <c r="I11" s="98"/>
      <c r="J11" s="99" t="s">
        <v>17</v>
      </c>
      <c r="K11" s="99"/>
      <c r="L11" s="99"/>
      <c r="M11" s="99"/>
      <c r="N11" s="99"/>
      <c r="O11" s="99"/>
      <c r="P11" s="99"/>
      <c r="Q11" s="99"/>
      <c r="R11" s="99"/>
    </row>
    <row r="12" spans="1:18" ht="20.399999999999999" customHeight="1">
      <c r="A12" s="98"/>
      <c r="B12" s="98"/>
      <c r="C12" s="98"/>
      <c r="D12" s="98"/>
      <c r="E12" s="98"/>
      <c r="F12" s="98"/>
      <c r="G12" s="98"/>
      <c r="H12" s="98"/>
      <c r="I12" s="98"/>
      <c r="J12" s="99" t="s">
        <v>18</v>
      </c>
      <c r="K12" s="99"/>
      <c r="L12" s="99"/>
      <c r="M12" s="99" t="s">
        <v>19</v>
      </c>
      <c r="N12" s="99"/>
      <c r="O12" s="99"/>
      <c r="P12" s="99" t="s">
        <v>20</v>
      </c>
      <c r="Q12" s="99"/>
      <c r="R12" s="99"/>
    </row>
    <row r="13" spans="1:18" ht="20.399999999999999" customHeight="1">
      <c r="A13" s="100" t="s">
        <v>4</v>
      </c>
      <c r="B13" s="101"/>
      <c r="C13" s="101"/>
      <c r="D13" s="101"/>
      <c r="E13" s="101"/>
      <c r="F13" s="101"/>
      <c r="G13" s="101"/>
      <c r="H13" s="101"/>
      <c r="I13" s="102"/>
      <c r="J13" s="103">
        <f>IF('ข้อมูลพื้นฐาน PLC'!$D$6="","",'ข้อมูลพื้นฐาน PLC'!$D$6)</f>
        <v>244015</v>
      </c>
      <c r="K13" s="104"/>
      <c r="L13" s="104"/>
      <c r="M13" s="103">
        <f>IF('ข้อมูลพื้นฐาน PLC'!$E$6="","",'ข้อมูลพื้นฐาน PLC'!$E$6)</f>
        <v>244045</v>
      </c>
      <c r="N13" s="104"/>
      <c r="O13" s="104"/>
      <c r="P13" s="103">
        <f>IF('ข้อมูลพื้นฐาน PLC'!$F$6="","",'ข้อมูลพื้นฐาน PLC'!$F$6)</f>
        <v>244046</v>
      </c>
      <c r="Q13" s="104"/>
      <c r="R13" s="105"/>
    </row>
    <row r="14" spans="1:18" ht="20.399999999999999" customHeight="1">
      <c r="A14" s="106" t="s">
        <v>5</v>
      </c>
      <c r="B14" s="107"/>
      <c r="C14" s="107"/>
      <c r="D14" s="107"/>
      <c r="E14" s="107"/>
      <c r="F14" s="107"/>
      <c r="G14" s="107"/>
      <c r="H14" s="107"/>
      <c r="I14" s="108"/>
      <c r="J14" s="109"/>
      <c r="K14" s="110"/>
      <c r="L14" s="110"/>
      <c r="M14" s="109"/>
      <c r="N14" s="110"/>
      <c r="O14" s="111"/>
      <c r="P14" s="109"/>
      <c r="Q14" s="110"/>
      <c r="R14" s="111"/>
    </row>
    <row r="15" spans="1:18" ht="20.399999999999999" customHeight="1">
      <c r="A15" s="106" t="s">
        <v>6</v>
      </c>
      <c r="B15" s="107"/>
      <c r="C15" s="107"/>
      <c r="D15" s="107"/>
      <c r="E15" s="107"/>
      <c r="F15" s="107"/>
      <c r="G15" s="107"/>
      <c r="H15" s="107"/>
      <c r="I15" s="108"/>
      <c r="J15" s="109"/>
      <c r="K15" s="110"/>
      <c r="L15" s="110"/>
      <c r="M15" s="109"/>
      <c r="N15" s="110"/>
      <c r="O15" s="111"/>
      <c r="P15" s="109"/>
      <c r="Q15" s="110"/>
      <c r="R15" s="111"/>
    </row>
    <row r="16" spans="1:18" ht="20.399999999999999" customHeight="1">
      <c r="A16" s="112"/>
      <c r="B16" s="113"/>
      <c r="C16" s="113"/>
      <c r="D16" s="113"/>
      <c r="E16" s="113"/>
      <c r="F16" s="113"/>
      <c r="G16" s="113"/>
      <c r="H16" s="113"/>
      <c r="I16" s="114"/>
      <c r="J16" s="115"/>
      <c r="K16" s="116"/>
      <c r="L16" s="116"/>
      <c r="M16" s="115"/>
      <c r="N16" s="116"/>
      <c r="O16" s="117"/>
      <c r="P16" s="115"/>
      <c r="Q16" s="116"/>
      <c r="R16" s="117"/>
    </row>
    <row r="17" spans="1:18" ht="20.399999999999999" customHeight="1">
      <c r="A17" s="100" t="s">
        <v>7</v>
      </c>
      <c r="B17" s="101"/>
      <c r="C17" s="101"/>
      <c r="D17" s="101"/>
      <c r="E17" s="101"/>
      <c r="F17" s="101"/>
      <c r="G17" s="101"/>
      <c r="H17" s="101"/>
      <c r="I17" s="102"/>
      <c r="J17" s="103">
        <f>IF('ข้อมูลพื้นฐาน PLC'!$D$7="","",'ข้อมูลพื้นฐาน PLC'!$D$7)</f>
        <v>244016</v>
      </c>
      <c r="K17" s="104"/>
      <c r="L17" s="104"/>
      <c r="M17" s="103">
        <f>IF('ข้อมูลพื้นฐาน PLC'!$E$7="","",'ข้อมูลพื้นฐาน PLC'!$E$7)</f>
        <v>244046</v>
      </c>
      <c r="N17" s="104"/>
      <c r="O17" s="104"/>
      <c r="P17" s="103">
        <f>IF('ข้อมูลพื้นฐาน PLC'!$F$7="","",'ข้อมูลพื้นฐาน PLC'!$F$7)</f>
        <v>244047</v>
      </c>
      <c r="Q17" s="104"/>
      <c r="R17" s="105"/>
    </row>
    <row r="18" spans="1:18" ht="20.399999999999999" customHeight="1">
      <c r="A18" s="106" t="s">
        <v>8</v>
      </c>
      <c r="B18" s="107"/>
      <c r="C18" s="107"/>
      <c r="D18" s="107"/>
      <c r="E18" s="107"/>
      <c r="F18" s="107"/>
      <c r="G18" s="107"/>
      <c r="H18" s="107"/>
      <c r="I18" s="108"/>
      <c r="J18" s="118"/>
      <c r="K18" s="119"/>
      <c r="L18" s="120"/>
      <c r="M18" s="118"/>
      <c r="N18" s="119"/>
      <c r="O18" s="120"/>
      <c r="P18" s="118"/>
      <c r="Q18" s="119"/>
      <c r="R18" s="120"/>
    </row>
    <row r="19" spans="1:18" ht="20.399999999999999" customHeight="1">
      <c r="A19" s="112"/>
      <c r="B19" s="113"/>
      <c r="C19" s="113"/>
      <c r="D19" s="113"/>
      <c r="E19" s="113"/>
      <c r="F19" s="113"/>
      <c r="G19" s="113"/>
      <c r="H19" s="113"/>
      <c r="I19" s="114"/>
      <c r="J19" s="121"/>
      <c r="K19" s="122"/>
      <c r="L19" s="123"/>
      <c r="M19" s="121"/>
      <c r="N19" s="122"/>
      <c r="O19" s="123"/>
      <c r="P19" s="121"/>
      <c r="Q19" s="122"/>
      <c r="R19" s="123"/>
    </row>
    <row r="20" spans="1:18" ht="20.399999999999999" customHeight="1">
      <c r="A20" s="100" t="s">
        <v>9</v>
      </c>
      <c r="B20" s="101"/>
      <c r="C20" s="101"/>
      <c r="D20" s="101"/>
      <c r="E20" s="101"/>
      <c r="F20" s="101"/>
      <c r="G20" s="101"/>
      <c r="H20" s="101"/>
      <c r="I20" s="102"/>
      <c r="J20" s="103">
        <f>IF('ข้อมูลพื้นฐาน PLC'!$D$8="","",'ข้อมูลพื้นฐาน PLC'!$D$8)</f>
        <v>244017</v>
      </c>
      <c r="K20" s="104"/>
      <c r="L20" s="104"/>
      <c r="M20" s="103">
        <f>IF('ข้อมูลพื้นฐาน PLC'!$E$8="","",'ข้อมูลพื้นฐาน PLC'!$E$8)</f>
        <v>244047</v>
      </c>
      <c r="N20" s="104"/>
      <c r="O20" s="104"/>
      <c r="P20" s="103">
        <f>IF('ข้อมูลพื้นฐาน PLC'!$F$8="","",'ข้อมูลพื้นฐาน PLC'!$F$8)</f>
        <v>244048</v>
      </c>
      <c r="Q20" s="104"/>
      <c r="R20" s="105"/>
    </row>
    <row r="21" spans="1:18" ht="20.399999999999999" customHeight="1">
      <c r="A21" s="124"/>
      <c r="B21" s="125"/>
      <c r="C21" s="125"/>
      <c r="D21" s="125"/>
      <c r="E21" s="125"/>
      <c r="F21" s="125"/>
      <c r="G21" s="125"/>
      <c r="H21" s="125"/>
      <c r="I21" s="126"/>
      <c r="J21" s="127"/>
      <c r="K21" s="128"/>
      <c r="L21" s="129"/>
      <c r="M21" s="127"/>
      <c r="N21" s="128"/>
      <c r="O21" s="129"/>
      <c r="P21" s="127"/>
      <c r="Q21" s="128"/>
      <c r="R21" s="129"/>
    </row>
    <row r="22" spans="1:18" ht="20.399999999999999" customHeight="1">
      <c r="A22" s="100" t="s">
        <v>127</v>
      </c>
      <c r="B22" s="101"/>
      <c r="C22" s="101"/>
      <c r="D22" s="101"/>
      <c r="E22" s="101"/>
      <c r="F22" s="101"/>
      <c r="G22" s="101"/>
      <c r="H22" s="101"/>
      <c r="I22" s="102"/>
      <c r="J22" s="103">
        <f>IF('ข้อมูลพื้นฐาน PLC'!$D$9="","",'ข้อมูลพื้นฐาน PLC'!$D$9)</f>
        <v>244018</v>
      </c>
      <c r="K22" s="104"/>
      <c r="L22" s="104"/>
      <c r="M22" s="103">
        <f>IF('ข้อมูลพื้นฐาน PLC'!$E$9="","",'ข้อมูลพื้นฐาน PLC'!$E$9)</f>
        <v>244048</v>
      </c>
      <c r="N22" s="104"/>
      <c r="O22" s="104"/>
      <c r="P22" s="103">
        <f>IF('ข้อมูลพื้นฐาน PLC'!$F$9="","",'ข้อมูลพื้นฐาน PLC'!$F$9)</f>
        <v>244049</v>
      </c>
      <c r="Q22" s="104"/>
      <c r="R22" s="105"/>
    </row>
    <row r="23" spans="1:18" ht="20.399999999999999" customHeight="1">
      <c r="A23" s="106"/>
      <c r="B23" s="107"/>
      <c r="C23" s="107"/>
      <c r="D23" s="107"/>
      <c r="E23" s="107"/>
      <c r="F23" s="107"/>
      <c r="G23" s="107"/>
      <c r="H23" s="107"/>
      <c r="I23" s="108"/>
      <c r="J23" s="130"/>
      <c r="K23" s="131"/>
      <c r="L23" s="132"/>
      <c r="M23" s="130"/>
      <c r="N23" s="131"/>
      <c r="O23" s="132"/>
      <c r="P23" s="130"/>
      <c r="Q23" s="131"/>
      <c r="R23" s="132"/>
    </row>
    <row r="24" spans="1:18" ht="20.399999999999999" customHeight="1">
      <c r="A24" s="106"/>
      <c r="B24" s="107"/>
      <c r="C24" s="107"/>
      <c r="D24" s="107"/>
      <c r="E24" s="107"/>
      <c r="F24" s="107"/>
      <c r="G24" s="107"/>
      <c r="H24" s="107"/>
      <c r="I24" s="108"/>
      <c r="J24" s="130"/>
      <c r="K24" s="131"/>
      <c r="L24" s="132"/>
      <c r="M24" s="130"/>
      <c r="N24" s="131"/>
      <c r="O24" s="132"/>
      <c r="P24" s="130"/>
      <c r="Q24" s="131"/>
      <c r="R24" s="132"/>
    </row>
    <row r="25" spans="1:18" ht="20.399999999999999" customHeight="1">
      <c r="A25" s="112"/>
      <c r="B25" s="113"/>
      <c r="C25" s="113"/>
      <c r="D25" s="113"/>
      <c r="E25" s="113"/>
      <c r="F25" s="113"/>
      <c r="G25" s="113"/>
      <c r="H25" s="113"/>
      <c r="I25" s="114"/>
      <c r="J25" s="115"/>
      <c r="K25" s="116"/>
      <c r="L25" s="117"/>
      <c r="M25" s="115"/>
      <c r="N25" s="116"/>
      <c r="O25" s="117"/>
      <c r="P25" s="115"/>
      <c r="Q25" s="116"/>
      <c r="R25" s="117"/>
    </row>
    <row r="26" spans="1:18" ht="20.399999999999999" customHeight="1">
      <c r="A26" s="100" t="s">
        <v>10</v>
      </c>
      <c r="B26" s="101"/>
      <c r="C26" s="101"/>
      <c r="D26" s="101"/>
      <c r="E26" s="101"/>
      <c r="F26" s="101"/>
      <c r="G26" s="101"/>
      <c r="H26" s="101"/>
      <c r="I26" s="102"/>
      <c r="J26" s="103">
        <f>IF('ข้อมูลพื้นฐาน PLC'!$D$10="","",'ข้อมูลพื้นฐาน PLC'!$D$10)</f>
        <v>244019</v>
      </c>
      <c r="K26" s="104"/>
      <c r="L26" s="104"/>
      <c r="M26" s="103">
        <f>IF('ข้อมูลพื้นฐาน PLC'!$E$10="","",'ข้อมูลพื้นฐาน PLC'!$E$10)</f>
        <v>244049</v>
      </c>
      <c r="N26" s="104"/>
      <c r="O26" s="104"/>
      <c r="P26" s="103">
        <f>IF('ข้อมูลพื้นฐาน PLC'!$F$10="","",'ข้อมูลพื้นฐาน PLC'!$F$10)</f>
        <v>244050</v>
      </c>
      <c r="Q26" s="104"/>
      <c r="R26" s="105"/>
    </row>
    <row r="27" spans="1:18" ht="20.399999999999999" customHeight="1">
      <c r="A27" s="106" t="s">
        <v>11</v>
      </c>
      <c r="B27" s="107"/>
      <c r="C27" s="107"/>
      <c r="D27" s="107"/>
      <c r="E27" s="107"/>
      <c r="F27" s="107"/>
      <c r="G27" s="107"/>
      <c r="H27" s="107"/>
      <c r="I27" s="108"/>
      <c r="J27" s="109"/>
      <c r="K27" s="110"/>
      <c r="L27" s="111"/>
      <c r="M27" s="109"/>
      <c r="N27" s="110"/>
      <c r="O27" s="111"/>
      <c r="P27" s="109"/>
      <c r="Q27" s="110"/>
      <c r="R27" s="111"/>
    </row>
    <row r="28" spans="1:18" ht="20.399999999999999" customHeight="1">
      <c r="A28" s="106" t="s">
        <v>12</v>
      </c>
      <c r="B28" s="107"/>
      <c r="C28" s="107"/>
      <c r="D28" s="107"/>
      <c r="E28" s="107"/>
      <c r="F28" s="107"/>
      <c r="G28" s="107"/>
      <c r="H28" s="107"/>
      <c r="I28" s="108"/>
      <c r="J28" s="109"/>
      <c r="K28" s="110"/>
      <c r="L28" s="111"/>
      <c r="M28" s="109"/>
      <c r="N28" s="110"/>
      <c r="O28" s="111"/>
      <c r="P28" s="109"/>
      <c r="Q28" s="110"/>
      <c r="R28" s="111"/>
    </row>
    <row r="29" spans="1:18" ht="20.399999999999999" customHeight="1">
      <c r="A29" s="112"/>
      <c r="B29" s="113"/>
      <c r="C29" s="113"/>
      <c r="D29" s="113"/>
      <c r="E29" s="113"/>
      <c r="F29" s="113"/>
      <c r="G29" s="113"/>
      <c r="H29" s="113"/>
      <c r="I29" s="114"/>
      <c r="J29" s="115"/>
      <c r="K29" s="116"/>
      <c r="L29" s="117"/>
      <c r="M29" s="115"/>
      <c r="N29" s="116"/>
      <c r="O29" s="117"/>
      <c r="P29" s="115"/>
      <c r="Q29" s="116"/>
      <c r="R29" s="117"/>
    </row>
    <row r="30" spans="1:18" ht="20.399999999999999" customHeight="1">
      <c r="A30" s="100" t="s">
        <v>13</v>
      </c>
      <c r="B30" s="101"/>
      <c r="C30" s="101"/>
      <c r="D30" s="101"/>
      <c r="E30" s="101"/>
      <c r="F30" s="101"/>
      <c r="G30" s="101"/>
      <c r="H30" s="101"/>
      <c r="I30" s="102"/>
      <c r="J30" s="103">
        <f>IF('ข้อมูลพื้นฐาน PLC'!$D$11="","",'ข้อมูลพื้นฐาน PLC'!$D$11)</f>
        <v>244020</v>
      </c>
      <c r="K30" s="104"/>
      <c r="L30" s="104"/>
      <c r="M30" s="103">
        <f>IF('ข้อมูลพื้นฐาน PLC'!$E$11="","",'ข้อมูลพื้นฐาน PLC'!$E$11)</f>
        <v>244050</v>
      </c>
      <c r="N30" s="104"/>
      <c r="O30" s="104"/>
      <c r="P30" s="103">
        <f>IF('ข้อมูลพื้นฐาน PLC'!$F$11="","",'ข้อมูลพื้นฐาน PLC'!$F$11)</f>
        <v>244051</v>
      </c>
      <c r="Q30" s="104"/>
      <c r="R30" s="105"/>
    </row>
    <row r="31" spans="1:18" ht="20.399999999999999" customHeight="1">
      <c r="A31" s="106" t="s">
        <v>14</v>
      </c>
      <c r="B31" s="107"/>
      <c r="C31" s="107"/>
      <c r="D31" s="107"/>
      <c r="E31" s="107"/>
      <c r="F31" s="107"/>
      <c r="G31" s="107"/>
      <c r="H31" s="107"/>
      <c r="I31" s="108"/>
      <c r="J31" s="118"/>
      <c r="K31" s="119"/>
      <c r="L31" s="120"/>
      <c r="M31" s="118"/>
      <c r="N31" s="119"/>
      <c r="O31" s="120"/>
      <c r="P31" s="118"/>
      <c r="Q31" s="119"/>
      <c r="R31" s="120"/>
    </row>
    <row r="32" spans="1:18" ht="20.399999999999999" customHeight="1">
      <c r="A32" s="112"/>
      <c r="B32" s="113"/>
      <c r="C32" s="113"/>
      <c r="D32" s="113"/>
      <c r="E32" s="113"/>
      <c r="F32" s="113"/>
      <c r="G32" s="113"/>
      <c r="H32" s="113"/>
      <c r="I32" s="114"/>
      <c r="J32" s="121"/>
      <c r="K32" s="122"/>
      <c r="L32" s="123"/>
      <c r="M32" s="121"/>
      <c r="N32" s="122"/>
      <c r="O32" s="123"/>
      <c r="P32" s="121"/>
      <c r="Q32" s="122"/>
      <c r="R32" s="123"/>
    </row>
    <row r="33" spans="1:18" ht="20.399999999999999" customHeight="1">
      <c r="A33" s="100" t="s">
        <v>15</v>
      </c>
      <c r="B33" s="101"/>
      <c r="C33" s="101"/>
      <c r="D33" s="101"/>
      <c r="E33" s="101"/>
      <c r="F33" s="101"/>
      <c r="G33" s="101"/>
      <c r="H33" s="101"/>
      <c r="I33" s="102"/>
      <c r="J33" s="103">
        <f>IF('ข้อมูลพื้นฐาน PLC'!$D$12="","",'ข้อมูลพื้นฐาน PLC'!$D$12)</f>
        <v>244021</v>
      </c>
      <c r="K33" s="104"/>
      <c r="L33" s="104"/>
      <c r="M33" s="103">
        <f>IF('ข้อมูลพื้นฐาน PLC'!$E$12="","",'ข้อมูลพื้นฐาน PLC'!$E$12)</f>
        <v>244051</v>
      </c>
      <c r="N33" s="104"/>
      <c r="O33" s="104"/>
      <c r="P33" s="103">
        <f>IF('ข้อมูลพื้นฐาน PLC'!$F$12="","",'ข้อมูลพื้นฐาน PLC'!$F$12)</f>
        <v>244052</v>
      </c>
      <c r="Q33" s="104"/>
      <c r="R33" s="105"/>
    </row>
    <row r="34" spans="1:18" ht="20.399999999999999" customHeight="1">
      <c r="A34" s="112"/>
      <c r="B34" s="113"/>
      <c r="C34" s="113"/>
      <c r="D34" s="113"/>
      <c r="E34" s="113"/>
      <c r="F34" s="113"/>
      <c r="G34" s="113"/>
      <c r="H34" s="113"/>
      <c r="I34" s="114"/>
      <c r="J34" s="121"/>
      <c r="K34" s="122"/>
      <c r="L34" s="123"/>
      <c r="M34" s="121"/>
      <c r="N34" s="122"/>
      <c r="O34" s="123"/>
      <c r="P34" s="121"/>
      <c r="Q34" s="122"/>
      <c r="R34" s="123"/>
    </row>
    <row r="36" spans="1:18" ht="20.399999999999999" customHeight="1">
      <c r="F36" s="88" t="s">
        <v>21</v>
      </c>
      <c r="K36" s="88" t="s">
        <v>22</v>
      </c>
    </row>
    <row r="37" spans="1:18" ht="20.399999999999999" customHeight="1">
      <c r="E37" s="133" t="str">
        <f>"("&amp;ข้อมูลทั่วไป!$F$10&amp;")"</f>
        <v>(นาย 1)</v>
      </c>
      <c r="F37" s="133"/>
      <c r="G37" s="133"/>
      <c r="H37" s="133"/>
      <c r="I37" s="133"/>
      <c r="J37" s="133"/>
      <c r="K37" s="133"/>
      <c r="L37" s="133"/>
    </row>
    <row r="39" spans="1:18" ht="20.399999999999999" customHeight="1">
      <c r="A39" s="134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89" t="s">
        <v>23</v>
      </c>
    </row>
    <row r="40" spans="1:18" ht="20.399999999999999" customHeight="1">
      <c r="A40" s="9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</row>
    <row r="41" spans="1:18" ht="20.399999999999999" customHeight="1">
      <c r="A41" s="92" t="str">
        <f>"ทีม PLC "&amp;ข้อมูลทั่วไป!$C$9&amp;" โรงเรียน"&amp;ข้อมูลทั่วไป!$C$2</f>
        <v>ทีม PLC รักนะคณิตศาสตร์ โรงเรียนทับช้างวิทยาคม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</row>
    <row r="42" spans="1:18" ht="20.399999999999999" customHeight="1">
      <c r="A42" s="9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</row>
    <row r="43" spans="1:18" ht="20.399999999999999" customHeight="1">
      <c r="A43" s="134" t="s">
        <v>73</v>
      </c>
      <c r="B43" s="134"/>
      <c r="C43" s="135" t="str">
        <f>IF(ข้อมูลทั่วไป!$F$10="","",ข้อมูลทั่วไป!$F$10)</f>
        <v>นาย 1</v>
      </c>
      <c r="D43" s="135"/>
      <c r="E43" s="135"/>
      <c r="F43" s="135"/>
      <c r="G43" s="135"/>
      <c r="H43" s="135"/>
      <c r="I43" s="135"/>
      <c r="J43" s="134" t="s">
        <v>85</v>
      </c>
      <c r="K43" s="134"/>
      <c r="L43" s="134"/>
      <c r="M43" s="135" t="str">
        <f>ข้อมูลทั่วไป!$C$10</f>
        <v>คณิตศาสตร์</v>
      </c>
      <c r="N43" s="135"/>
      <c r="O43" s="135"/>
      <c r="P43" s="135"/>
      <c r="Q43" s="135"/>
      <c r="R43" s="135"/>
    </row>
    <row r="44" spans="1:18" ht="20.399999999999999" customHeight="1">
      <c r="A44" s="134" t="s">
        <v>74</v>
      </c>
      <c r="B44" s="134"/>
      <c r="C44" s="134"/>
      <c r="D44" s="136">
        <f>ข้อมูลทั่วไป!$C$5</f>
        <v>74478072</v>
      </c>
      <c r="E44" s="136"/>
      <c r="F44" s="136"/>
      <c r="G44" s="136"/>
      <c r="H44" s="136"/>
      <c r="I44" s="134"/>
      <c r="J44" s="134" t="s">
        <v>75</v>
      </c>
      <c r="K44" s="134"/>
      <c r="L44" s="134"/>
      <c r="M44" s="137">
        <f>ข้อมูลทั่วไป!$C$11</f>
        <v>244075</v>
      </c>
      <c r="N44" s="135"/>
      <c r="O44" s="135"/>
      <c r="P44" s="135"/>
      <c r="Q44" s="135"/>
      <c r="R44" s="135"/>
    </row>
    <row r="45" spans="1:18" ht="20.399999999999999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</row>
    <row r="46" spans="1:18" ht="20.399999999999999" customHeight="1">
      <c r="A46" s="138" t="s">
        <v>24</v>
      </c>
      <c r="B46" s="138"/>
      <c r="C46" s="138" t="s">
        <v>25</v>
      </c>
      <c r="D46" s="138"/>
      <c r="E46" s="138"/>
      <c r="F46" s="138"/>
      <c r="G46" s="138"/>
      <c r="H46" s="138"/>
      <c r="I46" s="138"/>
      <c r="J46" s="138"/>
      <c r="K46" s="138" t="s">
        <v>26</v>
      </c>
      <c r="L46" s="138"/>
      <c r="M46" s="138"/>
      <c r="N46" s="138"/>
      <c r="O46" s="138" t="s">
        <v>27</v>
      </c>
      <c r="P46" s="138"/>
      <c r="Q46" s="138"/>
      <c r="R46" s="138"/>
    </row>
    <row r="47" spans="1:18" ht="20.399999999999999" customHeight="1">
      <c r="A47" s="139">
        <v>1</v>
      </c>
      <c r="B47" s="139"/>
      <c r="C47" s="139" t="str">
        <f>IF(ข้อมูลทั่วไป!$F$10="","",ข้อมูลทั่วไป!$F$10)</f>
        <v>นาย 1</v>
      </c>
      <c r="D47" s="139"/>
      <c r="E47" s="139"/>
      <c r="F47" s="139"/>
      <c r="G47" s="139"/>
      <c r="H47" s="139"/>
      <c r="I47" s="139"/>
      <c r="J47" s="139"/>
      <c r="K47" s="139" t="s">
        <v>28</v>
      </c>
      <c r="L47" s="139"/>
      <c r="M47" s="139"/>
      <c r="N47" s="139"/>
      <c r="O47" s="140"/>
      <c r="P47" s="140"/>
      <c r="Q47" s="140"/>
      <c r="R47" s="140"/>
    </row>
    <row r="48" spans="1:18" ht="20.399999999999999" customHeight="1">
      <c r="A48" s="139">
        <v>2</v>
      </c>
      <c r="B48" s="139"/>
      <c r="C48" s="139" t="str">
        <f>IF(ข้อมูลทั่วไป!$F$11="","",ข้อมูลทั่วไป!$F$11)</f>
        <v>นาย 2</v>
      </c>
      <c r="D48" s="139"/>
      <c r="E48" s="139"/>
      <c r="F48" s="139"/>
      <c r="G48" s="139"/>
      <c r="H48" s="139"/>
      <c r="I48" s="139"/>
      <c r="J48" s="139"/>
      <c r="K48" s="139" t="s">
        <v>29</v>
      </c>
      <c r="L48" s="139"/>
      <c r="M48" s="139"/>
      <c r="N48" s="139"/>
      <c r="O48" s="140"/>
      <c r="P48" s="140"/>
      <c r="Q48" s="140"/>
      <c r="R48" s="140"/>
    </row>
    <row r="49" spans="1:18" ht="20.399999999999999" customHeight="1">
      <c r="A49" s="139">
        <v>3</v>
      </c>
      <c r="B49" s="139"/>
      <c r="C49" s="139" t="str">
        <f>IF(ข้อมูลทั่วไป!$F$12="","",ข้อมูลทั่วไป!$F$12)</f>
        <v>นาย 3</v>
      </c>
      <c r="D49" s="139"/>
      <c r="E49" s="139"/>
      <c r="F49" s="139"/>
      <c r="G49" s="139"/>
      <c r="H49" s="139"/>
      <c r="I49" s="139"/>
      <c r="J49" s="139"/>
      <c r="K49" s="139" t="s">
        <v>29</v>
      </c>
      <c r="L49" s="139"/>
      <c r="M49" s="139"/>
      <c r="N49" s="139"/>
      <c r="O49" s="140"/>
      <c r="P49" s="140"/>
      <c r="Q49" s="140"/>
      <c r="R49" s="140"/>
    </row>
    <row r="50" spans="1:18" ht="20.399999999999999" customHeight="1">
      <c r="A50" s="139">
        <v>4</v>
      </c>
      <c r="B50" s="139"/>
      <c r="C50" s="139" t="str">
        <f>IF(ข้อมูลทั่วไป!$F$13="","",ข้อมูลทั่วไป!$F$13)</f>
        <v>นาย 4</v>
      </c>
      <c r="D50" s="139"/>
      <c r="E50" s="139"/>
      <c r="F50" s="139"/>
      <c r="G50" s="139"/>
      <c r="H50" s="139"/>
      <c r="I50" s="139"/>
      <c r="J50" s="139"/>
      <c r="K50" s="139" t="s">
        <v>31</v>
      </c>
      <c r="L50" s="139"/>
      <c r="M50" s="139"/>
      <c r="N50" s="139"/>
      <c r="O50" s="140"/>
      <c r="P50" s="140"/>
      <c r="Q50" s="140"/>
      <c r="R50" s="140"/>
    </row>
    <row r="51" spans="1:18" ht="20.399999999999999" customHeight="1">
      <c r="A51" s="139">
        <v>5</v>
      </c>
      <c r="B51" s="139"/>
      <c r="C51" s="139" t="str">
        <f>IF(ข้อมูลทั่วไป!$F$14="","",ข้อมูลทั่วไป!$F$14)</f>
        <v>นาย 5</v>
      </c>
      <c r="D51" s="139"/>
      <c r="E51" s="139"/>
      <c r="F51" s="139"/>
      <c r="G51" s="139"/>
      <c r="H51" s="139"/>
      <c r="I51" s="139"/>
      <c r="J51" s="139"/>
      <c r="K51" s="139" t="s">
        <v>33</v>
      </c>
      <c r="L51" s="139"/>
      <c r="M51" s="139"/>
      <c r="N51" s="139"/>
      <c r="O51" s="140"/>
      <c r="P51" s="140"/>
      <c r="Q51" s="140"/>
      <c r="R51" s="140"/>
    </row>
    <row r="52" spans="1:18" ht="20.399999999999999" customHeight="1">
      <c r="A52" s="139">
        <v>6</v>
      </c>
      <c r="B52" s="139"/>
      <c r="C52" s="139" t="str">
        <f>IF(ข้อมูลทั่วไป!$F$15="","",ข้อมูลทั่วไป!$F$15)</f>
        <v>นาย 6</v>
      </c>
      <c r="D52" s="139"/>
      <c r="E52" s="139"/>
      <c r="F52" s="139"/>
      <c r="G52" s="139"/>
      <c r="H52" s="139"/>
      <c r="I52" s="139"/>
      <c r="J52" s="139"/>
      <c r="K52" s="139" t="s">
        <v>33</v>
      </c>
      <c r="L52" s="139"/>
      <c r="M52" s="139"/>
      <c r="N52" s="139"/>
      <c r="O52" s="140"/>
      <c r="P52" s="140"/>
      <c r="Q52" s="140"/>
      <c r="R52" s="140"/>
    </row>
    <row r="53" spans="1:18" ht="20.399999999999999" customHeight="1">
      <c r="A53" s="139">
        <v>7</v>
      </c>
      <c r="B53" s="139"/>
      <c r="C53" s="139" t="str">
        <f>IF(ข้อมูลทั่วไป!$F$16="","",ข้อมูลทั่วไป!$F$16)</f>
        <v>นาย 7</v>
      </c>
      <c r="D53" s="139"/>
      <c r="E53" s="139"/>
      <c r="F53" s="139"/>
      <c r="G53" s="139"/>
      <c r="H53" s="139"/>
      <c r="I53" s="139"/>
      <c r="J53" s="139"/>
      <c r="K53" s="139" t="s">
        <v>33</v>
      </c>
      <c r="L53" s="139"/>
      <c r="M53" s="139"/>
      <c r="N53" s="139"/>
      <c r="O53" s="140"/>
      <c r="P53" s="140"/>
      <c r="Q53" s="140"/>
      <c r="R53" s="140"/>
    </row>
    <row r="54" spans="1:18" ht="20.399999999999999" customHeight="1">
      <c r="A54" s="139">
        <v>8</v>
      </c>
      <c r="B54" s="139"/>
      <c r="C54" s="139" t="str">
        <f>IF(ข้อมูลทั่วไป!$F$17="","",ข้อมูลทั่วไป!$F$17)</f>
        <v>นาย 8</v>
      </c>
      <c r="D54" s="139"/>
      <c r="E54" s="139"/>
      <c r="F54" s="139"/>
      <c r="G54" s="139"/>
      <c r="H54" s="139"/>
      <c r="I54" s="139"/>
      <c r="J54" s="139"/>
      <c r="K54" s="139" t="s">
        <v>35</v>
      </c>
      <c r="L54" s="139"/>
      <c r="M54" s="139"/>
      <c r="N54" s="139"/>
      <c r="O54" s="140"/>
      <c r="P54" s="140"/>
      <c r="Q54" s="140"/>
      <c r="R54" s="140"/>
    </row>
    <row r="55" spans="1:18" ht="20.399999999999999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</row>
    <row r="56" spans="1:18" ht="20.399999999999999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</row>
    <row r="57" spans="1:18" ht="20.399999999999999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 t="s">
        <v>21</v>
      </c>
      <c r="L57" s="134"/>
      <c r="M57" s="134"/>
      <c r="N57" s="134"/>
      <c r="O57" s="134"/>
      <c r="P57" s="134"/>
      <c r="Q57" s="134"/>
      <c r="R57" s="141"/>
    </row>
    <row r="58" spans="1:18" ht="20.399999999999999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42" t="str">
        <f>"("&amp;ข้อมูลทั่วไป!$C$6&amp;")"</f>
        <v>(นายธีรสิทธิ์ เคียนทอง)</v>
      </c>
      <c r="K58" s="142"/>
      <c r="L58" s="142"/>
      <c r="M58" s="142"/>
      <c r="N58" s="142"/>
      <c r="O58" s="142"/>
      <c r="P58" s="142"/>
      <c r="Q58" s="142"/>
      <c r="R58" s="141"/>
    </row>
    <row r="59" spans="1:18" ht="20.399999999999999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42" t="str">
        <f>"ผู้อำนวยการโรงเรียน"&amp;ข้อมูลทั่วไป!$C$2</f>
        <v>ผู้อำนวยการโรงเรียนทับช้างวิทยาคม</v>
      </c>
      <c r="K59" s="142"/>
      <c r="L59" s="142"/>
      <c r="M59" s="142"/>
      <c r="N59" s="142"/>
      <c r="O59" s="142"/>
      <c r="P59" s="142"/>
      <c r="Q59" s="142"/>
      <c r="R59" s="141"/>
    </row>
    <row r="77" spans="1:18" ht="20.399999999999999" customHeight="1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4" t="s">
        <v>37</v>
      </c>
    </row>
    <row r="78" spans="1:18" ht="20.399999999999999" customHeight="1">
      <c r="A78" s="145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</row>
    <row r="79" spans="1:18" ht="20.399999999999999" customHeight="1">
      <c r="A79" s="146" t="s">
        <v>36</v>
      </c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20.399999999999999" customHeight="1">
      <c r="A80" s="147"/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</row>
    <row r="81" spans="1:18" ht="20.399999999999999" customHeight="1">
      <c r="A81" s="148" t="s">
        <v>76</v>
      </c>
      <c r="B81" s="149" t="str">
        <f>ข้อมูลทั่วไป!$C$9</f>
        <v>รักนะคณิตศาสตร์</v>
      </c>
      <c r="C81" s="149"/>
      <c r="D81" s="149"/>
      <c r="E81" s="149"/>
      <c r="F81" s="149"/>
      <c r="G81" s="149"/>
      <c r="H81" s="147"/>
      <c r="I81" s="147" t="s">
        <v>77</v>
      </c>
      <c r="J81" s="149" t="str">
        <f>ข้อมูลทั่วไป!$C$2</f>
        <v>ทับช้างวิทยาคม</v>
      </c>
      <c r="K81" s="149"/>
      <c r="L81" s="149"/>
      <c r="M81" s="149"/>
      <c r="N81" s="149"/>
      <c r="O81" s="149"/>
      <c r="P81" s="149"/>
      <c r="Q81" s="149"/>
      <c r="R81" s="149"/>
    </row>
    <row r="82" spans="1:18" ht="20.399999999999999" customHeight="1">
      <c r="A82" s="128" t="s">
        <v>78</v>
      </c>
      <c r="B82" s="150" t="str">
        <f>ข้อมูลทั่วไป!$C$3</f>
        <v>นาทวี</v>
      </c>
      <c r="C82" s="150"/>
      <c r="D82" s="150"/>
      <c r="E82" s="150"/>
      <c r="F82" s="150"/>
      <c r="G82" s="150"/>
      <c r="H82" s="143"/>
      <c r="I82" s="151" t="s">
        <v>79</v>
      </c>
      <c r="J82" s="152" t="str">
        <f>ข้อมูลทั่วไป!C4</f>
        <v>สงขลา</v>
      </c>
      <c r="K82" s="152"/>
      <c r="L82" s="152"/>
      <c r="M82" s="152"/>
      <c r="N82" s="152"/>
      <c r="O82" s="152"/>
      <c r="P82" s="152"/>
      <c r="Q82" s="152"/>
      <c r="R82" s="152"/>
    </row>
    <row r="83" spans="1:18" ht="20.399999999999999" customHeight="1">
      <c r="A83" s="148" t="s">
        <v>63</v>
      </c>
      <c r="B83" s="143"/>
      <c r="C83" s="135" t="str">
        <f>ข้อมูลทั่วไป!$F$10</f>
        <v>นาย 1</v>
      </c>
      <c r="D83" s="135"/>
      <c r="E83" s="135"/>
      <c r="F83" s="135"/>
      <c r="G83" s="135"/>
      <c r="H83" s="135"/>
      <c r="I83" s="134" t="s">
        <v>85</v>
      </c>
      <c r="J83" s="134"/>
      <c r="K83" s="134"/>
      <c r="L83" s="135" t="str">
        <f>ข้อมูลทั่วไป!C10</f>
        <v>คณิตศาสตร์</v>
      </c>
      <c r="M83" s="135"/>
      <c r="N83" s="135"/>
      <c r="O83" s="135"/>
      <c r="P83" s="135"/>
      <c r="Q83" s="135"/>
      <c r="R83" s="145"/>
    </row>
    <row r="84" spans="1:18" ht="20.399999999999999" customHeight="1">
      <c r="A84" s="148" t="s">
        <v>86</v>
      </c>
      <c r="B84" s="143"/>
      <c r="C84" s="153">
        <f>ข้อมูลทั่วไป!$C$5</f>
        <v>74478072</v>
      </c>
      <c r="D84" s="153"/>
      <c r="E84" s="153"/>
      <c r="F84" s="153"/>
      <c r="G84" s="153"/>
      <c r="H84" s="153"/>
      <c r="I84" s="134" t="s">
        <v>87</v>
      </c>
      <c r="J84" s="134"/>
      <c r="K84" s="134"/>
      <c r="L84" s="154">
        <f>IF('ข้อมูลพื้นฐาน PLC'!D$1="","",'ข้อมูลพื้นฐาน PLC'!D$1)</f>
        <v>244015</v>
      </c>
      <c r="M84" s="154"/>
      <c r="N84" s="154"/>
      <c r="O84" s="154"/>
      <c r="P84" s="154"/>
      <c r="Q84" s="154"/>
      <c r="R84" s="143"/>
    </row>
    <row r="85" spans="1:18" ht="20.399999999999999" customHeight="1">
      <c r="A85" s="143" t="s">
        <v>89</v>
      </c>
      <c r="B85" s="143"/>
      <c r="C85" s="143"/>
      <c r="D85" s="143"/>
      <c r="E85" s="143"/>
      <c r="F85" s="143"/>
      <c r="G85" s="143"/>
      <c r="H85" s="155"/>
      <c r="I85" s="143" t="s">
        <v>84</v>
      </c>
      <c r="J85" s="143"/>
      <c r="K85" s="143"/>
      <c r="L85" s="143"/>
      <c r="M85" s="143"/>
      <c r="N85" s="143"/>
      <c r="O85" s="143"/>
      <c r="P85" s="143"/>
      <c r="Q85" s="143"/>
      <c r="R85" s="143"/>
    </row>
    <row r="86" spans="1:18" ht="20.399999999999999" customHeight="1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</row>
    <row r="87" spans="1:18" ht="20.399999999999999" customHeight="1">
      <c r="A87" s="156" t="s">
        <v>88</v>
      </c>
      <c r="B87" s="156"/>
      <c r="C87" s="156" t="s">
        <v>25</v>
      </c>
      <c r="D87" s="156"/>
      <c r="E87" s="156"/>
      <c r="F87" s="156"/>
      <c r="G87" s="156"/>
      <c r="H87" s="156"/>
      <c r="I87" s="156"/>
      <c r="J87" s="156"/>
      <c r="K87" s="156" t="s">
        <v>26</v>
      </c>
      <c r="L87" s="156"/>
      <c r="M87" s="156"/>
      <c r="N87" s="156"/>
      <c r="O87" s="156" t="s">
        <v>27</v>
      </c>
      <c r="P87" s="156"/>
      <c r="Q87" s="156"/>
      <c r="R87" s="156"/>
    </row>
    <row r="88" spans="1:18" ht="20.399999999999999" customHeight="1">
      <c r="A88" s="99">
        <v>1</v>
      </c>
      <c r="B88" s="99"/>
      <c r="C88" s="139" t="str">
        <f>IF(ข้อมูลทั่วไป!$F$10="","",ข้อมูลทั่วไป!$F$10)</f>
        <v>นาย 1</v>
      </c>
      <c r="D88" s="139"/>
      <c r="E88" s="139"/>
      <c r="F88" s="139"/>
      <c r="G88" s="139"/>
      <c r="H88" s="139"/>
      <c r="I88" s="139"/>
      <c r="J88" s="139"/>
      <c r="K88" s="99" t="s">
        <v>28</v>
      </c>
      <c r="L88" s="99"/>
      <c r="M88" s="99"/>
      <c r="N88" s="99"/>
      <c r="O88" s="140"/>
      <c r="P88" s="140"/>
      <c r="Q88" s="140"/>
      <c r="R88" s="140"/>
    </row>
    <row r="89" spans="1:18" ht="20.399999999999999" customHeight="1">
      <c r="A89" s="99">
        <v>2</v>
      </c>
      <c r="B89" s="99"/>
      <c r="C89" s="139" t="str">
        <f>IF(ข้อมูลทั่วไป!$F$11="","",ข้อมูลทั่วไป!$F$11)</f>
        <v>นาย 2</v>
      </c>
      <c r="D89" s="139"/>
      <c r="E89" s="139"/>
      <c r="F89" s="139"/>
      <c r="G89" s="139"/>
      <c r="H89" s="139"/>
      <c r="I89" s="139"/>
      <c r="J89" s="139"/>
      <c r="K89" s="99" t="s">
        <v>29</v>
      </c>
      <c r="L89" s="99"/>
      <c r="M89" s="99"/>
      <c r="N89" s="99"/>
      <c r="O89" s="140"/>
      <c r="P89" s="140"/>
      <c r="Q89" s="140"/>
      <c r="R89" s="140"/>
    </row>
    <row r="90" spans="1:18" ht="20.399999999999999" customHeight="1">
      <c r="A90" s="99">
        <v>3</v>
      </c>
      <c r="B90" s="99"/>
      <c r="C90" s="139" t="str">
        <f>IF(ข้อมูลทั่วไป!$F$12="","",ข้อมูลทั่วไป!$F$12)</f>
        <v>นาย 3</v>
      </c>
      <c r="D90" s="139"/>
      <c r="E90" s="139"/>
      <c r="F90" s="139"/>
      <c r="G90" s="139"/>
      <c r="H90" s="139"/>
      <c r="I90" s="139"/>
      <c r="J90" s="139"/>
      <c r="K90" s="99" t="s">
        <v>29</v>
      </c>
      <c r="L90" s="99"/>
      <c r="M90" s="99"/>
      <c r="N90" s="99"/>
      <c r="O90" s="140"/>
      <c r="P90" s="140"/>
      <c r="Q90" s="140"/>
      <c r="R90" s="140"/>
    </row>
    <row r="91" spans="1:18" ht="20.399999999999999" customHeight="1">
      <c r="A91" s="99">
        <v>4</v>
      </c>
      <c r="B91" s="99"/>
      <c r="C91" s="139" t="str">
        <f>IF(ข้อมูลทั่วไป!$F$13="","",ข้อมูลทั่วไป!$F$13)</f>
        <v>นาย 4</v>
      </c>
      <c r="D91" s="139"/>
      <c r="E91" s="139"/>
      <c r="F91" s="139"/>
      <c r="G91" s="139"/>
      <c r="H91" s="139"/>
      <c r="I91" s="139"/>
      <c r="J91" s="139"/>
      <c r="K91" s="99" t="s">
        <v>31</v>
      </c>
      <c r="L91" s="99"/>
      <c r="M91" s="99"/>
      <c r="N91" s="99"/>
      <c r="O91" s="140"/>
      <c r="P91" s="140"/>
      <c r="Q91" s="140"/>
      <c r="R91" s="140"/>
    </row>
    <row r="92" spans="1:18" ht="20.399999999999999" customHeight="1">
      <c r="A92" s="99">
        <v>5</v>
      </c>
      <c r="B92" s="99"/>
      <c r="C92" s="139" t="str">
        <f>IF(ข้อมูลทั่วไป!$F$14="","",ข้อมูลทั่วไป!$F$14)</f>
        <v>นาย 5</v>
      </c>
      <c r="D92" s="139"/>
      <c r="E92" s="139"/>
      <c r="F92" s="139"/>
      <c r="G92" s="139"/>
      <c r="H92" s="139"/>
      <c r="I92" s="139"/>
      <c r="J92" s="139"/>
      <c r="K92" s="99" t="s">
        <v>33</v>
      </c>
      <c r="L92" s="99"/>
      <c r="M92" s="99"/>
      <c r="N92" s="99"/>
      <c r="O92" s="140"/>
      <c r="P92" s="140"/>
      <c r="Q92" s="140"/>
      <c r="R92" s="140"/>
    </row>
    <row r="93" spans="1:18" ht="20.399999999999999" customHeight="1">
      <c r="A93" s="99">
        <v>6</v>
      </c>
      <c r="B93" s="99"/>
      <c r="C93" s="139" t="str">
        <f>IF(ข้อมูลทั่วไป!$F$15="","",ข้อมูลทั่วไป!$F$15)</f>
        <v>นาย 6</v>
      </c>
      <c r="D93" s="139"/>
      <c r="E93" s="139"/>
      <c r="F93" s="139"/>
      <c r="G93" s="139"/>
      <c r="H93" s="139"/>
      <c r="I93" s="139"/>
      <c r="J93" s="139"/>
      <c r="K93" s="99" t="s">
        <v>33</v>
      </c>
      <c r="L93" s="99"/>
      <c r="M93" s="99"/>
      <c r="N93" s="99"/>
      <c r="O93" s="140"/>
      <c r="P93" s="140"/>
      <c r="Q93" s="140"/>
      <c r="R93" s="140"/>
    </row>
    <row r="94" spans="1:18" ht="20.399999999999999" customHeight="1">
      <c r="A94" s="99">
        <v>7</v>
      </c>
      <c r="B94" s="99"/>
      <c r="C94" s="139" t="str">
        <f>IF(ข้อมูลทั่วไป!$F$16="","",ข้อมูลทั่วไป!$F$16)</f>
        <v>นาย 7</v>
      </c>
      <c r="D94" s="139"/>
      <c r="E94" s="139"/>
      <c r="F94" s="139"/>
      <c r="G94" s="139"/>
      <c r="H94" s="139"/>
      <c r="I94" s="139"/>
      <c r="J94" s="139"/>
      <c r="K94" s="99" t="s">
        <v>33</v>
      </c>
      <c r="L94" s="99"/>
      <c r="M94" s="99"/>
      <c r="N94" s="99"/>
      <c r="O94" s="140"/>
      <c r="P94" s="140"/>
      <c r="Q94" s="140"/>
      <c r="R94" s="140"/>
    </row>
    <row r="95" spans="1:18" ht="20.399999999999999" customHeight="1">
      <c r="A95" s="99">
        <v>8</v>
      </c>
      <c r="B95" s="99"/>
      <c r="C95" s="139" t="str">
        <f>IF(ข้อมูลทั่วไป!$F$17="","",ข้อมูลทั่วไป!$F$17)</f>
        <v>นาย 8</v>
      </c>
      <c r="D95" s="139"/>
      <c r="E95" s="139"/>
      <c r="F95" s="139"/>
      <c r="G95" s="139"/>
      <c r="H95" s="139"/>
      <c r="I95" s="139"/>
      <c r="J95" s="139"/>
      <c r="K95" s="99" t="s">
        <v>35</v>
      </c>
      <c r="L95" s="99"/>
      <c r="M95" s="99"/>
      <c r="N95" s="99"/>
      <c r="O95" s="140"/>
      <c r="P95" s="140"/>
      <c r="Q95" s="140"/>
      <c r="R95" s="140"/>
    </row>
    <row r="96" spans="1:18" ht="20.399999999999999" customHeight="1">
      <c r="A96" s="131"/>
      <c r="B96" s="131"/>
      <c r="C96" s="131"/>
      <c r="D96" s="131"/>
      <c r="E96" s="131"/>
      <c r="F96" s="131"/>
      <c r="G96" s="131"/>
      <c r="H96" s="131"/>
      <c r="I96" s="131"/>
      <c r="J96" s="145"/>
      <c r="K96" s="145"/>
      <c r="L96" s="145"/>
      <c r="M96" s="145"/>
      <c r="N96" s="145"/>
      <c r="O96" s="145"/>
      <c r="P96" s="145"/>
      <c r="Q96" s="145"/>
      <c r="R96" s="145"/>
    </row>
    <row r="97" spans="1:18" ht="20.399999999999999" customHeight="1">
      <c r="A97" s="157" t="s">
        <v>38</v>
      </c>
      <c r="B97" s="158"/>
      <c r="C97" s="131"/>
      <c r="D97" s="131"/>
      <c r="E97" s="131"/>
      <c r="F97" s="131"/>
      <c r="G97" s="131"/>
      <c r="H97" s="131"/>
      <c r="I97" s="131"/>
      <c r="J97" s="145"/>
      <c r="K97" s="145"/>
      <c r="L97" s="145"/>
      <c r="M97" s="145"/>
      <c r="N97" s="145"/>
      <c r="O97" s="145"/>
      <c r="P97" s="145"/>
      <c r="Q97" s="145"/>
      <c r="R97" s="145"/>
    </row>
    <row r="98" spans="1:18" ht="20.399999999999999" customHeight="1">
      <c r="A98" s="90"/>
      <c r="B98" s="158"/>
      <c r="C98" s="90"/>
      <c r="D98" s="158"/>
      <c r="E98" s="90"/>
      <c r="F98" s="158"/>
      <c r="G98" s="90"/>
      <c r="H98" s="158"/>
      <c r="I98" s="90"/>
      <c r="J98" s="158"/>
      <c r="K98" s="90"/>
      <c r="L98" s="158"/>
      <c r="M98" s="90"/>
      <c r="N98" s="158"/>
      <c r="O98" s="90"/>
      <c r="P98" s="158"/>
      <c r="Q98" s="90"/>
      <c r="R98" s="158"/>
    </row>
    <row r="99" spans="1:18" ht="20.399999999999999" customHeight="1">
      <c r="A99" s="99" t="s">
        <v>39</v>
      </c>
      <c r="B99" s="99"/>
      <c r="C99" s="99"/>
      <c r="D99" s="99"/>
      <c r="E99" s="99"/>
      <c r="F99" s="99"/>
      <c r="G99" s="99"/>
      <c r="H99" s="99"/>
      <c r="I99" s="99"/>
      <c r="J99" s="99" t="s">
        <v>40</v>
      </c>
      <c r="K99" s="99"/>
      <c r="L99" s="99"/>
      <c r="M99" s="99"/>
      <c r="N99" s="99"/>
      <c r="O99" s="99"/>
      <c r="P99" s="99"/>
      <c r="Q99" s="99"/>
      <c r="R99" s="99"/>
    </row>
    <row r="100" spans="1:18" ht="20.399999999999999" customHeight="1">
      <c r="A100" s="172" t="str">
        <f>"   "&amp;'ข้อมูลพื้นฐาน PLC'!$D$14:$D$14</f>
        <v xml:space="preserve">   ปัญหา 1</v>
      </c>
      <c r="B100" s="172"/>
      <c r="C100" s="172"/>
      <c r="D100" s="172"/>
      <c r="E100" s="172"/>
      <c r="F100" s="172"/>
      <c r="G100" s="172"/>
      <c r="H100" s="172"/>
      <c r="I100" s="172"/>
      <c r="J100" s="172" t="str">
        <f>"   "&amp;'ข้อมูลพื้นฐาน PLC'!D17:D17</f>
        <v xml:space="preserve">   สาเหต 1</v>
      </c>
      <c r="K100" s="172"/>
      <c r="L100" s="172"/>
      <c r="M100" s="172"/>
      <c r="N100" s="172"/>
      <c r="O100" s="172"/>
      <c r="P100" s="172"/>
      <c r="Q100" s="172"/>
      <c r="R100" s="172"/>
    </row>
    <row r="101" spans="1:18" ht="20.399999999999999" customHeight="1">
      <c r="A101" s="172"/>
      <c r="B101" s="172"/>
      <c r="C101" s="172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2"/>
      <c r="P101" s="172"/>
      <c r="Q101" s="172"/>
      <c r="R101" s="172"/>
    </row>
    <row r="102" spans="1:18" ht="20.399999999999999" customHeight="1">
      <c r="A102" s="172"/>
      <c r="B102" s="172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2"/>
      <c r="O102" s="172"/>
      <c r="P102" s="172"/>
      <c r="Q102" s="172"/>
      <c r="R102" s="172"/>
    </row>
    <row r="103" spans="1:18" ht="20.399999999999999" customHeight="1">
      <c r="A103" s="172"/>
      <c r="B103" s="172"/>
      <c r="C103" s="172"/>
      <c r="D103" s="172"/>
      <c r="E103" s="172"/>
      <c r="F103" s="172"/>
      <c r="G103" s="172"/>
      <c r="H103" s="172"/>
      <c r="I103" s="172"/>
      <c r="J103" s="172"/>
      <c r="K103" s="172"/>
      <c r="L103" s="172"/>
      <c r="M103" s="172"/>
      <c r="N103" s="172"/>
      <c r="O103" s="172"/>
      <c r="P103" s="172"/>
      <c r="Q103" s="172"/>
      <c r="R103" s="172"/>
    </row>
    <row r="104" spans="1:18" ht="20.399999999999999" customHeight="1">
      <c r="A104" s="172"/>
      <c r="B104" s="172"/>
      <c r="C104" s="172"/>
      <c r="D104" s="172"/>
      <c r="E104" s="172"/>
      <c r="F104" s="172"/>
      <c r="G104" s="172"/>
      <c r="H104" s="172"/>
      <c r="I104" s="172"/>
      <c r="J104" s="172"/>
      <c r="K104" s="172"/>
      <c r="L104" s="172"/>
      <c r="M104" s="172"/>
      <c r="N104" s="172"/>
      <c r="O104" s="172"/>
      <c r="P104" s="172"/>
      <c r="Q104" s="172"/>
      <c r="R104" s="172"/>
    </row>
    <row r="105" spans="1:18" ht="20.399999999999999" customHeight="1">
      <c r="A105" s="172"/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2"/>
      <c r="M105" s="172"/>
      <c r="N105" s="172"/>
      <c r="O105" s="172"/>
      <c r="P105" s="172"/>
      <c r="Q105" s="172"/>
      <c r="R105" s="172"/>
    </row>
    <row r="106" spans="1:18" ht="20.399999999999999" customHeight="1">
      <c r="A106" s="131"/>
      <c r="B106" s="131"/>
      <c r="C106" s="131"/>
      <c r="D106" s="131"/>
      <c r="E106" s="131"/>
      <c r="F106" s="131"/>
      <c r="G106" s="131"/>
      <c r="H106" s="131"/>
      <c r="I106" s="131"/>
      <c r="J106" s="145"/>
      <c r="K106" s="145"/>
      <c r="L106" s="145"/>
      <c r="M106" s="145"/>
      <c r="N106" s="145"/>
      <c r="O106" s="145"/>
      <c r="P106" s="145"/>
      <c r="Q106" s="145"/>
      <c r="R106" s="145"/>
    </row>
    <row r="107" spans="1:18" ht="20.399999999999999" customHeight="1">
      <c r="A107" s="90" t="s">
        <v>41</v>
      </c>
      <c r="B107" s="131"/>
      <c r="C107" s="131"/>
      <c r="D107" s="131"/>
      <c r="E107" s="131"/>
      <c r="F107" s="131"/>
      <c r="G107" s="131"/>
      <c r="H107" s="131"/>
      <c r="I107" s="131"/>
      <c r="J107" s="145"/>
      <c r="K107" s="145"/>
      <c r="L107" s="145"/>
      <c r="M107" s="145"/>
      <c r="N107" s="145"/>
      <c r="O107" s="145"/>
      <c r="P107" s="145"/>
      <c r="Q107" s="145"/>
      <c r="R107" s="145"/>
    </row>
    <row r="108" spans="1:18" ht="20.399999999999999" customHeight="1">
      <c r="A108" s="159"/>
      <c r="B108" s="159">
        <f>IF(C108="","",'ข้อมูลพื้นฐาน PLC'!$C$22)</f>
        <v>1</v>
      </c>
      <c r="C108" s="160" t="str">
        <f>IF('ข้อมูลพื้นฐาน PLC'!$D$22="","",'ข้อมูลพื้นฐาน PLC'!$D$22)</f>
        <v>เป้าหมาย1</v>
      </c>
      <c r="D108" s="160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</row>
    <row r="109" spans="1:18" ht="20.399999999999999" customHeight="1">
      <c r="A109" s="161"/>
      <c r="B109" s="159">
        <f>IF(C109="","",'ข้อมูลพื้นฐาน PLC'!$C$23)</f>
        <v>2</v>
      </c>
      <c r="C109" s="160" t="str">
        <f>IF('ข้อมูลพื้นฐาน PLC'!$D$23="","",'ข้อมูลพื้นฐาน PLC'!$D$23)</f>
        <v>เป้าหมาย2</v>
      </c>
      <c r="D109" s="160"/>
      <c r="E109" s="160"/>
      <c r="F109" s="160"/>
      <c r="G109" s="160"/>
      <c r="H109" s="160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</row>
    <row r="110" spans="1:18" ht="20.399999999999999" customHeight="1">
      <c r="A110" s="161"/>
      <c r="B110" s="159">
        <f>IF(C110="","",'ข้อมูลพื้นฐาน PLC'!$C$24)</f>
        <v>3</v>
      </c>
      <c r="C110" s="160" t="str">
        <f>IF('ข้อมูลพื้นฐาน PLC'!$D$24="","",'ข้อมูลพื้นฐาน PLC'!$D$24)</f>
        <v>เป้าหมาย3</v>
      </c>
      <c r="D110" s="160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60"/>
      <c r="Q110" s="160"/>
      <c r="R110" s="160"/>
    </row>
    <row r="111" spans="1:18" ht="20.399999999999999" customHeight="1">
      <c r="A111" s="161"/>
      <c r="B111" s="159">
        <f>IF(C111="","",'ข้อมูลพื้นฐาน PLC'!$C$25)</f>
        <v>4</v>
      </c>
      <c r="C111" s="160" t="str">
        <f>IF('ข้อมูลพื้นฐาน PLC'!$D$25="","",'ข้อมูลพื้นฐาน PLC'!$D$25)</f>
        <v>เป้าหมาย4</v>
      </c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0"/>
      <c r="Q111" s="160"/>
      <c r="R111" s="160"/>
    </row>
    <row r="112" spans="1:18" ht="20.399999999999999" customHeight="1">
      <c r="A112" s="161"/>
      <c r="B112" s="159">
        <f>IF(C112="","",'ข้อมูลพื้นฐาน PLC'!$C$26)</f>
        <v>5</v>
      </c>
      <c r="C112" s="160" t="str">
        <f>IF('ข้อมูลพื้นฐาน PLC'!$D$26="","",'ข้อมูลพื้นฐาน PLC'!$D$26)</f>
        <v>เป้าหมาย5</v>
      </c>
      <c r="D112" s="160"/>
      <c r="E112" s="160"/>
      <c r="F112" s="160"/>
      <c r="G112" s="160"/>
      <c r="H112" s="160"/>
      <c r="I112" s="160"/>
      <c r="J112" s="160"/>
      <c r="K112" s="160"/>
      <c r="L112" s="160"/>
      <c r="M112" s="160"/>
      <c r="N112" s="160"/>
      <c r="O112" s="160"/>
      <c r="P112" s="160"/>
      <c r="Q112" s="160"/>
      <c r="R112" s="160"/>
    </row>
    <row r="113" spans="1:18" ht="20.399999999999999" customHeight="1">
      <c r="A113" s="131"/>
      <c r="B113" s="131"/>
      <c r="C113" s="131"/>
      <c r="D113" s="131"/>
      <c r="E113" s="131"/>
      <c r="F113" s="131"/>
      <c r="G113" s="131"/>
      <c r="H113" s="131"/>
      <c r="I113" s="131"/>
      <c r="J113" s="145"/>
      <c r="K113" s="145"/>
      <c r="L113" s="145"/>
      <c r="M113" s="145"/>
      <c r="N113" s="145"/>
      <c r="O113" s="145"/>
      <c r="P113" s="145"/>
      <c r="Q113" s="145"/>
      <c r="R113" s="145"/>
    </row>
    <row r="114" spans="1:18" ht="20.399999999999999" customHeight="1">
      <c r="A114" s="131"/>
      <c r="B114" s="131"/>
      <c r="C114" s="131"/>
      <c r="D114" s="131"/>
      <c r="E114" s="131"/>
      <c r="F114" s="131"/>
      <c r="G114" s="131"/>
      <c r="H114" s="131"/>
      <c r="I114" s="131"/>
      <c r="J114" s="145"/>
      <c r="K114" s="145"/>
      <c r="L114" s="145"/>
      <c r="M114" s="145"/>
      <c r="N114" s="145"/>
      <c r="O114" s="145"/>
      <c r="P114" s="145"/>
      <c r="Q114" s="145"/>
      <c r="R114" s="145"/>
    </row>
    <row r="115" spans="1:18" ht="20.399999999999999" customHeight="1">
      <c r="A115" s="131"/>
      <c r="B115" s="131"/>
      <c r="C115" s="131"/>
      <c r="D115" s="131"/>
      <c r="E115" s="131"/>
      <c r="F115" s="131"/>
      <c r="G115" s="131"/>
      <c r="H115" s="131"/>
      <c r="I115" s="131"/>
      <c r="J115" s="145"/>
      <c r="K115" s="145"/>
      <c r="L115" s="145"/>
      <c r="M115" s="145"/>
      <c r="N115" s="145"/>
      <c r="O115" s="145"/>
      <c r="P115" s="145"/>
      <c r="Q115" s="145"/>
      <c r="R115" s="145"/>
    </row>
    <row r="116" spans="1:18" ht="20.399999999999999" customHeight="1">
      <c r="A116" s="131"/>
      <c r="B116" s="131"/>
      <c r="C116" s="131"/>
      <c r="D116" s="131"/>
      <c r="E116" s="131"/>
      <c r="F116" s="131"/>
      <c r="G116" s="131"/>
      <c r="H116" s="131"/>
      <c r="I116" s="131"/>
      <c r="J116" s="145"/>
      <c r="K116" s="145"/>
      <c r="L116" s="145"/>
      <c r="M116" s="145"/>
      <c r="N116" s="145"/>
      <c r="O116" s="145"/>
      <c r="P116" s="145"/>
      <c r="Q116" s="145"/>
      <c r="R116" s="145"/>
    </row>
    <row r="117" spans="1:18" ht="20.399999999999999" customHeight="1">
      <c r="A117" s="90" t="s">
        <v>42</v>
      </c>
      <c r="B117" s="131"/>
      <c r="C117" s="131"/>
      <c r="D117" s="131"/>
      <c r="E117" s="131"/>
      <c r="F117" s="131"/>
      <c r="G117" s="131"/>
      <c r="H117" s="131"/>
      <c r="I117" s="131"/>
      <c r="J117" s="145"/>
      <c r="K117" s="145"/>
      <c r="L117" s="145"/>
      <c r="M117" s="145"/>
      <c r="N117" s="145"/>
      <c r="O117" s="145"/>
      <c r="P117" s="145"/>
      <c r="Q117" s="145"/>
      <c r="R117" s="145"/>
    </row>
    <row r="118" spans="1:18" ht="20.399999999999999" customHeight="1">
      <c r="A118" s="159"/>
      <c r="B118" s="159">
        <f>IF(C118="","",'ข้อมูลพื้นฐาน PLC'!$C$22)</f>
        <v>1</v>
      </c>
      <c r="C118" s="160" t="str">
        <f>IF('ข้อมูลพื้นฐาน PLC'!$E$22="","",'ข้อมูลพื้นฐาน PLC'!$E$22)</f>
        <v>นักเรียนสามารถ 1</v>
      </c>
      <c r="D118" s="160"/>
      <c r="E118" s="160"/>
      <c r="F118" s="160"/>
      <c r="G118" s="160"/>
      <c r="H118" s="160"/>
      <c r="I118" s="160"/>
      <c r="J118" s="160"/>
      <c r="K118" s="160"/>
      <c r="L118" s="160"/>
      <c r="M118" s="160"/>
      <c r="N118" s="160"/>
      <c r="O118" s="160"/>
      <c r="P118" s="160"/>
      <c r="Q118" s="160"/>
      <c r="R118" s="160"/>
    </row>
    <row r="119" spans="1:18" ht="20.399999999999999" customHeight="1">
      <c r="A119" s="161"/>
      <c r="B119" s="159">
        <f>IF(C119="","",'ข้อมูลพื้นฐาน PLC'!$C$23)</f>
        <v>2</v>
      </c>
      <c r="C119" s="160" t="str">
        <f>IF('ข้อมูลพื้นฐาน PLC'!$E$23="","",'ข้อมูลพื้นฐาน PLC'!$E$23)</f>
        <v>นักเรียนสามารถ 2</v>
      </c>
      <c r="D119" s="160"/>
      <c r="E119" s="160"/>
      <c r="F119" s="160"/>
      <c r="G119" s="160"/>
      <c r="H119" s="160"/>
      <c r="I119" s="160"/>
      <c r="J119" s="160"/>
      <c r="K119" s="160"/>
      <c r="L119" s="160"/>
      <c r="M119" s="160"/>
      <c r="N119" s="160"/>
      <c r="O119" s="160"/>
      <c r="P119" s="160"/>
      <c r="Q119" s="160"/>
      <c r="R119" s="160"/>
    </row>
    <row r="120" spans="1:18" ht="20.399999999999999" customHeight="1">
      <c r="A120" s="161"/>
      <c r="B120" s="159">
        <f>IF(C120="","",'ข้อมูลพื้นฐาน PLC'!$C$24)</f>
        <v>3</v>
      </c>
      <c r="C120" s="160" t="str">
        <f>IF('ข้อมูลพื้นฐาน PLC'!$E$24="","",'ข้อมูลพื้นฐาน PLC'!$E$24)</f>
        <v>นักเรียนสามารถ 3</v>
      </c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</row>
    <row r="121" spans="1:18" ht="20.399999999999999" customHeight="1">
      <c r="A121" s="161"/>
      <c r="B121" s="159">
        <f>IF(C121="","",'ข้อมูลพื้นฐาน PLC'!$C$25)</f>
        <v>4</v>
      </c>
      <c r="C121" s="160" t="str">
        <f>IF('ข้อมูลพื้นฐาน PLC'!$E$25="","",'ข้อมูลพื้นฐาน PLC'!$E$25)</f>
        <v>นักเรียนสามารถ 4</v>
      </c>
      <c r="D121" s="160"/>
      <c r="E121" s="160"/>
      <c r="F121" s="160"/>
      <c r="G121" s="160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</row>
    <row r="122" spans="1:18" ht="20.399999999999999" customHeight="1">
      <c r="A122" s="161"/>
      <c r="B122" s="159">
        <f>IF(C122="","",'ข้อมูลพื้นฐาน PLC'!$C$26)</f>
        <v>5</v>
      </c>
      <c r="C122" s="160" t="str">
        <f>IF('ข้อมูลพื้นฐาน PLC'!$E$26="","",'ข้อมูลพื้นฐาน PLC'!$E$26)</f>
        <v>นักเรียนสามารถ 5</v>
      </c>
      <c r="D122" s="160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</row>
    <row r="123" spans="1:18" ht="20.399999999999999" customHeight="1">
      <c r="A123" s="90"/>
      <c r="B123" s="131"/>
      <c r="C123" s="131"/>
      <c r="D123" s="131"/>
      <c r="E123" s="131"/>
      <c r="F123" s="131"/>
      <c r="G123" s="131"/>
      <c r="H123" s="131"/>
      <c r="I123" s="131"/>
      <c r="J123" s="145"/>
      <c r="K123" s="145"/>
      <c r="L123" s="145"/>
      <c r="M123" s="145"/>
      <c r="N123" s="145"/>
      <c r="O123" s="145"/>
      <c r="P123" s="145"/>
      <c r="Q123" s="145"/>
      <c r="R123" s="145"/>
    </row>
    <row r="124" spans="1:18" ht="20.399999999999999" customHeight="1">
      <c r="A124" s="90" t="s">
        <v>43</v>
      </c>
      <c r="B124" s="158"/>
      <c r="C124" s="131"/>
      <c r="D124" s="131"/>
      <c r="E124" s="131"/>
      <c r="F124" s="131"/>
      <c r="G124" s="131"/>
      <c r="H124" s="131"/>
      <c r="I124" s="131"/>
      <c r="J124" s="145"/>
      <c r="K124" s="145"/>
      <c r="L124" s="145"/>
      <c r="M124" s="145"/>
      <c r="N124" s="145"/>
      <c r="O124" s="145"/>
      <c r="P124" s="145"/>
      <c r="Q124" s="145"/>
      <c r="R124" s="145"/>
    </row>
    <row r="125" spans="1:18" ht="20.399999999999999" customHeight="1">
      <c r="A125" s="90"/>
      <c r="B125" s="128" t="s">
        <v>136</v>
      </c>
      <c r="C125" s="131"/>
      <c r="D125" s="162" t="str">
        <f>ข้อมูลทั่วไป!$B$14&amp;" "&amp;ข้อมูลทั่วไป!$C$14&amp;" "&amp;ข้อมูลทั่วไป!$B$15&amp;" "&amp;ข้อมูลทั่วไป!$C$15</f>
        <v>ชั้นมัธยมศึกษาปีที่ 3 ห้องที่ 5</v>
      </c>
      <c r="E125" s="162"/>
      <c r="F125" s="162"/>
      <c r="G125" s="162"/>
      <c r="H125" s="162"/>
      <c r="I125" s="162"/>
      <c r="J125" s="145"/>
      <c r="K125" s="151" t="s">
        <v>90</v>
      </c>
      <c r="L125" s="135">
        <f>SUM(ข้อมูลทั่วไป!$C$16:$C$17)</f>
        <v>31</v>
      </c>
      <c r="M125" s="135"/>
      <c r="N125" s="145" t="s">
        <v>68</v>
      </c>
      <c r="O125" s="145"/>
      <c r="P125" s="145"/>
      <c r="Q125" s="145"/>
      <c r="R125" s="145"/>
    </row>
    <row r="126" spans="1:18" ht="20.399999999999999" customHeight="1">
      <c r="A126" s="90"/>
      <c r="B126" s="131" t="s">
        <v>91</v>
      </c>
      <c r="C126" s="131"/>
      <c r="D126" s="131"/>
      <c r="E126" s="174"/>
      <c r="F126" s="152" t="str">
        <f>ข้อมูลทั่วไป!$C$10</f>
        <v>คณิตศาสตร์</v>
      </c>
      <c r="G126" s="152"/>
      <c r="H126" s="152"/>
      <c r="I126" s="152"/>
      <c r="J126" s="152"/>
      <c r="K126" s="152"/>
      <c r="L126" s="152"/>
      <c r="M126" s="152"/>
      <c r="N126" s="152"/>
      <c r="O126" s="145"/>
      <c r="P126" s="145"/>
      <c r="Q126" s="145"/>
      <c r="R126" s="145"/>
    </row>
    <row r="127" spans="1:18" ht="20.399999999999999" customHeight="1">
      <c r="A127" s="90"/>
      <c r="B127" s="131"/>
      <c r="C127" s="131"/>
      <c r="D127" s="131"/>
      <c r="E127" s="131"/>
      <c r="F127" s="131"/>
      <c r="G127" s="131"/>
      <c r="H127" s="131"/>
      <c r="I127" s="131"/>
      <c r="J127" s="145"/>
      <c r="K127" s="145"/>
      <c r="L127" s="145"/>
      <c r="M127" s="145"/>
      <c r="N127" s="145"/>
      <c r="O127" s="145"/>
      <c r="P127" s="145"/>
      <c r="Q127" s="145"/>
      <c r="R127" s="145"/>
    </row>
    <row r="128" spans="1:18" ht="20.399999999999999" customHeight="1">
      <c r="A128" s="90" t="s">
        <v>44</v>
      </c>
      <c r="B128" s="131"/>
      <c r="C128" s="131"/>
      <c r="D128" s="131"/>
      <c r="E128" s="131"/>
      <c r="F128" s="131"/>
      <c r="G128" s="131"/>
      <c r="H128" s="131"/>
      <c r="I128" s="131"/>
      <c r="J128" s="145"/>
      <c r="K128" s="145"/>
      <c r="L128" s="145"/>
      <c r="M128" s="145"/>
      <c r="N128" s="145"/>
      <c r="O128" s="145"/>
      <c r="P128" s="145"/>
      <c r="Q128" s="145"/>
      <c r="R128" s="145"/>
    </row>
    <row r="129" spans="1:18" ht="20.399999999999999" customHeight="1">
      <c r="A129" s="159"/>
      <c r="B129" s="159">
        <f>IF(C129="","",'ข้อมูลพื้นฐาน PLC'!$C$22)</f>
        <v>1</v>
      </c>
      <c r="C129" s="160" t="str">
        <f>IF('ข้อมูลพื้นฐาน PLC'!$F$22="","",'ข้อมูลพื้นฐาน PLC'!$F$22)</f>
        <v>งานที่ 1</v>
      </c>
      <c r="D129" s="160"/>
      <c r="E129" s="160"/>
      <c r="F129" s="160"/>
      <c r="G129" s="160"/>
      <c r="H129" s="160"/>
      <c r="I129" s="160"/>
      <c r="J129" s="160"/>
      <c r="K129" s="160"/>
      <c r="L129" s="160"/>
      <c r="M129" s="160"/>
      <c r="N129" s="160"/>
      <c r="O129" s="160"/>
      <c r="P129" s="160"/>
      <c r="Q129" s="160"/>
      <c r="R129" s="160"/>
    </row>
    <row r="130" spans="1:18" ht="20.399999999999999" customHeight="1">
      <c r="A130" s="161"/>
      <c r="B130" s="159">
        <f>IF(C130="","",'ข้อมูลพื้นฐาน PLC'!$C$23)</f>
        <v>2</v>
      </c>
      <c r="C130" s="160" t="str">
        <f>IF('ข้อมูลพื้นฐาน PLC'!$F$23="","",'ข้อมูลพื้นฐาน PLC'!$F$23)</f>
        <v>งานที่ 2</v>
      </c>
      <c r="D130" s="160"/>
      <c r="E130" s="160"/>
      <c r="F130" s="160"/>
      <c r="G130" s="160"/>
      <c r="H130" s="160"/>
      <c r="I130" s="160"/>
      <c r="J130" s="160"/>
      <c r="K130" s="160"/>
      <c r="L130" s="160"/>
      <c r="M130" s="160"/>
      <c r="N130" s="160"/>
      <c r="O130" s="160"/>
      <c r="P130" s="160"/>
      <c r="Q130" s="160"/>
      <c r="R130" s="160"/>
    </row>
    <row r="131" spans="1:18" ht="20.399999999999999" customHeight="1">
      <c r="A131" s="161"/>
      <c r="B131" s="159">
        <f>IF(C131="","",'ข้อมูลพื้นฐาน PLC'!$C$24)</f>
        <v>3</v>
      </c>
      <c r="C131" s="160" t="str">
        <f>IF('ข้อมูลพื้นฐาน PLC'!$F$24="","",'ข้อมูลพื้นฐาน PLC'!$F$24)</f>
        <v>งานที่ 3</v>
      </c>
      <c r="D131" s="160"/>
      <c r="E131" s="160"/>
      <c r="F131" s="160"/>
      <c r="G131" s="160"/>
      <c r="H131" s="160"/>
      <c r="I131" s="160"/>
      <c r="J131" s="160"/>
      <c r="K131" s="160"/>
      <c r="L131" s="160"/>
      <c r="M131" s="160"/>
      <c r="N131" s="160"/>
      <c r="O131" s="160"/>
      <c r="P131" s="160"/>
      <c r="Q131" s="160"/>
      <c r="R131" s="160"/>
    </row>
    <row r="132" spans="1:18" ht="20.399999999999999" customHeight="1">
      <c r="A132" s="161"/>
      <c r="B132" s="159">
        <f>IF(C132="","",'ข้อมูลพื้นฐาน PLC'!$C$25)</f>
        <v>4</v>
      </c>
      <c r="C132" s="160" t="str">
        <f>IF('ข้อมูลพื้นฐาน PLC'!$F$25="","",'ข้อมูลพื้นฐาน PLC'!$F$25)</f>
        <v>งานที่ 4</v>
      </c>
      <c r="D132" s="160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0"/>
      <c r="R132" s="160"/>
    </row>
    <row r="133" spans="1:18" ht="20.399999999999999" customHeight="1">
      <c r="A133" s="161"/>
      <c r="B133" s="159">
        <f>IF(C133="","",'ข้อมูลพื้นฐาน PLC'!$C$26)</f>
        <v>5</v>
      </c>
      <c r="C133" s="160" t="str">
        <f>IF('ข้อมูลพื้นฐาน PLC'!$F$26="","",'ข้อมูลพื้นฐาน PLC'!$F$26)</f>
        <v>งานที่ 5</v>
      </c>
      <c r="D133" s="160"/>
      <c r="E133" s="160"/>
      <c r="F133" s="160"/>
      <c r="G133" s="160"/>
      <c r="H133" s="160"/>
      <c r="I133" s="160"/>
      <c r="J133" s="160"/>
      <c r="K133" s="160"/>
      <c r="L133" s="160"/>
      <c r="M133" s="160"/>
      <c r="N133" s="160"/>
      <c r="O133" s="160"/>
      <c r="P133" s="160"/>
      <c r="Q133" s="160"/>
      <c r="R133" s="160"/>
    </row>
    <row r="134" spans="1:18" ht="20.399999999999999" customHeight="1">
      <c r="A134" s="145"/>
      <c r="B134" s="131"/>
      <c r="C134" s="131"/>
      <c r="D134" s="131"/>
      <c r="E134" s="131"/>
      <c r="F134" s="131"/>
      <c r="G134" s="131"/>
      <c r="H134" s="131"/>
      <c r="I134" s="131"/>
      <c r="J134" s="145"/>
      <c r="K134" s="145"/>
      <c r="L134" s="145"/>
      <c r="M134" s="145"/>
      <c r="N134" s="145"/>
      <c r="O134" s="145"/>
      <c r="P134" s="145"/>
      <c r="Q134" s="145"/>
      <c r="R134" s="145"/>
    </row>
    <row r="135" spans="1:18" ht="20.399999999999999" customHeight="1">
      <c r="A135" s="90"/>
      <c r="B135" s="131"/>
      <c r="C135" s="131"/>
      <c r="D135" s="131"/>
      <c r="E135" s="131"/>
      <c r="F135" s="131"/>
      <c r="G135" s="131"/>
      <c r="H135" s="131"/>
      <c r="I135" s="131"/>
      <c r="J135" s="145"/>
      <c r="K135" s="88" t="s">
        <v>92</v>
      </c>
      <c r="L135" s="145"/>
      <c r="M135" s="145"/>
      <c r="N135" s="145"/>
      <c r="O135" s="135">
        <f>IF('ข้อมูลพื้นฐาน PLC'!$D$2="","",'ข้อมูลพื้นฐาน PLC'!$D$2)</f>
        <v>15</v>
      </c>
      <c r="P135" s="135"/>
      <c r="Q135" s="145" t="s">
        <v>93</v>
      </c>
      <c r="R135" s="145"/>
    </row>
    <row r="136" spans="1:18" ht="20.399999999999999" customHeight="1">
      <c r="A136" s="90"/>
      <c r="B136" s="131"/>
      <c r="C136" s="131"/>
      <c r="D136" s="131"/>
      <c r="E136" s="131"/>
      <c r="F136" s="131"/>
      <c r="G136" s="131"/>
      <c r="H136" s="131"/>
      <c r="I136" s="131"/>
      <c r="J136" s="145"/>
      <c r="K136" s="145"/>
      <c r="L136" s="145"/>
      <c r="M136" s="145"/>
      <c r="N136" s="145"/>
      <c r="O136" s="145"/>
      <c r="P136" s="145"/>
      <c r="Q136" s="145"/>
      <c r="R136" s="145"/>
    </row>
    <row r="137" spans="1:18" ht="20.399999999999999" customHeight="1">
      <c r="A137" s="90"/>
      <c r="B137" s="131"/>
      <c r="C137" s="131"/>
      <c r="D137" s="131"/>
      <c r="E137" s="131"/>
      <c r="F137" s="131"/>
      <c r="G137" s="131"/>
      <c r="H137" s="131"/>
      <c r="I137" s="131"/>
      <c r="J137" s="145"/>
      <c r="K137" s="145"/>
      <c r="L137" s="145"/>
      <c r="M137" s="145"/>
      <c r="N137" s="145"/>
      <c r="O137" s="145"/>
      <c r="P137" s="145"/>
      <c r="Q137" s="145"/>
      <c r="R137" s="145"/>
    </row>
    <row r="138" spans="1:18" ht="20.399999999999999" customHeight="1">
      <c r="A138" s="143"/>
      <c r="B138" s="143" t="s">
        <v>21</v>
      </c>
      <c r="C138" s="143"/>
      <c r="D138" s="143"/>
      <c r="E138" s="143"/>
      <c r="F138" s="143"/>
      <c r="G138" s="143" t="s">
        <v>45</v>
      </c>
      <c r="H138" s="143"/>
      <c r="I138" s="131"/>
      <c r="J138" s="134"/>
      <c r="K138" s="134" t="s">
        <v>21</v>
      </c>
      <c r="L138" s="134"/>
      <c r="M138" s="134"/>
      <c r="N138" s="134"/>
      <c r="O138" s="134"/>
      <c r="P138" s="134" t="s">
        <v>46</v>
      </c>
      <c r="Q138" s="134"/>
      <c r="R138" s="145"/>
    </row>
    <row r="139" spans="1:18" ht="20.399999999999999" customHeight="1">
      <c r="A139" s="163" t="str">
        <f>"("&amp;ข้อมูลทั่วไป!$F$10&amp;")"</f>
        <v>(นาย 1)</v>
      </c>
      <c r="B139" s="163"/>
      <c r="C139" s="163"/>
      <c r="D139" s="163"/>
      <c r="E139" s="163"/>
      <c r="F139" s="163"/>
      <c r="G139" s="163"/>
      <c r="H139" s="163"/>
      <c r="I139" s="131"/>
      <c r="J139" s="142" t="str">
        <f>"("&amp;ข้อมูลทั่วไป!$C$6&amp;")"</f>
        <v>(นายธีรสิทธิ์ เคียนทอง)</v>
      </c>
      <c r="K139" s="142"/>
      <c r="L139" s="142"/>
      <c r="M139" s="142"/>
      <c r="N139" s="142"/>
      <c r="O139" s="142"/>
      <c r="P139" s="142"/>
      <c r="Q139" s="142"/>
      <c r="R139" s="145"/>
    </row>
    <row r="140" spans="1:18" ht="20.399999999999999" customHeight="1">
      <c r="A140" s="163" t="str">
        <f>ข้อมูลทั่วไป!$G$10&amp;"โรงเรียน"&amp;ข้อมูลทั่วไป!$C$2</f>
        <v>ครูโรงเรียนทับช้างวิทยาคม</v>
      </c>
      <c r="B140" s="163"/>
      <c r="C140" s="163"/>
      <c r="D140" s="163"/>
      <c r="E140" s="163"/>
      <c r="F140" s="163"/>
      <c r="G140" s="163"/>
      <c r="H140" s="163"/>
      <c r="I140" s="131"/>
      <c r="J140" s="142" t="str">
        <f>"ผู้อำนวยการโรงเรียน"&amp;ข้อมูลทั่วไป!$C$2</f>
        <v>ผู้อำนวยการโรงเรียนทับช้างวิทยาคม</v>
      </c>
      <c r="K140" s="142"/>
      <c r="L140" s="142"/>
      <c r="M140" s="142"/>
      <c r="N140" s="142"/>
      <c r="O140" s="142"/>
      <c r="P140" s="142"/>
      <c r="Q140" s="142"/>
      <c r="R140" s="145"/>
    </row>
  </sheetData>
  <sheetProtection algorithmName="SHA-512" hashValue="PDJX4l2CGMIfhb56E8hB5YpA5yu1gm6HXJkCnldJwpANYgeU7+PwglYUV5xv3RPECIBjBjlBjT4llSqSjUaVCQ==" saltValue="NPHjoKS9d9bzvrdG3jZ6+w==" spinCount="100000" sheet="1" objects="1" scenarios="1"/>
  <mergeCells count="175">
    <mergeCell ref="F126:N126"/>
    <mergeCell ref="A79:R79"/>
    <mergeCell ref="B81:G81"/>
    <mergeCell ref="J81:R81"/>
    <mergeCell ref="B82:G82"/>
    <mergeCell ref="J82:R82"/>
    <mergeCell ref="C83:H83"/>
    <mergeCell ref="L83:Q83"/>
    <mergeCell ref="C84:H84"/>
    <mergeCell ref="L84:Q84"/>
    <mergeCell ref="A87:B87"/>
    <mergeCell ref="C87:J87"/>
    <mergeCell ref="K87:N87"/>
    <mergeCell ref="O87:R87"/>
    <mergeCell ref="A88:B88"/>
    <mergeCell ref="C88:J88"/>
    <mergeCell ref="K88:N88"/>
    <mergeCell ref="O88:R88"/>
    <mergeCell ref="A89:B89"/>
    <mergeCell ref="C89:J89"/>
    <mergeCell ref="K89:N89"/>
    <mergeCell ref="O89:R89"/>
    <mergeCell ref="A90:B90"/>
    <mergeCell ref="C90:J90"/>
    <mergeCell ref="K90:N90"/>
    <mergeCell ref="O90:R90"/>
    <mergeCell ref="A91:B91"/>
    <mergeCell ref="C91:J91"/>
    <mergeCell ref="K91:N91"/>
    <mergeCell ref="O91:R91"/>
    <mergeCell ref="A92:B92"/>
    <mergeCell ref="C92:J92"/>
    <mergeCell ref="K92:N92"/>
    <mergeCell ref="O92:R92"/>
    <mergeCell ref="A93:B93"/>
    <mergeCell ref="C93:J93"/>
    <mergeCell ref="K93:N93"/>
    <mergeCell ref="O93:R93"/>
    <mergeCell ref="A94:B94"/>
    <mergeCell ref="C94:J94"/>
    <mergeCell ref="K94:N94"/>
    <mergeCell ref="O94:R94"/>
    <mergeCell ref="A95:B95"/>
    <mergeCell ref="C95:J95"/>
    <mergeCell ref="K95:N95"/>
    <mergeCell ref="O95:R95"/>
    <mergeCell ref="A99:I99"/>
    <mergeCell ref="J99:R99"/>
    <mergeCell ref="A100:I105"/>
    <mergeCell ref="J100:R105"/>
    <mergeCell ref="C108:R108"/>
    <mergeCell ref="C109:R109"/>
    <mergeCell ref="C110:R110"/>
    <mergeCell ref="C111:R111"/>
    <mergeCell ref="C112:R112"/>
    <mergeCell ref="C118:R118"/>
    <mergeCell ref="C119:R119"/>
    <mergeCell ref="C120:R120"/>
    <mergeCell ref="C133:R133"/>
    <mergeCell ref="O135:P135"/>
    <mergeCell ref="A139:H139"/>
    <mergeCell ref="J139:Q139"/>
    <mergeCell ref="C121:R121"/>
    <mergeCell ref="C122:R122"/>
    <mergeCell ref="D125:I125"/>
    <mergeCell ref="L125:M125"/>
    <mergeCell ref="C129:R129"/>
    <mergeCell ref="M44:R44"/>
    <mergeCell ref="A46:B46"/>
    <mergeCell ref="C46:J46"/>
    <mergeCell ref="K46:N46"/>
    <mergeCell ref="O46:R46"/>
    <mergeCell ref="A140:H140"/>
    <mergeCell ref="J140:Q140"/>
    <mergeCell ref="C130:R130"/>
    <mergeCell ref="C131:R131"/>
    <mergeCell ref="C132:R132"/>
    <mergeCell ref="A47:B47"/>
    <mergeCell ref="C47:J47"/>
    <mergeCell ref="K47:N47"/>
    <mergeCell ref="O47:R47"/>
    <mergeCell ref="A48:B48"/>
    <mergeCell ref="C48:J48"/>
    <mergeCell ref="K48:N48"/>
    <mergeCell ref="O48:R48"/>
    <mergeCell ref="A49:B49"/>
    <mergeCell ref="C49:J49"/>
    <mergeCell ref="K49:N49"/>
    <mergeCell ref="O49:R49"/>
    <mergeCell ref="A50:B50"/>
    <mergeCell ref="C50:J50"/>
    <mergeCell ref="K50:N50"/>
    <mergeCell ref="O50:R50"/>
    <mergeCell ref="A51:B51"/>
    <mergeCell ref="C51:J51"/>
    <mergeCell ref="K51:N51"/>
    <mergeCell ref="O51:R51"/>
    <mergeCell ref="A52:B52"/>
    <mergeCell ref="C52:J52"/>
    <mergeCell ref="K52:N52"/>
    <mergeCell ref="O52:R52"/>
    <mergeCell ref="J59:Q59"/>
    <mergeCell ref="A53:B53"/>
    <mergeCell ref="C53:J53"/>
    <mergeCell ref="K53:N53"/>
    <mergeCell ref="O53:R53"/>
    <mergeCell ref="A54:B54"/>
    <mergeCell ref="C54:J54"/>
    <mergeCell ref="K54:N54"/>
    <mergeCell ref="O54:R54"/>
    <mergeCell ref="N9:R9"/>
    <mergeCell ref="C9:K9"/>
    <mergeCell ref="J22:L22"/>
    <mergeCell ref="M22:O22"/>
    <mergeCell ref="P22:R22"/>
    <mergeCell ref="J58:Q58"/>
    <mergeCell ref="A41:R41"/>
    <mergeCell ref="C43:I43"/>
    <mergeCell ref="M43:R43"/>
    <mergeCell ref="D44:H44"/>
    <mergeCell ref="A3:R3"/>
    <mergeCell ref="A4:R4"/>
    <mergeCell ref="A5:R5"/>
    <mergeCell ref="L7:R7"/>
    <mergeCell ref="C7:G7"/>
    <mergeCell ref="F8:G8"/>
    <mergeCell ref="A11:I12"/>
    <mergeCell ref="J12:L12"/>
    <mergeCell ref="M12:O12"/>
    <mergeCell ref="P12:R12"/>
    <mergeCell ref="J11:R11"/>
    <mergeCell ref="E37:L37"/>
    <mergeCell ref="M33:O33"/>
    <mergeCell ref="P33:R33"/>
    <mergeCell ref="J26:L26"/>
    <mergeCell ref="M26:O26"/>
    <mergeCell ref="P26:R26"/>
    <mergeCell ref="J27:L28"/>
    <mergeCell ref="M27:O28"/>
    <mergeCell ref="M20:O20"/>
    <mergeCell ref="P20:R20"/>
    <mergeCell ref="J30:L30"/>
    <mergeCell ref="M30:O30"/>
    <mergeCell ref="P30:R30"/>
    <mergeCell ref="J31:L31"/>
    <mergeCell ref="M31:O31"/>
    <mergeCell ref="P31:R31"/>
    <mergeCell ref="P27:R28"/>
    <mergeCell ref="M14:O15"/>
    <mergeCell ref="P14:R15"/>
    <mergeCell ref="J17:L17"/>
    <mergeCell ref="M17:O17"/>
    <mergeCell ref="P17:R17"/>
    <mergeCell ref="J18:L18"/>
    <mergeCell ref="M18:O18"/>
    <mergeCell ref="P18:R18"/>
    <mergeCell ref="A30:I30"/>
    <mergeCell ref="A31:I31"/>
    <mergeCell ref="A33:I33"/>
    <mergeCell ref="A22:I24"/>
    <mergeCell ref="J14:L15"/>
    <mergeCell ref="J20:L20"/>
    <mergeCell ref="J33:L33"/>
    <mergeCell ref="A18:I18"/>
    <mergeCell ref="A20:I20"/>
    <mergeCell ref="A26:I26"/>
    <mergeCell ref="A27:I27"/>
    <mergeCell ref="A28:I28"/>
    <mergeCell ref="P13:R13"/>
    <mergeCell ref="J13:L13"/>
    <mergeCell ref="M13:O13"/>
    <mergeCell ref="A13:I13"/>
    <mergeCell ref="A14:I14"/>
    <mergeCell ref="A15:I15"/>
    <mergeCell ref="A17:I17"/>
  </mergeCells>
  <phoneticPr fontId="5" type="noConversion"/>
  <pageMargins left="0.85833333333333328" right="0.27500000000000002" top="0.39166666666666666" bottom="0.4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93F5-0C0A-44C8-884A-DDF90EC1FC12}">
  <sheetPr>
    <tabColor rgb="FF7030A0"/>
  </sheetPr>
  <dimension ref="A1:R216"/>
  <sheetViews>
    <sheetView showGridLines="0" view="pageLayout" topLeftCell="A37" zoomScale="82" zoomScaleNormal="100" zoomScalePageLayoutView="82" workbookViewId="0">
      <selection activeCell="A80" sqref="A80:R80"/>
    </sheetView>
  </sheetViews>
  <sheetFormatPr defaultColWidth="5" defaultRowHeight="20.399999999999999" customHeight="1"/>
  <cols>
    <col min="1" max="1" width="5.5546875" style="143" customWidth="1"/>
    <col min="2" max="18" width="5" style="143"/>
    <col min="19" max="16384" width="5" style="145"/>
  </cols>
  <sheetData>
    <row r="1" spans="1:18" ht="20.399999999999999" customHeight="1">
      <c r="R1" s="144" t="s">
        <v>47</v>
      </c>
    </row>
    <row r="2" spans="1:18" ht="20.399999999999999" customHeight="1">
      <c r="A2" s="145"/>
    </row>
    <row r="3" spans="1:18" ht="20.399999999999999" customHeight="1">
      <c r="A3" s="92" t="s">
        <v>155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</row>
    <row r="4" spans="1:18" ht="20.399999999999999" customHeight="1">
      <c r="A4" s="164"/>
    </row>
    <row r="5" spans="1:18" ht="20.399999999999999" customHeight="1">
      <c r="A5" s="148" t="s">
        <v>76</v>
      </c>
      <c r="B5" s="149" t="str">
        <f>ข้อมูลทั่วไป!$C$9</f>
        <v>รักนะคณิตศาสตร์</v>
      </c>
      <c r="C5" s="149"/>
      <c r="D5" s="149"/>
      <c r="E5" s="149"/>
      <c r="F5" s="149"/>
      <c r="G5" s="149"/>
      <c r="H5" s="147"/>
      <c r="I5" s="147" t="s">
        <v>77</v>
      </c>
      <c r="J5" s="149" t="str">
        <f>ข้อมูลทั่วไป!$C$2</f>
        <v>ทับช้างวิทยาคม</v>
      </c>
      <c r="K5" s="149"/>
      <c r="L5" s="149"/>
      <c r="M5" s="149"/>
      <c r="N5" s="149"/>
      <c r="O5" s="149"/>
      <c r="P5" s="149"/>
      <c r="Q5" s="149"/>
      <c r="R5" s="149"/>
    </row>
    <row r="6" spans="1:18" ht="20.399999999999999" customHeight="1">
      <c r="A6" s="128" t="s">
        <v>78</v>
      </c>
      <c r="B6" s="150" t="str">
        <f>ข้อมูลทั่วไป!$C$3</f>
        <v>นาทวี</v>
      </c>
      <c r="C6" s="150"/>
      <c r="D6" s="150"/>
      <c r="E6" s="150"/>
      <c r="F6" s="150"/>
      <c r="G6" s="150"/>
      <c r="I6" s="151" t="s">
        <v>79</v>
      </c>
      <c r="J6" s="152" t="str">
        <f>ข้อมูลทั่วไป!C4</f>
        <v>สงขลา</v>
      </c>
      <c r="K6" s="152"/>
      <c r="L6" s="152"/>
      <c r="M6" s="152"/>
      <c r="N6" s="152"/>
      <c r="O6" s="152"/>
      <c r="P6" s="152"/>
      <c r="Q6" s="152"/>
      <c r="R6" s="152"/>
    </row>
    <row r="7" spans="1:18" ht="20.399999999999999" customHeight="1">
      <c r="A7" s="157" t="s">
        <v>94</v>
      </c>
      <c r="E7" s="135"/>
      <c r="F7" s="135"/>
      <c r="G7" s="135"/>
      <c r="H7" s="135"/>
      <c r="I7" s="135"/>
      <c r="K7" s="143" t="s">
        <v>80</v>
      </c>
      <c r="L7" s="165"/>
      <c r="M7" s="165"/>
      <c r="N7" s="165"/>
      <c r="O7" s="165"/>
      <c r="P7" s="143" t="s">
        <v>95</v>
      </c>
    </row>
    <row r="8" spans="1:18" ht="20.399999999999999" customHeight="1">
      <c r="A8" s="88" t="s">
        <v>97</v>
      </c>
      <c r="E8" s="150" t="str">
        <f>ข้อมูลทั่วไป!C14&amp;"/"&amp;ข้อมูลทั่วไป!C15</f>
        <v>3/5</v>
      </c>
      <c r="F8" s="150"/>
      <c r="G8" s="150"/>
      <c r="H8" s="150"/>
      <c r="I8" s="150"/>
      <c r="K8" s="143" t="s">
        <v>96</v>
      </c>
      <c r="N8" s="165">
        <f>SUM(ข้อมูลทั่วไป!C16:C17)</f>
        <v>31</v>
      </c>
      <c r="O8" s="165"/>
      <c r="P8" s="143" t="s">
        <v>68</v>
      </c>
    </row>
    <row r="9" spans="1:18" ht="20.399999999999999" customHeight="1">
      <c r="A9" s="148" t="s">
        <v>63</v>
      </c>
      <c r="C9" s="135" t="str">
        <f>'PLC สพม.สขสต 1 (3)'!C7:H7</f>
        <v>นาย 1</v>
      </c>
      <c r="D9" s="135"/>
      <c r="E9" s="135"/>
      <c r="F9" s="135"/>
      <c r="G9" s="135"/>
      <c r="H9" s="135"/>
      <c r="I9" s="143" t="s">
        <v>81</v>
      </c>
      <c r="J9" s="135" t="str">
        <f>ข้อมูลทั่วไป!$C$10</f>
        <v>คณิตศาสตร์</v>
      </c>
      <c r="K9" s="135"/>
      <c r="L9" s="135"/>
      <c r="M9" s="135"/>
      <c r="N9" s="143" t="s">
        <v>82</v>
      </c>
      <c r="O9" s="135" t="str">
        <f>ข้อมูลทั่วไป!$C$13</f>
        <v>ค 23101</v>
      </c>
      <c r="P9" s="135"/>
      <c r="Q9" s="135"/>
      <c r="R9" s="135"/>
    </row>
    <row r="10" spans="1:18" ht="20.399999999999999" customHeight="1">
      <c r="A10" s="88" t="s">
        <v>98</v>
      </c>
      <c r="F10" s="166"/>
      <c r="G10" s="155"/>
      <c r="H10" s="143" t="s">
        <v>99</v>
      </c>
    </row>
    <row r="12" spans="1:18" ht="20.399999999999999" customHeight="1">
      <c r="A12" s="156" t="s">
        <v>88</v>
      </c>
      <c r="B12" s="156"/>
      <c r="C12" s="156" t="s">
        <v>25</v>
      </c>
      <c r="D12" s="156"/>
      <c r="E12" s="156"/>
      <c r="F12" s="156"/>
      <c r="G12" s="156"/>
      <c r="H12" s="156"/>
      <c r="I12" s="156"/>
      <c r="J12" s="156"/>
      <c r="K12" s="156" t="s">
        <v>26</v>
      </c>
      <c r="L12" s="156"/>
      <c r="M12" s="156"/>
      <c r="N12" s="156"/>
      <c r="O12" s="156" t="s">
        <v>27</v>
      </c>
      <c r="P12" s="156"/>
      <c r="Q12" s="156"/>
      <c r="R12" s="156"/>
    </row>
    <row r="13" spans="1:18" ht="20.399999999999999" customHeight="1">
      <c r="A13" s="99">
        <v>1</v>
      </c>
      <c r="B13" s="99"/>
      <c r="C13" s="139" t="str">
        <f>IF(ข้อมูลทั่วไป!$F$10="","",ข้อมูลทั่วไป!$F$10)</f>
        <v>นาย 1</v>
      </c>
      <c r="D13" s="139"/>
      <c r="E13" s="139"/>
      <c r="F13" s="139"/>
      <c r="G13" s="139"/>
      <c r="H13" s="139"/>
      <c r="I13" s="139"/>
      <c r="J13" s="139"/>
      <c r="K13" s="99" t="s">
        <v>28</v>
      </c>
      <c r="L13" s="99"/>
      <c r="M13" s="99"/>
      <c r="N13" s="99"/>
      <c r="O13" s="140"/>
      <c r="P13" s="140"/>
      <c r="Q13" s="140"/>
      <c r="R13" s="140"/>
    </row>
    <row r="14" spans="1:18" ht="20.399999999999999" customHeight="1">
      <c r="A14" s="99">
        <v>2</v>
      </c>
      <c r="B14" s="99"/>
      <c r="C14" s="139" t="str">
        <f>IF(ข้อมูลทั่วไป!$F$11="","",ข้อมูลทั่วไป!$F$11)</f>
        <v>นาย 2</v>
      </c>
      <c r="D14" s="139"/>
      <c r="E14" s="139"/>
      <c r="F14" s="139"/>
      <c r="G14" s="139"/>
      <c r="H14" s="139"/>
      <c r="I14" s="139"/>
      <c r="J14" s="139"/>
      <c r="K14" s="99" t="s">
        <v>29</v>
      </c>
      <c r="L14" s="99"/>
      <c r="M14" s="99"/>
      <c r="N14" s="99"/>
      <c r="O14" s="140"/>
      <c r="P14" s="140"/>
      <c r="Q14" s="140"/>
      <c r="R14" s="140"/>
    </row>
    <row r="15" spans="1:18" ht="20.399999999999999" customHeight="1">
      <c r="A15" s="99">
        <v>3</v>
      </c>
      <c r="B15" s="99"/>
      <c r="C15" s="139" t="str">
        <f>IF(ข้อมูลทั่วไป!$F$12="","",ข้อมูลทั่วไป!$F$12)</f>
        <v>นาย 3</v>
      </c>
      <c r="D15" s="139"/>
      <c r="E15" s="139"/>
      <c r="F15" s="139"/>
      <c r="G15" s="139"/>
      <c r="H15" s="139"/>
      <c r="I15" s="139"/>
      <c r="J15" s="139"/>
      <c r="K15" s="99" t="s">
        <v>29</v>
      </c>
      <c r="L15" s="99"/>
      <c r="M15" s="99"/>
      <c r="N15" s="99"/>
      <c r="O15" s="140"/>
      <c r="P15" s="140"/>
      <c r="Q15" s="140"/>
      <c r="R15" s="140"/>
    </row>
    <row r="16" spans="1:18" ht="20.399999999999999" customHeight="1">
      <c r="A16" s="99">
        <v>4</v>
      </c>
      <c r="B16" s="99"/>
      <c r="C16" s="139" t="str">
        <f>IF(ข้อมูลทั่วไป!$F$13="","",ข้อมูลทั่วไป!$F$13)</f>
        <v>นาย 4</v>
      </c>
      <c r="D16" s="139"/>
      <c r="E16" s="139"/>
      <c r="F16" s="139"/>
      <c r="G16" s="139"/>
      <c r="H16" s="139"/>
      <c r="I16" s="139"/>
      <c r="J16" s="139"/>
      <c r="K16" s="99" t="s">
        <v>31</v>
      </c>
      <c r="L16" s="99"/>
      <c r="M16" s="99"/>
      <c r="N16" s="99"/>
      <c r="O16" s="140"/>
      <c r="P16" s="140"/>
      <c r="Q16" s="140"/>
      <c r="R16" s="140"/>
    </row>
    <row r="17" spans="1:18" ht="20.399999999999999" customHeight="1">
      <c r="A17" s="99">
        <v>5</v>
      </c>
      <c r="B17" s="99"/>
      <c r="C17" s="139" t="str">
        <f>IF(ข้อมูลทั่วไป!$F$14="","",ข้อมูลทั่วไป!$F$14)</f>
        <v>นาย 5</v>
      </c>
      <c r="D17" s="139"/>
      <c r="E17" s="139"/>
      <c r="F17" s="139"/>
      <c r="G17" s="139"/>
      <c r="H17" s="139"/>
      <c r="I17" s="139"/>
      <c r="J17" s="139"/>
      <c r="K17" s="99" t="s">
        <v>33</v>
      </c>
      <c r="L17" s="99"/>
      <c r="M17" s="99"/>
      <c r="N17" s="99"/>
      <c r="O17" s="140"/>
      <c r="P17" s="140"/>
      <c r="Q17" s="140"/>
      <c r="R17" s="140"/>
    </row>
    <row r="18" spans="1:18" ht="20.399999999999999" customHeight="1">
      <c r="A18" s="99">
        <v>6</v>
      </c>
      <c r="B18" s="99"/>
      <c r="C18" s="139" t="str">
        <f>IF(ข้อมูลทั่วไป!$F$15="","",ข้อมูลทั่วไป!$F$15)</f>
        <v>นาย 6</v>
      </c>
      <c r="D18" s="139"/>
      <c r="E18" s="139"/>
      <c r="F18" s="139"/>
      <c r="G18" s="139"/>
      <c r="H18" s="139"/>
      <c r="I18" s="139"/>
      <c r="J18" s="139"/>
      <c r="K18" s="99" t="s">
        <v>33</v>
      </c>
      <c r="L18" s="99"/>
      <c r="M18" s="99"/>
      <c r="N18" s="99"/>
      <c r="O18" s="140"/>
      <c r="P18" s="140"/>
      <c r="Q18" s="140"/>
      <c r="R18" s="140"/>
    </row>
    <row r="19" spans="1:18" ht="20.399999999999999" customHeight="1">
      <c r="A19" s="99">
        <v>7</v>
      </c>
      <c r="B19" s="99"/>
      <c r="C19" s="139" t="str">
        <f>IF(ข้อมูลทั่วไป!$F$16="","",ข้อมูลทั่วไป!$F$16)</f>
        <v>นาย 7</v>
      </c>
      <c r="D19" s="139"/>
      <c r="E19" s="139"/>
      <c r="F19" s="139"/>
      <c r="G19" s="139"/>
      <c r="H19" s="139"/>
      <c r="I19" s="139"/>
      <c r="J19" s="139"/>
      <c r="K19" s="99" t="s">
        <v>33</v>
      </c>
      <c r="L19" s="99"/>
      <c r="M19" s="99"/>
      <c r="N19" s="99"/>
      <c r="O19" s="140"/>
      <c r="P19" s="140"/>
      <c r="Q19" s="140"/>
      <c r="R19" s="140"/>
    </row>
    <row r="20" spans="1:18" ht="20.399999999999999" customHeight="1">
      <c r="A20" s="99">
        <v>8</v>
      </c>
      <c r="B20" s="99"/>
      <c r="C20" s="139" t="str">
        <f>IF(ข้อมูลทั่วไป!$F$17="","",ข้อมูลทั่วไป!$F$17)</f>
        <v>นาย 8</v>
      </c>
      <c r="D20" s="139"/>
      <c r="E20" s="139"/>
      <c r="F20" s="139"/>
      <c r="G20" s="139"/>
      <c r="H20" s="139"/>
      <c r="I20" s="139"/>
      <c r="J20" s="139"/>
      <c r="K20" s="99" t="s">
        <v>35</v>
      </c>
      <c r="L20" s="99"/>
      <c r="M20" s="99"/>
      <c r="N20" s="99"/>
      <c r="O20" s="140"/>
      <c r="P20" s="140"/>
      <c r="Q20" s="140"/>
      <c r="R20" s="140"/>
    </row>
    <row r="21" spans="1:18" ht="20.399999999999999" customHeight="1">
      <c r="A21" s="131"/>
      <c r="B21" s="131"/>
      <c r="C21" s="131"/>
      <c r="D21" s="131"/>
      <c r="E21" s="131"/>
      <c r="F21" s="131"/>
      <c r="G21" s="131"/>
      <c r="H21" s="131"/>
      <c r="I21" s="131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 ht="20.399999999999999" customHeight="1">
      <c r="A22" s="90" t="s">
        <v>102</v>
      </c>
      <c r="B22" s="145"/>
      <c r="C22" s="131"/>
      <c r="D22" s="145"/>
      <c r="E22" s="131"/>
      <c r="F22" s="145"/>
      <c r="G22" s="131"/>
      <c r="H22" s="145"/>
      <c r="I22" s="131"/>
      <c r="J22" s="145"/>
      <c r="K22" s="131"/>
      <c r="L22" s="145"/>
      <c r="M22" s="131"/>
      <c r="N22" s="145"/>
      <c r="O22" s="131"/>
      <c r="P22" s="145"/>
      <c r="Q22" s="131"/>
      <c r="R22" s="145"/>
    </row>
    <row r="23" spans="1:18" ht="20.399999999999999" customHeight="1">
      <c r="A23" s="167" t="str">
        <f>"   "&amp;รายงานในวงรอบ!B5</f>
        <v xml:space="preserve">   </v>
      </c>
      <c r="B23" s="167"/>
      <c r="C23" s="167"/>
      <c r="D23" s="167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</row>
    <row r="24" spans="1:18" ht="20.399999999999999" customHeight="1">
      <c r="A24" s="167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</row>
    <row r="25" spans="1:18" ht="20.399999999999999" customHeight="1">
      <c r="A25" s="167"/>
      <c r="B25" s="167"/>
      <c r="C25" s="167"/>
      <c r="D25" s="167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</row>
    <row r="26" spans="1:18" ht="20.399999999999999" customHeight="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</row>
    <row r="27" spans="1:18" ht="20.399999999999999" customHeight="1">
      <c r="A27" s="90"/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</row>
    <row r="28" spans="1:18" ht="20.399999999999999" customHeight="1">
      <c r="A28" s="90" t="s">
        <v>101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</row>
    <row r="29" spans="1:18" ht="20.399999999999999" customHeight="1">
      <c r="A29" s="168" t="str">
        <f>"   "&amp;รายงานในวงรอบ!B7</f>
        <v xml:space="preserve">   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</row>
    <row r="30" spans="1:18" ht="20.399999999999999" customHeight="1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</row>
    <row r="31" spans="1:18" ht="20.399999999999999" customHeight="1">
      <c r="A31" s="168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</row>
    <row r="32" spans="1:18" ht="20.399999999999999" customHeight="1">
      <c r="A32" s="168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</row>
    <row r="33" spans="1:18" ht="20.399999999999999" customHeight="1">
      <c r="A33" s="9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</row>
    <row r="34" spans="1:18" ht="20.399999999999999" customHeight="1">
      <c r="A34" s="90" t="s">
        <v>48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</row>
    <row r="35" spans="1:18" ht="20.399999999999999" customHeight="1">
      <c r="A35" s="167" t="str">
        <f>"   "&amp;รายงานในวงรอบ!B12</f>
        <v xml:space="preserve">   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</row>
    <row r="36" spans="1:18" ht="20.399999999999999" customHeight="1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</row>
    <row r="37" spans="1:18" ht="20.399999999999999" customHeight="1">
      <c r="A37" s="167"/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</row>
    <row r="38" spans="1:18" ht="20.399999999999999" customHeight="1">
      <c r="A38" s="167"/>
      <c r="B38" s="167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  <row r="39" spans="1:18" ht="20.399999999999999" customHeight="1">
      <c r="A39" s="90"/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</row>
    <row r="40" spans="1:18" ht="20.399999999999999" customHeight="1">
      <c r="A40" s="9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</row>
    <row r="41" spans="1:18" ht="20.399999999999999" customHeight="1">
      <c r="A41" s="90" t="s">
        <v>49</v>
      </c>
      <c r="B41" s="131"/>
      <c r="C41" s="131"/>
      <c r="D41" s="131"/>
      <c r="E41" s="131"/>
      <c r="F41" s="131"/>
      <c r="G41" s="131"/>
      <c r="H41" s="131"/>
      <c r="I41" s="131"/>
      <c r="J41" s="145"/>
      <c r="K41" s="145"/>
      <c r="L41" s="145"/>
      <c r="M41" s="145"/>
      <c r="N41" s="145"/>
      <c r="O41" s="145"/>
      <c r="P41" s="145"/>
      <c r="Q41" s="145"/>
      <c r="R41" s="145"/>
    </row>
    <row r="42" spans="1:18" ht="20.399999999999999" customHeight="1">
      <c r="A42" s="167" t="str">
        <f>"   "&amp;รายงานในวงรอบ!B17</f>
        <v xml:space="preserve">   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</row>
    <row r="43" spans="1:18" ht="20.399999999999999" customHeight="1">
      <c r="A43" s="167"/>
      <c r="B43" s="167"/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</row>
    <row r="44" spans="1:18" ht="20.399999999999999" customHeight="1">
      <c r="A44" s="167"/>
      <c r="B44" s="167"/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ht="20.399999999999999" customHeight="1">
      <c r="A45" s="167"/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</row>
    <row r="46" spans="1:18" ht="20.399999999999999" customHeight="1">
      <c r="A46" s="90"/>
      <c r="B46" s="131"/>
      <c r="C46" s="131"/>
      <c r="D46" s="131"/>
      <c r="E46" s="131"/>
      <c r="F46" s="131"/>
      <c r="G46" s="131"/>
      <c r="H46" s="131"/>
      <c r="I46" s="131"/>
      <c r="J46" s="145"/>
      <c r="K46" s="145"/>
      <c r="L46" s="145"/>
      <c r="M46" s="145"/>
      <c r="N46" s="145"/>
      <c r="O46" s="145"/>
      <c r="P46" s="145"/>
      <c r="Q46" s="145"/>
      <c r="R46" s="145"/>
    </row>
    <row r="47" spans="1:18" ht="20.399999999999999" customHeight="1">
      <c r="A47" s="141" t="s">
        <v>100</v>
      </c>
      <c r="B47" s="131"/>
      <c r="C47" s="131"/>
      <c r="D47" s="131"/>
      <c r="E47" s="131"/>
      <c r="F47" s="131"/>
      <c r="G47" s="131"/>
      <c r="H47" s="159" t="str">
        <f>"   "&amp;รายงานในวงรอบ!B19</f>
        <v xml:space="preserve">   </v>
      </c>
      <c r="I47" s="131" t="s">
        <v>93</v>
      </c>
      <c r="J47" s="145"/>
      <c r="K47" s="145"/>
      <c r="L47" s="145"/>
      <c r="M47" s="145"/>
      <c r="N47" s="145"/>
      <c r="O47" s="145"/>
      <c r="P47" s="145"/>
      <c r="Q47" s="145"/>
      <c r="R47" s="145"/>
    </row>
    <row r="48" spans="1:18" ht="20.399999999999999" customHeight="1">
      <c r="A48" s="90"/>
      <c r="B48" s="131"/>
      <c r="C48" s="131"/>
      <c r="D48" s="131"/>
      <c r="E48" s="131"/>
      <c r="F48" s="131"/>
      <c r="G48" s="131"/>
      <c r="H48" s="131"/>
      <c r="I48" s="131"/>
      <c r="J48" s="145"/>
      <c r="K48" s="145"/>
      <c r="L48" s="145"/>
      <c r="M48" s="145"/>
      <c r="N48" s="145"/>
      <c r="O48" s="145"/>
      <c r="P48" s="145"/>
      <c r="Q48" s="145"/>
      <c r="R48" s="145"/>
    </row>
    <row r="49" spans="1:18" ht="20.399999999999999" customHeight="1">
      <c r="A49" s="90"/>
      <c r="B49" s="131"/>
      <c r="C49" s="131"/>
      <c r="D49" s="131"/>
      <c r="E49" s="131"/>
      <c r="F49" s="131"/>
      <c r="G49" s="131"/>
      <c r="H49" s="131"/>
      <c r="I49" s="131"/>
      <c r="J49" s="145"/>
      <c r="K49" s="145"/>
      <c r="L49" s="145"/>
      <c r="M49" s="145"/>
      <c r="N49" s="145"/>
      <c r="O49" s="145"/>
      <c r="P49" s="145"/>
      <c r="Q49" s="145"/>
      <c r="R49" s="145"/>
    </row>
    <row r="50" spans="1:18" ht="20.399999999999999" customHeight="1">
      <c r="B50" s="143" t="s">
        <v>21</v>
      </c>
      <c r="G50" s="143" t="s">
        <v>45</v>
      </c>
      <c r="I50" s="131"/>
      <c r="J50" s="134"/>
      <c r="K50" s="134" t="s">
        <v>21</v>
      </c>
      <c r="L50" s="134"/>
      <c r="M50" s="134"/>
      <c r="N50" s="134"/>
      <c r="O50" s="134"/>
      <c r="P50" s="134" t="s">
        <v>46</v>
      </c>
      <c r="Q50" s="134"/>
      <c r="R50" s="145"/>
    </row>
    <row r="51" spans="1:18" ht="20.399999999999999" customHeight="1">
      <c r="A51" s="163" t="str">
        <f>"("&amp;ข้อมูลทั่วไป!$F$10&amp;")"</f>
        <v>(นาย 1)</v>
      </c>
      <c r="B51" s="163"/>
      <c r="C51" s="163"/>
      <c r="D51" s="163"/>
      <c r="E51" s="163"/>
      <c r="F51" s="163"/>
      <c r="G51" s="163"/>
      <c r="H51" s="163"/>
      <c r="I51" s="131"/>
      <c r="J51" s="142" t="str">
        <f>"("&amp;ข้อมูลทั่วไป!$C$6&amp;")"</f>
        <v>(นายธีรสิทธิ์ เคียนทอง)</v>
      </c>
      <c r="K51" s="142"/>
      <c r="L51" s="142"/>
      <c r="M51" s="142"/>
      <c r="N51" s="142"/>
      <c r="O51" s="142"/>
      <c r="P51" s="142"/>
      <c r="Q51" s="142"/>
      <c r="R51" s="145"/>
    </row>
    <row r="52" spans="1:18" ht="20.399999999999999" customHeight="1">
      <c r="A52" s="163" t="str">
        <f>ข้อมูลทั่วไป!$G$10&amp;"โรงเรียน"&amp;ข้อมูลทั่วไป!$C$2</f>
        <v>ครูโรงเรียนทับช้างวิทยาคม</v>
      </c>
      <c r="B52" s="163"/>
      <c r="C52" s="163"/>
      <c r="D52" s="163"/>
      <c r="E52" s="163"/>
      <c r="F52" s="163"/>
      <c r="G52" s="163"/>
      <c r="H52" s="163"/>
      <c r="I52" s="131"/>
      <c r="J52" s="142" t="str">
        <f>"ผู้อำนวยการโรงเรียน"&amp;ข้อมูลทั่วไป!$C$2</f>
        <v>ผู้อำนวยการโรงเรียนทับช้างวิทยาคม</v>
      </c>
      <c r="K52" s="142"/>
      <c r="L52" s="142"/>
      <c r="M52" s="142"/>
      <c r="N52" s="142"/>
      <c r="O52" s="142"/>
      <c r="P52" s="142"/>
      <c r="Q52" s="142"/>
      <c r="R52" s="145"/>
    </row>
    <row r="53" spans="1:18" ht="20.399999999999999" customHeight="1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</row>
    <row r="56" spans="1:18" ht="20.399999999999999" customHeight="1">
      <c r="E56" s="145"/>
      <c r="F56" s="145"/>
      <c r="G56" s="145"/>
      <c r="H56" s="145"/>
      <c r="I56" s="145"/>
      <c r="J56" s="145"/>
      <c r="K56" s="145"/>
      <c r="L56" s="145"/>
    </row>
    <row r="57" spans="1:18" ht="20.399999999999999" customHeight="1">
      <c r="E57" s="145"/>
      <c r="F57" s="145"/>
      <c r="G57" s="145"/>
      <c r="H57" s="145"/>
      <c r="I57" s="145"/>
      <c r="J57" s="145"/>
      <c r="K57" s="145"/>
      <c r="L57" s="145"/>
    </row>
    <row r="58" spans="1:18" s="143" customFormat="1" ht="20.399999999999999" customHeight="1">
      <c r="E58" s="145"/>
      <c r="F58" s="145"/>
      <c r="G58" s="145"/>
      <c r="H58" s="145"/>
      <c r="I58" s="145"/>
      <c r="J58" s="145"/>
      <c r="K58" s="145"/>
      <c r="L58" s="145"/>
    </row>
    <row r="77" spans="1:18" ht="20.399999999999999" customHeight="1">
      <c r="R77" s="144" t="s">
        <v>50</v>
      </c>
    </row>
    <row r="78" spans="1:18" ht="20.399999999999999" customHeight="1">
      <c r="A78" s="145"/>
    </row>
    <row r="79" spans="1:18" ht="20.399999999999999" customHeight="1">
      <c r="A79" s="92" t="s">
        <v>162</v>
      </c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</row>
    <row r="80" spans="1:18" ht="20.399999999999999" customHeight="1">
      <c r="A80" s="92" t="s">
        <v>163</v>
      </c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</row>
    <row r="81" spans="1:18" ht="20.399999999999999" customHeight="1">
      <c r="A81" s="93"/>
    </row>
    <row r="82" spans="1:18" ht="20.399999999999999" customHeight="1">
      <c r="A82" s="148" t="s">
        <v>76</v>
      </c>
      <c r="B82" s="149" t="str">
        <f>ข้อมูลทั่วไป!$C$9</f>
        <v>รักนะคณิตศาสตร์</v>
      </c>
      <c r="C82" s="149"/>
      <c r="D82" s="149"/>
      <c r="E82" s="149"/>
      <c r="F82" s="149"/>
      <c r="G82" s="149"/>
      <c r="H82" s="147"/>
      <c r="I82" s="147" t="s">
        <v>77</v>
      </c>
      <c r="J82" s="149" t="str">
        <f>ข้อมูลทั่วไป!$C$2</f>
        <v>ทับช้างวิทยาคม</v>
      </c>
      <c r="K82" s="149"/>
      <c r="L82" s="149"/>
      <c r="M82" s="149"/>
      <c r="N82" s="149"/>
      <c r="O82" s="149"/>
      <c r="P82" s="149"/>
      <c r="Q82" s="149"/>
      <c r="R82" s="149"/>
    </row>
    <row r="83" spans="1:18" ht="20.399999999999999" customHeight="1">
      <c r="A83" s="128" t="s">
        <v>78</v>
      </c>
      <c r="B83" s="150" t="str">
        <f>ข้อมูลทั่วไป!$C$3</f>
        <v>นาทวี</v>
      </c>
      <c r="C83" s="150"/>
      <c r="D83" s="150"/>
      <c r="E83" s="150"/>
      <c r="F83" s="150"/>
      <c r="G83" s="150"/>
      <c r="I83" s="151" t="s">
        <v>79</v>
      </c>
      <c r="J83" s="152" t="str">
        <f>ข้อมูลทั่วไป!C4</f>
        <v>สงขลา</v>
      </c>
      <c r="K83" s="152"/>
      <c r="L83" s="152"/>
      <c r="M83" s="152"/>
      <c r="N83" s="152"/>
      <c r="O83" s="152"/>
      <c r="P83" s="152"/>
      <c r="Q83" s="152"/>
      <c r="R83" s="152"/>
    </row>
    <row r="84" spans="1:18" ht="20.399999999999999" customHeight="1">
      <c r="A84" s="157" t="s">
        <v>94</v>
      </c>
      <c r="E84" s="135"/>
      <c r="F84" s="135"/>
      <c r="G84" s="135"/>
      <c r="H84" s="135"/>
      <c r="I84" s="135"/>
      <c r="K84" s="143" t="s">
        <v>80</v>
      </c>
      <c r="L84" s="165"/>
      <c r="M84" s="165"/>
      <c r="N84" s="165"/>
      <c r="O84" s="165"/>
      <c r="P84" s="143" t="s">
        <v>95</v>
      </c>
    </row>
    <row r="85" spans="1:18" ht="20.399999999999999" customHeight="1">
      <c r="A85" s="88" t="s">
        <v>97</v>
      </c>
      <c r="E85" s="150" t="str">
        <f>ข้อมูลทั่วไป!C14&amp;"/"&amp;ข้อมูลทั่วไป!C15</f>
        <v>3/5</v>
      </c>
      <c r="F85" s="150"/>
      <c r="G85" s="150"/>
      <c r="H85" s="150"/>
      <c r="I85" s="150"/>
      <c r="K85" s="143" t="s">
        <v>96</v>
      </c>
      <c r="N85" s="165">
        <f>SUM(ข้อมูลทั่วไป!C16:C17)</f>
        <v>31</v>
      </c>
      <c r="O85" s="165"/>
      <c r="P85" s="143" t="s">
        <v>68</v>
      </c>
    </row>
    <row r="86" spans="1:18" ht="20.399999999999999" customHeight="1">
      <c r="A86" s="148" t="s">
        <v>63</v>
      </c>
      <c r="C86" s="135" t="str">
        <f>'PLC สพม.สขสต 1 (3)'!C7:H7</f>
        <v>นาย 1</v>
      </c>
      <c r="D86" s="135"/>
      <c r="E86" s="135"/>
      <c r="F86" s="135"/>
      <c r="G86" s="135"/>
      <c r="H86" s="135"/>
      <c r="I86" s="143" t="s">
        <v>81</v>
      </c>
      <c r="J86" s="135" t="str">
        <f>ข้อมูลทั่วไป!$C$10</f>
        <v>คณิตศาสตร์</v>
      </c>
      <c r="K86" s="135"/>
      <c r="L86" s="135"/>
      <c r="M86" s="135"/>
      <c r="N86" s="143" t="s">
        <v>82</v>
      </c>
      <c r="O86" s="135" t="str">
        <f>ข้อมูลทั่วไป!$C$13</f>
        <v>ค 23101</v>
      </c>
      <c r="P86" s="135"/>
      <c r="Q86" s="135"/>
      <c r="R86" s="135"/>
    </row>
    <row r="87" spans="1:18" ht="20.399999999999999" customHeight="1">
      <c r="A87" s="88" t="s">
        <v>103</v>
      </c>
      <c r="F87" s="155"/>
      <c r="G87" s="143" t="s">
        <v>99</v>
      </c>
      <c r="R87" s="145"/>
    </row>
    <row r="89" spans="1:18" ht="20.399999999999999" customHeight="1">
      <c r="A89" s="156" t="s">
        <v>88</v>
      </c>
      <c r="B89" s="156"/>
      <c r="C89" s="156" t="s">
        <v>25</v>
      </c>
      <c r="D89" s="156"/>
      <c r="E89" s="156"/>
      <c r="F89" s="156"/>
      <c r="G89" s="156"/>
      <c r="H89" s="156"/>
      <c r="I89" s="156"/>
      <c r="J89" s="156"/>
      <c r="K89" s="156" t="s">
        <v>26</v>
      </c>
      <c r="L89" s="156"/>
      <c r="M89" s="156"/>
      <c r="N89" s="156"/>
      <c r="O89" s="156" t="s">
        <v>27</v>
      </c>
      <c r="P89" s="156"/>
      <c r="Q89" s="156"/>
      <c r="R89" s="156"/>
    </row>
    <row r="90" spans="1:18" ht="20.399999999999999" customHeight="1">
      <c r="A90" s="99">
        <v>1</v>
      </c>
      <c r="B90" s="99"/>
      <c r="C90" s="139" t="str">
        <f>IF(ข้อมูลทั่วไป!$F$10="","",ข้อมูลทั่วไป!$F$10)</f>
        <v>นาย 1</v>
      </c>
      <c r="D90" s="139"/>
      <c r="E90" s="139"/>
      <c r="F90" s="139"/>
      <c r="G90" s="139"/>
      <c r="H90" s="139"/>
      <c r="I90" s="139"/>
      <c r="J90" s="139"/>
      <c r="K90" s="99" t="s">
        <v>28</v>
      </c>
      <c r="L90" s="99"/>
      <c r="M90" s="99"/>
      <c r="N90" s="99"/>
      <c r="O90" s="140"/>
      <c r="P90" s="140"/>
      <c r="Q90" s="140"/>
      <c r="R90" s="140"/>
    </row>
    <row r="91" spans="1:18" ht="20.399999999999999" customHeight="1">
      <c r="A91" s="99">
        <v>2</v>
      </c>
      <c r="B91" s="99"/>
      <c r="C91" s="139" t="str">
        <f>IF(ข้อมูลทั่วไป!$F$11="","",ข้อมูลทั่วไป!$F$11)</f>
        <v>นาย 2</v>
      </c>
      <c r="D91" s="139"/>
      <c r="E91" s="139"/>
      <c r="F91" s="139"/>
      <c r="G91" s="139"/>
      <c r="H91" s="139"/>
      <c r="I91" s="139"/>
      <c r="J91" s="139"/>
      <c r="K91" s="99" t="s">
        <v>29</v>
      </c>
      <c r="L91" s="99"/>
      <c r="M91" s="99"/>
      <c r="N91" s="99"/>
      <c r="O91" s="140"/>
      <c r="P91" s="140"/>
      <c r="Q91" s="140"/>
      <c r="R91" s="140"/>
    </row>
    <row r="92" spans="1:18" ht="20.399999999999999" customHeight="1">
      <c r="A92" s="99">
        <v>3</v>
      </c>
      <c r="B92" s="99"/>
      <c r="C92" s="139" t="str">
        <f>IF(ข้อมูลทั่วไป!$F$12="","",ข้อมูลทั่วไป!$F$12)</f>
        <v>นาย 3</v>
      </c>
      <c r="D92" s="139"/>
      <c r="E92" s="139"/>
      <c r="F92" s="139"/>
      <c r="G92" s="139"/>
      <c r="H92" s="139"/>
      <c r="I92" s="139"/>
      <c r="J92" s="139"/>
      <c r="K92" s="99" t="s">
        <v>29</v>
      </c>
      <c r="L92" s="99"/>
      <c r="M92" s="99"/>
      <c r="N92" s="99"/>
      <c r="O92" s="140"/>
      <c r="P92" s="140"/>
      <c r="Q92" s="140"/>
      <c r="R92" s="140"/>
    </row>
    <row r="93" spans="1:18" ht="20.399999999999999" customHeight="1">
      <c r="A93" s="99">
        <v>4</v>
      </c>
      <c r="B93" s="99"/>
      <c r="C93" s="139" t="str">
        <f>IF(ข้อมูลทั่วไป!$F$13="","",ข้อมูลทั่วไป!$F$13)</f>
        <v>นาย 4</v>
      </c>
      <c r="D93" s="139"/>
      <c r="E93" s="139"/>
      <c r="F93" s="139"/>
      <c r="G93" s="139"/>
      <c r="H93" s="139"/>
      <c r="I93" s="139"/>
      <c r="J93" s="139"/>
      <c r="K93" s="99" t="s">
        <v>31</v>
      </c>
      <c r="L93" s="99"/>
      <c r="M93" s="99"/>
      <c r="N93" s="99"/>
      <c r="O93" s="140"/>
      <c r="P93" s="140"/>
      <c r="Q93" s="140"/>
      <c r="R93" s="140"/>
    </row>
    <row r="94" spans="1:18" ht="20.399999999999999" customHeight="1">
      <c r="A94" s="99">
        <v>5</v>
      </c>
      <c r="B94" s="99"/>
      <c r="C94" s="139" t="str">
        <f>IF(ข้อมูลทั่วไป!$F$14="","",ข้อมูลทั่วไป!$F$14)</f>
        <v>นาย 5</v>
      </c>
      <c r="D94" s="139"/>
      <c r="E94" s="139"/>
      <c r="F94" s="139"/>
      <c r="G94" s="139"/>
      <c r="H94" s="139"/>
      <c r="I94" s="139"/>
      <c r="J94" s="139"/>
      <c r="K94" s="99" t="s">
        <v>33</v>
      </c>
      <c r="L94" s="99"/>
      <c r="M94" s="99"/>
      <c r="N94" s="99"/>
      <c r="O94" s="140"/>
      <c r="P94" s="140"/>
      <c r="Q94" s="140"/>
      <c r="R94" s="140"/>
    </row>
    <row r="95" spans="1:18" ht="20.399999999999999" customHeight="1">
      <c r="A95" s="99">
        <v>6</v>
      </c>
      <c r="B95" s="99"/>
      <c r="C95" s="139" t="str">
        <f>IF(ข้อมูลทั่วไป!$F$15="","",ข้อมูลทั่วไป!$F$15)</f>
        <v>นาย 6</v>
      </c>
      <c r="D95" s="139"/>
      <c r="E95" s="139"/>
      <c r="F95" s="139"/>
      <c r="G95" s="139"/>
      <c r="H95" s="139"/>
      <c r="I95" s="139"/>
      <c r="J95" s="139"/>
      <c r="K95" s="99" t="s">
        <v>33</v>
      </c>
      <c r="L95" s="99"/>
      <c r="M95" s="99"/>
      <c r="N95" s="99"/>
      <c r="O95" s="140"/>
      <c r="P95" s="140"/>
      <c r="Q95" s="140"/>
      <c r="R95" s="140"/>
    </row>
    <row r="96" spans="1:18" ht="20.399999999999999" customHeight="1">
      <c r="A96" s="99">
        <v>7</v>
      </c>
      <c r="B96" s="99"/>
      <c r="C96" s="139" t="str">
        <f>IF(ข้อมูลทั่วไป!$F$16="","",ข้อมูลทั่วไป!$F$16)</f>
        <v>นาย 7</v>
      </c>
      <c r="D96" s="139"/>
      <c r="E96" s="139"/>
      <c r="F96" s="139"/>
      <c r="G96" s="139"/>
      <c r="H96" s="139"/>
      <c r="I96" s="139"/>
      <c r="J96" s="139"/>
      <c r="K96" s="99" t="s">
        <v>33</v>
      </c>
      <c r="L96" s="99"/>
      <c r="M96" s="99"/>
      <c r="N96" s="99"/>
      <c r="O96" s="140"/>
      <c r="P96" s="140"/>
      <c r="Q96" s="140"/>
      <c r="R96" s="140"/>
    </row>
    <row r="97" spans="1:18" ht="20.399999999999999" customHeight="1">
      <c r="A97" s="99">
        <v>8</v>
      </c>
      <c r="B97" s="99"/>
      <c r="C97" s="139" t="str">
        <f>IF(ข้อมูลทั่วไป!$F$17="","",ข้อมูลทั่วไป!$F$17)</f>
        <v>นาย 8</v>
      </c>
      <c r="D97" s="139"/>
      <c r="E97" s="139"/>
      <c r="F97" s="139"/>
      <c r="G97" s="139"/>
      <c r="H97" s="139"/>
      <c r="I97" s="139"/>
      <c r="J97" s="139"/>
      <c r="K97" s="99" t="s">
        <v>35</v>
      </c>
      <c r="L97" s="99"/>
      <c r="M97" s="99"/>
      <c r="N97" s="99"/>
      <c r="O97" s="140"/>
      <c r="P97" s="140"/>
      <c r="Q97" s="140"/>
      <c r="R97" s="140"/>
    </row>
    <row r="98" spans="1:18" ht="20.399999999999999" customHeight="1">
      <c r="A98" s="131"/>
      <c r="B98" s="131"/>
      <c r="C98" s="131"/>
      <c r="D98" s="131"/>
      <c r="E98" s="131"/>
      <c r="F98" s="131"/>
      <c r="G98" s="131"/>
      <c r="H98" s="131"/>
      <c r="I98" s="131"/>
      <c r="J98" s="145"/>
      <c r="K98" s="145"/>
      <c r="L98" s="145"/>
      <c r="M98" s="145"/>
      <c r="N98" s="145"/>
      <c r="O98" s="145"/>
      <c r="P98" s="145"/>
      <c r="Q98" s="145"/>
      <c r="R98" s="145"/>
    </row>
    <row r="99" spans="1:18" ht="20.399999999999999" customHeight="1">
      <c r="A99" s="131"/>
      <c r="B99" s="131"/>
      <c r="C99" s="131"/>
      <c r="D99" s="131"/>
      <c r="E99" s="131"/>
      <c r="F99" s="131"/>
      <c r="G99" s="131"/>
      <c r="H99" s="131"/>
      <c r="I99" s="131"/>
      <c r="J99" s="145"/>
      <c r="K99" s="145"/>
      <c r="L99" s="145"/>
      <c r="M99" s="145"/>
      <c r="N99" s="145"/>
      <c r="O99" s="145"/>
      <c r="P99" s="145"/>
      <c r="Q99" s="145"/>
      <c r="R99" s="145"/>
    </row>
    <row r="100" spans="1:18" ht="20.399999999999999" customHeight="1">
      <c r="A100" s="90" t="s">
        <v>51</v>
      </c>
      <c r="B100" s="145"/>
      <c r="C100" s="131"/>
      <c r="D100" s="145"/>
      <c r="E100" s="131"/>
      <c r="F100" s="145"/>
      <c r="G100" s="131"/>
      <c r="H100" s="145"/>
      <c r="I100" s="131"/>
      <c r="J100" s="145"/>
      <c r="K100" s="131"/>
      <c r="L100" s="145"/>
      <c r="M100" s="131"/>
      <c r="N100" s="145"/>
      <c r="O100" s="131"/>
      <c r="P100" s="145"/>
      <c r="Q100" s="131"/>
      <c r="R100" s="145"/>
    </row>
    <row r="101" spans="1:18" ht="20.399999999999999" customHeight="1">
      <c r="A101" s="167" t="str">
        <f>"   "&amp;รายงานในวงรอบ!D5</f>
        <v xml:space="preserve">   </v>
      </c>
      <c r="B101" s="167"/>
      <c r="C101" s="167"/>
      <c r="D101" s="167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</row>
    <row r="102" spans="1:18" ht="20.399999999999999" customHeight="1">
      <c r="A102" s="167"/>
      <c r="B102" s="167"/>
      <c r="C102" s="167"/>
      <c r="D102" s="167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</row>
    <row r="103" spans="1:18" ht="20.399999999999999" customHeight="1">
      <c r="A103" s="167"/>
      <c r="B103" s="167"/>
      <c r="C103" s="167"/>
      <c r="D103" s="167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</row>
    <row r="104" spans="1:18" ht="20.399999999999999" customHeight="1">
      <c r="A104" s="167"/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</row>
    <row r="105" spans="1:18" ht="20.399999999999999" customHeight="1">
      <c r="A105" s="90"/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</row>
    <row r="106" spans="1:18" ht="20.399999999999999" customHeight="1">
      <c r="A106" s="90" t="s">
        <v>52</v>
      </c>
      <c r="B106" s="131"/>
      <c r="C106" s="131"/>
      <c r="D106" s="131"/>
      <c r="E106" s="131"/>
      <c r="F106" s="131"/>
      <c r="G106" s="131"/>
      <c r="H106" s="131"/>
      <c r="I106" s="131"/>
      <c r="J106" s="131"/>
      <c r="K106" s="131"/>
      <c r="L106" s="131"/>
      <c r="M106" s="131"/>
      <c r="N106" s="131"/>
      <c r="O106" s="131"/>
      <c r="P106" s="131"/>
      <c r="Q106" s="131"/>
      <c r="R106" s="131"/>
    </row>
    <row r="107" spans="1:18" ht="20.399999999999999" customHeight="1">
      <c r="A107" s="90"/>
      <c r="B107" s="131" t="s">
        <v>53</v>
      </c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</row>
    <row r="108" spans="1:18" ht="20.399999999999999" customHeight="1">
      <c r="A108" s="167" t="str">
        <f>"   "&amp;รายงานในวงรอบ!D8</f>
        <v xml:space="preserve">   </v>
      </c>
      <c r="B108" s="167"/>
      <c r="C108" s="167"/>
      <c r="D108" s="167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</row>
    <row r="109" spans="1:18" ht="20.399999999999999" customHeight="1">
      <c r="A109" s="167"/>
      <c r="B109" s="167"/>
      <c r="C109" s="167"/>
      <c r="D109" s="167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</row>
    <row r="110" spans="1:18" ht="20.399999999999999" customHeight="1">
      <c r="A110" s="167"/>
      <c r="B110" s="167"/>
      <c r="C110" s="167"/>
      <c r="D110" s="167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</row>
    <row r="111" spans="1:18" ht="20.399999999999999" customHeight="1">
      <c r="A111" s="167"/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</row>
    <row r="112" spans="1:18" ht="20.399999999999999" customHeight="1">
      <c r="A112" s="90"/>
      <c r="B112" s="131"/>
      <c r="C112" s="131"/>
      <c r="D112" s="131"/>
      <c r="E112" s="131"/>
      <c r="F112" s="131"/>
      <c r="G112" s="131"/>
      <c r="H112" s="131"/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</row>
    <row r="113" spans="1:18" ht="20.399999999999999" customHeight="1">
      <c r="A113" s="90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</row>
    <row r="114" spans="1:18" ht="20.399999999999999" customHeight="1">
      <c r="A114" s="90"/>
      <c r="B114" s="131"/>
      <c r="C114" s="131"/>
      <c r="D114" s="131"/>
      <c r="E114" s="131"/>
      <c r="F114" s="131"/>
      <c r="G114" s="131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</row>
    <row r="115" spans="1:18" ht="20.399999999999999" customHeight="1">
      <c r="A115" s="90"/>
      <c r="B115" s="131"/>
      <c r="C115" s="131"/>
      <c r="D115" s="131"/>
      <c r="E115" s="131"/>
      <c r="F115" s="131"/>
      <c r="G115" s="131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</row>
    <row r="116" spans="1:18" ht="20.399999999999999" customHeight="1">
      <c r="A116" s="90"/>
      <c r="B116" s="131"/>
      <c r="C116" s="131"/>
      <c r="D116" s="131"/>
      <c r="E116" s="131"/>
      <c r="F116" s="131"/>
      <c r="G116" s="131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</row>
    <row r="117" spans="1:18" ht="20.399999999999999" customHeight="1">
      <c r="A117" s="90"/>
      <c r="B117" s="131" t="s">
        <v>54</v>
      </c>
      <c r="C117" s="131"/>
      <c r="D117" s="131"/>
      <c r="E117" s="131"/>
      <c r="F117" s="131"/>
      <c r="G117" s="131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</row>
    <row r="118" spans="1:18" ht="20.399999999999999" customHeight="1">
      <c r="A118" s="169" t="str">
        <f>"   "&amp;รายงานในวงรอบ!D10</f>
        <v xml:space="preserve">   </v>
      </c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</row>
    <row r="119" spans="1:18" ht="20.399999999999999" customHeight="1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</row>
    <row r="120" spans="1:18" ht="20.399999999999999" customHeight="1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</row>
    <row r="121" spans="1:18" ht="20.399999999999999" customHeight="1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</row>
    <row r="122" spans="1:18" ht="20.399999999999999" customHeight="1">
      <c r="A122" s="90"/>
      <c r="B122" s="131"/>
      <c r="C122" s="131"/>
      <c r="D122" s="131"/>
      <c r="E122" s="131"/>
      <c r="F122" s="131"/>
      <c r="G122" s="131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</row>
    <row r="123" spans="1:18" ht="20.399999999999999" customHeight="1">
      <c r="A123" s="90" t="s">
        <v>55</v>
      </c>
      <c r="B123" s="131"/>
      <c r="C123" s="131"/>
      <c r="D123" s="131"/>
      <c r="E123" s="131"/>
      <c r="F123" s="131"/>
      <c r="G123" s="131"/>
      <c r="H123" s="131"/>
      <c r="I123" s="131"/>
      <c r="J123" s="145"/>
      <c r="K123" s="145"/>
      <c r="L123" s="145"/>
      <c r="M123" s="145"/>
      <c r="N123" s="145"/>
      <c r="O123" s="145"/>
      <c r="P123" s="145"/>
      <c r="Q123" s="145"/>
      <c r="R123" s="145"/>
    </row>
    <row r="124" spans="1:18" ht="20.399999999999999" customHeight="1">
      <c r="A124" s="90"/>
      <c r="B124" s="90" t="s">
        <v>104</v>
      </c>
      <c r="C124" s="131"/>
      <c r="D124" s="131"/>
      <c r="E124" s="131"/>
      <c r="F124" s="131"/>
      <c r="G124" s="131"/>
      <c r="H124" s="131"/>
      <c r="I124" s="131"/>
      <c r="J124" s="163">
        <f>รายงานในวงรอบ!D13</f>
        <v>0</v>
      </c>
      <c r="K124" s="163"/>
      <c r="L124" s="145" t="s">
        <v>68</v>
      </c>
      <c r="M124" s="145"/>
      <c r="N124" s="145"/>
      <c r="O124" s="145"/>
      <c r="P124" s="145"/>
      <c r="Q124" s="145"/>
      <c r="R124" s="145"/>
    </row>
    <row r="125" spans="1:18" ht="20.399999999999999" customHeight="1">
      <c r="A125" s="141"/>
      <c r="B125" s="90" t="s">
        <v>105</v>
      </c>
      <c r="C125" s="131"/>
      <c r="D125" s="131"/>
      <c r="E125" s="131"/>
      <c r="F125" s="131"/>
      <c r="G125" s="131"/>
      <c r="H125" s="131"/>
      <c r="I125" s="131"/>
      <c r="J125" s="145"/>
      <c r="K125" s="145"/>
      <c r="L125" s="145"/>
      <c r="M125" s="145"/>
      <c r="N125" s="145"/>
      <c r="O125" s="163">
        <f>รายงานในวงรอบ!D15</f>
        <v>0</v>
      </c>
      <c r="P125" s="163"/>
      <c r="Q125" s="145" t="s">
        <v>68</v>
      </c>
      <c r="R125" s="145"/>
    </row>
    <row r="126" spans="1:18" ht="20.399999999999999" customHeight="1">
      <c r="A126" s="145"/>
      <c r="B126" s="141"/>
      <c r="C126" s="131"/>
      <c r="D126" s="131"/>
      <c r="E126" s="131"/>
      <c r="F126" s="131"/>
      <c r="G126" s="131"/>
      <c r="H126" s="131"/>
      <c r="I126" s="131"/>
      <c r="J126" s="145"/>
      <c r="K126" s="145"/>
      <c r="L126" s="145"/>
      <c r="M126" s="145"/>
      <c r="N126" s="145"/>
      <c r="O126" s="145"/>
      <c r="P126" s="145"/>
      <c r="Q126" s="145"/>
      <c r="R126" s="145"/>
    </row>
    <row r="127" spans="1:18" ht="20.399999999999999" customHeight="1">
      <c r="A127" s="90" t="s">
        <v>56</v>
      </c>
      <c r="B127" s="141"/>
      <c r="C127" s="131"/>
      <c r="D127" s="131"/>
      <c r="E127" s="131"/>
      <c r="F127" s="131"/>
      <c r="G127" s="131"/>
      <c r="H127" s="131"/>
      <c r="I127" s="131"/>
      <c r="J127" s="145"/>
      <c r="K127" s="145"/>
      <c r="L127" s="145"/>
      <c r="M127" s="145"/>
      <c r="N127" s="145"/>
      <c r="O127" s="145"/>
      <c r="P127" s="145"/>
      <c r="Q127" s="145"/>
      <c r="R127" s="145"/>
    </row>
    <row r="128" spans="1:18" ht="20.399999999999999" customHeight="1">
      <c r="A128" s="167" t="str">
        <f>"   "&amp;รายงานในวงรอบ!D17</f>
        <v xml:space="preserve">   </v>
      </c>
      <c r="B128" s="167"/>
      <c r="C128" s="167"/>
      <c r="D128" s="167"/>
      <c r="E128" s="167"/>
      <c r="F128" s="167"/>
      <c r="G128" s="167"/>
      <c r="H128" s="167"/>
      <c r="I128" s="167"/>
      <c r="J128" s="167"/>
      <c r="K128" s="167"/>
      <c r="L128" s="167"/>
      <c r="M128" s="167"/>
      <c r="N128" s="167"/>
      <c r="O128" s="167"/>
      <c r="P128" s="167"/>
      <c r="Q128" s="167"/>
      <c r="R128" s="167"/>
    </row>
    <row r="129" spans="1:18" ht="20.399999999999999" customHeight="1">
      <c r="A129" s="167"/>
      <c r="B129" s="167"/>
      <c r="C129" s="167"/>
      <c r="D129" s="167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</row>
    <row r="130" spans="1:18" ht="20.399999999999999" customHeight="1">
      <c r="A130" s="167"/>
      <c r="B130" s="167"/>
      <c r="C130" s="167"/>
      <c r="D130" s="167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</row>
    <row r="131" spans="1:18" ht="20.399999999999999" customHeight="1">
      <c r="A131" s="167"/>
      <c r="B131" s="167"/>
      <c r="C131" s="167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</row>
    <row r="132" spans="1:18" ht="20.399999999999999" customHeight="1">
      <c r="A132" s="90"/>
      <c r="B132" s="131"/>
      <c r="C132" s="131"/>
      <c r="D132" s="131"/>
      <c r="E132" s="131"/>
      <c r="F132" s="131"/>
      <c r="G132" s="131"/>
      <c r="H132" s="131"/>
      <c r="I132" s="131"/>
      <c r="J132" s="145"/>
      <c r="K132" s="145"/>
      <c r="L132" s="145"/>
      <c r="M132" s="145"/>
      <c r="N132" s="145"/>
      <c r="O132" s="145"/>
      <c r="P132" s="145"/>
      <c r="Q132" s="145"/>
      <c r="R132" s="145"/>
    </row>
    <row r="133" spans="1:18" ht="20.399999999999999" customHeight="1">
      <c r="A133" s="141" t="s">
        <v>100</v>
      </c>
      <c r="B133" s="131"/>
      <c r="C133" s="131"/>
      <c r="D133" s="131"/>
      <c r="E133" s="131"/>
      <c r="F133" s="131"/>
      <c r="G133" s="131"/>
      <c r="H133" s="159">
        <f>รายงานในวงรอบ!D19</f>
        <v>0</v>
      </c>
      <c r="I133" s="131" t="s">
        <v>93</v>
      </c>
      <c r="J133" s="145"/>
      <c r="K133" s="145"/>
      <c r="L133" s="145"/>
      <c r="M133" s="145"/>
      <c r="N133" s="145"/>
      <c r="O133" s="145"/>
      <c r="P133" s="145"/>
      <c r="Q133" s="145"/>
      <c r="R133" s="145"/>
    </row>
    <row r="134" spans="1:18" ht="20.399999999999999" customHeight="1">
      <c r="A134" s="90"/>
      <c r="B134" s="131"/>
      <c r="C134" s="131"/>
      <c r="D134" s="131"/>
      <c r="E134" s="131"/>
      <c r="F134" s="131"/>
      <c r="G134" s="131"/>
      <c r="H134" s="131"/>
      <c r="I134" s="131"/>
      <c r="J134" s="145"/>
      <c r="K134" s="145"/>
      <c r="L134" s="145"/>
      <c r="M134" s="145"/>
      <c r="N134" s="145"/>
      <c r="O134" s="145"/>
      <c r="P134" s="145"/>
      <c r="Q134" s="145"/>
      <c r="R134" s="145"/>
    </row>
    <row r="135" spans="1:18" ht="20.399999999999999" customHeight="1">
      <c r="A135" s="90"/>
      <c r="B135" s="131"/>
      <c r="C135" s="131"/>
      <c r="D135" s="131"/>
      <c r="E135" s="131"/>
      <c r="F135" s="131"/>
      <c r="G135" s="131"/>
      <c r="H135" s="131"/>
      <c r="I135" s="131"/>
      <c r="J135" s="145"/>
      <c r="K135" s="145"/>
      <c r="L135" s="145"/>
      <c r="M135" s="145"/>
      <c r="N135" s="145"/>
      <c r="O135" s="145"/>
      <c r="P135" s="145"/>
      <c r="Q135" s="145"/>
      <c r="R135" s="145"/>
    </row>
    <row r="136" spans="1:18" ht="20.399999999999999" customHeight="1">
      <c r="B136" s="143" t="s">
        <v>21</v>
      </c>
      <c r="G136" s="143" t="s">
        <v>45</v>
      </c>
      <c r="I136" s="131"/>
      <c r="J136" s="134"/>
      <c r="K136" s="134" t="s">
        <v>21</v>
      </c>
      <c r="L136" s="134"/>
      <c r="M136" s="134"/>
      <c r="N136" s="134"/>
      <c r="O136" s="134"/>
      <c r="P136" s="134" t="s">
        <v>46</v>
      </c>
      <c r="Q136" s="134"/>
      <c r="R136" s="145"/>
    </row>
    <row r="137" spans="1:18" ht="20.399999999999999" customHeight="1">
      <c r="A137" s="163" t="str">
        <f>"("&amp;ข้อมูลทั่วไป!$F$10&amp;")"</f>
        <v>(นาย 1)</v>
      </c>
      <c r="B137" s="163"/>
      <c r="C137" s="163"/>
      <c r="D137" s="163"/>
      <c r="E137" s="163"/>
      <c r="F137" s="163"/>
      <c r="G137" s="163"/>
      <c r="H137" s="163"/>
      <c r="I137" s="131"/>
      <c r="J137" s="142" t="str">
        <f>"("&amp;ข้อมูลทั่วไป!$C$6&amp;")"</f>
        <v>(นายธีรสิทธิ์ เคียนทอง)</v>
      </c>
      <c r="K137" s="142"/>
      <c r="L137" s="142"/>
      <c r="M137" s="142"/>
      <c r="N137" s="142"/>
      <c r="O137" s="142"/>
      <c r="P137" s="142"/>
      <c r="Q137" s="142"/>
      <c r="R137" s="145"/>
    </row>
    <row r="138" spans="1:18" ht="20.399999999999999" customHeight="1">
      <c r="A138" s="163" t="str">
        <f>ข้อมูลทั่วไป!$G$10&amp;"โรงเรียน"&amp;ข้อมูลทั่วไป!$C$2</f>
        <v>ครูโรงเรียนทับช้างวิทยาคม</v>
      </c>
      <c r="B138" s="163"/>
      <c r="C138" s="163"/>
      <c r="D138" s="163"/>
      <c r="E138" s="163"/>
      <c r="F138" s="163"/>
      <c r="G138" s="163"/>
      <c r="H138" s="163"/>
      <c r="I138" s="131"/>
      <c r="J138" s="142" t="str">
        <f>"ผู้อำนวยการโรงเรียน"&amp;ข้อมูลทั่วไป!$C$2</f>
        <v>ผู้อำนวยการโรงเรียนทับช้างวิทยาคม</v>
      </c>
      <c r="K138" s="142"/>
      <c r="L138" s="142"/>
      <c r="M138" s="142"/>
      <c r="N138" s="142"/>
      <c r="O138" s="142"/>
      <c r="P138" s="142"/>
      <c r="Q138" s="142"/>
      <c r="R138" s="145"/>
    </row>
    <row r="139" spans="1:18" ht="20.399999999999999" customHeight="1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</row>
    <row r="153" spans="1:18" ht="20.399999999999999" customHeight="1">
      <c r="R153" s="144" t="s">
        <v>57</v>
      </c>
    </row>
    <row r="154" spans="1:18" ht="20.399999999999999" customHeight="1">
      <c r="A154" s="145"/>
    </row>
    <row r="155" spans="1:18" ht="20.399999999999999" customHeight="1">
      <c r="A155" s="92" t="s">
        <v>161</v>
      </c>
      <c r="B155" s="92"/>
      <c r="C155" s="92"/>
      <c r="D155" s="92"/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</row>
    <row r="156" spans="1:18" ht="20.399999999999999" customHeight="1">
      <c r="A156" s="93"/>
    </row>
    <row r="157" spans="1:18" ht="20.399999999999999" customHeight="1">
      <c r="A157" s="148" t="s">
        <v>76</v>
      </c>
      <c r="B157" s="149" t="str">
        <f>ข้อมูลทั่วไป!$C$9</f>
        <v>รักนะคณิตศาสตร์</v>
      </c>
      <c r="C157" s="149"/>
      <c r="D157" s="149"/>
      <c r="E157" s="149"/>
      <c r="F157" s="149"/>
      <c r="G157" s="149"/>
      <c r="H157" s="147"/>
      <c r="I157" s="147" t="s">
        <v>77</v>
      </c>
      <c r="J157" s="149" t="str">
        <f>ข้อมูลทั่วไป!$C$2</f>
        <v>ทับช้างวิทยาคม</v>
      </c>
      <c r="K157" s="149"/>
      <c r="L157" s="149"/>
      <c r="M157" s="149"/>
      <c r="N157" s="149"/>
      <c r="O157" s="149"/>
      <c r="P157" s="149"/>
      <c r="Q157" s="149"/>
      <c r="R157" s="149"/>
    </row>
    <row r="158" spans="1:18" ht="20.399999999999999" customHeight="1">
      <c r="A158" s="128" t="s">
        <v>78</v>
      </c>
      <c r="B158" s="150" t="str">
        <f>ข้อมูลทั่วไป!$C$3</f>
        <v>นาทวี</v>
      </c>
      <c r="C158" s="150"/>
      <c r="D158" s="150"/>
      <c r="E158" s="150"/>
      <c r="F158" s="150"/>
      <c r="G158" s="150"/>
      <c r="I158" s="151" t="s">
        <v>79</v>
      </c>
      <c r="J158" s="152" t="str">
        <f>ข้อมูลทั่วไป!C4</f>
        <v>สงขลา</v>
      </c>
      <c r="K158" s="152"/>
      <c r="L158" s="152"/>
      <c r="M158" s="152"/>
      <c r="N158" s="152"/>
      <c r="O158" s="152"/>
      <c r="P158" s="152"/>
      <c r="Q158" s="152"/>
      <c r="R158" s="152"/>
    </row>
    <row r="159" spans="1:18" ht="20.399999999999999" customHeight="1">
      <c r="A159" s="157" t="s">
        <v>106</v>
      </c>
      <c r="H159" s="135"/>
      <c r="I159" s="135"/>
      <c r="J159" s="135"/>
      <c r="K159" s="135"/>
      <c r="L159" s="135"/>
      <c r="M159" s="143" t="s">
        <v>80</v>
      </c>
      <c r="N159" s="165"/>
      <c r="O159" s="165"/>
      <c r="P159" s="165"/>
      <c r="Q159" s="165"/>
      <c r="R159" s="143" t="s">
        <v>95</v>
      </c>
    </row>
    <row r="160" spans="1:18" ht="20.399999999999999" customHeight="1">
      <c r="A160" s="88" t="s">
        <v>97</v>
      </c>
      <c r="E160" s="150" t="str">
        <f>ข้อมูลทั่วไป!C14&amp;"/"&amp;ข้อมูลทั่วไป!C15</f>
        <v>3/5</v>
      </c>
      <c r="F160" s="150"/>
      <c r="G160" s="150"/>
      <c r="H160" s="150"/>
      <c r="I160" s="150"/>
      <c r="K160" s="143" t="s">
        <v>96</v>
      </c>
      <c r="N160" s="165">
        <f>SUM(ข้อมูลทั่วไป!C16:C17)</f>
        <v>31</v>
      </c>
      <c r="O160" s="165"/>
      <c r="P160" s="143" t="s">
        <v>68</v>
      </c>
    </row>
    <row r="161" spans="1:18" ht="20.399999999999999" customHeight="1">
      <c r="A161" s="148" t="s">
        <v>63</v>
      </c>
      <c r="C161" s="135" t="str">
        <f>'PLC สพม.สขสต 1 (3)'!C7:H7</f>
        <v>นาย 1</v>
      </c>
      <c r="D161" s="135"/>
      <c r="E161" s="135"/>
      <c r="F161" s="135"/>
      <c r="G161" s="135"/>
      <c r="H161" s="135"/>
      <c r="I161" s="143" t="s">
        <v>81</v>
      </c>
      <c r="J161" s="135" t="str">
        <f>ข้อมูลทั่วไป!$C$10</f>
        <v>คณิตศาสตร์</v>
      </c>
      <c r="K161" s="135"/>
      <c r="L161" s="135"/>
      <c r="M161" s="135"/>
      <c r="N161" s="143" t="s">
        <v>82</v>
      </c>
      <c r="O161" s="135" t="str">
        <f>ข้อมูลทั่วไป!$C$13</f>
        <v>ค 23101</v>
      </c>
      <c r="P161" s="135"/>
      <c r="Q161" s="135"/>
      <c r="R161" s="135"/>
    </row>
    <row r="162" spans="1:18" ht="20.399999999999999" customHeight="1">
      <c r="A162" s="88" t="s">
        <v>83</v>
      </c>
      <c r="F162" s="166"/>
      <c r="H162" s="170"/>
      <c r="I162" s="143" t="s">
        <v>99</v>
      </c>
      <c r="J162" s="145"/>
      <c r="K162" s="145"/>
      <c r="L162" s="145"/>
      <c r="M162" s="145"/>
      <c r="O162" s="145"/>
      <c r="P162" s="145"/>
      <c r="Q162" s="145"/>
      <c r="R162" s="145"/>
    </row>
    <row r="164" spans="1:18" ht="20.399999999999999" customHeight="1">
      <c r="A164" s="156" t="s">
        <v>88</v>
      </c>
      <c r="B164" s="156"/>
      <c r="C164" s="156" t="s">
        <v>25</v>
      </c>
      <c r="D164" s="156"/>
      <c r="E164" s="156"/>
      <c r="F164" s="156"/>
      <c r="G164" s="156"/>
      <c r="H164" s="156"/>
      <c r="I164" s="156"/>
      <c r="J164" s="156"/>
      <c r="K164" s="156" t="s">
        <v>26</v>
      </c>
      <c r="L164" s="156"/>
      <c r="M164" s="156"/>
      <c r="N164" s="156"/>
      <c r="O164" s="156" t="s">
        <v>27</v>
      </c>
      <c r="P164" s="156"/>
      <c r="Q164" s="156"/>
      <c r="R164" s="156"/>
    </row>
    <row r="165" spans="1:18" ht="20.399999999999999" customHeight="1">
      <c r="A165" s="99">
        <v>1</v>
      </c>
      <c r="B165" s="99"/>
      <c r="C165" s="139" t="str">
        <f>IF(ข้อมูลทั่วไป!$F$10="","",ข้อมูลทั่วไป!$F$10)</f>
        <v>นาย 1</v>
      </c>
      <c r="D165" s="139"/>
      <c r="E165" s="139"/>
      <c r="F165" s="139"/>
      <c r="G165" s="139"/>
      <c r="H165" s="139"/>
      <c r="I165" s="139"/>
      <c r="J165" s="139"/>
      <c r="K165" s="99" t="s">
        <v>28</v>
      </c>
      <c r="L165" s="99"/>
      <c r="M165" s="99"/>
      <c r="N165" s="99"/>
      <c r="O165" s="140"/>
      <c r="P165" s="140"/>
      <c r="Q165" s="140"/>
      <c r="R165" s="140"/>
    </row>
    <row r="166" spans="1:18" ht="20.399999999999999" customHeight="1">
      <c r="A166" s="99">
        <v>2</v>
      </c>
      <c r="B166" s="99"/>
      <c r="C166" s="139" t="str">
        <f>IF(ข้อมูลทั่วไป!$F$11="","",ข้อมูลทั่วไป!$F$11)</f>
        <v>นาย 2</v>
      </c>
      <c r="D166" s="139"/>
      <c r="E166" s="139"/>
      <c r="F166" s="139"/>
      <c r="G166" s="139"/>
      <c r="H166" s="139"/>
      <c r="I166" s="139"/>
      <c r="J166" s="139"/>
      <c r="K166" s="99" t="s">
        <v>29</v>
      </c>
      <c r="L166" s="99"/>
      <c r="M166" s="99"/>
      <c r="N166" s="99"/>
      <c r="O166" s="140"/>
      <c r="P166" s="140"/>
      <c r="Q166" s="140"/>
      <c r="R166" s="140"/>
    </row>
    <row r="167" spans="1:18" ht="20.399999999999999" customHeight="1">
      <c r="A167" s="99">
        <v>3</v>
      </c>
      <c r="B167" s="99"/>
      <c r="C167" s="139" t="str">
        <f>IF(ข้อมูลทั่วไป!$F$12="","",ข้อมูลทั่วไป!$F$12)</f>
        <v>นาย 3</v>
      </c>
      <c r="D167" s="139"/>
      <c r="E167" s="139"/>
      <c r="F167" s="139"/>
      <c r="G167" s="139"/>
      <c r="H167" s="139"/>
      <c r="I167" s="139"/>
      <c r="J167" s="139"/>
      <c r="K167" s="99" t="s">
        <v>29</v>
      </c>
      <c r="L167" s="99"/>
      <c r="M167" s="99"/>
      <c r="N167" s="99"/>
      <c r="O167" s="140"/>
      <c r="P167" s="140"/>
      <c r="Q167" s="140"/>
      <c r="R167" s="140"/>
    </row>
    <row r="168" spans="1:18" ht="20.399999999999999" customHeight="1">
      <c r="A168" s="99">
        <v>4</v>
      </c>
      <c r="B168" s="99"/>
      <c r="C168" s="139" t="str">
        <f>IF(ข้อมูลทั่วไป!$F$13="","",ข้อมูลทั่วไป!$F$13)</f>
        <v>นาย 4</v>
      </c>
      <c r="D168" s="139"/>
      <c r="E168" s="139"/>
      <c r="F168" s="139"/>
      <c r="G168" s="139"/>
      <c r="H168" s="139"/>
      <c r="I168" s="139"/>
      <c r="J168" s="139"/>
      <c r="K168" s="99" t="s">
        <v>31</v>
      </c>
      <c r="L168" s="99"/>
      <c r="M168" s="99"/>
      <c r="N168" s="99"/>
      <c r="O168" s="140"/>
      <c r="P168" s="140"/>
      <c r="Q168" s="140"/>
      <c r="R168" s="140"/>
    </row>
    <row r="169" spans="1:18" ht="20.399999999999999" customHeight="1">
      <c r="A169" s="99">
        <v>5</v>
      </c>
      <c r="B169" s="99"/>
      <c r="C169" s="139" t="str">
        <f>IF(ข้อมูลทั่วไป!$F$14="","",ข้อมูลทั่วไป!$F$14)</f>
        <v>นาย 5</v>
      </c>
      <c r="D169" s="139"/>
      <c r="E169" s="139"/>
      <c r="F169" s="139"/>
      <c r="G169" s="139"/>
      <c r="H169" s="139"/>
      <c r="I169" s="139"/>
      <c r="J169" s="139"/>
      <c r="K169" s="99" t="s">
        <v>33</v>
      </c>
      <c r="L169" s="99"/>
      <c r="M169" s="99"/>
      <c r="N169" s="99"/>
      <c r="O169" s="140"/>
      <c r="P169" s="140"/>
      <c r="Q169" s="140"/>
      <c r="R169" s="140"/>
    </row>
    <row r="170" spans="1:18" ht="20.399999999999999" customHeight="1">
      <c r="A170" s="99">
        <v>6</v>
      </c>
      <c r="B170" s="99"/>
      <c r="C170" s="139" t="str">
        <f>IF(ข้อมูลทั่วไป!$F$15="","",ข้อมูลทั่วไป!$F$15)</f>
        <v>นาย 6</v>
      </c>
      <c r="D170" s="139"/>
      <c r="E170" s="139"/>
      <c r="F170" s="139"/>
      <c r="G170" s="139"/>
      <c r="H170" s="139"/>
      <c r="I170" s="139"/>
      <c r="J170" s="139"/>
      <c r="K170" s="99" t="s">
        <v>33</v>
      </c>
      <c r="L170" s="99"/>
      <c r="M170" s="99"/>
      <c r="N170" s="99"/>
      <c r="O170" s="140"/>
      <c r="P170" s="140"/>
      <c r="Q170" s="140"/>
      <c r="R170" s="140"/>
    </row>
    <row r="171" spans="1:18" ht="20.399999999999999" customHeight="1">
      <c r="A171" s="99">
        <v>7</v>
      </c>
      <c r="B171" s="99"/>
      <c r="C171" s="139" t="str">
        <f>IF(ข้อมูลทั่วไป!$F$16="","",ข้อมูลทั่วไป!$F$16)</f>
        <v>นาย 7</v>
      </c>
      <c r="D171" s="139"/>
      <c r="E171" s="139"/>
      <c r="F171" s="139"/>
      <c r="G171" s="139"/>
      <c r="H171" s="139"/>
      <c r="I171" s="139"/>
      <c r="J171" s="139"/>
      <c r="K171" s="99" t="s">
        <v>33</v>
      </c>
      <c r="L171" s="99"/>
      <c r="M171" s="99"/>
      <c r="N171" s="99"/>
      <c r="O171" s="140"/>
      <c r="P171" s="140"/>
      <c r="Q171" s="140"/>
      <c r="R171" s="140"/>
    </row>
    <row r="172" spans="1:18" ht="20.399999999999999" customHeight="1">
      <c r="A172" s="99">
        <v>8</v>
      </c>
      <c r="B172" s="99"/>
      <c r="C172" s="139" t="str">
        <f>IF(ข้อมูลทั่วไป!$F$17="","",ข้อมูลทั่วไป!$F$17)</f>
        <v>นาย 8</v>
      </c>
      <c r="D172" s="139"/>
      <c r="E172" s="139"/>
      <c r="F172" s="139"/>
      <c r="G172" s="139"/>
      <c r="H172" s="139"/>
      <c r="I172" s="139"/>
      <c r="J172" s="139"/>
      <c r="K172" s="99" t="s">
        <v>35</v>
      </c>
      <c r="L172" s="99"/>
      <c r="M172" s="99"/>
      <c r="N172" s="99"/>
      <c r="O172" s="140"/>
      <c r="P172" s="140"/>
      <c r="Q172" s="140"/>
      <c r="R172" s="140"/>
    </row>
    <row r="173" spans="1:18" ht="20.399999999999999" customHeight="1">
      <c r="A173" s="131"/>
      <c r="B173" s="131"/>
      <c r="C173" s="131"/>
      <c r="D173" s="131"/>
      <c r="E173" s="131"/>
      <c r="F173" s="131"/>
      <c r="G173" s="131"/>
      <c r="H173" s="131"/>
      <c r="I173" s="131"/>
      <c r="J173" s="145"/>
      <c r="K173" s="145"/>
      <c r="L173" s="145"/>
      <c r="M173" s="145"/>
      <c r="N173" s="145"/>
      <c r="O173" s="145"/>
      <c r="P173" s="145"/>
      <c r="Q173" s="145"/>
      <c r="R173" s="145"/>
    </row>
    <row r="174" spans="1:18" ht="20.399999999999999" customHeight="1">
      <c r="A174" s="131"/>
      <c r="B174" s="131"/>
      <c r="C174" s="131"/>
      <c r="D174" s="131"/>
      <c r="E174" s="131"/>
      <c r="F174" s="131"/>
      <c r="G174" s="131"/>
      <c r="H174" s="131"/>
      <c r="I174" s="131"/>
      <c r="J174" s="145"/>
      <c r="K174" s="145"/>
      <c r="L174" s="145"/>
      <c r="M174" s="145"/>
      <c r="N174" s="145"/>
      <c r="O174" s="145"/>
      <c r="P174" s="145"/>
      <c r="Q174" s="145"/>
      <c r="R174" s="145"/>
    </row>
    <row r="175" spans="1:18" ht="20.399999999999999" customHeight="1">
      <c r="A175" s="157" t="s">
        <v>58</v>
      </c>
      <c r="B175" s="131"/>
      <c r="C175" s="131"/>
      <c r="D175" s="131"/>
      <c r="E175" s="131"/>
      <c r="F175" s="131"/>
      <c r="G175" s="131"/>
      <c r="H175" s="131"/>
      <c r="I175" s="131"/>
      <c r="J175" s="145"/>
      <c r="K175" s="145"/>
      <c r="L175" s="145"/>
      <c r="M175" s="145"/>
      <c r="N175" s="145"/>
      <c r="O175" s="145"/>
      <c r="P175" s="145"/>
      <c r="Q175" s="145"/>
      <c r="R175" s="145"/>
    </row>
    <row r="176" spans="1:18" ht="20.399999999999999" customHeight="1">
      <c r="A176" s="90" t="s">
        <v>59</v>
      </c>
      <c r="B176" s="145"/>
      <c r="C176" s="131"/>
      <c r="D176" s="145"/>
      <c r="E176" s="131"/>
      <c r="F176" s="145"/>
      <c r="G176" s="131"/>
      <c r="H176" s="145"/>
      <c r="I176" s="131"/>
      <c r="J176" s="145"/>
      <c r="K176" s="131"/>
      <c r="L176" s="145"/>
      <c r="M176" s="131"/>
      <c r="N176" s="145"/>
      <c r="O176" s="131"/>
      <c r="P176" s="145"/>
      <c r="Q176" s="131"/>
      <c r="R176" s="145"/>
    </row>
    <row r="177" spans="1:18" ht="20.399999999999999" customHeight="1">
      <c r="A177" s="171"/>
      <c r="B177" s="167" t="str">
        <f>"   "&amp;รายงานในวงรอบ!F5</f>
        <v xml:space="preserve">   </v>
      </c>
      <c r="C177" s="167"/>
      <c r="D177" s="167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</row>
    <row r="178" spans="1:18" ht="20.399999999999999" customHeight="1">
      <c r="A178" s="171"/>
      <c r="B178" s="167"/>
      <c r="C178" s="167"/>
      <c r="D178" s="167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</row>
    <row r="179" spans="1:18" ht="20.399999999999999" customHeight="1">
      <c r="A179" s="171"/>
      <c r="B179" s="167"/>
      <c r="C179" s="167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</row>
    <row r="180" spans="1:18" ht="20.399999999999999" customHeight="1">
      <c r="A180" s="171"/>
      <c r="B180" s="167"/>
      <c r="C180" s="167"/>
      <c r="D180" s="167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</row>
    <row r="181" spans="1:18" ht="20.399999999999999" customHeight="1">
      <c r="A181" s="90"/>
      <c r="B181" s="131"/>
      <c r="C181" s="131"/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</row>
    <row r="182" spans="1:18" ht="20.399999999999999" customHeight="1">
      <c r="A182" s="90" t="s">
        <v>60</v>
      </c>
      <c r="B182" s="131"/>
      <c r="C182" s="131"/>
      <c r="D182" s="131"/>
      <c r="E182" s="131"/>
      <c r="F182" s="131"/>
      <c r="G182" s="131"/>
      <c r="H182" s="131"/>
      <c r="I182" s="131"/>
      <c r="J182" s="131"/>
      <c r="K182" s="131"/>
      <c r="L182" s="131"/>
      <c r="M182" s="131"/>
      <c r="N182" s="131"/>
      <c r="O182" s="131"/>
      <c r="P182" s="131"/>
      <c r="Q182" s="131"/>
      <c r="R182" s="131"/>
    </row>
    <row r="183" spans="1:18" ht="20.399999999999999" customHeight="1">
      <c r="A183" s="171"/>
      <c r="B183" s="167" t="str">
        <f>"   "&amp;รายงานในวงรอบ!F7</f>
        <v xml:space="preserve">   </v>
      </c>
      <c r="C183" s="167"/>
      <c r="D183" s="167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</row>
    <row r="184" spans="1:18" ht="20.399999999999999" customHeight="1">
      <c r="A184" s="171"/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</row>
    <row r="185" spans="1:18" ht="20.399999999999999" customHeight="1">
      <c r="A185" s="171"/>
      <c r="B185" s="167"/>
      <c r="C185" s="167"/>
      <c r="D185" s="167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</row>
    <row r="186" spans="1:18" ht="20.399999999999999" customHeight="1">
      <c r="A186" s="171"/>
      <c r="B186" s="167"/>
      <c r="C186" s="167"/>
      <c r="D186" s="167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</row>
    <row r="187" spans="1:18" ht="20.399999999999999" customHeight="1">
      <c r="A187" s="90"/>
      <c r="B187" s="131"/>
      <c r="C187" s="131"/>
      <c r="D187" s="131"/>
      <c r="E187" s="131"/>
      <c r="F187" s="131"/>
      <c r="G187" s="131"/>
      <c r="H187" s="131"/>
      <c r="I187" s="131"/>
      <c r="J187" s="131"/>
      <c r="K187" s="131"/>
      <c r="L187" s="131"/>
      <c r="M187" s="131"/>
      <c r="N187" s="131"/>
      <c r="O187" s="131"/>
      <c r="P187" s="131"/>
      <c r="Q187" s="131"/>
      <c r="R187" s="131"/>
    </row>
    <row r="188" spans="1:18" ht="20.399999999999999" customHeight="1">
      <c r="A188" s="90"/>
      <c r="B188" s="131"/>
      <c r="C188" s="131"/>
      <c r="D188" s="131"/>
      <c r="E188" s="131"/>
      <c r="F188" s="131"/>
      <c r="G188" s="131"/>
      <c r="H188" s="131"/>
      <c r="I188" s="131"/>
      <c r="J188" s="131"/>
      <c r="K188" s="131"/>
      <c r="L188" s="131"/>
      <c r="M188" s="131"/>
      <c r="N188" s="131"/>
      <c r="O188" s="131"/>
      <c r="P188" s="131"/>
      <c r="Q188" s="131"/>
      <c r="R188" s="131"/>
    </row>
    <row r="189" spans="1:18" ht="20.399999999999999" customHeight="1">
      <c r="A189" s="90"/>
      <c r="B189" s="131"/>
      <c r="C189" s="131"/>
      <c r="D189" s="131"/>
      <c r="E189" s="131"/>
      <c r="F189" s="131"/>
      <c r="G189" s="131"/>
      <c r="H189" s="131"/>
      <c r="I189" s="131"/>
      <c r="J189" s="131"/>
      <c r="K189" s="131"/>
      <c r="L189" s="131"/>
      <c r="M189" s="131"/>
      <c r="N189" s="131"/>
      <c r="O189" s="131"/>
      <c r="P189" s="131"/>
      <c r="Q189" s="131"/>
      <c r="R189" s="131"/>
    </row>
    <row r="190" spans="1:18" ht="20.399999999999999" customHeight="1">
      <c r="A190" s="90"/>
      <c r="B190" s="131"/>
      <c r="C190" s="131"/>
      <c r="D190" s="131"/>
      <c r="E190" s="131"/>
      <c r="F190" s="131"/>
      <c r="G190" s="131"/>
      <c r="H190" s="131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</row>
    <row r="191" spans="1:18" ht="20.399999999999999" customHeight="1">
      <c r="A191" s="90"/>
      <c r="B191" s="131"/>
      <c r="C191" s="131"/>
      <c r="D191" s="131"/>
      <c r="E191" s="131"/>
      <c r="F191" s="131"/>
      <c r="G191" s="131"/>
      <c r="H191" s="131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</row>
    <row r="192" spans="1:18" ht="20.399999999999999" customHeight="1">
      <c r="A192" s="90"/>
      <c r="B192" s="131"/>
      <c r="C192" s="131"/>
      <c r="D192" s="131"/>
      <c r="E192" s="131"/>
      <c r="F192" s="131"/>
      <c r="G192" s="131"/>
      <c r="H192" s="131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</row>
    <row r="193" spans="1:18" ht="20.399999999999999" customHeight="1">
      <c r="A193" s="90" t="s">
        <v>61</v>
      </c>
      <c r="B193" s="131"/>
      <c r="C193" s="131"/>
      <c r="D193" s="131"/>
      <c r="E193" s="131"/>
      <c r="F193" s="131"/>
      <c r="G193" s="131"/>
      <c r="H193" s="131"/>
      <c r="I193" s="131"/>
      <c r="J193" s="131"/>
      <c r="K193" s="131"/>
      <c r="L193" s="131"/>
      <c r="M193" s="131"/>
      <c r="N193" s="131"/>
      <c r="O193" s="131"/>
      <c r="P193" s="131"/>
      <c r="Q193" s="131"/>
      <c r="R193" s="145"/>
    </row>
    <row r="194" spans="1:18" ht="20.399999999999999" customHeight="1">
      <c r="A194" s="90"/>
      <c r="B194" s="167" t="str">
        <f>"   "&amp;รายงานในวงรอบ!F12</f>
        <v xml:space="preserve">   </v>
      </c>
      <c r="C194" s="167"/>
      <c r="D194" s="167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</row>
    <row r="195" spans="1:18" ht="20.399999999999999" customHeight="1">
      <c r="A195" s="90"/>
      <c r="B195" s="167"/>
      <c r="C195" s="167"/>
      <c r="D195" s="167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</row>
    <row r="196" spans="1:18" ht="20.399999999999999" customHeight="1">
      <c r="A196" s="90"/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</row>
    <row r="197" spans="1:18" ht="20.399999999999999" customHeight="1">
      <c r="A197" s="90"/>
      <c r="B197" s="167"/>
      <c r="C197" s="167"/>
      <c r="D197" s="167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</row>
    <row r="198" spans="1:18" ht="20.399999999999999" customHeight="1">
      <c r="A198" s="90"/>
      <c r="B198" s="131"/>
      <c r="C198" s="131"/>
      <c r="D198" s="131"/>
      <c r="E198" s="131"/>
      <c r="F198" s="131"/>
      <c r="G198" s="131"/>
      <c r="H198" s="131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</row>
    <row r="199" spans="1:18" ht="20.399999999999999" customHeight="1">
      <c r="A199" s="90" t="s">
        <v>62</v>
      </c>
      <c r="B199" s="131"/>
      <c r="C199" s="131"/>
      <c r="D199" s="131"/>
      <c r="E199" s="131"/>
      <c r="F199" s="131"/>
      <c r="G199" s="131"/>
      <c r="H199" s="131"/>
      <c r="I199" s="131"/>
      <c r="J199" s="145"/>
      <c r="K199" s="145"/>
      <c r="L199" s="145"/>
      <c r="M199" s="145"/>
      <c r="N199" s="145"/>
      <c r="O199" s="145"/>
      <c r="P199" s="145"/>
      <c r="Q199" s="145"/>
      <c r="R199" s="145"/>
    </row>
    <row r="200" spans="1:18" ht="20.399999999999999" customHeight="1">
      <c r="A200" s="90"/>
      <c r="B200" s="167" t="str">
        <f>"   "&amp;รายงานในวงรอบ!F17</f>
        <v xml:space="preserve">   </v>
      </c>
      <c r="C200" s="167"/>
      <c r="D200" s="167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</row>
    <row r="201" spans="1:18" ht="20.399999999999999" customHeight="1">
      <c r="A201" s="90"/>
      <c r="B201" s="167"/>
      <c r="C201" s="167"/>
      <c r="D201" s="167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</row>
    <row r="202" spans="1:18" ht="20.399999999999999" customHeight="1">
      <c r="A202" s="90"/>
      <c r="B202" s="167"/>
      <c r="C202" s="167"/>
      <c r="D202" s="167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</row>
    <row r="203" spans="1:18" ht="20.399999999999999" customHeight="1">
      <c r="A203" s="90"/>
      <c r="B203" s="167"/>
      <c r="C203" s="167"/>
      <c r="D203" s="167"/>
      <c r="E203" s="167"/>
      <c r="F203" s="167"/>
      <c r="G203" s="167"/>
      <c r="H203" s="167"/>
      <c r="I203" s="167"/>
      <c r="J203" s="167"/>
      <c r="K203" s="167"/>
      <c r="L203" s="167"/>
      <c r="M203" s="167"/>
      <c r="N203" s="167"/>
      <c r="O203" s="167"/>
      <c r="P203" s="167"/>
      <c r="Q203" s="167"/>
      <c r="R203" s="167"/>
    </row>
    <row r="204" spans="1:18" ht="20.399999999999999" customHeight="1">
      <c r="A204" s="90"/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</row>
    <row r="205" spans="1:18" ht="20.399999999999999" customHeight="1">
      <c r="A205" s="141" t="s">
        <v>107</v>
      </c>
      <c r="B205" s="131"/>
      <c r="C205" s="131"/>
      <c r="D205" s="131"/>
      <c r="E205" s="131"/>
      <c r="F205" s="131"/>
      <c r="G205" s="131"/>
      <c r="H205" s="131"/>
      <c r="I205" s="159" t="str">
        <f>"   "&amp;รายงานในวงรอบ!F19</f>
        <v xml:space="preserve">   </v>
      </c>
      <c r="J205" s="131" t="s">
        <v>93</v>
      </c>
      <c r="K205" s="145"/>
      <c r="L205" s="145"/>
      <c r="M205" s="145"/>
      <c r="N205" s="145"/>
      <c r="O205" s="145"/>
      <c r="P205" s="145"/>
      <c r="Q205" s="145"/>
      <c r="R205" s="145"/>
    </row>
    <row r="206" spans="1:18" ht="20.399999999999999" customHeight="1">
      <c r="A206" s="141"/>
      <c r="B206" s="131"/>
      <c r="C206" s="131"/>
      <c r="D206" s="131"/>
      <c r="E206" s="131"/>
      <c r="F206" s="131"/>
      <c r="G206" s="131"/>
      <c r="K206" s="145"/>
      <c r="L206" s="145"/>
      <c r="M206" s="145"/>
      <c r="N206" s="145"/>
      <c r="O206" s="145"/>
      <c r="P206" s="145"/>
      <c r="Q206" s="145"/>
      <c r="R206" s="145"/>
    </row>
    <row r="207" spans="1:18" ht="20.399999999999999" customHeight="1">
      <c r="A207" s="90"/>
      <c r="B207" s="131"/>
      <c r="C207" s="131"/>
      <c r="D207" s="131"/>
      <c r="E207" s="131"/>
      <c r="F207" s="131"/>
      <c r="G207" s="131"/>
      <c r="H207" s="131"/>
      <c r="I207" s="131"/>
      <c r="J207" s="145"/>
      <c r="K207" s="145"/>
      <c r="L207" s="145"/>
      <c r="M207" s="145"/>
      <c r="N207" s="145"/>
      <c r="O207" s="145"/>
      <c r="P207" s="145"/>
      <c r="Q207" s="145"/>
      <c r="R207" s="145"/>
    </row>
    <row r="208" spans="1:18" ht="20.399999999999999" customHeight="1">
      <c r="B208" s="143" t="s">
        <v>21</v>
      </c>
      <c r="G208" s="143" t="s">
        <v>45</v>
      </c>
      <c r="I208" s="131"/>
      <c r="J208" s="134"/>
      <c r="K208" s="134" t="s">
        <v>21</v>
      </c>
      <c r="L208" s="134"/>
      <c r="M208" s="134"/>
      <c r="N208" s="134"/>
      <c r="O208" s="134"/>
      <c r="P208" s="134" t="s">
        <v>46</v>
      </c>
      <c r="Q208" s="134"/>
      <c r="R208" s="145"/>
    </row>
    <row r="209" spans="1:18" ht="20.399999999999999" customHeight="1">
      <c r="A209" s="163" t="str">
        <f>"("&amp;ข้อมูลทั่วไป!$F$10&amp;")"</f>
        <v>(นาย 1)</v>
      </c>
      <c r="B209" s="163"/>
      <c r="C209" s="163"/>
      <c r="D209" s="163"/>
      <c r="E209" s="163"/>
      <c r="F209" s="163"/>
      <c r="G209" s="163"/>
      <c r="H209" s="163"/>
      <c r="I209" s="131"/>
      <c r="J209" s="142" t="str">
        <f>"("&amp;ข้อมูลทั่วไป!$C$6&amp;")"</f>
        <v>(นายธีรสิทธิ์ เคียนทอง)</v>
      </c>
      <c r="K209" s="142"/>
      <c r="L209" s="142"/>
      <c r="M209" s="142"/>
      <c r="N209" s="142"/>
      <c r="O209" s="142"/>
      <c r="P209" s="142"/>
      <c r="Q209" s="142"/>
      <c r="R209" s="145"/>
    </row>
    <row r="210" spans="1:18" ht="20.399999999999999" customHeight="1">
      <c r="A210" s="163" t="str">
        <f>ข้อมูลทั่วไป!$G$10&amp;"โรงเรียน"&amp;ข้อมูลทั่วไป!$C$2</f>
        <v>ครูโรงเรียนทับช้างวิทยาคม</v>
      </c>
      <c r="B210" s="163"/>
      <c r="C210" s="163"/>
      <c r="D210" s="163"/>
      <c r="E210" s="163"/>
      <c r="F210" s="163"/>
      <c r="G210" s="163"/>
      <c r="H210" s="163"/>
      <c r="I210" s="131"/>
      <c r="J210" s="142" t="str">
        <f>"ผู้อำนวยการโรงเรียน"&amp;ข้อมูลทั่วไป!$C$2</f>
        <v>ผู้อำนวยการโรงเรียนทับช้างวิทยาคม</v>
      </c>
      <c r="K210" s="142"/>
      <c r="L210" s="142"/>
      <c r="M210" s="142"/>
      <c r="N210" s="142"/>
      <c r="O210" s="142"/>
      <c r="P210" s="142"/>
      <c r="Q210" s="142"/>
      <c r="R210" s="145"/>
    </row>
    <row r="211" spans="1:18" ht="20.399999999999999" customHeight="1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</row>
    <row r="214" spans="1:18" ht="20.399999999999999" customHeight="1">
      <c r="E214" s="145"/>
      <c r="F214" s="145"/>
      <c r="G214" s="145"/>
      <c r="H214" s="145"/>
      <c r="I214" s="145"/>
      <c r="J214" s="145"/>
      <c r="K214" s="145"/>
      <c r="L214" s="145"/>
    </row>
    <row r="215" spans="1:18" ht="20.399999999999999" customHeight="1">
      <c r="E215" s="145"/>
      <c r="F215" s="145"/>
      <c r="G215" s="145"/>
      <c r="H215" s="145"/>
      <c r="I215" s="145"/>
      <c r="J215" s="145"/>
      <c r="K215" s="145"/>
      <c r="L215" s="145"/>
    </row>
    <row r="216" spans="1:18" ht="20.399999999999999" customHeight="1">
      <c r="E216" s="145"/>
      <c r="F216" s="145"/>
      <c r="G216" s="145"/>
      <c r="H216" s="145"/>
      <c r="I216" s="145"/>
      <c r="J216" s="145"/>
      <c r="K216" s="145"/>
      <c r="L216" s="145"/>
    </row>
  </sheetData>
  <sheetProtection algorithmName="SHA-512" hashValue="2sffpGP1ptfry30PJ2slovcUeFfshQF/yHtQ/AFvawRFRhBEU87lEyb+V3krQcV8S0l6E6cpMEfPwEvTNjTJpg==" saltValue="tkyT7L64khqfXTP0Nk63Zg==" spinCount="100000" sheet="1" objects="1" scenarios="1"/>
  <mergeCells count="171">
    <mergeCell ref="A118:R121"/>
    <mergeCell ref="A155:R155"/>
    <mergeCell ref="B157:G157"/>
    <mergeCell ref="J157:R157"/>
    <mergeCell ref="B158:G158"/>
    <mergeCell ref="J158:R158"/>
    <mergeCell ref="H159:L159"/>
    <mergeCell ref="N159:Q159"/>
    <mergeCell ref="E160:I160"/>
    <mergeCell ref="N160:O160"/>
    <mergeCell ref="C161:H161"/>
    <mergeCell ref="J161:M161"/>
    <mergeCell ref="O161:R161"/>
    <mergeCell ref="A164:B164"/>
    <mergeCell ref="C164:J164"/>
    <mergeCell ref="K164:N164"/>
    <mergeCell ref="O164:R164"/>
    <mergeCell ref="A165:B165"/>
    <mergeCell ref="C165:J165"/>
    <mergeCell ref="K165:N165"/>
    <mergeCell ref="O165:R165"/>
    <mergeCell ref="A166:B166"/>
    <mergeCell ref="C166:J166"/>
    <mergeCell ref="K166:N166"/>
    <mergeCell ref="O166:R166"/>
    <mergeCell ref="A167:B167"/>
    <mergeCell ref="C167:J167"/>
    <mergeCell ref="K167:N167"/>
    <mergeCell ref="O167:R167"/>
    <mergeCell ref="A168:B168"/>
    <mergeCell ref="C168:J168"/>
    <mergeCell ref="K168:N168"/>
    <mergeCell ref="O168:R168"/>
    <mergeCell ref="A169:B169"/>
    <mergeCell ref="C169:J169"/>
    <mergeCell ref="K169:N169"/>
    <mergeCell ref="O169:R169"/>
    <mergeCell ref="A170:B170"/>
    <mergeCell ref="C170:J170"/>
    <mergeCell ref="K170:N170"/>
    <mergeCell ref="O170:R170"/>
    <mergeCell ref="A171:B171"/>
    <mergeCell ref="C171:J171"/>
    <mergeCell ref="K171:N171"/>
    <mergeCell ref="O171:R171"/>
    <mergeCell ref="A172:B172"/>
    <mergeCell ref="C172:J172"/>
    <mergeCell ref="K172:N172"/>
    <mergeCell ref="O172:R172"/>
    <mergeCell ref="A210:H210"/>
    <mergeCell ref="J210:Q210"/>
    <mergeCell ref="B177:R180"/>
    <mergeCell ref="B183:R186"/>
    <mergeCell ref="B194:R197"/>
    <mergeCell ref="B200:R203"/>
    <mergeCell ref="A209:H209"/>
    <mergeCell ref="J209:Q209"/>
    <mergeCell ref="A79:R79"/>
    <mergeCell ref="A80:R80"/>
    <mergeCell ref="B82:G82"/>
    <mergeCell ref="J82:R82"/>
    <mergeCell ref="B83:G83"/>
    <mergeCell ref="J83:R83"/>
    <mergeCell ref="E84:I84"/>
    <mergeCell ref="L84:O84"/>
    <mergeCell ref="E85:I85"/>
    <mergeCell ref="N85:O85"/>
    <mergeCell ref="C86:H86"/>
    <mergeCell ref="J86:M86"/>
    <mergeCell ref="O86:R86"/>
    <mergeCell ref="A89:B89"/>
    <mergeCell ref="C89:J89"/>
    <mergeCell ref="K89:N89"/>
    <mergeCell ref="O89:R89"/>
    <mergeCell ref="A90:B90"/>
    <mergeCell ref="C90:J90"/>
    <mergeCell ref="K90:N90"/>
    <mergeCell ref="O90:R90"/>
    <mergeCell ref="O94:R94"/>
    <mergeCell ref="A91:B91"/>
    <mergeCell ref="C91:J91"/>
    <mergeCell ref="K91:N91"/>
    <mergeCell ref="O91:R91"/>
    <mergeCell ref="A92:B92"/>
    <mergeCell ref="C92:J92"/>
    <mergeCell ref="K92:N92"/>
    <mergeCell ref="O92:R92"/>
    <mergeCell ref="C96:J96"/>
    <mergeCell ref="K96:N96"/>
    <mergeCell ref="O96:R96"/>
    <mergeCell ref="A93:B93"/>
    <mergeCell ref="C93:J93"/>
    <mergeCell ref="K93:N93"/>
    <mergeCell ref="O93:R93"/>
    <mergeCell ref="A94:B94"/>
    <mergeCell ref="C94:J94"/>
    <mergeCell ref="K94:N94"/>
    <mergeCell ref="C97:J97"/>
    <mergeCell ref="K97:N97"/>
    <mergeCell ref="O97:R97"/>
    <mergeCell ref="A101:R104"/>
    <mergeCell ref="A108:R111"/>
    <mergeCell ref="A95:B95"/>
    <mergeCell ref="C95:J95"/>
    <mergeCell ref="K95:N95"/>
    <mergeCell ref="O95:R95"/>
    <mergeCell ref="A96:B96"/>
    <mergeCell ref="A3:R3"/>
    <mergeCell ref="A138:H138"/>
    <mergeCell ref="J138:Q138"/>
    <mergeCell ref="J124:K124"/>
    <mergeCell ref="O125:P125"/>
    <mergeCell ref="A128:R131"/>
    <mergeCell ref="A137:H137"/>
    <mergeCell ref="J137:Q137"/>
    <mergeCell ref="A97:B97"/>
    <mergeCell ref="E8:I8"/>
    <mergeCell ref="C9:H9"/>
    <mergeCell ref="J9:M9"/>
    <mergeCell ref="O9:R9"/>
    <mergeCell ref="N8:O8"/>
    <mergeCell ref="A23:R26"/>
    <mergeCell ref="B5:G5"/>
    <mergeCell ref="J5:R5"/>
    <mergeCell ref="B6:G6"/>
    <mergeCell ref="J6:R6"/>
    <mergeCell ref="E7:I7"/>
    <mergeCell ref="L7:O7"/>
    <mergeCell ref="A51:H51"/>
    <mergeCell ref="J51:Q51"/>
    <mergeCell ref="A52:H52"/>
    <mergeCell ref="J52:Q52"/>
    <mergeCell ref="A29:R32"/>
    <mergeCell ref="A35:R38"/>
    <mergeCell ref="A42:R45"/>
    <mergeCell ref="A20:B20"/>
    <mergeCell ref="C20:J20"/>
    <mergeCell ref="K20:N20"/>
    <mergeCell ref="O20:R20"/>
    <mergeCell ref="A18:B18"/>
    <mergeCell ref="C18:J18"/>
    <mergeCell ref="K18:N18"/>
    <mergeCell ref="O18:R18"/>
    <mergeCell ref="A19:B19"/>
    <mergeCell ref="C19:J19"/>
    <mergeCell ref="K19:N19"/>
    <mergeCell ref="O19:R19"/>
    <mergeCell ref="A16:B16"/>
    <mergeCell ref="C16:J16"/>
    <mergeCell ref="K16:N16"/>
    <mergeCell ref="O16:R16"/>
    <mergeCell ref="A17:B17"/>
    <mergeCell ref="C17:J17"/>
    <mergeCell ref="K17:N17"/>
    <mergeCell ref="O17:R17"/>
    <mergeCell ref="A14:B14"/>
    <mergeCell ref="C14:J14"/>
    <mergeCell ref="K14:N14"/>
    <mergeCell ref="O14:R14"/>
    <mergeCell ref="A15:B15"/>
    <mergeCell ref="C15:J15"/>
    <mergeCell ref="K15:N15"/>
    <mergeCell ref="O15:R15"/>
    <mergeCell ref="A12:B12"/>
    <mergeCell ref="C12:J12"/>
    <mergeCell ref="K12:N12"/>
    <mergeCell ref="O12:R12"/>
    <mergeCell ref="A13:B13"/>
    <mergeCell ref="C13:J13"/>
    <mergeCell ref="K13:N13"/>
    <mergeCell ref="O13:R13"/>
  </mergeCells>
  <pageMargins left="0.85833333333333328" right="0.27500000000000002" top="0.39166666666666666" bottom="0.4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PLC สพม.สขสต 1 (2)</vt:lpstr>
      <vt:lpstr>PLC สพม.สขสต 1 (3)</vt:lpstr>
      <vt:lpstr>PLC สพม.สขสต 1 (5)</vt:lpstr>
      <vt:lpstr>PLC สพม.สขสต 1 (6)</vt:lpstr>
      <vt:lpstr>ข้อมูลทั่วไป</vt:lpstr>
      <vt:lpstr>ข้อมูลพื้นฐาน PLC</vt:lpstr>
      <vt:lpstr>รายงานในวงรอบ</vt:lpstr>
      <vt:lpstr>PLC สพม.สขสต 1-3</vt:lpstr>
      <vt:lpstr>PLC สพม.สขสต 4-6 (รอบ1)</vt:lpstr>
      <vt:lpstr>PLC สพม.สขสต 4-6 (รอบ2)</vt:lpstr>
      <vt:lpstr>PLC สพม.สขสต 4-6 (รอบ3)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2025-05-01T01:10:16Z</cp:lastPrinted>
  <dcterms:created xsi:type="dcterms:W3CDTF">2025-05-01T00:17:30Z</dcterms:created>
  <dcterms:modified xsi:type="dcterms:W3CDTF">2025-05-01T05:27:08Z</dcterms:modified>
</cp:coreProperties>
</file>