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\1. Ketsuda\1.ปีงบประมาณ\4.งบประมาณปี 2564\"/>
    </mc:Choice>
  </mc:AlternateContent>
  <bookViews>
    <workbookView xWindow="0" yWindow="10650" windowWidth="19440" windowHeight="6195"/>
  </bookViews>
  <sheets>
    <sheet name="บุคคล" sheetId="7" r:id="rId1"/>
    <sheet name="แผนงานและงบประมาณ" sheetId="6" r:id="rId2"/>
    <sheet name="กิจการ" sheetId="5" r:id="rId3"/>
    <sheet name="วิชาการ" sheetId="4" r:id="rId4"/>
    <sheet name="บริหารทั่วไป" sheetId="3" r:id="rId5"/>
    <sheet name="Sheet4" sheetId="9" r:id="rId6"/>
    <sheet name="Sheet2" sheetId="10" r:id="rId7"/>
    <sheet name="Sheet1" sheetId="11" r:id="rId8"/>
  </sheets>
  <definedNames>
    <definedName name="OLE_LINK1" localSheetId="0">บุคคล!#REF!</definedName>
    <definedName name="OLE_LINK1" localSheetId="3">วิชาการ!#REF!</definedName>
    <definedName name="OLE_LINK12" localSheetId="0">บุคคล!#REF!</definedName>
    <definedName name="OLE_LINK12" localSheetId="3">วิชาการ!#REF!</definedName>
    <definedName name="OLE_LINK31" localSheetId="0">บุคคล!#REF!</definedName>
    <definedName name="OLE_LINK31" localSheetId="3">วิชาการ!$A$218</definedName>
    <definedName name="_xlnm.Print_Titles" localSheetId="1">แผนงานและงบประมาณ!$5:$23</definedName>
    <definedName name="_xlnm.Print_Titles" localSheetId="0">บุคคล!$5:$15</definedName>
    <definedName name="_xlnm.Print_Titles" localSheetId="3">วิชาการ!$1:$4</definedName>
  </definedNames>
  <calcPr calcId="152511"/>
</workbook>
</file>

<file path=xl/calcChain.xml><?xml version="1.0" encoding="utf-8"?>
<calcChain xmlns="http://schemas.openxmlformats.org/spreadsheetml/2006/main">
  <c r="J13" i="7" l="1"/>
  <c r="J12" i="7"/>
  <c r="J9" i="7"/>
  <c r="J8" i="7"/>
  <c r="I21" i="6"/>
  <c r="I22" i="6"/>
  <c r="I23" i="6"/>
  <c r="I20" i="6"/>
  <c r="I19" i="6"/>
  <c r="I18" i="6"/>
  <c r="I12" i="6"/>
  <c r="I11" i="6"/>
  <c r="J47" i="5" l="1"/>
  <c r="J45" i="5"/>
  <c r="J44" i="5"/>
  <c r="J38" i="5"/>
  <c r="J34" i="5"/>
  <c r="J33" i="5"/>
  <c r="J30" i="5"/>
  <c r="J29" i="5"/>
  <c r="J26" i="5"/>
  <c r="J22" i="5"/>
  <c r="J20" i="5"/>
  <c r="J17" i="5"/>
  <c r="J16" i="5"/>
  <c r="J15" i="5"/>
  <c r="J14" i="5"/>
  <c r="J13" i="5"/>
  <c r="J12" i="5"/>
  <c r="J10" i="5"/>
  <c r="J9" i="5"/>
  <c r="J8" i="5"/>
  <c r="J7" i="5"/>
  <c r="I84" i="4"/>
  <c r="I80" i="4"/>
  <c r="I71" i="4"/>
  <c r="I67" i="4"/>
  <c r="I65" i="4"/>
  <c r="I50" i="4"/>
  <c r="I44" i="4"/>
  <c r="I43" i="4"/>
  <c r="I42" i="4"/>
  <c r="I41" i="4"/>
  <c r="I39" i="4"/>
  <c r="I29" i="4"/>
  <c r="I28" i="4"/>
  <c r="I27" i="4"/>
  <c r="I25" i="4"/>
  <c r="I24" i="4"/>
  <c r="I23" i="4"/>
  <c r="I22" i="4"/>
  <c r="I20" i="4"/>
  <c r="I18" i="4"/>
  <c r="I16" i="4"/>
  <c r="I14" i="4"/>
  <c r="I13" i="4"/>
  <c r="I12" i="4"/>
  <c r="I11" i="4"/>
  <c r="I10" i="4"/>
  <c r="I35" i="3" l="1"/>
  <c r="I34" i="3"/>
  <c r="I33" i="3"/>
  <c r="I32" i="3"/>
  <c r="I30" i="3"/>
  <c r="I29" i="3"/>
  <c r="I28" i="3"/>
  <c r="H26" i="3"/>
  <c r="I26" i="3" s="1"/>
  <c r="I25" i="3"/>
  <c r="I22" i="3"/>
  <c r="I21" i="3"/>
  <c r="I20" i="3"/>
  <c r="H19" i="3"/>
  <c r="I19" i="3" s="1"/>
  <c r="H18" i="3"/>
  <c r="I18" i="3" s="1"/>
  <c r="I16" i="3"/>
  <c r="H15" i="3"/>
  <c r="I15" i="3" s="1"/>
  <c r="H14" i="3"/>
  <c r="I14" i="3" s="1"/>
  <c r="I13" i="3"/>
  <c r="H12" i="3"/>
  <c r="I12" i="3" s="1"/>
  <c r="I10" i="3"/>
  <c r="I9" i="3"/>
  <c r="J35" i="5" l="1"/>
  <c r="J23" i="5"/>
  <c r="I37" i="4" l="1"/>
  <c r="I51" i="4" l="1"/>
  <c r="I76" i="4" l="1"/>
  <c r="I75" i="4" l="1"/>
  <c r="I77" i="4" l="1"/>
  <c r="I74" i="4" l="1"/>
  <c r="J32" i="5" l="1"/>
  <c r="J21" i="5" l="1"/>
  <c r="J41" i="5" l="1"/>
  <c r="J42" i="5" l="1"/>
  <c r="I9" i="4" l="1"/>
  <c r="I52" i="4" l="1"/>
  <c r="I19" i="4" l="1"/>
  <c r="I40" i="4" l="1"/>
  <c r="I33" i="4"/>
  <c r="I8" i="4" l="1"/>
  <c r="I17" i="4" l="1"/>
  <c r="N69" i="4" l="1"/>
  <c r="I83" i="4" l="1"/>
  <c r="J11" i="7"/>
  <c r="I36" i="4" l="1"/>
  <c r="I58" i="4" l="1"/>
  <c r="J11" i="5" l="1"/>
  <c r="I82" i="4" l="1"/>
  <c r="B35" i="4" l="1"/>
  <c r="B45" i="4"/>
  <c r="B54" i="4"/>
  <c r="B64" i="4"/>
  <c r="I69" i="4" l="1"/>
  <c r="I73" i="4"/>
  <c r="I34" i="4" l="1"/>
  <c r="I38" i="4"/>
  <c r="J37" i="5" l="1"/>
  <c r="I8" i="6" l="1"/>
  <c r="H24" i="6" l="1"/>
  <c r="I24" i="6" s="1"/>
  <c r="I17" i="6"/>
  <c r="I16" i="6"/>
  <c r="I14" i="6"/>
  <c r="I15" i="6"/>
  <c r="I30" i="4" l="1"/>
  <c r="J10" i="7" l="1"/>
  <c r="I72" i="4" l="1"/>
  <c r="I32" i="4"/>
  <c r="I49" i="4" l="1"/>
  <c r="J27" i="5" l="1"/>
  <c r="J19" i="5" l="1"/>
  <c r="I9" i="6" l="1"/>
  <c r="J18" i="5" l="1"/>
  <c r="I63" i="4" l="1"/>
  <c r="J14" i="7"/>
  <c r="I46" i="4"/>
  <c r="I62" i="4" l="1"/>
  <c r="J39" i="5" l="1"/>
  <c r="O34" i="5" l="1"/>
  <c r="I60" i="4" l="1"/>
  <c r="I61" i="4"/>
  <c r="I56" i="4" l="1"/>
  <c r="I66" i="4" l="1"/>
  <c r="O33" i="5" l="1"/>
  <c r="O28" i="3" l="1"/>
  <c r="I55" i="4" l="1"/>
  <c r="I57" i="4"/>
  <c r="I59" i="4"/>
  <c r="C46" i="5"/>
  <c r="C43" i="5"/>
  <c r="B43" i="5"/>
  <c r="C24" i="5"/>
  <c r="B40" i="5"/>
  <c r="B36" i="5"/>
  <c r="B31" i="5"/>
  <c r="B28" i="5"/>
  <c r="B25" i="5"/>
  <c r="B6" i="5"/>
  <c r="C6" i="5"/>
  <c r="B31" i="3"/>
  <c r="B7" i="3"/>
  <c r="B13" i="6"/>
  <c r="B7" i="6"/>
  <c r="C7" i="7"/>
  <c r="B7" i="7"/>
  <c r="B81" i="4"/>
  <c r="B78" i="4"/>
  <c r="I79" i="4" s="1"/>
  <c r="B70" i="4"/>
  <c r="B68" i="4"/>
  <c r="B31" i="4"/>
  <c r="B26" i="4"/>
  <c r="B21" i="4"/>
  <c r="B15" i="4"/>
  <c r="B7" i="4"/>
  <c r="B24" i="5" l="1"/>
  <c r="I184" i="4"/>
  <c r="D27" i="9" l="1"/>
  <c r="C27" i="9"/>
  <c r="B27" i="9"/>
  <c r="D23" i="9"/>
  <c r="D24" i="9"/>
  <c r="D25" i="9"/>
  <c r="D26" i="9"/>
  <c r="D22" i="9"/>
  <c r="D19" i="9"/>
  <c r="C19" i="9"/>
  <c r="B19" i="9"/>
  <c r="D17" i="9"/>
  <c r="D18" i="9"/>
  <c r="C13" i="9"/>
  <c r="B13" i="9"/>
  <c r="D4" i="9"/>
  <c r="D5" i="9"/>
  <c r="D7" i="9"/>
  <c r="D9" i="9"/>
  <c r="D10" i="9"/>
  <c r="D11" i="9"/>
  <c r="D3" i="9"/>
  <c r="D13" i="9" l="1"/>
  <c r="I161" i="4" l="1"/>
  <c r="I157" i="4"/>
  <c r="H164" i="4" l="1"/>
  <c r="I151" i="4" l="1"/>
  <c r="I153" i="4"/>
  <c r="H148" i="4" l="1"/>
  <c r="I148" i="4" l="1"/>
  <c r="I149" i="4" s="1"/>
  <c r="H163" i="4" l="1"/>
  <c r="H167" i="4"/>
  <c r="I167" i="4" s="1"/>
  <c r="I162" i="4" l="1"/>
  <c r="I163" i="4" s="1"/>
  <c r="I164" i="4" s="1"/>
  <c r="I159" i="4" l="1"/>
  <c r="I146" i="4" l="1"/>
  <c r="N176" i="4" l="1"/>
  <c r="N175" i="4"/>
  <c r="N178" i="4" s="1"/>
  <c r="N180" i="4" s="1"/>
  <c r="B186" i="6" l="1"/>
  <c r="B182" i="6" s="1"/>
  <c r="B153" i="6"/>
  <c r="B151" i="6" s="1"/>
  <c r="B174" i="4"/>
  <c r="I174" i="4" s="1"/>
  <c r="I175" i="4" s="1"/>
  <c r="I176" i="4" s="1"/>
  <c r="I177" i="4" s="1"/>
  <c r="I178" i="4" s="1"/>
  <c r="I179" i="4" s="1"/>
  <c r="I170" i="4" s="1"/>
  <c r="B170" i="4" l="1"/>
</calcChain>
</file>

<file path=xl/sharedStrings.xml><?xml version="1.0" encoding="utf-8"?>
<sst xmlns="http://schemas.openxmlformats.org/spreadsheetml/2006/main" count="587" uniqueCount="334">
  <si>
    <t>โรงเรียนวัดบ้านส้อง สำนักงานเขตพื้นที่การศึกษาประถมศึกษาสุราษฎร์ธานี เขต 3</t>
  </si>
  <si>
    <t>แผนงาน/โครงการ/กิจกรรม</t>
  </si>
  <si>
    <t>ประเภทงบประมาณ</t>
  </si>
  <si>
    <t>คงเหลือ</t>
  </si>
  <si>
    <t>จ่าย</t>
  </si>
  <si>
    <t>กลุ่มงานวิชาการ</t>
  </si>
  <si>
    <t>งบประมาณ</t>
  </si>
  <si>
    <t>เงินเหลือจ่าย</t>
  </si>
  <si>
    <t>เงินรายหัว</t>
  </si>
  <si>
    <t>เงินพัฒนาผู้เรียน</t>
  </si>
  <si>
    <t>เงินอื่นๆ</t>
  </si>
  <si>
    <t>ผู้รับผิดชอบ</t>
  </si>
  <si>
    <t>ครูลัลน์ลลิต</t>
  </si>
  <si>
    <t>ครูภัทราวุธ</t>
  </si>
  <si>
    <t>ครูกมลพรรณ</t>
  </si>
  <si>
    <t>ครูอรญา</t>
  </si>
  <si>
    <t>เงินรายได้สถานศึกษา</t>
  </si>
  <si>
    <t>ครูมัลลิกา</t>
  </si>
  <si>
    <t>1.  โครงการพัฒนาคุณภาพผู้เรียนสู่ความเป็นเลิศ</t>
  </si>
  <si>
    <t>2.  โครงการพัฒนาสถานศึกษาเป็นสังคมแห่งการเรียนรู้</t>
  </si>
  <si>
    <t>3.  โครงการพัฒนาระบบการวัดและประเมินผลการเรียนรู้สู่การยกระดับคุณภาพการศึกษา</t>
  </si>
  <si>
    <t>4.  โครงการพัฒนาคุณภาพการศึกษาเพื่อยกระดับผลสัมฤทธิ์ทางการเรียนของนักเรียน</t>
  </si>
  <si>
    <t>5.  โครงการจัดการเรียนรวม</t>
  </si>
  <si>
    <t>6.  โครงการพัฒนาระบบประกันคุณภาพภายใน</t>
  </si>
  <si>
    <t xml:space="preserve">   1. กิจกรรมจัดทำคู่มือมาตรฐานระบบประกันคุณภาพ</t>
  </si>
  <si>
    <t xml:space="preserve">   2. กิจกรรมสนับสนุนการใช้สื่อเทคโนโลยีเพื่อการจัดการเรียนการสอน</t>
  </si>
  <si>
    <t xml:space="preserve">        2.1 กิจกรรมจัดซื้อ สื่อ ICT  สนับสนุนการจัดการเรียนรู้ประจำห้องเรียนและห้องปฏิบัติการ</t>
  </si>
  <si>
    <t xml:space="preserve">        2.2 กิจกรรมล้างเซ็ทระบบเครื่องคอมพิวเตอร์ ประจำห้องปฏิบัติการคอมพิวเตอร์ 23 เครื่อง</t>
  </si>
  <si>
    <t xml:space="preserve">        2.3 กิจกรรมจัดซื้อปรับเปลี่ยนชุดอุปกรณ์เครือข่ายและขยายติดตั้งวางระบบเครือข่ายอินเตอร์เน็ตสู่อาคารหลังใหม่</t>
  </si>
  <si>
    <t xml:space="preserve">        2.4 กิจกรรมห้องเรียน Multinedia Learning Centre - ชุดเครื่องฉายโปรเจคเตอร์+จอภาพ -เครื่องขยายเสียง      -ลำโพง -ไมค์ลอย -ชุดคอมพิวเตอร์ PC พร้อมโต๊ะ</t>
  </si>
  <si>
    <t>ครูลัลน์ลลิต และ</t>
  </si>
  <si>
    <t xml:space="preserve">        2.5 กิจกรรมเช่าซื้อระบบการให้บริการเว็บไซต์สถานศึกษา</t>
  </si>
  <si>
    <t xml:space="preserve">        2.6 กิจกรรมพัฒนาปรับปรุงข้อมูลระบบบริหารจัดการข้อมูลสารสนเทศสถานศึกษา  -บันทึกข้อมูลระบบ  -จัดทำรูปเล่มข้อมูลสารสนเทศ 4 ฝ่ายงาน  -จัดซื้อแฟ้มใส่เอกสารตามภาระงานแต่ละฝ่ายงาน  -ซื้อกระดาษ  -ซื้อหมึกพิมพ์</t>
  </si>
  <si>
    <t xml:space="preserve">   3. กิจกรรมติดตามตรวจสอบและประเมินคุณภาพการศึกษาตามมาตรฐาน</t>
  </si>
  <si>
    <t xml:space="preserve">   4. กิจกรรมจัดทำรายงานผลการพัฒนาคุณภาพการจัดการศึกษา</t>
  </si>
  <si>
    <t xml:space="preserve">   5. กิจกรรมจัดทำแผนปฏิบัติการประจำปีการศึกษา 2562</t>
  </si>
  <si>
    <t xml:space="preserve">   6. กิจกรรมขยายสร้งองค์ความรู้และนำแผนปฏิบัติการประจำปี 2562 สู่การปฏิบัติ</t>
  </si>
  <si>
    <t xml:space="preserve">   7. กิจกรรมกำกับติดตามการดำเนินงานตามแผนปฏิบัติการประจำปีการศึกษา 2562</t>
  </si>
  <si>
    <t xml:space="preserve">   8. กิจกรรมสรุปรายงานผลการดำเนินงานตามแผนปฏิบัติการประจำปีการศึกษา 2562</t>
  </si>
  <si>
    <t>7.  โครงการพัฒนาโรงเรียนคุณภาพประจำตำบล        (1 ตำบล 1 โรงเรียน)</t>
  </si>
  <si>
    <t xml:space="preserve">   1. กิจกรรมสร้างและปรับปรุงห้องปฏิบัติการทางภาษาอังกฤษ วิทยาศาสตร์ คณิตศาสตร์ และห้องคอมพิวเตอร์</t>
  </si>
  <si>
    <t xml:space="preserve">   2. กิจกรรมส่งเสริมความเป็นเลิศทางภาษา</t>
  </si>
  <si>
    <t xml:space="preserve">        2.1 จัดตั้งห้องเรียนส่งเสริมภาษา (MEP)</t>
  </si>
  <si>
    <t xml:space="preserve">             โปรเจคเตอร์</t>
  </si>
  <si>
    <t xml:space="preserve">             เครื่องขยายเสียง</t>
  </si>
  <si>
    <t xml:space="preserve">             เครื่องคอมพิวเตอร์</t>
  </si>
  <si>
    <t xml:space="preserve">             เครื่องปรับอากาศ</t>
  </si>
  <si>
    <t xml:space="preserve">        2.2 จ้างครูต่างชาติ , คัดเลือกครูต่างชาติ</t>
  </si>
  <si>
    <t xml:space="preserve">        2.3 จัดทำหลักสูตร  MEP</t>
  </si>
  <si>
    <t xml:space="preserve">        2.4 ปรับปรุงห้องเรียน  MEP</t>
  </si>
  <si>
    <t xml:space="preserve">   3. กิจกรรมสร้างแหล่งเรียนรู้ (โดมครอบสนาม)</t>
  </si>
  <si>
    <t>กลุ่มงานบุคคล</t>
  </si>
  <si>
    <t>1.  โครงการพัฒนาและส่งเสริมศักยภาพครูและบุคลากรทางการศึกษา</t>
  </si>
  <si>
    <t>กลุ่มงานแผนงานและงบประมาณ</t>
  </si>
  <si>
    <t>กลุ่มงานกิจการนักเรียน</t>
  </si>
  <si>
    <t>เหลือจ่าย</t>
  </si>
  <si>
    <t>รายได้</t>
  </si>
  <si>
    <t>ยืมพัฒนา 3,315</t>
  </si>
  <si>
    <t>กลุ่มงานบริหารงานทั่วไป</t>
  </si>
  <si>
    <t>งบเงินเหลือจ่าย</t>
  </si>
  <si>
    <t>รายหัว</t>
  </si>
  <si>
    <t>ขอเบิก</t>
  </si>
  <si>
    <t>1.  โครงการสนับสนุนงบประมาณสำหรับการบริหารจัดการโรงเรียนวัดบ้านส้อง</t>
  </si>
  <si>
    <t>2.  โครงการปรับปรุงพื้นที่และภูมิทัศน์ภายในโรงเรียน</t>
  </si>
  <si>
    <t>17/03/2563</t>
  </si>
  <si>
    <t>ส่งใช้ 10/03/2563</t>
  </si>
  <si>
    <t>โครงการ</t>
  </si>
  <si>
    <t>งบประมาณที่ได้รับ</t>
  </si>
  <si>
    <t>เบิกจ่าย</t>
  </si>
  <si>
    <t>หมายเหตุ</t>
  </si>
  <si>
    <t>รวม</t>
  </si>
  <si>
    <t>แผนงานวิชาการ</t>
  </si>
  <si>
    <t>7.  โครงการพัฒนาโรงเรียนคุณภาพประจำตำบล  (1 ตำบล 1 โรงเรียน)</t>
  </si>
  <si>
    <t>แผนงานบริหารทั่วไป</t>
  </si>
  <si>
    <t>สรุปการเบิกจ่ายงบประมาณทั้งหมด</t>
  </si>
  <si>
    <t>แผนงานบริหารงานบุคคล</t>
  </si>
  <si>
    <t>แผนงานบริหารงานทั้วไป</t>
  </si>
  <si>
    <t>แผนงานกิจการนักเรียน</t>
  </si>
  <si>
    <t>แผนงานและงบประมาณ</t>
  </si>
  <si>
    <t xml:space="preserve"> - ซื้อชุดคอมพิวเตอร์ พร้อมอุปกรณ์โต๊ะ ห้องปฏิบัติการคอมพิวเตอร์ จำนวน ๑๐ ชุด พร้อมบริการติดตั้ง ชุดละ ๑๗,๙๐๐ บาท </t>
  </si>
  <si>
    <t xml:space="preserve">- สาย Lan Cat6  1 ลัง พร้อมหัว RJ 1 กล่อง </t>
  </si>
  <si>
    <t xml:space="preserve">1.  กิจกรรมจัดซื้อ สื่อ ICT สนับสนุนการจัดการเรียนรู้ประจำห้องเรียนและห้องปฏิบัติการ
</t>
  </si>
  <si>
    <t>โครงการส่งเสริมสนับสนุนการใช้สื่อเทคโนโลยีและระบบสารสนเทศเพื่อการจัดการเรียนการสอนและการบริหารจัดการในสถานศึกษา</t>
  </si>
  <si>
    <t>- ล้างเครื่องคอมพิวเตอร์ จำนวน ๒๕ เครื่อง เครื่องละ ๓๕๐  บาท</t>
  </si>
  <si>
    <t>2.1 ค่ายภาษาอังกฤษ  Day Camp</t>
  </si>
  <si>
    <t xml:space="preserve">2.2 กิจกรรมคริสมาสต์ </t>
  </si>
  <si>
    <t>2.3 กิจกรรมจัดทำสมุดคำศัพท์</t>
  </si>
  <si>
    <t xml:space="preserve">2.4 กิจกรรมสัปดาห์ภาษาจีน </t>
  </si>
  <si>
    <t>5.1.  กิจกรรมพัฒนานักเรียนสู่ความเป็นเลิศโดยการสนับสนุนนักเรียนเข้ารับการแข่งขันและทดสอบทางวิชาการ</t>
  </si>
  <si>
    <t>5.  โครงการพัฒนาผู้เรียนสู่ความเป็นเลิศ</t>
  </si>
  <si>
    <t xml:space="preserve">4.  โครงการพัฒนาคุณภาพผู้เรียนด้านการคิดอย่างมีเหตุผลเพื่อยกระดับผลสัมฤทธิ์ทางการเรียนของนักเรียน            </t>
  </si>
  <si>
    <t>1.  โครงการพัฒนาทักษะภาษาไทย</t>
  </si>
  <si>
    <t>2.  โครงการพัฒนาทักษะภาษาอังกฤษ</t>
  </si>
  <si>
    <t>3.  โครงการส่งเสริมทักษะทางคณิตศาตร์</t>
  </si>
  <si>
    <t>6.  โครงการส่งเสริมทักษะชีวิตและอาชีพ</t>
  </si>
  <si>
    <t>7.  โครงการพัฒนาคุณภาพผู้เรียนตามหลักสูตร</t>
  </si>
  <si>
    <t xml:space="preserve">8. โครงการส่งเสริมสนับสนุนการใช้สื่อเทคโนโลยีและระบบสารสนเทศเพื่อการจัดการเรียนการสอนและการบริหารจัดการในสถานศึกษา </t>
  </si>
  <si>
    <t>9.  โครงการนิเทศภายใน</t>
  </si>
  <si>
    <t>10. โครงการพัฒนาสถานศึกษาเป็นสังคมแห่งการเรียนรู้</t>
  </si>
  <si>
    <t>11. โครงการวัดและประเมินผล</t>
  </si>
  <si>
    <t>11.2.กิจกรรมจัดทำข้อสอบวัดและประเมินผลตลอดทั้งปี</t>
  </si>
  <si>
    <t>11.3.กิจกรรมจัดทำข้อสอบอ่านคล่องเขียนคล่องของ สพฐ. จำนวน ๕ ครั้ง</t>
  </si>
  <si>
    <t xml:space="preserve">11.4.กิจกรรมทดสอบ Pre – O-net ป.๖ </t>
  </si>
  <si>
    <t>12.1.จัดเตรียมสถานที่พักแรม</t>
  </si>
  <si>
    <t>12.2. นำลูกเสือ-เนตรนารีสามัญ เข้าค่ายพักแรม แบบพักค้างแรมคืน ใช้เวลา 3 วัน 2 คืน ค่ารถ ค่าอาหาร วัสดุฝึก และอื่นๆ</t>
  </si>
  <si>
    <t xml:space="preserve">12.เข้าค่ายพักแรมลูกเสือชั้นประถมศึกษาปีที่ 6 </t>
  </si>
  <si>
    <t xml:space="preserve">13. โครงการจัดการเรียนรวม          </t>
  </si>
  <si>
    <t>14. โครงการพัฒนา โรงเรียนคุณภาพ ประจำตำบล (1 ตำบล 1 โรงเรียนคุณภาพ)</t>
  </si>
  <si>
    <t xml:space="preserve">15. โครงการ English Program </t>
  </si>
  <si>
    <t xml:space="preserve">1.  จัดทำแผนปฏิบัติการประจำปีการศึกษา  </t>
  </si>
  <si>
    <t xml:space="preserve">2.  โครงการสนับสนุนค่าใช้จ่ายในการจัดการศึกษาตั้งแต่ระดับอนุบาลจนจบการศึกษาขั้นพื้นฐาน </t>
  </si>
  <si>
    <t>3.  โครงการอาหารกลางวัน</t>
  </si>
  <si>
    <t>2.  โครงการส่งเสริมการจัดการเรียนรู้ตามหลักปรัชญาเศรษฐกิจพอเพียง</t>
  </si>
  <si>
    <t>3.  โครงการระบบดูแลช่วยเหลือนักเรียน</t>
  </si>
  <si>
    <t>1.  โครงการส่งเสริมคุณธรรม จริยธรรม และคุณลักษณะอันพึงประสงค์</t>
  </si>
  <si>
    <t xml:space="preserve">แผนงานวิชาการ  </t>
  </si>
  <si>
    <t xml:space="preserve">สรุปรายงานผลการดำเนินงานโครงการตามแผนปฏิบัติการประจำปีงบประมาณ พ.ศ.2563 (รอบ 6 เดือนหลัง) มีนาคม - สิงหาคม 2563 </t>
  </si>
  <si>
    <t>ที่</t>
  </si>
  <si>
    <t>ชื่อโครงการ</t>
  </si>
  <si>
    <t>กลุ่มงาน</t>
  </si>
  <si>
    <t>งบตามแผน</t>
  </si>
  <si>
    <t>งบที่ได้รับ</t>
  </si>
  <si>
    <t>ระยะเวลาดำเนินงาน</t>
  </si>
  <si>
    <t>3 เดือน</t>
  </si>
  <si>
    <t>6 เดือน</t>
  </si>
  <si>
    <t>9 เดือน</t>
  </si>
  <si>
    <t>12 เดือน</t>
  </si>
  <si>
    <t>(ต.ค.-ธค.62)</t>
  </si>
  <si>
    <t>(ม.ค.-มี.ค.63)</t>
  </si>
  <si>
    <t>(เม.ย.-มิ.ย.63)</t>
  </si>
  <si>
    <t>(ก.ค.-ก.ย.63)</t>
  </si>
  <si>
    <t>√</t>
  </si>
  <si>
    <t>ยังไม่เสร็จสิ้นโครงการ</t>
  </si>
  <si>
    <t>งานบุคคล</t>
  </si>
  <si>
    <t>งานแผนงานและงบประมาณ</t>
  </si>
  <si>
    <t>งานกิจการนักเรียน</t>
  </si>
  <si>
    <t>งานวิชาการ</t>
  </si>
  <si>
    <t>งานบริหารงานทั่วไป</t>
  </si>
  <si>
    <t>(ลงชื่อ)..................................................................</t>
  </si>
  <si>
    <t>(นายสมศักดิ์   ถนอม)</t>
  </si>
  <si>
    <t>ผู้อำนวยการโรงเรียนวัดบ้านส้อง</t>
  </si>
  <si>
    <t>๑. กิจกรรมวันสุนทรภู่ /วันภาษาไทย</t>
  </si>
  <si>
    <t>๒. กิจกรรมบันทึกรักการอ่าน</t>
  </si>
  <si>
    <t>๓. กิจกรรมพัฒนาศักยภาพผู้เรียนกลุ่มสาระภาษาไทย</t>
  </si>
  <si>
    <t>๔. กิจกรรมฝึกทักษะอ่านเขียนด้วยคำพื้นฐาน</t>
  </si>
  <si>
    <t>5.กิจกรรมสำนวนไทยใช้ให้เป็น</t>
  </si>
  <si>
    <t>๖. กิจกรรมสัปดาห์เล่านิทาน</t>
  </si>
  <si>
    <t>7.กิจกรรม สาระน่ารู้เล่าสู่กันฟัง</t>
  </si>
  <si>
    <t>2.5 กิจกรรมส่งเสริมการพูดภาษาอักกฤษ</t>
  </si>
  <si>
    <t>2. กิจกรรมคณิตคิดก่อนเรียน</t>
  </si>
  <si>
    <t>3. กิจกรรมแข่งขันทักษะทางคณิตศาสตร์</t>
  </si>
  <si>
    <t>4. กิจกรรมค่ายคณิตศาสตร์ระดับชั้นประถมศึกษาตอนปลาย</t>
  </si>
  <si>
    <t>1. กิจกรรมตลาดนัดนักเรียน</t>
  </si>
  <si>
    <t>1.1 กิจกรรมจัดงานสัปดาห์วิทยาศาสตร์</t>
  </si>
  <si>
    <t>1.2 กิจกรรมการจัดการเรียนรู้โดยใช้โครงงาน</t>
  </si>
  <si>
    <t xml:space="preserve">1.3 ค่ายวิทยาศาสตร์ ป.5  </t>
  </si>
  <si>
    <t>1.4 พัฒนาห้องเรียนวิทยาศาสตร์</t>
  </si>
  <si>
    <t>5.2. กิจกรรมสอนเสริมยกเพื่อยกระดับผลสัมฤทธิ์และการทดสอบระดับชาติ RT,NT,O-NET</t>
  </si>
  <si>
    <t xml:space="preserve">5.3.กิจกรรมแสดงผลงานประจำปีการศึกษา </t>
  </si>
  <si>
    <t>๑.กิจกรรมส่งเสริมการเรียนการสอนสู่ทักษะการสร้างสรรค์ผลงานและการแข่งขันทัศนศิลป์</t>
  </si>
  <si>
    <t>22,500</t>
  </si>
  <si>
    <t>15,000</t>
  </si>
  <si>
    <t>๓.กิจกรรมส่งเสริมการเรียนการสอนและทักษะทางด้านดนตรีไทย</t>
  </si>
  <si>
    <t>12,000</t>
  </si>
  <si>
    <t>5.กิจกรรมส่งเสริมการเรียนการสอนสุขศึกษาและพลศึกษา</t>
  </si>
  <si>
    <t xml:space="preserve">6.กิจกรรม ส่งเสริมทักษะอาชีพ  วัยเยาว์ เราทำได้ </t>
  </si>
  <si>
    <t>8,000</t>
  </si>
  <si>
    <t>7.กิจกรรมชุมนุม</t>
  </si>
  <si>
    <t>500</t>
  </si>
  <si>
    <t>8.กิจกรรมแนะแนว</t>
  </si>
  <si>
    <t>9.กิจกรรมลูกเสือ/เนตรนารี   ป.1-5</t>
  </si>
  <si>
    <t>21,100</t>
  </si>
  <si>
    <t>1.1 กิจกรรม พัฒนาหลักสูตร และกระบวนการเรียนรู้</t>
  </si>
  <si>
    <t>1.2 กิจกรรมส่งเสริมและพัฒนาการเรียนการสอนโดยการพัฒนาสื่อ นวัตกรรมและกระบวนการวิจัย</t>
  </si>
  <si>
    <t>1.3 กิจกรรมพัฒนาระบบสารสนเทศโรงเรียน</t>
  </si>
  <si>
    <t>1.4 สร้างชุมชนแห่งการเรียนรู้ แลกเปลี่ยนเรียนรู้และให้ข้อมูลสะท้อนกลับเพื่อพัฒนาปรับปรุงการจัดการเรียนรู้ (PLC)</t>
  </si>
  <si>
    <t>1.5 กิจกรรมเช่าโปรแกรมและเซิร์ฟเวอร์</t>
  </si>
  <si>
    <t xml:space="preserve">8.โครงการจัดหาส่งเสริมสนับสนุนการใช้สื่อเทคโนโลยีและระบบสารสนเทศเพื่อการจัดการเรียนการสอนและการบริหารจัดการในสถานศึกษา </t>
  </si>
  <si>
    <t>1.1กิจกรรมจัดซื้อ ติดตั้ง ชุดคอมพิวเตอร์ สนับสนุนการจัดการเรียนการสอนในสถานศึกษา</t>
  </si>
  <si>
    <t>1.2 กิจกรรมล้างเซ็ตระบบปรับเปลี่ยนอะไหล่เครื่องคอมพิวเตอร์ ระบบอินเทอร์เน็ต ห้องปฏิบัติการคอมพิวเตอร์</t>
  </si>
  <si>
    <t>1.4 กิจกรรมเช่าต่อสัญญาระบบการให้บริการเว็บไซต์สถานศึกษา</t>
  </si>
  <si>
    <t>1.5 กิจกรรมจัดซื้อ ติดตั้ง อุปกรณ์ขยายเสียง ลำโพง  ไมโครโฟน พร้อมตู้เก็บประจำห้องเรียน</t>
  </si>
  <si>
    <t>1.6 กิจกรรมติดตั้งพัฒนาระบบยืนยันตัวตนการเชื่อมต่อใช้งานอินเทอร์เน็ตภายในสถานศึกษา</t>
  </si>
  <si>
    <t>1.7 จัดซื้อชุดคอมพิวเตอร์สำหรับครูผู้สอนห้องคอมพิวเตอร์และห้องเรียน EP</t>
  </si>
  <si>
    <t>1.8 กิจกรรมจัดซื้อโต๊ะคอมพิวเตอร์และเก้าอี้ ประจำห้องคอมพิวเตอร์</t>
  </si>
  <si>
    <t>1.9 กิจกรรมจัดซื้อติดตั้งโทรทัศน์  ห้องปฏิบัติการคอมพิวเตอร์  ปรับเช็คซ่อมบำรุงโทรทัศน์ประจำห้องเรียน</t>
  </si>
  <si>
    <t xml:space="preserve">9.โครงการนิเทศ ติดตามและประเมินผลการจัดการศึกษา </t>
  </si>
  <si>
    <t>3. รายงานผลการจัดการศึกษา</t>
  </si>
  <si>
    <t>1. กิจกรรมนิเทศภายใน</t>
  </si>
  <si>
    <t>2. กิจกรรมสนับสนุนสื่อการเรียนคุณภาพและเช่าใช้บริการเครื่องถ่ายเอกสารประจำสายชั้น</t>
  </si>
  <si>
    <t>10.โครงการทัศนะศึกษาแหล่งเรียนรู้</t>
  </si>
  <si>
    <t>1.กิจกรรมทัศนศึกษา  แหล่งเรียนรู้ ป.๑ – ป.๔และป.๖(งบเรียนฟรีฯ)</t>
  </si>
  <si>
    <t xml:space="preserve">11. โครงการพัฒนาระบบการวัดและประเมินผลการเรียนรู้สู่การยกระดับคุณภาพการศึกษา </t>
  </si>
  <si>
    <t>11.1. กิจกรรมจัดทำคู่มือการวัดและประเมินผลสำหรับครู</t>
  </si>
  <si>
    <t>11.5.กิจกรรมสอบคัดแยกห้องป.๒ –ป.๕</t>
  </si>
  <si>
    <t>11.6.กิจกรรมสนับสนุนวัสดุฝึกสอนและสอบในการจัดการเรียนการสอน</t>
  </si>
  <si>
    <t>11.7. จัดทำเอกสารวัดและประเมินผลปพ.6 ,ปพ.8</t>
  </si>
  <si>
    <t>12.โครงการเข้าค่ายลูกเสือ ป.6</t>
  </si>
  <si>
    <t xml:space="preserve">13.โครงการจัดการเรียนรวม </t>
  </si>
  <si>
    <t>1.กิจกรรมคัดกรองนักเรียน</t>
  </si>
  <si>
    <t>2.กิจกรรมจัดทำแผน IEP</t>
  </si>
  <si>
    <t>3.กิจกรรมการจัดการเรียนการสอน</t>
  </si>
  <si>
    <t>ทะเบียนคุมการเบิกจ่ายงบประมาณ ตามแผนปฏิบัติการประจำปีการศึกษา 2564</t>
  </si>
  <si>
    <t>1.โครงการพัฒนาและส่งเสริมศักยภาพครูและบุคลากรทางการศึกษา</t>
  </si>
  <si>
    <t xml:space="preserve">1 กิจกรรมเสริมสร้างประสิทธิภาพ การบริหารงานบุคคล    </t>
  </si>
  <si>
    <t>๒ กิจกรรมส่งเสริมสวัสดิการและสวัสดิภาพครูและบุคลากรทางการศึกษา</t>
  </si>
  <si>
    <t>3 กิจกรรมอบรมเชิงปฏิบัติการถอดประสบการณ์การปฏิบัติงานเพื่อยกระดับคุณภาพการศึกษา</t>
  </si>
  <si>
    <t>๔ กิจกรรมประชุม อบรม สัมมนา</t>
  </si>
  <si>
    <t>5 กิจกรรมสร้างขวัญกำลังใจแก่ครูและบุคลากรทางการศึกษา</t>
  </si>
  <si>
    <t>6 กิจกรรมจัดจ้างครู/ลูกจ้างชั่วคราว</t>
  </si>
  <si>
    <t>-</t>
  </si>
  <si>
    <t>7 กิจกรรมจัดซื้อเครื่องคอมพิวเตอร์โน้ตบุ๊คประจำฝ่ายงานบุคคล</t>
  </si>
  <si>
    <t>เงินนอกงบประมาณ</t>
  </si>
  <si>
    <t>1. โครงการการพัฒนาประสิทธิภาพการบริหารจัดการ</t>
  </si>
  <si>
    <t>1 กิจกรรมจัดทำแผนปฏิบัติการประจำปีการศึกษา ๒๕๖4</t>
  </si>
  <si>
    <t>2 กิจกรรมขยายและสร้างองค์ความรู้นำแผนปฏิบัติ</t>
  </si>
  <si>
    <t>3 กิจกรรมกำกับติดตามการดำเนินงานตามแผนปฏิบัติการประจำปีการศึกษา ๒๕๖4</t>
  </si>
  <si>
    <t>4.กิจกรรมสรุปรายงานผลการดำเนินงานตามแผนปฏิบัติการประจำปีการศึกษา ๒๕๖4</t>
  </si>
  <si>
    <t>5.กิจกรรมจัดทำแผนปฏิบัติการประจำปีการศึกษา ๒๕๖5</t>
  </si>
  <si>
    <t xml:space="preserve">2. โครงการสนับสนุนค่าใช้จ่ายในการจัดการศึกษาตั้งแต่ระดับอนุบาลจนจบการศึกษาขั้นพื้นฐาน </t>
  </si>
  <si>
    <t>2.1 กิจกรรมจ่ายหนังสือเรียนฟรี</t>
  </si>
  <si>
    <t xml:space="preserve">2.2 กิจกรรมจ่ายเงินอุปกรณ์การเรียน   </t>
  </si>
  <si>
    <t>2.3 จ่ายเงินค่าเครื่องแบบนักเรียน</t>
  </si>
  <si>
    <t>2.4 กิจกรรมพัฒนาผู้เรียน</t>
  </si>
  <si>
    <t xml:space="preserve"> - ค่ายลูกเสือ ป.๑-ป.๓</t>
  </si>
  <si>
    <t xml:space="preserve"> - ทัศนศึกษา ป.๑-ป.๔</t>
  </si>
  <si>
    <t xml:space="preserve"> - ทัศนศึกษา ป.6</t>
  </si>
  <si>
    <t xml:space="preserve"> - ค่ายวิทยาศาสตร์</t>
  </si>
  <si>
    <t xml:space="preserve"> - การบริการสารสนเทศ/ICT</t>
  </si>
  <si>
    <t xml:space="preserve"> - ค่ายวิชาการเพื่อพัฒนาคุณภาพ ผู้เรียน</t>
  </si>
  <si>
    <t>2.5 ใช้ในกิจกรรมเร่งด่วน(โควิด)</t>
  </si>
  <si>
    <t xml:space="preserve">1. โครงการสนับสนุนงบประมาณสำหรับการบริหารจัดการโรงเรียนวัดบ้านส้อง </t>
  </si>
  <si>
    <t>๑. กิจกรรมรายการค่าใช้สอย</t>
  </si>
  <si>
    <t>๒. กิจกรรมรายการค่าวัสดุ</t>
  </si>
  <si>
    <t>๓. กิจกรรมค่าสาธารณูปโภค</t>
  </si>
  <si>
    <t>๔. กิจกรรมตั้งสำรองไว้สำหรับการดำเนินงานตามนโยบายและความจำเป็นเร่งด่วน</t>
  </si>
  <si>
    <t xml:space="preserve">1. กิจกรรมสร้างหลังคาทางเดินด้านหลังอาคาร ๙๐ ปี
</t>
  </si>
  <si>
    <t xml:space="preserve">2. กิจกรรมปูกระเบื้องบริเวณลานพักผ่อน หลังอาคาร ๙๐ ปี
</t>
  </si>
  <si>
    <t xml:space="preserve">3. กิจกรรมจัดทำป้ายประชาสัมพันธ์
</t>
  </si>
  <si>
    <t xml:space="preserve">4. กิจกรรมปรับปรุงหลังคาด้านข้างอาคารหนองชุมแสงและทำเวทีหน้าเสาธง
</t>
  </si>
  <si>
    <t xml:space="preserve">2. โครงการปรับปรุงพื้นที่และสภาพภูมิทัศน์ภายในโรงเรียน </t>
  </si>
  <si>
    <t>1.โครงการส่งเสริม สร้างคุณธรรม จริยธรรมสำหรับนักเรียน</t>
  </si>
  <si>
    <t>1. อบรมแกนนำยุวประชาธิปไตย</t>
  </si>
  <si>
    <t>2. การเลือกตั้งประธานและคณะกรรมการสภานักเรียน</t>
  </si>
  <si>
    <t>3. ค่ายคุณธรรม</t>
  </si>
  <si>
    <t>4. สรรหานักเรียรนคุณธรรม</t>
  </si>
  <si>
    <t>5. กิจกรรมอาสาจราจร</t>
  </si>
  <si>
    <t>6. กิจกรรมสอบธรรมศึกษา</t>
  </si>
  <si>
    <t>7. วันเข้าพรรษา</t>
  </si>
  <si>
    <t>8. วันสารทไทย</t>
  </si>
  <si>
    <t>9. วันมาฆบูชา</t>
  </si>
  <si>
    <t>10.วันอาสาฬหบูชา</t>
  </si>
  <si>
    <t>11.วันไหว้นครู</t>
  </si>
  <si>
    <t>12.วันเฉลิมพระชนมพรรษารัชกาล ร.10</t>
  </si>
  <si>
    <t>13.วันแม่แห่งชาติ</t>
  </si>
  <si>
    <t>14.วันขึ้นปีใหม่</t>
  </si>
  <si>
    <t>15.วันวิภาวดี</t>
  </si>
  <si>
    <t>16.วันอำลาสถาบัน</t>
  </si>
  <si>
    <t>17.ยิ้มทักทายไหว้สวย</t>
  </si>
  <si>
    <t>2.โครงการส่งเสริมระบบดูแลช่วยเหลือนักเรียน</t>
  </si>
  <si>
    <t xml:space="preserve">  1. ระบบดูแลช่วยเหลือ</t>
  </si>
  <si>
    <t xml:space="preserve">     1.1. พัฒนาระบบดูแลช่วยเหลือนักเรียน</t>
  </si>
  <si>
    <t xml:space="preserve">     1.2. เยี่ยมบ้านนักเรียน</t>
  </si>
  <si>
    <t xml:space="preserve">  2. โรงเรียนสีขาว</t>
  </si>
  <si>
    <t xml:space="preserve">      2.1. จัดทำโครงสร้างองค์กรห้องเรียนสีขาว</t>
  </si>
  <si>
    <t xml:space="preserve">      2.2. อบรมการสร้างภูมิคุ้มกันยาเสพติดในสถานศึกษาสำหรับนักเรียนชั้น ป.5</t>
  </si>
  <si>
    <t xml:space="preserve">  3. โรงเรียนส่งเสริมสุขภาพ</t>
  </si>
  <si>
    <t xml:space="preserve">     3.1.บริการสุขภาพและเวชภัณฑ์</t>
  </si>
  <si>
    <t xml:space="preserve">     3.2 การป้องกันการแพร่ระบาดของโรค (covid-19)              </t>
  </si>
  <si>
    <t xml:space="preserve">     3.3.กีฬาสีภายใน กีฬาเครือข่าย</t>
  </si>
  <si>
    <t xml:space="preserve">  4. เครือข่ายชุมชน</t>
  </si>
  <si>
    <t xml:space="preserve">     4.1.ประชุมผู้ปกครอง</t>
  </si>
  <si>
    <t xml:space="preserve">     4.2.ประชุมเครือข่ายผู้ปกครอง</t>
  </si>
  <si>
    <t xml:space="preserve">     4.3.ประชุมคณะกรรมการสถานศึกษา</t>
  </si>
  <si>
    <t xml:space="preserve">  5. การดำเนินงานตาม พรบ.การศึกษาภาคบังคับ</t>
  </si>
  <si>
    <t xml:space="preserve">     5.1.รับนักเรียน/มอบตัว</t>
  </si>
  <si>
    <t xml:space="preserve">     5.2.จัดเก็บข้อมูลนักเรียนรายบุคคล</t>
  </si>
  <si>
    <t>3.โครงการส่งเสริมการจัดการเรียนรู้ตามหลักปรัชญาเศรษฐกิจพอเพียง</t>
  </si>
  <si>
    <t xml:space="preserve">   1 กิจกรรมสหกรณ์ร้านค้า</t>
  </si>
  <si>
    <t xml:space="preserve">   2 กิจกรรมการออมทรัพย์</t>
  </si>
  <si>
    <t>4.โครงการการอาหารกลางวัน</t>
  </si>
  <si>
    <t xml:space="preserve">   1 กิจกรรมอาหารกลางวัน</t>
  </si>
  <si>
    <t xml:space="preserve">  2.1.ค่าวัสดุสำนักงาน</t>
  </si>
  <si>
    <t xml:space="preserve">  2.2.ค่าน้ำมันเชื้อเพลิง</t>
  </si>
  <si>
    <t xml:space="preserve">  3.1.ค่าไฟฟ้า</t>
  </si>
  <si>
    <t xml:space="preserve">  3.2.ค่าโทรศัพท์</t>
  </si>
  <si>
    <t xml:space="preserve">  1.2.ค่าใช้จ่ายในการประชุมราชการของผู้อำนวยการ</t>
  </si>
  <si>
    <t xml:space="preserve">  1.3.ค่าซ่อมแซมครุภัณฑ์/ไฟฟ้า</t>
  </si>
  <si>
    <t xml:space="preserve">    - ซ่อมบำรุงอุปกรณ์ไฟฟ้า</t>
  </si>
  <si>
    <t xml:space="preserve">    - ซ่อมบำรุงเครื่องปรับอากาศ</t>
  </si>
  <si>
    <t xml:space="preserve">    - ซ่อมบำรุงเครื่องคอมพิวเตอร์</t>
  </si>
  <si>
    <t xml:space="preserve">  1.4.จัดซื้อเครื่องทำน้ำเย็น ขนาด 5 หัวก๊อก</t>
  </si>
  <si>
    <t xml:space="preserve">  1.5.กิจกรรมค่าอุปกรณ์ทำความสะอาด</t>
  </si>
  <si>
    <t xml:space="preserve">    - จัดซื้ออุปกรณ์ทำความสะอาดบริเวณโรงเรียน</t>
  </si>
  <si>
    <t xml:space="preserve">    - จัดซื้ออุปกรณ์ทำความสะอาดห้องน้ำ</t>
  </si>
  <si>
    <t xml:space="preserve">  1.6.ค่ากำจัดขยะ</t>
  </si>
  <si>
    <t xml:space="preserve">  1.7.ค่าใช้จ่ายในการดำเนินการประชุมของบุคลากร</t>
  </si>
  <si>
    <t xml:space="preserve">  1.8.ค่าดูแลและปรับปรุงระบบเครือข่ายอินเตอร์เน็ต</t>
  </si>
  <si>
    <t>เงินรายได้</t>
  </si>
  <si>
    <t>EP</t>
  </si>
  <si>
    <t>30000(ทั่วไป)</t>
  </si>
  <si>
    <t>28800(โควิด)</t>
  </si>
  <si>
    <t>256092.03 (เงินเดือน)</t>
  </si>
  <si>
    <t>นางสาวกัญญาภัทร จิตร์มุ่ง</t>
  </si>
  <si>
    <t>นางสาวณัฐพร</t>
  </si>
  <si>
    <t>เงินอื่น ๆ</t>
  </si>
  <si>
    <t>นางสุมนา  ทิศอุ่น</t>
  </si>
  <si>
    <r>
      <t>๒.</t>
    </r>
    <r>
      <rPr>
        <sz val="13"/>
        <rFont val="TH SarabunIT๙"/>
        <family val="2"/>
      </rPr>
      <t>กิจกรรมส่งเสริมและสืบสานนาฏศิลป์ไทยตามหลักปรัชญาเศรษฐกิจพอเพียงและการแสดงนาฏศิลป์โชว์</t>
    </r>
  </si>
  <si>
    <r>
      <t>๔.กิจกรรม</t>
    </r>
    <r>
      <rPr>
        <b/>
        <sz val="13"/>
        <color indexed="8"/>
        <rFont val="TH SarabunIT๙"/>
        <family val="2"/>
      </rPr>
      <t xml:space="preserve"> </t>
    </r>
    <r>
      <rPr>
        <sz val="13"/>
        <color indexed="8"/>
        <rFont val="TH SarabunIT๙"/>
        <family val="2"/>
      </rPr>
      <t>การแข่งขันทักษะทางศึกษา ศาสนาและวัฒนธรรม</t>
    </r>
  </si>
  <si>
    <r>
      <t xml:space="preserve">1.3 กิจกรรมวางระบบรางไฟและจุดเชื่อมต่อใช้งานอินเทอร์เน็ต </t>
    </r>
    <r>
      <rPr>
        <sz val="13"/>
        <color indexed="8"/>
        <rFont val="TH SarabunIT๙"/>
        <family val="2"/>
      </rPr>
      <t>ห้องคอมพิวเตอร์ ๒</t>
    </r>
  </si>
  <si>
    <r>
      <t>2.  กิจกรรมล้างเครื่องคอมพิวเตอร์ เซ็ตระบบอินเตอร์เน็ตห้องปฏิบัติการคอมพิวเตอร์ ๒๕  เครื่อง</t>
    </r>
    <r>
      <rPr>
        <sz val="13"/>
        <color theme="1"/>
        <rFont val="TH SarabunIT๙"/>
        <family val="2"/>
      </rPr>
      <t xml:space="preserve">    </t>
    </r>
  </si>
  <si>
    <t>ครูวนิดา</t>
  </si>
  <si>
    <t>ครูอำภัย</t>
  </si>
  <si>
    <t>ครูปิยะนุช</t>
  </si>
  <si>
    <t>ครูจำลอง</t>
  </si>
  <si>
    <t xml:space="preserve">นางสาวภัสวดี </t>
  </si>
  <si>
    <t xml:space="preserve">    - จัดซื้ออุปกรณ์ทำความสะอาดภายในห้องเรียนห้องพิเศษ</t>
  </si>
  <si>
    <t xml:space="preserve">    - ซ่อมบำรุงอุปกรณ์ประปา</t>
  </si>
  <si>
    <t>นายวัชรินทร์</t>
  </si>
  <si>
    <t>ครูสุธรรม</t>
  </si>
  <si>
    <t>รับเรื่อง 17/12/2564</t>
  </si>
  <si>
    <t>ครูสุพัตรา</t>
  </si>
  <si>
    <t>นายชยันทร์</t>
  </si>
  <si>
    <t>ครูขวัญตา</t>
  </si>
  <si>
    <t>นางตรีนุช</t>
  </si>
  <si>
    <t>นายมนัสชัย</t>
  </si>
  <si>
    <t>ครูเพ็ญนภา วุ่นชุม</t>
  </si>
  <si>
    <t>ครูตรีนุช</t>
  </si>
  <si>
    <t>ครูกัญญาภัทร</t>
  </si>
  <si>
    <t xml:space="preserve">  1.1.ค่าเบี้ยเลี้ยงและพาหนะ</t>
  </si>
  <si>
    <t>ครูสุธรรม หลินมา</t>
  </si>
  <si>
    <t>ครูปภาวรินทร์</t>
  </si>
  <si>
    <t>นายสุธรรม , นางอำภัย</t>
  </si>
  <si>
    <t>ครูวิลาวัลย์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</si>
</sst>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_-* #,##0.00_-;\-* #,##0.00_-;_-* &quot;-&quot;??_-;_-@_-"/>
    <numFmt numFmtId="165" formatCode="_-* #,##0_-;\-* #,##0_-;_-* &quot;-&quot;??_-;_-@_-"/>
    <numFmt numFmtId="167" formatCode="mm/dd/yy"/>
    <numFmt numFmtId="168" formatCode="#,##0_ ;\-#,##0\ "/>
  </numFmts>
  <fonts count="79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sz val="11"/>
      <color theme="1"/>
      <name val="Calibri"/>
      <family val="2"/>
      <charset val="222"/>
      <scheme val="minor"/>
    </font>
    <font>
      <sz val="16"/>
      <color theme="1"/>
      <name val="Angsana New"/>
      <family val="1"/>
    </font>
    <font>
      <b/>
      <sz val="14"/>
      <color theme="1"/>
      <name val="TH SarabunIT๙"/>
      <family val="2"/>
    </font>
    <font>
      <b/>
      <sz val="14"/>
      <name val="TH SarabunIT๙"/>
      <family val="2"/>
    </font>
    <font>
      <sz val="14"/>
      <color theme="1"/>
      <name val="TH SarabunIT๙"/>
      <family val="2"/>
    </font>
    <font>
      <b/>
      <sz val="14"/>
      <color rgb="FF0070C0"/>
      <name val="TH SarabunIT๙"/>
      <family val="2"/>
    </font>
    <font>
      <b/>
      <sz val="14"/>
      <color rgb="FF00B050"/>
      <name val="TH SarabunIT๙"/>
      <family val="2"/>
    </font>
    <font>
      <b/>
      <sz val="14"/>
      <color rgb="FF7030A0"/>
      <name val="TH SarabunIT๙"/>
      <family val="2"/>
    </font>
    <font>
      <sz val="14"/>
      <name val="TH SarabunIT๙"/>
      <family val="2"/>
    </font>
    <font>
      <sz val="14"/>
      <color rgb="FF000000"/>
      <name val="TH SarabunIT๙"/>
      <family val="2"/>
    </font>
    <font>
      <b/>
      <sz val="14"/>
      <color rgb="FF000000"/>
      <name val="TH SarabunIT๙"/>
      <family val="2"/>
    </font>
    <font>
      <b/>
      <sz val="14"/>
      <color rgb="FFFF0000"/>
      <name val="TH SarabunIT๙"/>
      <family val="2"/>
    </font>
    <font>
      <sz val="14"/>
      <color rgb="FFFF0000"/>
      <name val="TH SarabunIT๙"/>
      <family val="2"/>
    </font>
    <font>
      <b/>
      <u val="double"/>
      <sz val="14"/>
      <color theme="1"/>
      <name val="TH SarabunIT๙"/>
      <family val="2"/>
    </font>
    <font>
      <u/>
      <sz val="14"/>
      <color theme="1"/>
      <name val="TH SarabunIT๙"/>
      <family val="2"/>
    </font>
    <font>
      <b/>
      <u val="singleAccounting"/>
      <sz val="14"/>
      <color rgb="FF000000"/>
      <name val="TH SarabunIT๙"/>
      <family val="2"/>
    </font>
    <font>
      <b/>
      <u val="doubleAccounting"/>
      <sz val="14"/>
      <color rgb="FF000000"/>
      <name val="TH SarabunIT๙"/>
      <family val="2"/>
    </font>
    <font>
      <sz val="14"/>
      <color rgb="FF00B050"/>
      <name val="TH SarabunIT๙"/>
      <family val="2"/>
    </font>
    <font>
      <sz val="14"/>
      <color rgb="FF0070C0"/>
      <name val="TH SarabunIT๙"/>
      <family val="2"/>
    </font>
    <font>
      <b/>
      <u val="singleAccounting"/>
      <sz val="14"/>
      <name val="TH SarabunIT๙"/>
      <family val="2"/>
    </font>
    <font>
      <b/>
      <u val="singleAccounting"/>
      <sz val="14"/>
      <color theme="1"/>
      <name val="TH SarabunIT๙"/>
      <family val="2"/>
    </font>
    <font>
      <b/>
      <sz val="14"/>
      <color theme="9" tint="-0.249977111117893"/>
      <name val="TH SarabunIT๙"/>
      <family val="2"/>
    </font>
    <font>
      <b/>
      <u val="singleAccounting"/>
      <sz val="14"/>
      <color rgb="FF0070C0"/>
      <name val="TH SarabunIT๙"/>
      <family val="2"/>
    </font>
    <font>
      <u val="singleAccounting"/>
      <sz val="14"/>
      <name val="TH SarabunIT๙"/>
      <family val="2"/>
    </font>
    <font>
      <b/>
      <u/>
      <sz val="14"/>
      <color theme="1"/>
      <name val="TH SarabunIT๙"/>
      <family val="2"/>
    </font>
    <font>
      <b/>
      <u val="doubleAccounting"/>
      <sz val="14"/>
      <color theme="1"/>
      <name val="TH SarabunIT๙"/>
      <family val="2"/>
    </font>
    <font>
      <sz val="14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b/>
      <sz val="16"/>
      <color rgb="FF000000"/>
      <name val="TH SarabunIT๙"/>
      <family val="2"/>
    </font>
    <font>
      <sz val="16"/>
      <name val="TH SarabunIT๙"/>
      <family val="2"/>
    </font>
    <font>
      <sz val="16"/>
      <color rgb="FF000000"/>
      <name val="TH SarabunIT๙"/>
      <family val="2"/>
    </font>
    <font>
      <sz val="16"/>
      <name val="AngsanaUPC"/>
      <family val="1"/>
    </font>
    <font>
      <sz val="16"/>
      <color theme="1"/>
      <name val="TH SarabunIT๙"/>
      <family val="2"/>
    </font>
    <font>
      <b/>
      <sz val="16"/>
      <name val="TH SarabunIT๙"/>
      <family val="2"/>
    </font>
    <font>
      <b/>
      <sz val="16"/>
      <color theme="1"/>
      <name val="TH SarabunIT๙"/>
      <family val="2"/>
    </font>
    <font>
      <b/>
      <sz val="16"/>
      <color rgb="FF0070C0"/>
      <name val="TH SarabunIT๙"/>
      <family val="2"/>
    </font>
    <font>
      <b/>
      <sz val="16"/>
      <color rgb="FF00B050"/>
      <name val="TH SarabunIT๙"/>
      <family val="2"/>
    </font>
    <font>
      <b/>
      <sz val="16"/>
      <color rgb="FF7030A0"/>
      <name val="TH SarabunIT๙"/>
      <family val="2"/>
    </font>
    <font>
      <b/>
      <sz val="16"/>
      <color theme="9" tint="-0.249977111117893"/>
      <name val="TH SarabunIT๙"/>
      <family val="2"/>
    </font>
    <font>
      <sz val="16"/>
      <color rgb="FF00B050"/>
      <name val="TH SarabunIT๙"/>
      <family val="2"/>
    </font>
    <font>
      <sz val="16"/>
      <color rgb="FFFF0000"/>
      <name val="TH SarabunIT๙"/>
      <family val="2"/>
    </font>
    <font>
      <b/>
      <u val="singleAccounting"/>
      <sz val="16"/>
      <color rgb="FF000000"/>
      <name val="TH SarabunIT๙"/>
      <family val="2"/>
    </font>
    <font>
      <sz val="16"/>
      <color rgb="FF0070C0"/>
      <name val="TH SarabunIT๙"/>
      <family val="2"/>
    </font>
    <font>
      <sz val="16"/>
      <color rgb="FF7030A0"/>
      <name val="TH SarabunIT๙"/>
      <family val="2"/>
    </font>
    <font>
      <sz val="12"/>
      <color theme="1"/>
      <name val="TH SarabunIT๙"/>
      <family val="2"/>
    </font>
    <font>
      <b/>
      <sz val="13"/>
      <color theme="1"/>
      <name val="TH SarabunIT๙"/>
      <family val="2"/>
    </font>
    <font>
      <b/>
      <sz val="13"/>
      <name val="TH SarabunIT๙"/>
      <family val="2"/>
    </font>
    <font>
      <sz val="13"/>
      <color theme="1"/>
      <name val="TH SarabunIT๙"/>
      <family val="2"/>
    </font>
    <font>
      <b/>
      <sz val="13"/>
      <color rgb="FF0070C0"/>
      <name val="TH SarabunIT๙"/>
      <family val="2"/>
    </font>
    <font>
      <b/>
      <sz val="13"/>
      <color rgb="FF00B050"/>
      <name val="TH SarabunIT๙"/>
      <family val="2"/>
    </font>
    <font>
      <b/>
      <sz val="13"/>
      <color rgb="FF7030A0"/>
      <name val="TH SarabunIT๙"/>
      <family val="2"/>
    </font>
    <font>
      <b/>
      <sz val="13"/>
      <color theme="9" tint="-0.249977111117893"/>
      <name val="TH SarabunIT๙"/>
      <family val="2"/>
    </font>
    <font>
      <sz val="13"/>
      <name val="TH SarabunIT๙"/>
      <family val="2"/>
    </font>
    <font>
      <b/>
      <u val="doubleAccounting"/>
      <sz val="13"/>
      <color rgb="FF000000"/>
      <name val="TH SarabunIT๙"/>
      <family val="2"/>
    </font>
    <font>
      <u val="singleAccounting"/>
      <sz val="13"/>
      <name val="TH SarabunIT๙"/>
      <family val="2"/>
    </font>
    <font>
      <sz val="13"/>
      <color rgb="FF000000"/>
      <name val="TH SarabunIT๙"/>
      <family val="2"/>
    </font>
    <font>
      <b/>
      <sz val="13"/>
      <color rgb="FFFF0000"/>
      <name val="TH SarabunIT๙"/>
      <family val="2"/>
    </font>
    <font>
      <sz val="13"/>
      <color rgb="FFC00000"/>
      <name val="TH SarabunIT๙"/>
      <family val="2"/>
    </font>
    <font>
      <b/>
      <u val="doubleAccounting"/>
      <sz val="13"/>
      <color theme="1"/>
      <name val="TH SarabunIT๙"/>
      <family val="2"/>
    </font>
    <font>
      <b/>
      <u/>
      <sz val="13"/>
      <name val="TH SarabunIT๙"/>
      <family val="2"/>
    </font>
    <font>
      <b/>
      <u val="singleAccounting"/>
      <sz val="13"/>
      <color rgb="FF00B050"/>
      <name val="TH SarabunIT๙"/>
      <family val="2"/>
    </font>
    <font>
      <sz val="13"/>
      <color rgb="FF00B050"/>
      <name val="TH SarabunIT๙"/>
      <family val="2"/>
    </font>
    <font>
      <b/>
      <u val="singleAccounting"/>
      <sz val="13"/>
      <name val="TH SarabunIT๙"/>
      <family val="2"/>
    </font>
    <font>
      <sz val="13"/>
      <color rgb="FFFF0000"/>
      <name val="TH SarabunIT๙"/>
      <family val="2"/>
    </font>
    <font>
      <b/>
      <u/>
      <sz val="13"/>
      <color rgb="FF00B050"/>
      <name val="TH SarabunIT๙"/>
      <family val="2"/>
    </font>
    <font>
      <b/>
      <sz val="13"/>
      <color indexed="8"/>
      <name val="TH SarabunIT๙"/>
      <family val="2"/>
    </font>
    <font>
      <sz val="13"/>
      <color indexed="8"/>
      <name val="TH SarabunIT๙"/>
      <family val="2"/>
    </font>
    <font>
      <b/>
      <u val="singleAccounting"/>
      <sz val="13"/>
      <color rgb="FF0070C0"/>
      <name val="TH SarabunIT๙"/>
      <family val="2"/>
    </font>
    <font>
      <sz val="13"/>
      <color rgb="FF0070C0"/>
      <name val="TH SarabunIT๙"/>
      <family val="2"/>
    </font>
    <font>
      <sz val="13"/>
      <color rgb="FF7030A0"/>
      <name val="TH SarabunIT๙"/>
      <family val="2"/>
    </font>
    <font>
      <sz val="13"/>
      <color theme="9" tint="-0.249977111117893"/>
      <name val="TH SarabunIT๙"/>
      <family val="2"/>
    </font>
    <font>
      <u val="singleAccounting"/>
      <sz val="13"/>
      <color rgb="FF0070C0"/>
      <name val="TH SarabunIT๙"/>
      <family val="2"/>
    </font>
    <font>
      <u val="singleAccounting"/>
      <sz val="13"/>
      <color rgb="FF00B050"/>
      <name val="TH SarabunIT๙"/>
      <family val="2"/>
    </font>
    <font>
      <b/>
      <sz val="13"/>
      <color rgb="FF000000"/>
      <name val="TH SarabunIT๙"/>
      <family val="2"/>
    </font>
    <font>
      <b/>
      <u val="singleAccounting"/>
      <sz val="13"/>
      <color rgb="FF000000"/>
      <name val="TH SarabunIT๙"/>
      <family val="2"/>
    </font>
    <font>
      <sz val="12"/>
      <name val="TH SarabunIT๙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hair">
        <color auto="1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6">
    <xf numFmtId="0" fontId="0" fillId="0" borderId="0"/>
    <xf numFmtId="164" fontId="2" fillId="0" borderId="0" applyFont="0" applyFill="0" applyBorder="0" applyAlignment="0" applyProtection="0"/>
    <xf numFmtId="164" fontId="34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164" fontId="34" fillId="0" borderId="0" applyFont="0" applyFill="0" applyBorder="0" applyAlignment="0" applyProtection="0"/>
  </cellStyleXfs>
  <cellXfs count="1209">
    <xf numFmtId="0" fontId="0" fillId="0" borderId="0" xfId="0"/>
    <xf numFmtId="0" fontId="3" fillId="0" borderId="0" xfId="0" applyFont="1"/>
    <xf numFmtId="164" fontId="3" fillId="0" borderId="0" xfId="1" applyFont="1"/>
    <xf numFmtId="0" fontId="3" fillId="2" borderId="0" xfId="0" applyFont="1" applyFill="1"/>
    <xf numFmtId="0" fontId="3" fillId="2" borderId="1" xfId="0" applyFont="1" applyFill="1" applyBorder="1"/>
    <xf numFmtId="0" fontId="3" fillId="2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3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wrapText="1"/>
    </xf>
    <xf numFmtId="164" fontId="1" fillId="2" borderId="1" xfId="1" applyFont="1" applyFill="1" applyBorder="1"/>
    <xf numFmtId="0" fontId="1" fillId="2" borderId="1" xfId="0" applyFont="1" applyFill="1" applyBorder="1" applyAlignment="1">
      <alignment horizontal="left" vertical="top" wrapText="1"/>
    </xf>
    <xf numFmtId="164" fontId="1" fillId="2" borderId="1" xfId="1" applyFont="1" applyFill="1" applyBorder="1" applyAlignment="1">
      <alignment horizontal="center"/>
    </xf>
    <xf numFmtId="164" fontId="3" fillId="2" borderId="1" xfId="1" applyFont="1" applyFill="1" applyBorder="1"/>
    <xf numFmtId="164" fontId="3" fillId="2" borderId="1" xfId="1" applyFont="1" applyFill="1" applyBorder="1" applyAlignment="1"/>
    <xf numFmtId="164" fontId="3" fillId="0" borderId="1" xfId="1" applyFont="1" applyBorder="1"/>
    <xf numFmtId="164" fontId="3" fillId="0" borderId="1" xfId="1" applyFont="1" applyBorder="1" applyAlignment="1">
      <alignment horizontal="center"/>
    </xf>
    <xf numFmtId="164" fontId="3" fillId="2" borderId="1" xfId="1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164" fontId="4" fillId="0" borderId="0" xfId="1" applyFont="1" applyBorder="1"/>
    <xf numFmtId="0" fontId="4" fillId="0" borderId="0" xfId="0" applyFont="1" applyBorder="1"/>
    <xf numFmtId="0" fontId="4" fillId="0" borderId="0" xfId="0" applyFont="1"/>
    <xf numFmtId="0" fontId="4" fillId="0" borderId="0" xfId="0" applyFont="1" applyBorder="1" applyAlignment="1">
      <alignment horizontal="center" vertical="center"/>
    </xf>
    <xf numFmtId="164" fontId="6" fillId="0" borderId="0" xfId="1" applyFont="1" applyBorder="1"/>
    <xf numFmtId="0" fontId="6" fillId="0" borderId="0" xfId="0" applyFont="1" applyBorder="1"/>
    <xf numFmtId="0" fontId="6" fillId="0" borderId="0" xfId="0" applyFont="1"/>
    <xf numFmtId="165" fontId="4" fillId="3" borderId="1" xfId="1" applyNumberFormat="1" applyFont="1" applyFill="1" applyBorder="1" applyAlignment="1">
      <alignment horizontal="right"/>
    </xf>
    <xf numFmtId="165" fontId="7" fillId="3" borderId="1" xfId="1" applyNumberFormat="1" applyFont="1" applyFill="1" applyBorder="1" applyAlignment="1">
      <alignment horizontal="center"/>
    </xf>
    <xf numFmtId="165" fontId="10" fillId="3" borderId="1" xfId="1" applyNumberFormat="1" applyFont="1" applyFill="1" applyBorder="1" applyAlignment="1">
      <alignment horizontal="center"/>
    </xf>
    <xf numFmtId="165" fontId="8" fillId="3" borderId="1" xfId="1" applyNumberFormat="1" applyFont="1" applyFill="1" applyBorder="1" applyAlignment="1">
      <alignment horizontal="center"/>
    </xf>
    <xf numFmtId="165" fontId="9" fillId="3" borderId="1" xfId="1" applyNumberFormat="1" applyFont="1" applyFill="1" applyBorder="1" applyAlignment="1">
      <alignment horizontal="center"/>
    </xf>
    <xf numFmtId="164" fontId="4" fillId="3" borderId="11" xfId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165" fontId="4" fillId="3" borderId="1" xfId="1" applyNumberFormat="1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left"/>
    </xf>
    <xf numFmtId="0" fontId="6" fillId="0" borderId="0" xfId="0" applyFont="1" applyFill="1" applyBorder="1"/>
    <xf numFmtId="164" fontId="6" fillId="0" borderId="0" xfId="1" applyFont="1" applyFill="1" applyBorder="1"/>
    <xf numFmtId="0" fontId="6" fillId="0" borderId="0" xfId="0" applyFont="1" applyFill="1"/>
    <xf numFmtId="165" fontId="8" fillId="0" borderId="1" xfId="1" applyNumberFormat="1" applyFont="1" applyFill="1" applyBorder="1"/>
    <xf numFmtId="165" fontId="9" fillId="0" borderId="1" xfId="1" applyNumberFormat="1" applyFont="1" applyFill="1" applyBorder="1"/>
    <xf numFmtId="164" fontId="4" fillId="0" borderId="11" xfId="1" applyFont="1" applyFill="1" applyBorder="1"/>
    <xf numFmtId="165" fontId="10" fillId="2" borderId="1" xfId="1" applyNumberFormat="1" applyFont="1" applyFill="1" applyBorder="1"/>
    <xf numFmtId="164" fontId="10" fillId="0" borderId="9" xfId="0" applyNumberFormat="1" applyFont="1" applyFill="1" applyBorder="1"/>
    <xf numFmtId="0" fontId="6" fillId="0" borderId="7" xfId="0" applyFont="1" applyFill="1" applyBorder="1"/>
    <xf numFmtId="165" fontId="8" fillId="2" borderId="1" xfId="1" applyNumberFormat="1" applyFont="1" applyFill="1" applyBorder="1"/>
    <xf numFmtId="165" fontId="9" fillId="2" borderId="1" xfId="1" applyNumberFormat="1" applyFont="1" applyFill="1" applyBorder="1"/>
    <xf numFmtId="164" fontId="4" fillId="2" borderId="11" xfId="1" applyFont="1" applyFill="1" applyBorder="1"/>
    <xf numFmtId="164" fontId="10" fillId="2" borderId="9" xfId="0" applyNumberFormat="1" applyFont="1" applyFill="1" applyBorder="1"/>
    <xf numFmtId="0" fontId="6" fillId="2" borderId="0" xfId="0" applyFont="1" applyFill="1" applyBorder="1"/>
    <xf numFmtId="164" fontId="6" fillId="2" borderId="0" xfId="1" applyFont="1" applyFill="1" applyBorder="1"/>
    <xf numFmtId="0" fontId="6" fillId="2" borderId="7" xfId="0" applyFont="1" applyFill="1" applyBorder="1"/>
    <xf numFmtId="165" fontId="7" fillId="4" borderId="1" xfId="1" applyNumberFormat="1" applyFont="1" applyFill="1" applyBorder="1" applyAlignment="1">
      <alignment horizontal="center"/>
    </xf>
    <xf numFmtId="165" fontId="10" fillId="4" borderId="1" xfId="1" applyNumberFormat="1" applyFont="1" applyFill="1" applyBorder="1"/>
    <xf numFmtId="165" fontId="8" fillId="4" borderId="1" xfId="1" applyNumberFormat="1" applyFont="1" applyFill="1" applyBorder="1"/>
    <xf numFmtId="164" fontId="13" fillId="4" borderId="9" xfId="0" applyNumberFormat="1" applyFont="1" applyFill="1" applyBorder="1"/>
    <xf numFmtId="0" fontId="10" fillId="4" borderId="1" xfId="0" applyFont="1" applyFill="1" applyBorder="1" applyAlignment="1">
      <alignment horizontal="left"/>
    </xf>
    <xf numFmtId="0" fontId="6" fillId="4" borderId="0" xfId="0" applyFont="1" applyFill="1" applyBorder="1"/>
    <xf numFmtId="164" fontId="6" fillId="4" borderId="0" xfId="1" applyFont="1" applyFill="1" applyBorder="1"/>
    <xf numFmtId="0" fontId="6" fillId="4" borderId="7" xfId="0" applyFont="1" applyFill="1" applyBorder="1"/>
    <xf numFmtId="0" fontId="11" fillId="2" borderId="2" xfId="0" applyFont="1" applyFill="1" applyBorder="1" applyAlignment="1">
      <alignment vertical="top" wrapText="1"/>
    </xf>
    <xf numFmtId="165" fontId="12" fillId="2" borderId="1" xfId="1" applyNumberFormat="1" applyFont="1" applyFill="1" applyBorder="1" applyAlignment="1">
      <alignment horizontal="right"/>
    </xf>
    <xf numFmtId="165" fontId="7" fillId="2" borderId="1" xfId="1" applyNumberFormat="1" applyFont="1" applyFill="1" applyBorder="1" applyAlignment="1">
      <alignment horizontal="center"/>
    </xf>
    <xf numFmtId="0" fontId="10" fillId="2" borderId="1" xfId="0" applyFont="1" applyFill="1" applyBorder="1" applyAlignment="1">
      <alignment horizontal="left"/>
    </xf>
    <xf numFmtId="165" fontId="12" fillId="0" borderId="1" xfId="1" applyNumberFormat="1" applyFont="1" applyFill="1" applyBorder="1" applyAlignment="1">
      <alignment horizontal="right"/>
    </xf>
    <xf numFmtId="165" fontId="10" fillId="0" borderId="1" xfId="1" applyNumberFormat="1" applyFont="1" applyFill="1" applyBorder="1"/>
    <xf numFmtId="0" fontId="10" fillId="0" borderId="1" xfId="0" applyFont="1" applyFill="1" applyBorder="1" applyAlignment="1">
      <alignment horizontal="left"/>
    </xf>
    <xf numFmtId="165" fontId="4" fillId="0" borderId="1" xfId="1" applyNumberFormat="1" applyFont="1" applyFill="1" applyBorder="1" applyAlignment="1">
      <alignment horizontal="right"/>
    </xf>
    <xf numFmtId="165" fontId="7" fillId="0" borderId="1" xfId="1" applyNumberFormat="1" applyFont="1" applyFill="1" applyBorder="1"/>
    <xf numFmtId="0" fontId="6" fillId="0" borderId="1" xfId="0" applyFont="1" applyFill="1" applyBorder="1" applyAlignment="1">
      <alignment vertical="top" wrapText="1"/>
    </xf>
    <xf numFmtId="165" fontId="10" fillId="0" borderId="9" xfId="0" applyNumberFormat="1" applyFont="1" applyFill="1" applyBorder="1"/>
    <xf numFmtId="0" fontId="6" fillId="2" borderId="1" xfId="0" applyFont="1" applyFill="1" applyBorder="1" applyAlignment="1">
      <alignment vertical="top" wrapText="1"/>
    </xf>
    <xf numFmtId="165" fontId="4" fillId="2" borderId="1" xfId="1" applyNumberFormat="1" applyFont="1" applyFill="1" applyBorder="1" applyAlignment="1">
      <alignment horizontal="right"/>
    </xf>
    <xf numFmtId="165" fontId="7" fillId="2" borderId="1" xfId="1" applyNumberFormat="1" applyFont="1" applyFill="1" applyBorder="1"/>
    <xf numFmtId="165" fontId="10" fillId="2" borderId="9" xfId="0" applyNumberFormat="1" applyFont="1" applyFill="1" applyBorder="1"/>
    <xf numFmtId="165" fontId="7" fillId="0" borderId="1" xfId="1" applyNumberFormat="1" applyFont="1" applyBorder="1" applyAlignment="1">
      <alignment horizontal="center"/>
    </xf>
    <xf numFmtId="0" fontId="6" fillId="2" borderId="2" xfId="0" applyFont="1" applyFill="1" applyBorder="1" applyAlignment="1">
      <alignment vertical="top" wrapText="1"/>
    </xf>
    <xf numFmtId="0" fontId="6" fillId="0" borderId="2" xfId="0" applyFont="1" applyFill="1" applyBorder="1" applyAlignment="1">
      <alignment vertical="top" wrapText="1"/>
    </xf>
    <xf numFmtId="165" fontId="12" fillId="0" borderId="1" xfId="1" applyNumberFormat="1" applyFont="1" applyFill="1" applyBorder="1" applyAlignment="1">
      <alignment horizontal="right" wrapText="1"/>
    </xf>
    <xf numFmtId="165" fontId="6" fillId="0" borderId="1" xfId="1" applyNumberFormat="1" applyFont="1" applyFill="1" applyBorder="1"/>
    <xf numFmtId="164" fontId="6" fillId="0" borderId="9" xfId="0" applyNumberFormat="1" applyFont="1" applyFill="1" applyBorder="1"/>
    <xf numFmtId="0" fontId="6" fillId="0" borderId="1" xfId="0" applyFont="1" applyFill="1" applyBorder="1"/>
    <xf numFmtId="165" fontId="7" fillId="0" borderId="1" xfId="1" applyNumberFormat="1" applyFont="1" applyFill="1" applyBorder="1" applyAlignment="1">
      <alignment horizontal="center"/>
    </xf>
    <xf numFmtId="165" fontId="11" fillId="0" borderId="1" xfId="1" applyNumberFormat="1" applyFont="1" applyFill="1" applyBorder="1" applyAlignment="1">
      <alignment horizontal="right"/>
    </xf>
    <xf numFmtId="0" fontId="6" fillId="0" borderId="9" xfId="0" applyFont="1" applyFill="1" applyBorder="1"/>
    <xf numFmtId="165" fontId="4" fillId="0" borderId="9" xfId="1" applyNumberFormat="1" applyFont="1" applyFill="1" applyBorder="1" applyAlignment="1">
      <alignment horizontal="right"/>
    </xf>
    <xf numFmtId="165" fontId="9" fillId="0" borderId="11" xfId="1" applyNumberFormat="1" applyFont="1" applyFill="1" applyBorder="1"/>
    <xf numFmtId="164" fontId="4" fillId="0" borderId="10" xfId="1" applyFont="1" applyFill="1" applyBorder="1"/>
    <xf numFmtId="0" fontId="6" fillId="0" borderId="4" xfId="0" applyFont="1" applyFill="1" applyBorder="1"/>
    <xf numFmtId="165" fontId="4" fillId="0" borderId="4" xfId="1" applyNumberFormat="1" applyFont="1" applyFill="1" applyBorder="1" applyAlignment="1">
      <alignment horizontal="right"/>
    </xf>
    <xf numFmtId="165" fontId="7" fillId="0" borderId="4" xfId="1" applyNumberFormat="1" applyFont="1" applyFill="1" applyBorder="1"/>
    <xf numFmtId="165" fontId="10" fillId="0" borderId="4" xfId="1" applyNumberFormat="1" applyFont="1" applyFill="1" applyBorder="1"/>
    <xf numFmtId="165" fontId="8" fillId="0" borderId="4" xfId="1" applyNumberFormat="1" applyFont="1" applyFill="1" applyBorder="1"/>
    <xf numFmtId="165" fontId="9" fillId="0" borderId="4" xfId="1" applyNumberFormat="1" applyFont="1" applyFill="1" applyBorder="1"/>
    <xf numFmtId="164" fontId="4" fillId="0" borderId="19" xfId="1" applyFont="1" applyFill="1" applyBorder="1"/>
    <xf numFmtId="165" fontId="6" fillId="0" borderId="4" xfId="1" applyNumberFormat="1" applyFont="1" applyFill="1" applyBorder="1"/>
    <xf numFmtId="0" fontId="6" fillId="0" borderId="16" xfId="0" applyFont="1" applyFill="1" applyBorder="1"/>
    <xf numFmtId="0" fontId="6" fillId="0" borderId="6" xfId="0" applyFont="1" applyFill="1" applyBorder="1"/>
    <xf numFmtId="165" fontId="4" fillId="0" borderId="6" xfId="1" applyNumberFormat="1" applyFont="1" applyFill="1" applyBorder="1" applyAlignment="1">
      <alignment horizontal="right"/>
    </xf>
    <xf numFmtId="165" fontId="7" fillId="0" borderId="6" xfId="1" applyNumberFormat="1" applyFont="1" applyFill="1" applyBorder="1"/>
    <xf numFmtId="165" fontId="10" fillId="0" borderId="6" xfId="1" applyNumberFormat="1" applyFont="1" applyFill="1" applyBorder="1"/>
    <xf numFmtId="165" fontId="8" fillId="0" borderId="6" xfId="1" applyNumberFormat="1" applyFont="1" applyFill="1" applyBorder="1"/>
    <xf numFmtId="165" fontId="9" fillId="0" borderId="6" xfId="1" applyNumberFormat="1" applyFont="1" applyFill="1" applyBorder="1"/>
    <xf numFmtId="164" fontId="4" fillId="0" borderId="20" xfId="1" applyFont="1" applyFill="1" applyBorder="1"/>
    <xf numFmtId="165" fontId="6" fillId="0" borderId="6" xfId="1" applyNumberFormat="1" applyFont="1" applyFill="1" applyBorder="1"/>
    <xf numFmtId="0" fontId="6" fillId="0" borderId="17" xfId="0" applyFont="1" applyFill="1" applyBorder="1"/>
    <xf numFmtId="165" fontId="4" fillId="0" borderId="0" xfId="1" applyNumberFormat="1" applyFont="1" applyFill="1" applyAlignment="1">
      <alignment horizontal="right"/>
    </xf>
    <xf numFmtId="165" fontId="7" fillId="0" borderId="0" xfId="1" applyNumberFormat="1" applyFont="1" applyFill="1"/>
    <xf numFmtId="165" fontId="10" fillId="0" borderId="0" xfId="1" applyNumberFormat="1" applyFont="1" applyFill="1"/>
    <xf numFmtId="165" fontId="8" fillId="0" borderId="0" xfId="1" applyNumberFormat="1" applyFont="1" applyFill="1"/>
    <xf numFmtId="165" fontId="9" fillId="0" borderId="15" xfId="1" applyNumberFormat="1" applyFont="1" applyFill="1" applyBorder="1"/>
    <xf numFmtId="164" fontId="4" fillId="0" borderId="0" xfId="1" applyFont="1" applyFill="1"/>
    <xf numFmtId="165" fontId="6" fillId="0" borderId="0" xfId="1" applyNumberFormat="1" applyFont="1" applyFill="1"/>
    <xf numFmtId="165" fontId="4" fillId="0" borderId="1" xfId="1" applyNumberFormat="1" applyFont="1" applyFill="1" applyBorder="1" applyAlignment="1">
      <alignment horizontal="right" wrapText="1"/>
    </xf>
    <xf numFmtId="165" fontId="4" fillId="4" borderId="1" xfId="1" applyNumberFormat="1" applyFont="1" applyFill="1" applyBorder="1" applyAlignment="1">
      <alignment horizontal="right" wrapText="1"/>
    </xf>
    <xf numFmtId="165" fontId="12" fillId="0" borderId="1" xfId="1" quotePrefix="1" applyNumberFormat="1" applyFont="1" applyFill="1" applyBorder="1" applyAlignment="1">
      <alignment horizontal="right" wrapText="1"/>
    </xf>
    <xf numFmtId="165" fontId="10" fillId="0" borderId="1" xfId="1" applyNumberFormat="1" applyFont="1" applyFill="1" applyBorder="1" applyAlignment="1">
      <alignment horizontal="right"/>
    </xf>
    <xf numFmtId="3" fontId="15" fillId="3" borderId="23" xfId="0" applyNumberFormat="1" applyFont="1" applyFill="1" applyBorder="1" applyAlignment="1">
      <alignment horizontal="right" vertical="top" wrapText="1"/>
    </xf>
    <xf numFmtId="3" fontId="6" fillId="3" borderId="23" xfId="0" applyNumberFormat="1" applyFont="1" applyFill="1" applyBorder="1" applyAlignment="1">
      <alignment horizontal="right" vertical="top" wrapText="1"/>
    </xf>
    <xf numFmtId="3" fontId="16" fillId="3" borderId="24" xfId="0" applyNumberFormat="1" applyFont="1" applyFill="1" applyBorder="1" applyAlignment="1">
      <alignment horizontal="right" vertical="top" wrapText="1"/>
    </xf>
    <xf numFmtId="165" fontId="8" fillId="3" borderId="1" xfId="1" applyNumberFormat="1" applyFont="1" applyFill="1" applyBorder="1"/>
    <xf numFmtId="165" fontId="9" fillId="3" borderId="1" xfId="1" applyNumberFormat="1" applyFont="1" applyFill="1" applyBorder="1"/>
    <xf numFmtId="164" fontId="4" fillId="3" borderId="11" xfId="1" applyFont="1" applyFill="1" applyBorder="1"/>
    <xf numFmtId="165" fontId="6" fillId="3" borderId="1" xfId="1" applyNumberFormat="1" applyFont="1" applyFill="1" applyBorder="1"/>
    <xf numFmtId="43" fontId="6" fillId="3" borderId="9" xfId="0" applyNumberFormat="1" applyFont="1" applyFill="1" applyBorder="1"/>
    <xf numFmtId="0" fontId="6" fillId="3" borderId="0" xfId="0" applyFont="1" applyFill="1" applyBorder="1"/>
    <xf numFmtId="164" fontId="6" fillId="3" borderId="0" xfId="1" applyFont="1" applyFill="1" applyBorder="1"/>
    <xf numFmtId="0" fontId="6" fillId="3" borderId="7" xfId="0" applyFont="1" applyFill="1" applyBorder="1"/>
    <xf numFmtId="165" fontId="6" fillId="2" borderId="1" xfId="1" applyNumberFormat="1" applyFont="1" applyFill="1" applyBorder="1"/>
    <xf numFmtId="3" fontId="6" fillId="0" borderId="1" xfId="0" applyNumberFormat="1" applyFont="1" applyBorder="1" applyAlignment="1">
      <alignment vertical="top"/>
    </xf>
    <xf numFmtId="3" fontId="11" fillId="0" borderId="1" xfId="0" applyNumberFormat="1" applyFont="1" applyBorder="1" applyAlignment="1">
      <alignment vertical="top"/>
    </xf>
    <xf numFmtId="3" fontId="11" fillId="0" borderId="1" xfId="0" applyNumberFormat="1" applyFont="1" applyBorder="1" applyAlignment="1">
      <alignment horizontal="right" vertical="top"/>
    </xf>
    <xf numFmtId="0" fontId="6" fillId="0" borderId="1" xfId="0" applyFont="1" applyFill="1" applyBorder="1" applyAlignment="1">
      <alignment horizontal="left"/>
    </xf>
    <xf numFmtId="3" fontId="6" fillId="2" borderId="1" xfId="0" applyNumberFormat="1" applyFont="1" applyFill="1" applyBorder="1" applyAlignment="1">
      <alignment horizontal="right" vertical="center"/>
    </xf>
    <xf numFmtId="3" fontId="6" fillId="2" borderId="1" xfId="0" applyNumberFormat="1" applyFont="1" applyFill="1" applyBorder="1" applyAlignment="1">
      <alignment vertical="top"/>
    </xf>
    <xf numFmtId="164" fontId="13" fillId="2" borderId="9" xfId="0" applyNumberFormat="1" applyFont="1" applyFill="1" applyBorder="1"/>
    <xf numFmtId="165" fontId="4" fillId="2" borderId="1" xfId="1" applyNumberFormat="1" applyFont="1" applyFill="1" applyBorder="1" applyAlignment="1">
      <alignment horizontal="right" vertical="top"/>
    </xf>
    <xf numFmtId="0" fontId="6" fillId="2" borderId="1" xfId="0" applyFont="1" applyFill="1" applyBorder="1" applyAlignment="1">
      <alignment horizontal="left"/>
    </xf>
    <xf numFmtId="165" fontId="13" fillId="2" borderId="9" xfId="0" applyNumberFormat="1" applyFont="1" applyFill="1" applyBorder="1"/>
    <xf numFmtId="165" fontId="14" fillId="2" borderId="1" xfId="1" applyNumberFormat="1" applyFont="1" applyFill="1" applyBorder="1"/>
    <xf numFmtId="165" fontId="14" fillId="2" borderId="9" xfId="0" applyNumberFormat="1" applyFont="1" applyFill="1" applyBorder="1"/>
    <xf numFmtId="164" fontId="14" fillId="2" borderId="9" xfId="0" applyNumberFormat="1" applyFont="1" applyFill="1" applyBorder="1"/>
    <xf numFmtId="165" fontId="12" fillId="2" borderId="1" xfId="1" applyNumberFormat="1" applyFont="1" applyFill="1" applyBorder="1" applyAlignment="1">
      <alignment horizontal="right" wrapText="1"/>
    </xf>
    <xf numFmtId="164" fontId="6" fillId="2" borderId="9" xfId="0" applyNumberFormat="1" applyFont="1" applyFill="1" applyBorder="1"/>
    <xf numFmtId="0" fontId="6" fillId="2" borderId="1" xfId="0" applyFont="1" applyFill="1" applyBorder="1"/>
    <xf numFmtId="164" fontId="4" fillId="0" borderId="0" xfId="1" applyFont="1" applyBorder="1" applyAlignment="1">
      <alignment horizontal="center"/>
    </xf>
    <xf numFmtId="165" fontId="5" fillId="3" borderId="1" xfId="1" applyNumberFormat="1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/>
    </xf>
    <xf numFmtId="165" fontId="18" fillId="3" borderId="1" xfId="1" applyNumberFormat="1" applyFont="1" applyFill="1" applyBorder="1" applyAlignment="1">
      <alignment horizontal="right" vertical="top"/>
    </xf>
    <xf numFmtId="165" fontId="10" fillId="3" borderId="1" xfId="1" applyNumberFormat="1" applyFont="1" applyFill="1" applyBorder="1"/>
    <xf numFmtId="165" fontId="9" fillId="4" borderId="11" xfId="1" applyNumberFormat="1" applyFont="1" applyFill="1" applyBorder="1"/>
    <xf numFmtId="164" fontId="4" fillId="4" borderId="10" xfId="1" applyFont="1" applyFill="1" applyBorder="1"/>
    <xf numFmtId="165" fontId="4" fillId="0" borderId="11" xfId="1" applyNumberFormat="1" applyFont="1" applyFill="1" applyBorder="1" applyAlignment="1">
      <alignment horizontal="right" wrapText="1"/>
    </xf>
    <xf numFmtId="0" fontId="6" fillId="0" borderId="22" xfId="0" applyFont="1" applyFill="1" applyBorder="1" applyAlignment="1">
      <alignment horizontal="left" vertical="top" wrapText="1"/>
    </xf>
    <xf numFmtId="164" fontId="10" fillId="0" borderId="1" xfId="1" applyFont="1" applyFill="1" applyBorder="1"/>
    <xf numFmtId="0" fontId="6" fillId="4" borderId="22" xfId="0" applyFont="1" applyFill="1" applyBorder="1" applyAlignment="1">
      <alignment horizontal="left" vertical="top" wrapText="1"/>
    </xf>
    <xf numFmtId="165" fontId="4" fillId="4" borderId="11" xfId="1" applyNumberFormat="1" applyFont="1" applyFill="1" applyBorder="1" applyAlignment="1">
      <alignment horizontal="right" wrapText="1"/>
    </xf>
    <xf numFmtId="164" fontId="20" fillId="0" borderId="0" xfId="1" applyFont="1" applyFill="1" applyBorder="1"/>
    <xf numFmtId="164" fontId="19" fillId="0" borderId="0" xfId="1" applyFont="1" applyFill="1" applyBorder="1"/>
    <xf numFmtId="164" fontId="10" fillId="0" borderId="0" xfId="1" applyFont="1" applyFill="1" applyBorder="1"/>
    <xf numFmtId="164" fontId="10" fillId="4" borderId="0" xfId="1" applyFont="1" applyFill="1" applyBorder="1"/>
    <xf numFmtId="164" fontId="20" fillId="4" borderId="0" xfId="1" applyFont="1" applyFill="1" applyBorder="1"/>
    <xf numFmtId="164" fontId="19" fillId="4" borderId="0" xfId="1" applyFont="1" applyFill="1" applyBorder="1"/>
    <xf numFmtId="0" fontId="6" fillId="0" borderId="3" xfId="0" applyFont="1" applyFill="1" applyBorder="1" applyAlignment="1">
      <alignment vertical="top" wrapText="1"/>
    </xf>
    <xf numFmtId="0" fontId="10" fillId="0" borderId="9" xfId="0" applyFont="1" applyFill="1" applyBorder="1"/>
    <xf numFmtId="14" fontId="10" fillId="0" borderId="1" xfId="0" applyNumberFormat="1" applyFont="1" applyFill="1" applyBorder="1" applyAlignment="1">
      <alignment horizontal="left"/>
    </xf>
    <xf numFmtId="164" fontId="10" fillId="0" borderId="0" xfId="1" applyFont="1" applyFill="1" applyBorder="1" applyAlignment="1">
      <alignment horizontal="left"/>
    </xf>
    <xf numFmtId="164" fontId="14" fillId="0" borderId="0" xfId="1" applyFont="1" applyFill="1" applyBorder="1"/>
    <xf numFmtId="0" fontId="4" fillId="0" borderId="1" xfId="0" applyFont="1" applyFill="1" applyBorder="1" applyAlignment="1">
      <alignment horizontal="left" vertical="top" wrapText="1"/>
    </xf>
    <xf numFmtId="164" fontId="14" fillId="0" borderId="0" xfId="1" applyFont="1" applyFill="1" applyBorder="1" applyAlignment="1">
      <alignment horizontal="center"/>
    </xf>
    <xf numFmtId="165" fontId="4" fillId="0" borderId="1" xfId="1" quotePrefix="1" applyNumberFormat="1" applyFont="1" applyFill="1" applyBorder="1" applyAlignment="1">
      <alignment horizontal="right" wrapText="1"/>
    </xf>
    <xf numFmtId="164" fontId="5" fillId="0" borderId="10" xfId="1" applyFont="1" applyFill="1" applyBorder="1"/>
    <xf numFmtId="164" fontId="5" fillId="0" borderId="11" xfId="1" applyFont="1" applyFill="1" applyBorder="1"/>
    <xf numFmtId="0" fontId="4" fillId="0" borderId="1" xfId="0" applyFont="1" applyFill="1" applyBorder="1" applyAlignment="1">
      <alignment horizontal="left"/>
    </xf>
    <xf numFmtId="164" fontId="4" fillId="0" borderId="11" xfId="1" applyFont="1" applyFill="1" applyBorder="1" applyAlignment="1">
      <alignment horizontal="center"/>
    </xf>
    <xf numFmtId="14" fontId="10" fillId="3" borderId="1" xfId="0" applyNumberFormat="1" applyFont="1" applyFill="1" applyBorder="1" applyAlignment="1">
      <alignment horizontal="left"/>
    </xf>
    <xf numFmtId="164" fontId="5" fillId="0" borderId="11" xfId="1" applyFont="1" applyFill="1" applyBorder="1" applyAlignment="1">
      <alignment horizontal="center"/>
    </xf>
    <xf numFmtId="165" fontId="5" fillId="0" borderId="1" xfId="1" applyNumberFormat="1" applyFont="1" applyFill="1" applyBorder="1" applyAlignment="1">
      <alignment horizontal="right"/>
    </xf>
    <xf numFmtId="165" fontId="7" fillId="0" borderId="1" xfId="1" applyNumberFormat="1" applyFont="1" applyFill="1" applyBorder="1" applyAlignment="1">
      <alignment horizontal="right"/>
    </xf>
    <xf numFmtId="165" fontId="13" fillId="0" borderId="1" xfId="1" applyNumberFormat="1" applyFont="1" applyFill="1" applyBorder="1" applyAlignment="1">
      <alignment horizontal="right"/>
    </xf>
    <xf numFmtId="165" fontId="5" fillId="0" borderId="1" xfId="1" quotePrefix="1" applyNumberFormat="1" applyFont="1" applyFill="1" applyBorder="1" applyAlignment="1">
      <alignment horizontal="right"/>
    </xf>
    <xf numFmtId="165" fontId="5" fillId="3" borderId="1" xfId="1" applyNumberFormat="1" applyFont="1" applyFill="1" applyBorder="1" applyAlignment="1">
      <alignment horizontal="right"/>
    </xf>
    <xf numFmtId="165" fontId="7" fillId="3" borderId="1" xfId="1" applyNumberFormat="1" applyFont="1" applyFill="1" applyBorder="1"/>
    <xf numFmtId="164" fontId="5" fillId="3" borderId="11" xfId="1" applyFont="1" applyFill="1" applyBorder="1"/>
    <xf numFmtId="165" fontId="10" fillId="3" borderId="9" xfId="0" applyNumberFormat="1" applyFont="1" applyFill="1" applyBorder="1"/>
    <xf numFmtId="0" fontId="6" fillId="0" borderId="1" xfId="0" applyFont="1" applyFill="1" applyBorder="1" applyAlignment="1">
      <alignment horizontal="left" vertical="top" wrapText="1"/>
    </xf>
    <xf numFmtId="0" fontId="11" fillId="0" borderId="1" xfId="0" applyFont="1" applyFill="1" applyBorder="1" applyAlignment="1">
      <alignment horizontal="left"/>
    </xf>
    <xf numFmtId="0" fontId="11" fillId="0" borderId="1" xfId="0" applyFont="1" applyFill="1" applyBorder="1" applyAlignment="1">
      <alignment horizontal="left" wrapText="1"/>
    </xf>
    <xf numFmtId="0" fontId="11" fillId="0" borderId="1" xfId="0" applyFont="1" applyFill="1" applyBorder="1" applyAlignment="1">
      <alignment wrapText="1"/>
    </xf>
    <xf numFmtId="0" fontId="11" fillId="0" borderId="1" xfId="0" applyFont="1" applyFill="1" applyBorder="1"/>
    <xf numFmtId="0" fontId="10" fillId="0" borderId="1" xfId="0" applyFont="1" applyFill="1" applyBorder="1" applyAlignment="1">
      <alignment vertical="top" wrapText="1"/>
    </xf>
    <xf numFmtId="165" fontId="5" fillId="0" borderId="1" xfId="1" applyNumberFormat="1" applyFont="1" applyFill="1" applyBorder="1" applyAlignment="1">
      <alignment horizontal="right" wrapText="1"/>
    </xf>
    <xf numFmtId="0" fontId="11" fillId="0" borderId="1" xfId="0" applyFont="1" applyFill="1" applyBorder="1" applyAlignment="1">
      <alignment vertical="top" wrapText="1"/>
    </xf>
    <xf numFmtId="0" fontId="6" fillId="0" borderId="5" xfId="0" applyFont="1" applyFill="1" applyBorder="1"/>
    <xf numFmtId="0" fontId="10" fillId="0" borderId="1" xfId="0" applyFont="1" applyFill="1" applyBorder="1" applyAlignment="1">
      <alignment horizontal="left" vertical="top" wrapText="1"/>
    </xf>
    <xf numFmtId="164" fontId="6" fillId="0" borderId="0" xfId="1" applyFont="1" applyFill="1" applyBorder="1" applyAlignment="1">
      <alignment vertical="top" wrapText="1"/>
    </xf>
    <xf numFmtId="0" fontId="11" fillId="0" borderId="1" xfId="0" applyFont="1" applyFill="1" applyBorder="1" applyAlignment="1">
      <alignment horizontal="left" vertical="top" wrapText="1" indent="1"/>
    </xf>
    <xf numFmtId="0" fontId="6" fillId="0" borderId="1" xfId="0" applyFont="1" applyFill="1" applyBorder="1" applyAlignment="1">
      <alignment wrapText="1"/>
    </xf>
    <xf numFmtId="164" fontId="6" fillId="0" borderId="0" xfId="1" applyFont="1" applyFill="1" applyBorder="1" applyAlignment="1"/>
    <xf numFmtId="0" fontId="10" fillId="0" borderId="1" xfId="0" applyFont="1" applyFill="1" applyBorder="1" applyAlignment="1">
      <alignment wrapText="1"/>
    </xf>
    <xf numFmtId="165" fontId="7" fillId="0" borderId="1" xfId="1" applyNumberFormat="1" applyFont="1" applyFill="1" applyBorder="1" applyAlignment="1">
      <alignment wrapText="1"/>
    </xf>
    <xf numFmtId="0" fontId="6" fillId="0" borderId="1" xfId="0" applyFont="1" applyFill="1" applyBorder="1" applyAlignment="1">
      <alignment horizontal="left" vertical="top" wrapText="1" indent="1"/>
    </xf>
    <xf numFmtId="0" fontId="5" fillId="0" borderId="1" xfId="0" applyFont="1" applyFill="1" applyBorder="1"/>
    <xf numFmtId="0" fontId="11" fillId="0" borderId="1" xfId="0" applyFont="1" applyFill="1" applyBorder="1" applyAlignment="1">
      <alignment horizontal="left" vertical="top" wrapText="1"/>
    </xf>
    <xf numFmtId="165" fontId="12" fillId="0" borderId="11" xfId="1" applyNumberFormat="1" applyFont="1" applyFill="1" applyBorder="1" applyAlignment="1">
      <alignment horizontal="right" wrapText="1"/>
    </xf>
    <xf numFmtId="165" fontId="7" fillId="0" borderId="11" xfId="1" applyNumberFormat="1" applyFont="1" applyFill="1" applyBorder="1"/>
    <xf numFmtId="164" fontId="6" fillId="0" borderId="0" xfId="0" applyNumberFormat="1" applyFont="1" applyFill="1" applyBorder="1"/>
    <xf numFmtId="0" fontId="6" fillId="0" borderId="9" xfId="0" applyFont="1" applyFill="1" applyBorder="1" applyAlignment="1">
      <alignment horizontal="left"/>
    </xf>
    <xf numFmtId="165" fontId="10" fillId="0" borderId="1" xfId="1" applyNumberFormat="1" applyFont="1" applyFill="1" applyBorder="1" applyAlignment="1">
      <alignment horizontal="center"/>
    </xf>
    <xf numFmtId="0" fontId="6" fillId="0" borderId="1" xfId="0" quotePrefix="1" applyFont="1" applyFill="1" applyBorder="1"/>
    <xf numFmtId="165" fontId="4" fillId="0" borderId="1" xfId="1" quotePrefix="1" applyNumberFormat="1" applyFont="1" applyFill="1" applyBorder="1" applyAlignment="1">
      <alignment horizontal="right"/>
    </xf>
    <xf numFmtId="0" fontId="6" fillId="0" borderId="1" xfId="0" quotePrefix="1" applyFont="1" applyFill="1" applyBorder="1" applyAlignment="1">
      <alignment horizontal="left"/>
    </xf>
    <xf numFmtId="165" fontId="8" fillId="0" borderId="1" xfId="1" applyNumberFormat="1" applyFont="1" applyBorder="1" applyAlignment="1">
      <alignment horizontal="center"/>
    </xf>
    <xf numFmtId="165" fontId="9" fillId="0" borderId="1" xfId="1" applyNumberFormat="1" applyFont="1" applyBorder="1" applyAlignment="1">
      <alignment horizontal="center"/>
    </xf>
    <xf numFmtId="0" fontId="10" fillId="0" borderId="16" xfId="0" applyFont="1" applyFill="1" applyBorder="1"/>
    <xf numFmtId="0" fontId="10" fillId="0" borderId="17" xfId="0" applyFont="1" applyFill="1" applyBorder="1"/>
    <xf numFmtId="0" fontId="10" fillId="0" borderId="0" xfId="0" applyFont="1" applyFill="1"/>
    <xf numFmtId="164" fontId="6" fillId="0" borderId="0" xfId="1" applyFont="1" applyFill="1"/>
    <xf numFmtId="164" fontId="4" fillId="0" borderId="0" xfId="1" applyFont="1" applyBorder="1" applyAlignment="1">
      <alignment horizontal="center" vertical="center"/>
    </xf>
    <xf numFmtId="165" fontId="18" fillId="3" borderId="2" xfId="1" applyNumberFormat="1" applyFont="1" applyFill="1" applyBorder="1" applyAlignment="1"/>
    <xf numFmtId="165" fontId="17" fillId="3" borderId="2" xfId="1" applyNumberFormat="1" applyFont="1" applyFill="1" applyBorder="1" applyAlignment="1"/>
    <xf numFmtId="165" fontId="21" fillId="3" borderId="2" xfId="1" applyNumberFormat="1" applyFont="1" applyFill="1" applyBorder="1" applyAlignment="1"/>
    <xf numFmtId="4" fontId="6" fillId="0" borderId="1" xfId="0" applyNumberFormat="1" applyFont="1" applyBorder="1" applyAlignment="1">
      <alignment horizontal="right" vertical="top"/>
    </xf>
    <xf numFmtId="0" fontId="11" fillId="0" borderId="1" xfId="0" applyFont="1" applyBorder="1" applyAlignment="1">
      <alignment horizontal="left" vertical="top" wrapText="1"/>
    </xf>
    <xf numFmtId="0" fontId="11" fillId="0" borderId="1" xfId="0" applyFont="1" applyBorder="1" applyAlignment="1">
      <alignment horizontal="left" vertical="top"/>
    </xf>
    <xf numFmtId="0" fontId="6" fillId="0" borderId="1" xfId="0" applyFont="1" applyBorder="1" applyAlignment="1">
      <alignment horizontal="left" vertical="top"/>
    </xf>
    <xf numFmtId="0" fontId="6" fillId="0" borderId="1" xfId="0" applyFont="1" applyBorder="1" applyAlignment="1">
      <alignment vertical="top"/>
    </xf>
    <xf numFmtId="0" fontId="6" fillId="2" borderId="1" xfId="0" applyFont="1" applyFill="1" applyBorder="1" applyAlignment="1">
      <alignment horizontal="left" vertical="top" wrapText="1"/>
    </xf>
    <xf numFmtId="0" fontId="4" fillId="3" borderId="2" xfId="0" applyFont="1" applyFill="1" applyBorder="1" applyAlignment="1">
      <alignment vertical="top" wrapText="1"/>
    </xf>
    <xf numFmtId="165" fontId="17" fillId="3" borderId="2" xfId="1" applyNumberFormat="1" applyFont="1" applyFill="1" applyBorder="1" applyAlignment="1">
      <alignment vertical="center"/>
    </xf>
    <xf numFmtId="165" fontId="7" fillId="3" borderId="2" xfId="1" applyNumberFormat="1" applyFont="1" applyFill="1" applyBorder="1" applyAlignment="1"/>
    <xf numFmtId="165" fontId="12" fillId="3" borderId="2" xfId="1" applyNumberFormat="1" applyFont="1" applyFill="1" applyBorder="1" applyAlignment="1"/>
    <xf numFmtId="165" fontId="5" fillId="3" borderId="2" xfId="1" applyNumberFormat="1" applyFont="1" applyFill="1" applyBorder="1" applyAlignment="1"/>
    <xf numFmtId="165" fontId="5" fillId="3" borderId="2" xfId="1" applyNumberFormat="1" applyFont="1" applyFill="1" applyBorder="1" applyAlignment="1">
      <alignment horizontal="left"/>
    </xf>
    <xf numFmtId="0" fontId="6" fillId="3" borderId="1" xfId="0" applyFont="1" applyFill="1" applyBorder="1" applyAlignment="1"/>
    <xf numFmtId="0" fontId="11" fillId="3" borderId="1" xfId="0" applyFont="1" applyFill="1" applyBorder="1" applyAlignment="1">
      <alignment horizontal="left"/>
    </xf>
    <xf numFmtId="0" fontId="6" fillId="2" borderId="1" xfId="0" applyFont="1" applyFill="1" applyBorder="1" applyAlignment="1">
      <alignment vertical="top"/>
    </xf>
    <xf numFmtId="165" fontId="4" fillId="2" borderId="2" xfId="1" applyNumberFormat="1" applyFont="1" applyFill="1" applyBorder="1" applyAlignment="1">
      <alignment horizontal="center" vertical="top" wrapText="1"/>
    </xf>
    <xf numFmtId="165" fontId="4" fillId="2" borderId="22" xfId="1" applyNumberFormat="1" applyFont="1" applyFill="1" applyBorder="1" applyAlignment="1">
      <alignment horizontal="center" vertical="top" wrapText="1"/>
    </xf>
    <xf numFmtId="165" fontId="8" fillId="2" borderId="2" xfId="1" applyNumberFormat="1" applyFont="1" applyFill="1" applyBorder="1" applyAlignment="1">
      <alignment horizontal="center" vertical="top" wrapText="1"/>
    </xf>
    <xf numFmtId="164" fontId="9" fillId="2" borderId="2" xfId="1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vertical="top"/>
    </xf>
    <xf numFmtId="164" fontId="4" fillId="2" borderId="2" xfId="1" applyFont="1" applyFill="1" applyBorder="1" applyAlignment="1">
      <alignment horizontal="center" vertical="top"/>
    </xf>
    <xf numFmtId="165" fontId="4" fillId="2" borderId="3" xfId="1" applyNumberFormat="1" applyFont="1" applyFill="1" applyBorder="1" applyAlignment="1">
      <alignment horizontal="center" vertical="top" wrapText="1"/>
    </xf>
    <xf numFmtId="165" fontId="8" fillId="2" borderId="3" xfId="1" applyNumberFormat="1" applyFont="1" applyFill="1" applyBorder="1" applyAlignment="1">
      <alignment horizontal="center" vertical="top" wrapText="1"/>
    </xf>
    <xf numFmtId="164" fontId="9" fillId="2" borderId="3" xfId="1" applyFont="1" applyFill="1" applyBorder="1" applyAlignment="1">
      <alignment horizontal="center" vertical="top" wrapText="1"/>
    </xf>
    <xf numFmtId="0" fontId="4" fillId="2" borderId="3" xfId="0" applyFont="1" applyFill="1" applyBorder="1" applyAlignment="1">
      <alignment horizontal="center" vertical="top"/>
    </xf>
    <xf numFmtId="164" fontId="4" fillId="2" borderId="3" xfId="1" applyFont="1" applyFill="1" applyBorder="1" applyAlignment="1">
      <alignment horizontal="center" vertical="top"/>
    </xf>
    <xf numFmtId="0" fontId="23" fillId="2" borderId="2" xfId="0" applyFont="1" applyFill="1" applyBorder="1" applyAlignment="1">
      <alignment horizontal="center" vertical="top"/>
    </xf>
    <xf numFmtId="164" fontId="7" fillId="2" borderId="1" xfId="1" applyFont="1" applyFill="1" applyBorder="1" applyAlignment="1">
      <alignment vertical="top"/>
    </xf>
    <xf numFmtId="165" fontId="10" fillId="2" borderId="1" xfId="1" applyNumberFormat="1" applyFont="1" applyFill="1" applyBorder="1" applyAlignment="1">
      <alignment vertical="top"/>
    </xf>
    <xf numFmtId="0" fontId="4" fillId="3" borderId="1" xfId="0" applyFont="1" applyFill="1" applyBorder="1" applyAlignment="1">
      <alignment horizontal="left" vertical="top" wrapText="1"/>
    </xf>
    <xf numFmtId="164" fontId="4" fillId="2" borderId="0" xfId="1" applyFont="1" applyFill="1" applyBorder="1" applyAlignment="1">
      <alignment horizontal="center" vertical="top"/>
    </xf>
    <xf numFmtId="164" fontId="4" fillId="2" borderId="0" xfId="1" applyFont="1" applyFill="1" applyBorder="1" applyAlignment="1">
      <alignment vertical="top"/>
    </xf>
    <xf numFmtId="0" fontId="4" fillId="2" borderId="0" xfId="0" applyFont="1" applyFill="1" applyBorder="1" applyAlignment="1">
      <alignment vertical="top"/>
    </xf>
    <xf numFmtId="0" fontId="4" fillId="2" borderId="0" xfId="0" applyFont="1" applyFill="1" applyAlignment="1">
      <alignment vertical="top"/>
    </xf>
    <xf numFmtId="0" fontId="4" fillId="2" borderId="1" xfId="0" applyFont="1" applyFill="1" applyBorder="1" applyAlignment="1">
      <alignment horizontal="center" vertical="top"/>
    </xf>
    <xf numFmtId="164" fontId="6" fillId="2" borderId="0" xfId="1" applyFont="1" applyFill="1" applyBorder="1" applyAlignment="1">
      <alignment vertical="top"/>
    </xf>
    <xf numFmtId="0" fontId="6" fillId="2" borderId="0" xfId="0" applyFont="1" applyFill="1" applyBorder="1" applyAlignment="1">
      <alignment vertical="top"/>
    </xf>
    <xf numFmtId="0" fontId="6" fillId="2" borderId="0" xfId="0" applyFont="1" applyFill="1" applyAlignment="1">
      <alignment vertical="top"/>
    </xf>
    <xf numFmtId="0" fontId="4" fillId="2" borderId="22" xfId="0" applyFont="1" applyFill="1" applyBorder="1" applyAlignment="1">
      <alignment horizontal="center" vertical="top"/>
    </xf>
    <xf numFmtId="164" fontId="7" fillId="2" borderId="1" xfId="1" applyFont="1" applyFill="1" applyBorder="1" applyAlignment="1">
      <alignment horizontal="center" vertical="top"/>
    </xf>
    <xf numFmtId="165" fontId="8" fillId="2" borderId="1" xfId="1" applyNumberFormat="1" applyFont="1" applyFill="1" applyBorder="1" applyAlignment="1">
      <alignment horizontal="center" vertical="top"/>
    </xf>
    <xf numFmtId="164" fontId="9" fillId="2" borderId="1" xfId="1" applyFont="1" applyFill="1" applyBorder="1" applyAlignment="1">
      <alignment horizontal="center" vertical="top"/>
    </xf>
    <xf numFmtId="164" fontId="4" fillId="2" borderId="11" xfId="1" applyFont="1" applyFill="1" applyBorder="1" applyAlignment="1">
      <alignment horizontal="center" vertical="top"/>
    </xf>
    <xf numFmtId="164" fontId="4" fillId="2" borderId="1" xfId="1" applyFont="1" applyFill="1" applyBorder="1" applyAlignment="1">
      <alignment horizontal="center" vertical="top"/>
    </xf>
    <xf numFmtId="0" fontId="10" fillId="2" borderId="1" xfId="0" applyFont="1" applyFill="1" applyBorder="1" applyAlignment="1">
      <alignment horizontal="left" vertical="top"/>
    </xf>
    <xf numFmtId="165" fontId="10" fillId="3" borderId="1" xfId="1" applyNumberFormat="1" applyFont="1" applyFill="1" applyBorder="1" applyAlignment="1">
      <alignment vertical="top"/>
    </xf>
    <xf numFmtId="165" fontId="8" fillId="3" borderId="1" xfId="1" applyNumberFormat="1" applyFont="1" applyFill="1" applyBorder="1" applyAlignment="1">
      <alignment vertical="top"/>
    </xf>
    <xf numFmtId="164" fontId="9" fillId="3" borderId="1" xfId="1" applyFont="1" applyFill="1" applyBorder="1" applyAlignment="1">
      <alignment vertical="top"/>
    </xf>
    <xf numFmtId="164" fontId="4" fillId="3" borderId="1" xfId="1" applyFont="1" applyFill="1" applyBorder="1" applyAlignment="1">
      <alignment vertical="top"/>
    </xf>
    <xf numFmtId="164" fontId="6" fillId="3" borderId="1" xfId="1" applyFont="1" applyFill="1" applyBorder="1" applyAlignment="1">
      <alignment vertical="top"/>
    </xf>
    <xf numFmtId="43" fontId="6" fillId="3" borderId="1" xfId="0" applyNumberFormat="1" applyFont="1" applyFill="1" applyBorder="1" applyAlignment="1">
      <alignment vertical="top"/>
    </xf>
    <xf numFmtId="0" fontId="10" fillId="3" borderId="1" xfId="0" applyFont="1" applyFill="1" applyBorder="1" applyAlignment="1">
      <alignment horizontal="left" vertical="top"/>
    </xf>
    <xf numFmtId="164" fontId="6" fillId="3" borderId="0" xfId="1" applyFont="1" applyFill="1" applyBorder="1" applyAlignment="1">
      <alignment vertical="top"/>
    </xf>
    <xf numFmtId="0" fontId="6" fillId="3" borderId="0" xfId="0" applyFont="1" applyFill="1" applyBorder="1" applyAlignment="1">
      <alignment vertical="top"/>
    </xf>
    <xf numFmtId="0" fontId="6" fillId="3" borderId="7" xfId="0" applyFont="1" applyFill="1" applyBorder="1" applyAlignment="1">
      <alignment vertical="top"/>
    </xf>
    <xf numFmtId="0" fontId="6" fillId="2" borderId="1" xfId="0" applyFont="1" applyFill="1" applyBorder="1" applyAlignment="1">
      <alignment horizontal="left" vertical="top"/>
    </xf>
    <xf numFmtId="165" fontId="8" fillId="2" borderId="1" xfId="1" applyNumberFormat="1" applyFont="1" applyFill="1" applyBorder="1" applyAlignment="1">
      <alignment vertical="top"/>
    </xf>
    <xf numFmtId="164" fontId="9" fillId="2" borderId="1" xfId="1" applyFont="1" applyFill="1" applyBorder="1" applyAlignment="1">
      <alignment vertical="top"/>
    </xf>
    <xf numFmtId="0" fontId="6" fillId="2" borderId="7" xfId="0" applyFont="1" applyFill="1" applyBorder="1" applyAlignment="1">
      <alignment vertical="top"/>
    </xf>
    <xf numFmtId="165" fontId="10" fillId="2" borderId="9" xfId="0" applyNumberFormat="1" applyFont="1" applyFill="1" applyBorder="1" applyAlignment="1">
      <alignment vertical="top"/>
    </xf>
    <xf numFmtId="165" fontId="13" fillId="2" borderId="9" xfId="0" applyNumberFormat="1" applyFont="1" applyFill="1" applyBorder="1" applyAlignment="1">
      <alignment vertical="top"/>
    </xf>
    <xf numFmtId="164" fontId="4" fillId="2" borderId="11" xfId="1" applyFont="1" applyFill="1" applyBorder="1" applyAlignment="1">
      <alignment vertical="top"/>
    </xf>
    <xf numFmtId="164" fontId="6" fillId="2" borderId="1" xfId="1" applyFont="1" applyFill="1" applyBorder="1" applyAlignment="1">
      <alignment vertical="top"/>
    </xf>
    <xf numFmtId="164" fontId="6" fillId="2" borderId="9" xfId="0" applyNumberFormat="1" applyFont="1" applyFill="1" applyBorder="1" applyAlignment="1">
      <alignment vertical="top"/>
    </xf>
    <xf numFmtId="165" fontId="7" fillId="2" borderId="1" xfId="1" applyNumberFormat="1" applyFont="1" applyFill="1" applyBorder="1" applyAlignment="1">
      <alignment horizontal="center" vertical="top"/>
    </xf>
    <xf numFmtId="0" fontId="6" fillId="2" borderId="4" xfId="0" applyFont="1" applyFill="1" applyBorder="1" applyAlignment="1">
      <alignment vertical="top"/>
    </xf>
    <xf numFmtId="165" fontId="4" fillId="2" borderId="4" xfId="1" applyNumberFormat="1" applyFont="1" applyFill="1" applyBorder="1" applyAlignment="1">
      <alignment horizontal="right" vertical="top"/>
    </xf>
    <xf numFmtId="165" fontId="8" fillId="2" borderId="4" xfId="1" applyNumberFormat="1" applyFont="1" applyFill="1" applyBorder="1" applyAlignment="1">
      <alignment vertical="top"/>
    </xf>
    <xf numFmtId="164" fontId="9" fillId="2" borderId="4" xfId="1" applyFont="1" applyFill="1" applyBorder="1" applyAlignment="1">
      <alignment vertical="top"/>
    </xf>
    <xf numFmtId="164" fontId="4" fillId="2" borderId="19" xfId="1" applyFont="1" applyFill="1" applyBorder="1" applyAlignment="1">
      <alignment vertical="top"/>
    </xf>
    <xf numFmtId="164" fontId="6" fillId="2" borderId="4" xfId="1" applyFont="1" applyFill="1" applyBorder="1" applyAlignment="1">
      <alignment vertical="top"/>
    </xf>
    <xf numFmtId="0" fontId="6" fillId="2" borderId="6" xfId="0" applyFont="1" applyFill="1" applyBorder="1" applyAlignment="1">
      <alignment vertical="top"/>
    </xf>
    <xf numFmtId="165" fontId="4" fillId="2" borderId="6" xfId="1" applyNumberFormat="1" applyFont="1" applyFill="1" applyBorder="1" applyAlignment="1">
      <alignment horizontal="right" vertical="top"/>
    </xf>
    <xf numFmtId="165" fontId="8" fillId="2" borderId="6" xfId="1" applyNumberFormat="1" applyFont="1" applyFill="1" applyBorder="1" applyAlignment="1">
      <alignment vertical="top"/>
    </xf>
    <xf numFmtId="164" fontId="9" fillId="2" borderId="6" xfId="1" applyFont="1" applyFill="1" applyBorder="1" applyAlignment="1">
      <alignment vertical="top"/>
    </xf>
    <xf numFmtId="164" fontId="4" fillId="2" borderId="20" xfId="1" applyFont="1" applyFill="1" applyBorder="1" applyAlignment="1">
      <alignment vertical="top"/>
    </xf>
    <xf numFmtId="164" fontId="6" fillId="2" borderId="6" xfId="1" applyFont="1" applyFill="1" applyBorder="1" applyAlignment="1">
      <alignment vertical="top"/>
    </xf>
    <xf numFmtId="164" fontId="6" fillId="2" borderId="0" xfId="1" applyFont="1" applyFill="1" applyAlignment="1">
      <alignment vertical="top"/>
    </xf>
    <xf numFmtId="165" fontId="4" fillId="2" borderId="0" xfId="1" applyNumberFormat="1" applyFont="1" applyFill="1" applyAlignment="1">
      <alignment horizontal="right" vertical="top"/>
    </xf>
    <xf numFmtId="165" fontId="8" fillId="2" borderId="0" xfId="1" applyNumberFormat="1" applyFont="1" applyFill="1" applyAlignment="1">
      <alignment vertical="top"/>
    </xf>
    <xf numFmtId="164" fontId="9" fillId="2" borderId="15" xfId="1" applyFont="1" applyFill="1" applyBorder="1" applyAlignment="1">
      <alignment vertical="top"/>
    </xf>
    <xf numFmtId="164" fontId="4" fillId="2" borderId="0" xfId="1" applyFont="1" applyFill="1" applyAlignment="1">
      <alignment vertical="top"/>
    </xf>
    <xf numFmtId="165" fontId="4" fillId="3" borderId="1" xfId="1" applyNumberFormat="1" applyFont="1" applyFill="1" applyBorder="1" applyAlignment="1">
      <alignment horizontal="right" vertical="top"/>
    </xf>
    <xf numFmtId="3" fontId="26" fillId="3" borderId="1" xfId="0" applyNumberFormat="1" applyFont="1" applyFill="1" applyBorder="1" applyAlignment="1"/>
    <xf numFmtId="165" fontId="6" fillId="3" borderId="1" xfId="1" applyNumberFormat="1" applyFont="1" applyFill="1" applyBorder="1" applyAlignment="1">
      <alignment vertical="top"/>
    </xf>
    <xf numFmtId="165" fontId="5" fillId="0" borderId="2" xfId="1" applyNumberFormat="1" applyFont="1" applyBorder="1" applyAlignment="1">
      <alignment horizontal="center" vertical="top"/>
    </xf>
    <xf numFmtId="165" fontId="8" fillId="0" borderId="2" xfId="1" applyNumberFormat="1" applyFont="1" applyBorder="1" applyAlignment="1">
      <alignment horizontal="center" vertical="top" wrapText="1"/>
    </xf>
    <xf numFmtId="164" fontId="9" fillId="0" borderId="2" xfId="1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/>
    </xf>
    <xf numFmtId="164" fontId="4" fillId="0" borderId="2" xfId="1" applyFont="1" applyBorder="1" applyAlignment="1">
      <alignment horizontal="center" vertical="top"/>
    </xf>
    <xf numFmtId="168" fontId="26" fillId="3" borderId="1" xfId="1" applyNumberFormat="1" applyFont="1" applyFill="1" applyBorder="1" applyAlignment="1">
      <alignment horizontal="right" vertical="top"/>
    </xf>
    <xf numFmtId="3" fontId="26" fillId="3" borderId="1" xfId="0" applyNumberFormat="1" applyFont="1" applyFill="1" applyBorder="1" applyAlignment="1">
      <alignment horizontal="right" vertical="top"/>
    </xf>
    <xf numFmtId="3" fontId="6" fillId="2" borderId="1" xfId="0" applyNumberFormat="1" applyFont="1" applyFill="1" applyBorder="1" applyAlignment="1">
      <alignment horizontal="right" vertical="top"/>
    </xf>
    <xf numFmtId="0" fontId="6" fillId="2" borderId="1" xfId="0" applyFont="1" applyFill="1" applyBorder="1" applyAlignment="1">
      <alignment horizontal="right" vertical="top"/>
    </xf>
    <xf numFmtId="0" fontId="26" fillId="3" borderId="1" xfId="0" applyFont="1" applyFill="1" applyBorder="1" applyAlignment="1">
      <alignment horizontal="right" vertical="top"/>
    </xf>
    <xf numFmtId="0" fontId="26" fillId="3" borderId="1" xfId="0" applyFont="1" applyFill="1" applyBorder="1" applyAlignment="1">
      <alignment vertical="top"/>
    </xf>
    <xf numFmtId="0" fontId="6" fillId="3" borderId="1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vertical="top"/>
    </xf>
    <xf numFmtId="164" fontId="4" fillId="0" borderId="0" xfId="1" applyFont="1" applyBorder="1" applyAlignment="1">
      <alignment vertical="top"/>
    </xf>
    <xf numFmtId="0" fontId="4" fillId="0" borderId="0" xfId="0" applyFont="1" applyBorder="1" applyAlignment="1">
      <alignment vertical="top"/>
    </xf>
    <xf numFmtId="0" fontId="4" fillId="0" borderId="0" xfId="0" applyFont="1" applyAlignment="1">
      <alignment vertical="top"/>
    </xf>
    <xf numFmtId="164" fontId="6" fillId="0" borderId="0" xfId="1" applyFont="1" applyBorder="1" applyAlignment="1">
      <alignment vertical="top"/>
    </xf>
    <xf numFmtId="0" fontId="6" fillId="0" borderId="0" xfId="0" applyFont="1" applyBorder="1" applyAlignment="1">
      <alignment vertical="top"/>
    </xf>
    <xf numFmtId="0" fontId="6" fillId="0" borderId="0" xfId="0" applyFont="1" applyAlignment="1">
      <alignment vertical="top"/>
    </xf>
    <xf numFmtId="0" fontId="4" fillId="3" borderId="1" xfId="0" applyFont="1" applyFill="1" applyBorder="1" applyAlignment="1">
      <alignment horizontal="center" vertical="top"/>
    </xf>
    <xf numFmtId="165" fontId="10" fillId="3" borderId="1" xfId="1" applyNumberFormat="1" applyFont="1" applyFill="1" applyBorder="1" applyAlignment="1">
      <alignment horizontal="center" vertical="top"/>
    </xf>
    <xf numFmtId="165" fontId="8" fillId="3" borderId="1" xfId="1" applyNumberFormat="1" applyFont="1" applyFill="1" applyBorder="1" applyAlignment="1">
      <alignment horizontal="center" vertical="top"/>
    </xf>
    <xf numFmtId="164" fontId="9" fillId="3" borderId="1" xfId="1" applyFont="1" applyFill="1" applyBorder="1" applyAlignment="1">
      <alignment horizontal="center" vertical="top"/>
    </xf>
    <xf numFmtId="164" fontId="6" fillId="3" borderId="11" xfId="1" applyFont="1" applyFill="1" applyBorder="1" applyAlignment="1">
      <alignment horizontal="center" vertical="top"/>
    </xf>
    <xf numFmtId="165" fontId="4" fillId="3" borderId="1" xfId="1" applyNumberFormat="1" applyFont="1" applyFill="1" applyBorder="1" applyAlignment="1">
      <alignment horizontal="center" vertical="top"/>
    </xf>
    <xf numFmtId="0" fontId="4" fillId="3" borderId="9" xfId="0" applyFont="1" applyFill="1" applyBorder="1" applyAlignment="1">
      <alignment horizontal="center" vertical="top"/>
    </xf>
    <xf numFmtId="164" fontId="6" fillId="0" borderId="0" xfId="1" applyFont="1" applyFill="1" applyBorder="1" applyAlignment="1">
      <alignment vertical="top"/>
    </xf>
    <xf numFmtId="0" fontId="6" fillId="0" borderId="0" xfId="0" applyFont="1" applyFill="1" applyBorder="1" applyAlignment="1">
      <alignment vertical="top"/>
    </xf>
    <xf numFmtId="0" fontId="6" fillId="0" borderId="0" xfId="0" applyFont="1" applyFill="1" applyAlignment="1">
      <alignment vertical="top"/>
    </xf>
    <xf numFmtId="165" fontId="14" fillId="2" borderId="1" xfId="1" applyNumberFormat="1" applyFont="1" applyFill="1" applyBorder="1" applyAlignment="1">
      <alignment vertical="top"/>
    </xf>
    <xf numFmtId="164" fontId="9" fillId="0" borderId="1" xfId="1" applyFont="1" applyFill="1" applyBorder="1" applyAlignment="1">
      <alignment vertical="top"/>
    </xf>
    <xf numFmtId="0" fontId="6" fillId="0" borderId="7" xfId="0" applyFont="1" applyFill="1" applyBorder="1" applyAlignment="1">
      <alignment vertical="top"/>
    </xf>
    <xf numFmtId="165" fontId="4" fillId="0" borderId="1" xfId="1" applyNumberFormat="1" applyFont="1" applyFill="1" applyBorder="1" applyAlignment="1">
      <alignment horizontal="right" vertical="top"/>
    </xf>
    <xf numFmtId="165" fontId="8" fillId="0" borderId="1" xfId="1" applyNumberFormat="1" applyFont="1" applyFill="1" applyBorder="1" applyAlignment="1">
      <alignment vertical="top"/>
    </xf>
    <xf numFmtId="165" fontId="27" fillId="3" borderId="1" xfId="1" applyNumberFormat="1" applyFont="1" applyFill="1" applyBorder="1" applyAlignment="1">
      <alignment horizontal="right" vertical="top"/>
    </xf>
    <xf numFmtId="164" fontId="10" fillId="3" borderId="1" xfId="0" applyNumberFormat="1" applyFont="1" applyFill="1" applyBorder="1" applyAlignment="1">
      <alignment vertical="top"/>
    </xf>
    <xf numFmtId="164" fontId="6" fillId="3" borderId="11" xfId="1" applyFont="1" applyFill="1" applyBorder="1" applyAlignment="1">
      <alignment vertical="top"/>
    </xf>
    <xf numFmtId="164" fontId="6" fillId="2" borderId="11" xfId="1" applyFont="1" applyFill="1" applyBorder="1" applyAlignment="1">
      <alignment vertical="top"/>
    </xf>
    <xf numFmtId="164" fontId="6" fillId="0" borderId="11" xfId="1" applyFont="1" applyFill="1" applyBorder="1" applyAlignment="1">
      <alignment vertical="top"/>
    </xf>
    <xf numFmtId="165" fontId="6" fillId="0" borderId="1" xfId="1" applyNumberFormat="1" applyFont="1" applyFill="1" applyBorder="1" applyAlignment="1">
      <alignment vertical="top"/>
    </xf>
    <xf numFmtId="165" fontId="10" fillId="0" borderId="1" xfId="1" applyNumberFormat="1" applyFont="1" applyFill="1" applyBorder="1" applyAlignment="1">
      <alignment vertical="top"/>
    </xf>
    <xf numFmtId="165" fontId="6" fillId="2" borderId="1" xfId="1" applyNumberFormat="1" applyFont="1" applyFill="1" applyBorder="1" applyAlignment="1">
      <alignment vertical="top"/>
    </xf>
    <xf numFmtId="0" fontId="10" fillId="0" borderId="1" xfId="0" applyFont="1" applyFill="1" applyBorder="1" applyAlignment="1">
      <alignment horizontal="left" vertical="top"/>
    </xf>
    <xf numFmtId="164" fontId="9" fillId="0" borderId="1" xfId="1" applyNumberFormat="1" applyFont="1" applyFill="1" applyBorder="1" applyAlignment="1">
      <alignment vertical="top"/>
    </xf>
    <xf numFmtId="0" fontId="6" fillId="0" borderId="9" xfId="0" applyFont="1" applyFill="1" applyBorder="1" applyAlignment="1">
      <alignment vertical="top"/>
    </xf>
    <xf numFmtId="0" fontId="6" fillId="0" borderId="4" xfId="0" applyFont="1" applyFill="1" applyBorder="1" applyAlignment="1">
      <alignment vertical="top"/>
    </xf>
    <xf numFmtId="165" fontId="4" fillId="0" borderId="4" xfId="1" applyNumberFormat="1" applyFont="1" applyFill="1" applyBorder="1" applyAlignment="1">
      <alignment horizontal="right" vertical="top"/>
    </xf>
    <xf numFmtId="165" fontId="10" fillId="0" borderId="4" xfId="1" applyNumberFormat="1" applyFont="1" applyFill="1" applyBorder="1" applyAlignment="1">
      <alignment vertical="top"/>
    </xf>
    <xf numFmtId="165" fontId="8" fillId="0" borderId="4" xfId="1" applyNumberFormat="1" applyFont="1" applyFill="1" applyBorder="1" applyAlignment="1">
      <alignment vertical="top"/>
    </xf>
    <xf numFmtId="164" fontId="9" fillId="0" borderId="4" xfId="1" applyFont="1" applyFill="1" applyBorder="1" applyAlignment="1">
      <alignment vertical="top"/>
    </xf>
    <xf numFmtId="164" fontId="6" fillId="0" borderId="19" xfId="1" applyFont="1" applyFill="1" applyBorder="1" applyAlignment="1">
      <alignment vertical="top"/>
    </xf>
    <xf numFmtId="165" fontId="6" fillId="0" borderId="4" xfId="1" applyNumberFormat="1" applyFont="1" applyFill="1" applyBorder="1" applyAlignment="1">
      <alignment vertical="top"/>
    </xf>
    <xf numFmtId="0" fontId="6" fillId="0" borderId="16" xfId="0" applyFont="1" applyFill="1" applyBorder="1" applyAlignment="1">
      <alignment vertical="top"/>
    </xf>
    <xf numFmtId="0" fontId="6" fillId="0" borderId="6" xfId="0" applyFont="1" applyFill="1" applyBorder="1" applyAlignment="1">
      <alignment vertical="top"/>
    </xf>
    <xf numFmtId="165" fontId="4" fillId="0" borderId="6" xfId="1" applyNumberFormat="1" applyFont="1" applyFill="1" applyBorder="1" applyAlignment="1">
      <alignment horizontal="right" vertical="top"/>
    </xf>
    <xf numFmtId="165" fontId="10" fillId="0" borderId="6" xfId="1" applyNumberFormat="1" applyFont="1" applyFill="1" applyBorder="1" applyAlignment="1">
      <alignment vertical="top"/>
    </xf>
    <xf numFmtId="165" fontId="8" fillId="0" borderId="6" xfId="1" applyNumberFormat="1" applyFont="1" applyFill="1" applyBorder="1" applyAlignment="1">
      <alignment vertical="top"/>
    </xf>
    <xf numFmtId="164" fontId="9" fillId="0" borderId="6" xfId="1" applyFont="1" applyFill="1" applyBorder="1" applyAlignment="1">
      <alignment vertical="top"/>
    </xf>
    <xf numFmtId="164" fontId="6" fillId="0" borderId="20" xfId="1" applyFont="1" applyFill="1" applyBorder="1" applyAlignment="1">
      <alignment vertical="top"/>
    </xf>
    <xf numFmtId="165" fontId="6" fillId="0" borderId="6" xfId="1" applyNumberFormat="1" applyFont="1" applyFill="1" applyBorder="1" applyAlignment="1">
      <alignment vertical="top"/>
    </xf>
    <xf numFmtId="0" fontId="6" fillId="0" borderId="17" xfId="0" applyFont="1" applyFill="1" applyBorder="1" applyAlignment="1">
      <alignment vertical="top"/>
    </xf>
    <xf numFmtId="164" fontId="6" fillId="0" borderId="0" xfId="1" applyFont="1" applyFill="1" applyAlignment="1">
      <alignment vertical="top"/>
    </xf>
    <xf numFmtId="165" fontId="4" fillId="0" borderId="0" xfId="1" applyNumberFormat="1" applyFont="1" applyFill="1" applyAlignment="1">
      <alignment horizontal="right" vertical="top"/>
    </xf>
    <xf numFmtId="165" fontId="10" fillId="0" borderId="0" xfId="1" applyNumberFormat="1" applyFont="1" applyFill="1" applyAlignment="1">
      <alignment vertical="top"/>
    </xf>
    <xf numFmtId="165" fontId="8" fillId="0" borderId="0" xfId="1" applyNumberFormat="1" applyFont="1" applyFill="1" applyAlignment="1">
      <alignment vertical="top"/>
    </xf>
    <xf numFmtId="164" fontId="9" fillId="0" borderId="15" xfId="1" applyFont="1" applyFill="1" applyBorder="1" applyAlignment="1">
      <alignment vertical="top"/>
    </xf>
    <xf numFmtId="165" fontId="6" fillId="0" borderId="0" xfId="1" applyNumberFormat="1" applyFont="1" applyFill="1" applyAlignment="1">
      <alignment vertical="top"/>
    </xf>
    <xf numFmtId="3" fontId="6" fillId="2" borderId="1" xfId="0" applyNumberFormat="1" applyFont="1" applyFill="1" applyBorder="1" applyAlignment="1">
      <alignment horizontal="right" vertical="top" wrapText="1"/>
    </xf>
    <xf numFmtId="165" fontId="13" fillId="2" borderId="1" xfId="1" applyNumberFormat="1" applyFont="1" applyFill="1" applyBorder="1" applyAlignment="1">
      <alignment vertical="top"/>
    </xf>
    <xf numFmtId="0" fontId="23" fillId="0" borderId="2" xfId="0" applyFont="1" applyBorder="1" applyAlignment="1">
      <alignment horizontal="center" vertical="top"/>
    </xf>
    <xf numFmtId="165" fontId="4" fillId="2" borderId="0" xfId="1" applyNumberFormat="1" applyFont="1" applyFill="1" applyBorder="1" applyAlignment="1">
      <alignment vertical="top"/>
    </xf>
    <xf numFmtId="165" fontId="6" fillId="2" borderId="0" xfId="1" applyNumberFormat="1" applyFont="1" applyFill="1" applyBorder="1" applyAlignment="1">
      <alignment vertical="top"/>
    </xf>
    <xf numFmtId="165" fontId="6" fillId="3" borderId="0" xfId="1" applyNumberFormat="1" applyFont="1" applyFill="1" applyBorder="1" applyAlignment="1">
      <alignment vertical="top"/>
    </xf>
    <xf numFmtId="165" fontId="6" fillId="2" borderId="0" xfId="0" applyNumberFormat="1" applyFont="1" applyFill="1" applyAlignment="1">
      <alignment vertical="top"/>
    </xf>
    <xf numFmtId="165" fontId="20" fillId="2" borderId="1" xfId="1" applyNumberFormat="1" applyFont="1" applyFill="1" applyBorder="1" applyAlignment="1">
      <alignment horizontal="right" vertical="top"/>
    </xf>
    <xf numFmtId="165" fontId="20" fillId="3" borderId="1" xfId="1" applyNumberFormat="1" applyFont="1" applyFill="1" applyBorder="1" applyAlignment="1">
      <alignment horizontal="right" vertical="top"/>
    </xf>
    <xf numFmtId="0" fontId="20" fillId="0" borderId="0" xfId="0" applyFont="1" applyFill="1" applyAlignment="1">
      <alignment vertical="top"/>
    </xf>
    <xf numFmtId="164" fontId="4" fillId="0" borderId="0" xfId="1" applyFont="1" applyBorder="1" applyAlignment="1">
      <alignment horizontal="center" vertical="top"/>
    </xf>
    <xf numFmtId="164" fontId="7" fillId="0" borderId="2" xfId="1" applyFont="1" applyBorder="1" applyAlignment="1">
      <alignment horizontal="center" vertical="top"/>
    </xf>
    <xf numFmtId="164" fontId="7" fillId="3" borderId="1" xfId="1" applyFont="1" applyFill="1" applyBorder="1" applyAlignment="1">
      <alignment horizontal="center" vertical="top"/>
    </xf>
    <xf numFmtId="164" fontId="7" fillId="3" borderId="1" xfId="1" applyFont="1" applyFill="1" applyBorder="1" applyAlignment="1">
      <alignment horizontal="right" vertical="top"/>
    </xf>
    <xf numFmtId="164" fontId="7" fillId="0" borderId="1" xfId="1" applyFont="1" applyFill="1" applyBorder="1" applyAlignment="1">
      <alignment vertical="top"/>
    </xf>
    <xf numFmtId="164" fontId="7" fillId="0" borderId="1" xfId="1" applyFont="1" applyFill="1" applyBorder="1" applyAlignment="1">
      <alignment horizontal="center" vertical="top"/>
    </xf>
    <xf numFmtId="164" fontId="7" fillId="0" borderId="4" xfId="1" applyFont="1" applyFill="1" applyBorder="1" applyAlignment="1">
      <alignment vertical="top"/>
    </xf>
    <xf numFmtId="164" fontId="7" fillId="0" borderId="6" xfId="1" applyFont="1" applyFill="1" applyBorder="1" applyAlignment="1">
      <alignment vertical="top"/>
    </xf>
    <xf numFmtId="164" fontId="20" fillId="0" borderId="0" xfId="1" applyFont="1" applyFill="1" applyAlignment="1">
      <alignment vertical="top"/>
    </xf>
    <xf numFmtId="164" fontId="7" fillId="0" borderId="0" xfId="1" applyFont="1" applyFill="1" applyAlignment="1">
      <alignment vertical="top"/>
    </xf>
    <xf numFmtId="165" fontId="28" fillId="0" borderId="1" xfId="1" applyNumberFormat="1" applyFont="1" applyBorder="1" applyAlignment="1">
      <alignment vertical="top"/>
    </xf>
    <xf numFmtId="164" fontId="28" fillId="0" borderId="1" xfId="1" applyFont="1" applyBorder="1"/>
    <xf numFmtId="0" fontId="1" fillId="2" borderId="1" xfId="0" applyFont="1" applyFill="1" applyBorder="1"/>
    <xf numFmtId="165" fontId="1" fillId="2" borderId="1" xfId="1" applyNumberFormat="1" applyFont="1" applyFill="1" applyBorder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top"/>
    </xf>
    <xf numFmtId="0" fontId="1" fillId="2" borderId="0" xfId="0" applyFont="1" applyFill="1" applyBorder="1"/>
    <xf numFmtId="165" fontId="1" fillId="2" borderId="0" xfId="1" applyNumberFormat="1" applyFont="1" applyFill="1" applyBorder="1"/>
    <xf numFmtId="0" fontId="1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top"/>
    </xf>
    <xf numFmtId="49" fontId="1" fillId="2" borderId="1" xfId="0" applyNumberFormat="1" applyFont="1" applyFill="1" applyBorder="1" applyAlignment="1">
      <alignment horizontal="left" vertical="top" wrapText="1"/>
    </xf>
    <xf numFmtId="165" fontId="1" fillId="2" borderId="1" xfId="1" applyNumberFormat="1" applyFont="1" applyFill="1" applyBorder="1" applyAlignment="1">
      <alignment vertical="top"/>
    </xf>
    <xf numFmtId="165" fontId="1" fillId="2" borderId="1" xfId="1" applyNumberFormat="1" applyFont="1" applyFill="1" applyBorder="1" applyAlignment="1">
      <alignment horizontal="center" vertical="top"/>
    </xf>
    <xf numFmtId="0" fontId="1" fillId="2" borderId="0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 vertical="top" wrapText="1"/>
    </xf>
    <xf numFmtId="165" fontId="1" fillId="2" borderId="1" xfId="1" applyNumberFormat="1" applyFont="1" applyFill="1" applyBorder="1" applyAlignment="1">
      <alignment horizontal="left" vertical="top"/>
    </xf>
    <xf numFmtId="165" fontId="1" fillId="2" borderId="1" xfId="1" applyNumberFormat="1" applyFont="1" applyFill="1" applyBorder="1" applyAlignment="1">
      <alignment horizontal="right" vertical="top"/>
    </xf>
    <xf numFmtId="0" fontId="1" fillId="2" borderId="1" xfId="0" applyFont="1" applyFill="1" applyBorder="1" applyAlignment="1">
      <alignment horizontal="left" vertical="top"/>
    </xf>
    <xf numFmtId="165" fontId="29" fillId="2" borderId="1" xfId="1" applyNumberFormat="1" applyFont="1" applyFill="1" applyBorder="1"/>
    <xf numFmtId="49" fontId="29" fillId="2" borderId="1" xfId="0" applyNumberFormat="1" applyFont="1" applyFill="1" applyBorder="1" applyAlignment="1">
      <alignment horizontal="left" vertical="top" wrapText="1"/>
    </xf>
    <xf numFmtId="0" fontId="30" fillId="2" borderId="1" xfId="0" applyFont="1" applyFill="1" applyBorder="1" applyAlignment="1">
      <alignment vertical="top" wrapText="1"/>
    </xf>
    <xf numFmtId="0" fontId="29" fillId="2" borderId="1" xfId="0" applyFont="1" applyFill="1" applyBorder="1" applyAlignment="1">
      <alignment horizontal="left" vertical="top" wrapText="1"/>
    </xf>
    <xf numFmtId="0" fontId="30" fillId="2" borderId="1" xfId="0" applyFont="1" applyFill="1" applyBorder="1" applyAlignment="1">
      <alignment horizontal="left" vertical="top" wrapText="1"/>
    </xf>
    <xf numFmtId="164" fontId="9" fillId="2" borderId="1" xfId="1" applyNumberFormat="1" applyFont="1" applyFill="1" applyBorder="1" applyAlignment="1">
      <alignment vertical="top"/>
    </xf>
    <xf numFmtId="0" fontId="10" fillId="0" borderId="1" xfId="0" applyFont="1" applyBorder="1" applyAlignment="1">
      <alignment horizontal="left" vertical="top"/>
    </xf>
    <xf numFmtId="3" fontId="32" fillId="0" borderId="1" xfId="0" applyNumberFormat="1" applyFont="1" applyBorder="1" applyAlignment="1">
      <alignment horizontal="right" vertical="center"/>
    </xf>
    <xf numFmtId="0" fontId="35" fillId="0" borderId="1" xfId="0" applyFont="1" applyBorder="1" applyAlignment="1">
      <alignment vertical="center" wrapText="1"/>
    </xf>
    <xf numFmtId="164" fontId="35" fillId="0" borderId="0" xfId="1" applyFont="1" applyFill="1" applyBorder="1" applyAlignment="1">
      <alignment vertical="top"/>
    </xf>
    <xf numFmtId="0" fontId="35" fillId="0" borderId="0" xfId="0" applyFont="1" applyFill="1" applyBorder="1" applyAlignment="1">
      <alignment vertical="top"/>
    </xf>
    <xf numFmtId="0" fontId="35" fillId="0" borderId="7" xfId="0" applyFont="1" applyFill="1" applyBorder="1" applyAlignment="1">
      <alignment vertical="top"/>
    </xf>
    <xf numFmtId="165" fontId="39" fillId="0" borderId="1" xfId="1" applyNumberFormat="1" applyFont="1" applyFill="1" applyBorder="1" applyAlignment="1">
      <alignment vertical="top"/>
    </xf>
    <xf numFmtId="165" fontId="40" fillId="0" borderId="1" xfId="1" applyNumberFormat="1" applyFont="1" applyFill="1" applyBorder="1" applyAlignment="1">
      <alignment vertical="top"/>
    </xf>
    <xf numFmtId="165" fontId="32" fillId="2" borderId="1" xfId="1" applyNumberFormat="1" applyFont="1" applyFill="1" applyBorder="1" applyAlignment="1">
      <alignment vertical="top"/>
    </xf>
    <xf numFmtId="0" fontId="35" fillId="0" borderId="1" xfId="0" applyFont="1" applyBorder="1" applyAlignment="1">
      <alignment vertical="top" wrapText="1"/>
    </xf>
    <xf numFmtId="165" fontId="39" fillId="2" borderId="1" xfId="1" applyNumberFormat="1" applyFont="1" applyFill="1" applyBorder="1" applyAlignment="1">
      <alignment vertical="top"/>
    </xf>
    <xf numFmtId="0" fontId="35" fillId="0" borderId="1" xfId="0" applyFont="1" applyBorder="1" applyAlignment="1">
      <alignment horizontal="left" vertical="top" wrapText="1"/>
    </xf>
    <xf numFmtId="0" fontId="32" fillId="2" borderId="0" xfId="0" applyFont="1" applyFill="1" applyBorder="1" applyAlignment="1">
      <alignment horizontal="left" vertical="top"/>
    </xf>
    <xf numFmtId="164" fontId="35" fillId="2" borderId="0" xfId="1" applyFont="1" applyFill="1" applyBorder="1" applyAlignment="1">
      <alignment vertical="top"/>
    </xf>
    <xf numFmtId="0" fontId="35" fillId="2" borderId="0" xfId="0" applyFont="1" applyFill="1" applyBorder="1" applyAlignment="1">
      <alignment vertical="top"/>
    </xf>
    <xf numFmtId="0" fontId="35" fillId="2" borderId="7" xfId="0" applyFont="1" applyFill="1" applyBorder="1" applyAlignment="1">
      <alignment vertical="top"/>
    </xf>
    <xf numFmtId="165" fontId="37" fillId="2" borderId="1" xfId="1" applyNumberFormat="1" applyFont="1" applyFill="1" applyBorder="1" applyAlignment="1">
      <alignment horizontal="right" vertical="top"/>
    </xf>
    <xf numFmtId="0" fontId="35" fillId="2" borderId="1" xfId="0" applyFont="1" applyFill="1" applyBorder="1" applyAlignment="1">
      <alignment horizontal="left" vertical="top" wrapText="1"/>
    </xf>
    <xf numFmtId="0" fontId="32" fillId="2" borderId="1" xfId="0" applyFont="1" applyFill="1" applyBorder="1" applyAlignment="1">
      <alignment horizontal="left" vertical="top"/>
    </xf>
    <xf numFmtId="165" fontId="31" fillId="2" borderId="1" xfId="1" applyNumberFormat="1" applyFont="1" applyFill="1" applyBorder="1" applyAlignment="1">
      <alignment horizontal="right" vertical="top"/>
    </xf>
    <xf numFmtId="165" fontId="35" fillId="2" borderId="1" xfId="1" applyNumberFormat="1" applyFont="1" applyFill="1" applyBorder="1" applyAlignment="1">
      <alignment horizontal="right" vertical="top"/>
    </xf>
    <xf numFmtId="0" fontId="45" fillId="2" borderId="1" xfId="0" applyFont="1" applyFill="1" applyBorder="1" applyAlignment="1">
      <alignment horizontal="right" vertical="top"/>
    </xf>
    <xf numFmtId="0" fontId="33" fillId="0" borderId="1" xfId="0" applyFont="1" applyBorder="1" applyAlignment="1">
      <alignment horizontal="left" vertical="top"/>
    </xf>
    <xf numFmtId="165" fontId="45" fillId="2" borderId="1" xfId="1" applyNumberFormat="1" applyFont="1" applyFill="1" applyBorder="1" applyAlignment="1">
      <alignment horizontal="right" vertical="top"/>
    </xf>
    <xf numFmtId="0" fontId="33" fillId="0" borderId="1" xfId="0" applyFont="1" applyBorder="1" applyAlignment="1">
      <alignment horizontal="left" vertical="top" wrapText="1"/>
    </xf>
    <xf numFmtId="3" fontId="35" fillId="2" borderId="1" xfId="0" applyNumberFormat="1" applyFont="1" applyFill="1" applyBorder="1" applyAlignment="1">
      <alignment horizontal="right" vertical="top"/>
    </xf>
    <xf numFmtId="0" fontId="35" fillId="2" borderId="1" xfId="0" applyFont="1" applyFill="1" applyBorder="1" applyAlignment="1">
      <alignment vertical="top" wrapText="1"/>
    </xf>
    <xf numFmtId="0" fontId="35" fillId="0" borderId="1" xfId="0" applyFont="1" applyFill="1" applyBorder="1" applyAlignment="1">
      <alignment vertical="top" wrapText="1"/>
    </xf>
    <xf numFmtId="3" fontId="33" fillId="0" borderId="1" xfId="0" applyNumberFormat="1" applyFont="1" applyBorder="1" applyAlignment="1">
      <alignment horizontal="right" vertical="center" shrinkToFit="1"/>
    </xf>
    <xf numFmtId="3" fontId="33" fillId="0" borderId="1" xfId="0" applyNumberFormat="1" applyFont="1" applyBorder="1" applyAlignment="1">
      <alignment horizontal="right" vertical="top"/>
    </xf>
    <xf numFmtId="3" fontId="33" fillId="0" borderId="1" xfId="0" applyNumberFormat="1" applyFont="1" applyBorder="1" applyAlignment="1">
      <alignment horizontal="right" vertical="center"/>
    </xf>
    <xf numFmtId="165" fontId="38" fillId="2" borderId="1" xfId="1" applyNumberFormat="1" applyFont="1" applyFill="1" applyBorder="1" applyAlignment="1">
      <alignment horizontal="center"/>
    </xf>
    <xf numFmtId="165" fontId="39" fillId="2" borderId="1" xfId="1" applyNumberFormat="1" applyFont="1" applyFill="1" applyBorder="1" applyAlignment="1"/>
    <xf numFmtId="165" fontId="40" fillId="2" borderId="1" xfId="1" applyNumberFormat="1" applyFont="1" applyFill="1" applyBorder="1" applyAlignment="1"/>
    <xf numFmtId="164" fontId="35" fillId="2" borderId="0" xfId="1" applyFont="1" applyFill="1" applyBorder="1" applyAlignment="1"/>
    <xf numFmtId="0" fontId="35" fillId="2" borderId="0" xfId="0" applyFont="1" applyFill="1" applyBorder="1" applyAlignment="1"/>
    <xf numFmtId="0" fontId="35" fillId="2" borderId="7" xfId="0" applyFont="1" applyFill="1" applyBorder="1" applyAlignment="1"/>
    <xf numFmtId="164" fontId="35" fillId="2" borderId="1" xfId="1" applyFont="1" applyFill="1" applyBorder="1" applyAlignment="1">
      <alignment vertical="top"/>
    </xf>
    <xf numFmtId="0" fontId="35" fillId="2" borderId="1" xfId="0" applyFont="1" applyFill="1" applyBorder="1" applyAlignment="1">
      <alignment vertical="top"/>
    </xf>
    <xf numFmtId="3" fontId="33" fillId="0" borderId="1" xfId="0" applyNumberFormat="1" applyFont="1" applyBorder="1" applyAlignment="1">
      <alignment vertical="top"/>
    </xf>
    <xf numFmtId="0" fontId="37" fillId="3" borderId="1" xfId="0" applyFont="1" applyFill="1" applyBorder="1" applyAlignment="1">
      <alignment vertical="top" wrapText="1"/>
    </xf>
    <xf numFmtId="0" fontId="35" fillId="2" borderId="1" xfId="0" applyFont="1" applyFill="1" applyBorder="1" applyAlignment="1">
      <alignment horizontal="right" vertical="top"/>
    </xf>
    <xf numFmtId="49" fontId="37" fillId="3" borderId="1" xfId="0" applyNumberFormat="1" applyFont="1" applyFill="1" applyBorder="1" applyAlignment="1">
      <alignment horizontal="left" vertical="center" wrapText="1"/>
    </xf>
    <xf numFmtId="2" fontId="35" fillId="0" borderId="1" xfId="0" applyNumberFormat="1" applyFont="1" applyBorder="1" applyAlignment="1">
      <alignment vertical="top" wrapText="1"/>
    </xf>
    <xf numFmtId="3" fontId="33" fillId="0" borderId="10" xfId="0" applyNumberFormat="1" applyFont="1" applyBorder="1" applyAlignment="1">
      <alignment horizontal="right" vertical="center" shrinkToFit="1"/>
    </xf>
    <xf numFmtId="3" fontId="35" fillId="2" borderId="25" xfId="0" applyNumberFormat="1" applyFont="1" applyFill="1" applyBorder="1" applyAlignment="1">
      <alignment horizontal="right" vertical="top"/>
    </xf>
    <xf numFmtId="164" fontId="37" fillId="2" borderId="11" xfId="1" applyFont="1" applyFill="1" applyBorder="1" applyAlignment="1"/>
    <xf numFmtId="165" fontId="39" fillId="2" borderId="1" xfId="1" applyNumberFormat="1" applyFont="1" applyFill="1" applyBorder="1"/>
    <xf numFmtId="165" fontId="40" fillId="2" borderId="1" xfId="1" applyNumberFormat="1" applyFont="1" applyFill="1" applyBorder="1"/>
    <xf numFmtId="164" fontId="37" fillId="2" borderId="11" xfId="1" applyFont="1" applyFill="1" applyBorder="1"/>
    <xf numFmtId="165" fontId="32" fillId="2" borderId="9" xfId="0" applyNumberFormat="1" applyFont="1" applyFill="1" applyBorder="1" applyAlignment="1">
      <alignment vertical="top"/>
    </xf>
    <xf numFmtId="0" fontId="35" fillId="2" borderId="0" xfId="0" applyFont="1" applyFill="1" applyBorder="1"/>
    <xf numFmtId="164" fontId="35" fillId="2" borderId="0" xfId="1" applyFont="1" applyFill="1" applyBorder="1"/>
    <xf numFmtId="0" fontId="35" fillId="2" borderId="7" xfId="0" applyFont="1" applyFill="1" applyBorder="1"/>
    <xf numFmtId="3" fontId="35" fillId="0" borderId="25" xfId="0" applyNumberFormat="1" applyFont="1" applyBorder="1" applyAlignment="1">
      <alignment horizontal="right" vertical="top"/>
    </xf>
    <xf numFmtId="165" fontId="39" fillId="0" borderId="1" xfId="1" applyNumberFormat="1" applyFont="1" applyFill="1" applyBorder="1"/>
    <xf numFmtId="165" fontId="40" fillId="0" borderId="1" xfId="1" applyNumberFormat="1" applyFont="1" applyFill="1" applyBorder="1"/>
    <xf numFmtId="164" fontId="37" fillId="0" borderId="11" xfId="1" applyFont="1" applyFill="1" applyBorder="1"/>
    <xf numFmtId="165" fontId="32" fillId="2" borderId="1" xfId="1" applyNumberFormat="1" applyFont="1" applyFill="1" applyBorder="1"/>
    <xf numFmtId="164" fontId="32" fillId="0" borderId="9" xfId="0" applyNumberFormat="1" applyFont="1" applyFill="1" applyBorder="1"/>
    <xf numFmtId="0" fontId="35" fillId="0" borderId="0" xfId="0" applyFont="1" applyFill="1" applyBorder="1"/>
    <xf numFmtId="164" fontId="35" fillId="0" borderId="0" xfId="1" applyFont="1" applyFill="1" applyBorder="1"/>
    <xf numFmtId="0" fontId="35" fillId="0" borderId="7" xfId="0" applyFont="1" applyFill="1" applyBorder="1"/>
    <xf numFmtId="3" fontId="35" fillId="0" borderId="26" xfId="0" applyNumberFormat="1" applyFont="1" applyBorder="1" applyAlignment="1">
      <alignment horizontal="right" vertical="top"/>
    </xf>
    <xf numFmtId="0" fontId="35" fillId="0" borderId="2" xfId="0" applyFont="1" applyBorder="1" applyAlignment="1">
      <alignment vertical="top" wrapText="1"/>
    </xf>
    <xf numFmtId="0" fontId="32" fillId="2" borderId="1" xfId="0" applyFont="1" applyFill="1" applyBorder="1" applyAlignment="1">
      <alignment horizontal="left"/>
    </xf>
    <xf numFmtId="3" fontId="35" fillId="2" borderId="28" xfId="0" applyNumberFormat="1" applyFont="1" applyFill="1" applyBorder="1" applyAlignment="1">
      <alignment horizontal="right" vertical="top"/>
    </xf>
    <xf numFmtId="49" fontId="37" fillId="3" borderId="1" xfId="0" applyNumberFormat="1" applyFont="1" applyFill="1" applyBorder="1" applyAlignment="1">
      <alignment horizontal="left" wrapText="1"/>
    </xf>
    <xf numFmtId="4" fontId="35" fillId="0" borderId="1" xfId="0" applyNumberFormat="1" applyFont="1" applyBorder="1" applyAlignment="1">
      <alignment horizontal="right" vertical="top"/>
    </xf>
    <xf numFmtId="165" fontId="44" fillId="2" borderId="3" xfId="1" applyNumberFormat="1" applyFont="1" applyFill="1" applyBorder="1" applyAlignment="1">
      <alignment vertical="top"/>
    </xf>
    <xf numFmtId="3" fontId="35" fillId="0" borderId="1" xfId="0" applyNumberFormat="1" applyFont="1" applyBorder="1" applyAlignment="1">
      <alignment vertical="top"/>
    </xf>
    <xf numFmtId="0" fontId="35" fillId="0" borderId="1" xfId="0" applyFont="1" applyBorder="1" applyAlignment="1">
      <alignment vertical="top" wrapText="1" shrinkToFit="1"/>
    </xf>
    <xf numFmtId="164" fontId="37" fillId="0" borderId="11" xfId="1" applyFont="1" applyFill="1" applyBorder="1" applyAlignment="1">
      <alignment vertical="top"/>
    </xf>
    <xf numFmtId="164" fontId="32" fillId="0" borderId="9" xfId="0" applyNumberFormat="1" applyFont="1" applyFill="1" applyBorder="1" applyAlignment="1">
      <alignment vertical="top"/>
    </xf>
    <xf numFmtId="3" fontId="35" fillId="0" borderId="1" xfId="0" applyNumberFormat="1" applyFont="1" applyBorder="1" applyAlignment="1">
      <alignment vertical="top" shrinkToFit="1"/>
    </xf>
    <xf numFmtId="165" fontId="35" fillId="0" borderId="1" xfId="5" applyNumberFormat="1" applyFont="1" applyBorder="1" applyAlignment="1">
      <alignment vertical="top" shrinkToFit="1"/>
    </xf>
    <xf numFmtId="0" fontId="35" fillId="0" borderId="1" xfId="5" applyNumberFormat="1" applyFont="1" applyBorder="1" applyAlignment="1">
      <alignment vertical="top"/>
    </xf>
    <xf numFmtId="165" fontId="35" fillId="2" borderId="1" xfId="5" applyNumberFormat="1" applyFont="1" applyFill="1" applyBorder="1" applyAlignment="1">
      <alignment vertical="top" shrinkToFit="1"/>
    </xf>
    <xf numFmtId="49" fontId="36" fillId="3" borderId="12" xfId="0" applyNumberFormat="1" applyFont="1" applyFill="1" applyBorder="1" applyAlignment="1">
      <alignment horizontal="left" vertical="center" wrapText="1"/>
    </xf>
    <xf numFmtId="165" fontId="18" fillId="3" borderId="2" xfId="1" applyNumberFormat="1" applyFont="1" applyFill="1" applyBorder="1" applyAlignment="1">
      <alignment horizontal="right" vertical="top"/>
    </xf>
    <xf numFmtId="165" fontId="6" fillId="3" borderId="2" xfId="1" applyNumberFormat="1" applyFont="1" applyFill="1" applyBorder="1" applyAlignment="1">
      <alignment vertical="top"/>
    </xf>
    <xf numFmtId="165" fontId="22" fillId="3" borderId="2" xfId="1" applyNumberFormat="1" applyFont="1" applyFill="1" applyBorder="1" applyAlignment="1">
      <alignment vertical="top"/>
    </xf>
    <xf numFmtId="165" fontId="9" fillId="3" borderId="2" xfId="1" applyNumberFormat="1" applyFont="1" applyFill="1" applyBorder="1"/>
    <xf numFmtId="164" fontId="4" fillId="3" borderId="14" xfId="1" applyFont="1" applyFill="1" applyBorder="1"/>
    <xf numFmtId="165" fontId="10" fillId="3" borderId="2" xfId="1" applyNumberFormat="1" applyFont="1" applyFill="1" applyBorder="1"/>
    <xf numFmtId="164" fontId="10" fillId="3" borderId="12" xfId="0" applyNumberFormat="1" applyFont="1" applyFill="1" applyBorder="1"/>
    <xf numFmtId="0" fontId="11" fillId="3" borderId="2" xfId="0" applyFont="1" applyFill="1" applyBorder="1" applyAlignment="1">
      <alignment horizontal="left" vertical="top"/>
    </xf>
    <xf numFmtId="0" fontId="6" fillId="3" borderId="21" xfId="0" applyFont="1" applyFill="1" applyBorder="1"/>
    <xf numFmtId="164" fontId="4" fillId="0" borderId="1" xfId="1" applyFont="1" applyFill="1" applyBorder="1"/>
    <xf numFmtId="164" fontId="10" fillId="0" borderId="1" xfId="0" applyNumberFormat="1" applyFont="1" applyFill="1" applyBorder="1"/>
    <xf numFmtId="164" fontId="6" fillId="0" borderId="1" xfId="1" applyFont="1" applyFill="1" applyBorder="1"/>
    <xf numFmtId="3" fontId="33" fillId="0" borderId="1" xfId="0" applyNumberFormat="1" applyFont="1" applyBorder="1" applyAlignment="1">
      <alignment horizontal="right" vertical="top" shrinkToFit="1"/>
    </xf>
    <xf numFmtId="165" fontId="10" fillId="0" borderId="1" xfId="0" applyNumberFormat="1" applyFont="1" applyFill="1" applyBorder="1"/>
    <xf numFmtId="164" fontId="14" fillId="0" borderId="1" xfId="1" applyFont="1" applyFill="1" applyBorder="1"/>
    <xf numFmtId="0" fontId="33" fillId="0" borderId="1" xfId="0" applyFont="1" applyBorder="1" applyAlignment="1">
      <alignment horizontal="left" vertical="top" wrapText="1" shrinkToFit="1"/>
    </xf>
    <xf numFmtId="0" fontId="33" fillId="0" borderId="1" xfId="0" applyNumberFormat="1" applyFont="1" applyBorder="1" applyAlignment="1">
      <alignment horizontal="left" vertical="top" wrapText="1" shrinkToFit="1"/>
    </xf>
    <xf numFmtId="0" fontId="31" fillId="3" borderId="0" xfId="0" applyFont="1" applyFill="1" applyAlignment="1">
      <alignment vertical="top" wrapText="1"/>
    </xf>
    <xf numFmtId="0" fontId="32" fillId="2" borderId="9" xfId="0" applyFont="1" applyFill="1" applyBorder="1" applyAlignment="1">
      <alignment vertical="top" shrinkToFit="1"/>
    </xf>
    <xf numFmtId="3" fontId="35" fillId="0" borderId="1" xfId="0" applyNumberFormat="1" applyFont="1" applyBorder="1" applyAlignment="1">
      <alignment horizontal="right" vertical="center"/>
    </xf>
    <xf numFmtId="164" fontId="40" fillId="2" borderId="1" xfId="1" applyFont="1" applyFill="1" applyBorder="1" applyAlignment="1">
      <alignment vertical="top"/>
    </xf>
    <xf numFmtId="164" fontId="37" fillId="2" borderId="1" xfId="1" applyFont="1" applyFill="1" applyBorder="1" applyAlignment="1">
      <alignment vertical="top"/>
    </xf>
    <xf numFmtId="164" fontId="43" fillId="2" borderId="1" xfId="1" applyFont="1" applyFill="1" applyBorder="1" applyAlignment="1">
      <alignment vertical="top"/>
    </xf>
    <xf numFmtId="165" fontId="35" fillId="2" borderId="0" xfId="1" applyNumberFormat="1" applyFont="1" applyFill="1" applyBorder="1" applyAlignment="1">
      <alignment vertical="top"/>
    </xf>
    <xf numFmtId="164" fontId="32" fillId="2" borderId="1" xfId="1" applyFont="1" applyFill="1" applyBorder="1" applyAlignment="1">
      <alignment vertical="top"/>
    </xf>
    <xf numFmtId="3" fontId="35" fillId="0" borderId="1" xfId="0" applyNumberFormat="1" applyFont="1" applyFill="1" applyBorder="1" applyAlignment="1">
      <alignment horizontal="right" vertical="center"/>
    </xf>
    <xf numFmtId="164" fontId="18" fillId="3" borderId="1" xfId="1" applyNumberFormat="1" applyFont="1" applyFill="1" applyBorder="1" applyAlignment="1">
      <alignment horizontal="right" vertical="top"/>
    </xf>
    <xf numFmtId="164" fontId="4" fillId="3" borderId="11" xfId="1" applyFont="1" applyFill="1" applyBorder="1" applyAlignment="1">
      <alignment vertical="top"/>
    </xf>
    <xf numFmtId="3" fontId="35" fillId="0" borderId="1" xfId="0" applyNumberFormat="1" applyFont="1" applyFill="1" applyBorder="1" applyAlignment="1">
      <alignment vertical="top"/>
    </xf>
    <xf numFmtId="164" fontId="37" fillId="2" borderId="11" xfId="1" applyFont="1" applyFill="1" applyBorder="1" applyAlignment="1">
      <alignment vertical="top"/>
    </xf>
    <xf numFmtId="3" fontId="33" fillId="0" borderId="1" xfId="0" applyNumberFormat="1" applyFont="1" applyFill="1" applyBorder="1" applyAlignment="1">
      <alignment vertical="top" wrapText="1"/>
    </xf>
    <xf numFmtId="3" fontId="35" fillId="0" borderId="1" xfId="0" applyNumberFormat="1" applyFont="1" applyFill="1" applyBorder="1" applyAlignment="1">
      <alignment vertical="center"/>
    </xf>
    <xf numFmtId="49" fontId="37" fillId="3" borderId="1" xfId="0" applyNumberFormat="1" applyFont="1" applyFill="1" applyBorder="1" applyAlignment="1">
      <alignment vertical="center" wrapText="1"/>
    </xf>
    <xf numFmtId="49" fontId="37" fillId="3" borderId="1" xfId="0" applyNumberFormat="1" applyFont="1" applyFill="1" applyBorder="1" applyAlignment="1">
      <alignment vertical="top" wrapText="1"/>
    </xf>
    <xf numFmtId="3" fontId="35" fillId="2" borderId="1" xfId="0" applyNumberFormat="1" applyFont="1" applyFill="1" applyBorder="1" applyAlignment="1">
      <alignment horizontal="right" vertical="top" shrinkToFit="1"/>
    </xf>
    <xf numFmtId="165" fontId="6" fillId="2" borderId="1" xfId="5" applyNumberFormat="1" applyFont="1" applyFill="1" applyBorder="1" applyAlignment="1">
      <alignment horizontal="right" vertical="top"/>
    </xf>
    <xf numFmtId="165" fontId="6" fillId="2" borderId="1" xfId="5" applyNumberFormat="1" applyFont="1" applyFill="1" applyBorder="1" applyAlignment="1">
      <alignment horizontal="right" vertical="top" wrapText="1" shrinkToFit="1"/>
    </xf>
    <xf numFmtId="164" fontId="32" fillId="2" borderId="1" xfId="0" applyNumberFormat="1" applyFont="1" applyFill="1" applyBorder="1" applyAlignment="1">
      <alignment vertical="top"/>
    </xf>
    <xf numFmtId="165" fontId="35" fillId="2" borderId="1" xfId="5" applyNumberFormat="1" applyFont="1" applyFill="1" applyBorder="1" applyAlignment="1">
      <alignment horizontal="right" vertical="top"/>
    </xf>
    <xf numFmtId="164" fontId="35" fillId="2" borderId="1" xfId="1" applyFont="1" applyFill="1" applyBorder="1" applyAlignment="1">
      <alignment horizontal="right" vertical="top"/>
    </xf>
    <xf numFmtId="165" fontId="35" fillId="2" borderId="1" xfId="5" applyNumberFormat="1" applyFont="1" applyFill="1" applyBorder="1" applyAlignment="1">
      <alignment horizontal="right" vertical="top" wrapText="1" shrinkToFit="1"/>
    </xf>
    <xf numFmtId="165" fontId="36" fillId="2" borderId="1" xfId="0" applyNumberFormat="1" applyFont="1" applyFill="1" applyBorder="1" applyAlignment="1">
      <alignment vertical="top"/>
    </xf>
    <xf numFmtId="49" fontId="35" fillId="2" borderId="1" xfId="0" applyNumberFormat="1" applyFont="1" applyFill="1" applyBorder="1" applyAlignment="1">
      <alignment horizontal="left" vertical="top" wrapText="1" shrinkToFit="1"/>
    </xf>
    <xf numFmtId="0" fontId="35" fillId="0" borderId="1" xfId="0" applyFont="1" applyBorder="1" applyAlignment="1">
      <alignment horizontal="left" vertical="top" wrapText="1" shrinkToFit="1"/>
    </xf>
    <xf numFmtId="0" fontId="35" fillId="2" borderId="1" xfId="0" applyFont="1" applyFill="1" applyBorder="1" applyAlignment="1">
      <alignment vertical="top" wrapText="1" shrinkToFit="1"/>
    </xf>
    <xf numFmtId="0" fontId="37" fillId="0" borderId="1" xfId="0" applyFont="1" applyBorder="1" applyAlignment="1">
      <alignment vertical="top" wrapText="1"/>
    </xf>
    <xf numFmtId="3" fontId="35" fillId="0" borderId="1" xfId="0" applyNumberFormat="1" applyFont="1" applyBorder="1" applyAlignment="1">
      <alignment vertical="top" wrapText="1"/>
    </xf>
    <xf numFmtId="165" fontId="6" fillId="2" borderId="1" xfId="5" applyNumberFormat="1" applyFont="1" applyFill="1" applyBorder="1" applyAlignment="1">
      <alignment vertical="top"/>
    </xf>
    <xf numFmtId="49" fontId="37" fillId="0" borderId="1" xfId="0" applyNumberFormat="1" applyFont="1" applyBorder="1" applyAlignment="1">
      <alignment vertical="top" wrapText="1"/>
    </xf>
    <xf numFmtId="165" fontId="4" fillId="2" borderId="1" xfId="0" applyNumberFormat="1" applyFont="1" applyFill="1" applyBorder="1" applyAlignment="1">
      <alignment horizontal="right" vertical="top" shrinkToFit="1"/>
    </xf>
    <xf numFmtId="0" fontId="37" fillId="2" borderId="1" xfId="0" applyFont="1" applyFill="1" applyBorder="1" applyAlignment="1">
      <alignment vertical="center"/>
    </xf>
    <xf numFmtId="49" fontId="35" fillId="2" borderId="1" xfId="0" applyNumberFormat="1" applyFont="1" applyFill="1" applyBorder="1" applyAlignment="1">
      <alignment vertical="center" wrapText="1" shrinkToFit="1"/>
    </xf>
    <xf numFmtId="165" fontId="6" fillId="2" borderId="1" xfId="5" applyNumberFormat="1" applyFont="1" applyFill="1" applyBorder="1" applyAlignment="1">
      <alignment horizontal="right" vertical="top" shrinkToFit="1"/>
    </xf>
    <xf numFmtId="0" fontId="35" fillId="2" borderId="1" xfId="0" applyFont="1" applyFill="1" applyBorder="1" applyAlignment="1">
      <alignment vertical="center" wrapText="1"/>
    </xf>
    <xf numFmtId="0" fontId="37" fillId="2" borderId="1" xfId="0" applyFont="1" applyFill="1" applyBorder="1" applyAlignment="1">
      <alignment vertical="center" wrapText="1" shrinkToFit="1"/>
    </xf>
    <xf numFmtId="3" fontId="4" fillId="2" borderId="1" xfId="0" applyNumberFormat="1" applyFont="1" applyFill="1" applyBorder="1" applyAlignment="1">
      <alignment vertical="top"/>
    </xf>
    <xf numFmtId="3" fontId="4" fillId="2" borderId="1" xfId="0" applyNumberFormat="1" applyFont="1" applyFill="1" applyBorder="1" applyAlignment="1">
      <alignment horizontal="right" vertical="top"/>
    </xf>
    <xf numFmtId="165" fontId="4" fillId="2" borderId="1" xfId="5" applyNumberFormat="1" applyFont="1" applyFill="1" applyBorder="1" applyAlignment="1">
      <alignment horizontal="right" vertical="top" shrinkToFit="1"/>
    </xf>
    <xf numFmtId="49" fontId="35" fillId="0" borderId="1" xfId="0" applyNumberFormat="1" applyFont="1" applyBorder="1" applyAlignment="1">
      <alignment vertical="center" wrapText="1"/>
    </xf>
    <xf numFmtId="3" fontId="35" fillId="2" borderId="1" xfId="0" applyNumberFormat="1" applyFont="1" applyFill="1" applyBorder="1" applyAlignment="1">
      <alignment vertical="center" shrinkToFit="1"/>
    </xf>
    <xf numFmtId="49" fontId="35" fillId="2" borderId="1" xfId="0" applyNumberFormat="1" applyFont="1" applyFill="1" applyBorder="1" applyAlignment="1">
      <alignment vertical="center" wrapText="1"/>
    </xf>
    <xf numFmtId="3" fontId="4" fillId="2" borderId="1" xfId="0" applyNumberFormat="1" applyFont="1" applyFill="1" applyBorder="1" applyAlignment="1">
      <alignment vertical="top" shrinkToFit="1"/>
    </xf>
    <xf numFmtId="165" fontId="10" fillId="3" borderId="9" xfId="0" applyNumberFormat="1" applyFont="1" applyFill="1" applyBorder="1" applyAlignment="1">
      <alignment vertical="top"/>
    </xf>
    <xf numFmtId="3" fontId="35" fillId="2" borderId="1" xfId="0" applyNumberFormat="1" applyFont="1" applyFill="1" applyBorder="1" applyAlignment="1">
      <alignment vertical="center"/>
    </xf>
    <xf numFmtId="3" fontId="35" fillId="2" borderId="1" xfId="0" applyNumberFormat="1" applyFont="1" applyFill="1" applyBorder="1" applyAlignment="1">
      <alignment vertical="top" shrinkToFit="1"/>
    </xf>
    <xf numFmtId="3" fontId="35" fillId="2" borderId="1" xfId="0" applyNumberFormat="1" applyFont="1" applyFill="1" applyBorder="1" applyAlignment="1"/>
    <xf numFmtId="3" fontId="47" fillId="2" borderId="1" xfId="0" applyNumberFormat="1" applyFont="1" applyFill="1" applyBorder="1" applyAlignment="1">
      <alignment horizontal="right" vertical="center"/>
    </xf>
    <xf numFmtId="3" fontId="31" fillId="0" borderId="1" xfId="0" applyNumberFormat="1" applyFont="1" applyBorder="1" applyAlignment="1">
      <alignment horizontal="right" vertical="center"/>
    </xf>
    <xf numFmtId="164" fontId="7" fillId="2" borderId="2" xfId="1" applyNumberFormat="1" applyFont="1" applyFill="1" applyBorder="1" applyAlignment="1">
      <alignment horizontal="center" vertical="top"/>
    </xf>
    <xf numFmtId="164" fontId="5" fillId="2" borderId="2" xfId="1" applyNumberFormat="1" applyFont="1" applyFill="1" applyBorder="1" applyAlignment="1">
      <alignment horizontal="center" vertical="top"/>
    </xf>
    <xf numFmtId="164" fontId="7" fillId="2" borderId="3" xfId="1" applyNumberFormat="1" applyFont="1" applyFill="1" applyBorder="1" applyAlignment="1">
      <alignment horizontal="center" vertical="top"/>
    </xf>
    <xf numFmtId="164" fontId="5" fillId="2" borderId="3" xfId="1" applyNumberFormat="1" applyFont="1" applyFill="1" applyBorder="1" applyAlignment="1">
      <alignment horizontal="center" vertical="top"/>
    </xf>
    <xf numFmtId="164" fontId="7" fillId="2" borderId="1" xfId="1" applyNumberFormat="1" applyFont="1" applyFill="1" applyBorder="1" applyAlignment="1">
      <alignment horizontal="center" vertical="top"/>
    </xf>
    <xf numFmtId="164" fontId="10" fillId="2" borderId="1" xfId="1" applyNumberFormat="1" applyFont="1" applyFill="1" applyBorder="1" applyAlignment="1">
      <alignment horizontal="center" vertical="top"/>
    </xf>
    <xf numFmtId="164" fontId="24" fillId="3" borderId="1" xfId="1" applyNumberFormat="1" applyFont="1" applyFill="1" applyBorder="1" applyAlignment="1">
      <alignment vertical="top"/>
    </xf>
    <xf numFmtId="164" fontId="25" fillId="3" borderId="1" xfId="1" applyNumberFormat="1" applyFont="1" applyFill="1" applyBorder="1" applyAlignment="1">
      <alignment vertical="top"/>
    </xf>
    <xf numFmtId="164" fontId="38" fillId="2" borderId="1" xfId="1" applyNumberFormat="1" applyFont="1" applyFill="1" applyBorder="1" applyAlignment="1">
      <alignment vertical="top"/>
    </xf>
    <xf numFmtId="164" fontId="32" fillId="2" borderId="1" xfId="1" applyNumberFormat="1" applyFont="1" applyFill="1" applyBorder="1" applyAlignment="1">
      <alignment vertical="top"/>
    </xf>
    <xf numFmtId="164" fontId="38" fillId="2" borderId="1" xfId="1" applyNumberFormat="1" applyFont="1" applyFill="1" applyBorder="1" applyAlignment="1">
      <alignment horizontal="center" vertical="top"/>
    </xf>
    <xf numFmtId="164" fontId="7" fillId="3" borderId="1" xfId="1" applyNumberFormat="1" applyFont="1" applyFill="1" applyBorder="1" applyAlignment="1">
      <alignment vertical="top"/>
    </xf>
    <xf numFmtId="164" fontId="10" fillId="3" borderId="1" xfId="1" applyNumberFormat="1" applyFont="1" applyFill="1" applyBorder="1" applyAlignment="1">
      <alignment vertical="top"/>
    </xf>
    <xf numFmtId="164" fontId="7" fillId="2" borderId="1" xfId="1" applyNumberFormat="1" applyFont="1" applyFill="1" applyBorder="1" applyAlignment="1">
      <alignment vertical="top"/>
    </xf>
    <xf numFmtId="164" fontId="10" fillId="2" borderId="1" xfId="1" applyNumberFormat="1" applyFont="1" applyFill="1" applyBorder="1" applyAlignment="1">
      <alignment vertical="top"/>
    </xf>
    <xf numFmtId="164" fontId="7" fillId="2" borderId="4" xfId="1" applyNumberFormat="1" applyFont="1" applyFill="1" applyBorder="1" applyAlignment="1">
      <alignment vertical="top"/>
    </xf>
    <xf numFmtId="164" fontId="10" fillId="2" borderId="4" xfId="1" applyNumberFormat="1" applyFont="1" applyFill="1" applyBorder="1" applyAlignment="1">
      <alignment vertical="top"/>
    </xf>
    <xf numFmtId="164" fontId="7" fillId="2" borderId="6" xfId="1" applyNumberFormat="1" applyFont="1" applyFill="1" applyBorder="1" applyAlignment="1">
      <alignment vertical="top"/>
    </xf>
    <xf numFmtId="164" fontId="10" fillId="2" borderId="6" xfId="1" applyNumberFormat="1" applyFont="1" applyFill="1" applyBorder="1" applyAlignment="1">
      <alignment vertical="top"/>
    </xf>
    <xf numFmtId="164" fontId="6" fillId="2" borderId="0" xfId="1" applyNumberFormat="1" applyFont="1" applyFill="1" applyAlignment="1">
      <alignment vertical="top"/>
    </xf>
    <xf numFmtId="164" fontId="6" fillId="2" borderId="0" xfId="0" applyNumberFormat="1" applyFont="1" applyFill="1" applyAlignment="1">
      <alignment vertical="top"/>
    </xf>
    <xf numFmtId="164" fontId="7" fillId="2" borderId="0" xfId="1" applyNumberFormat="1" applyFont="1" applyFill="1" applyAlignment="1">
      <alignment vertical="top"/>
    </xf>
    <xf numFmtId="164" fontId="10" fillId="2" borderId="0" xfId="1" applyNumberFormat="1" applyFont="1" applyFill="1" applyAlignment="1">
      <alignment vertical="top"/>
    </xf>
    <xf numFmtId="3" fontId="37" fillId="0" borderId="1" xfId="0" applyNumberFormat="1" applyFont="1" applyFill="1" applyBorder="1" applyAlignment="1">
      <alignment horizontal="right" vertical="center"/>
    </xf>
    <xf numFmtId="0" fontId="36" fillId="2" borderId="9" xfId="0" applyFont="1" applyFill="1" applyBorder="1" applyAlignment="1">
      <alignment vertical="top" shrinkToFit="1"/>
    </xf>
    <xf numFmtId="0" fontId="36" fillId="2" borderId="9" xfId="0" applyFont="1" applyFill="1" applyBorder="1" applyAlignment="1">
      <alignment vertical="top" wrapText="1" shrinkToFit="1"/>
    </xf>
    <xf numFmtId="4" fontId="37" fillId="0" borderId="1" xfId="0" applyNumberFormat="1" applyFont="1" applyFill="1" applyBorder="1" applyAlignment="1">
      <alignment horizontal="right" vertical="center" wrapText="1"/>
    </xf>
    <xf numFmtId="3" fontId="37" fillId="0" borderId="1" xfId="0" applyNumberFormat="1" applyFont="1" applyBorder="1" applyAlignment="1">
      <alignment horizontal="right" vertical="center"/>
    </xf>
    <xf numFmtId="164" fontId="45" fillId="2" borderId="0" xfId="1" applyFont="1" applyFill="1" applyBorder="1" applyAlignment="1">
      <alignment vertical="top"/>
    </xf>
    <xf numFmtId="164" fontId="38" fillId="2" borderId="0" xfId="1" applyFont="1" applyFill="1" applyBorder="1" applyAlignment="1">
      <alignment vertical="top"/>
    </xf>
    <xf numFmtId="164" fontId="45" fillId="2" borderId="1" xfId="1" applyFont="1" applyFill="1" applyBorder="1" applyAlignment="1">
      <alignment vertical="top"/>
    </xf>
    <xf numFmtId="164" fontId="45" fillId="2" borderId="1" xfId="1" applyNumberFormat="1" applyFont="1" applyFill="1" applyBorder="1" applyAlignment="1">
      <alignment vertical="top"/>
    </xf>
    <xf numFmtId="165" fontId="46" fillId="2" borderId="1" xfId="1" applyNumberFormat="1" applyFont="1" applyFill="1" applyBorder="1"/>
    <xf numFmtId="164" fontId="46" fillId="2" borderId="9" xfId="0" applyNumberFormat="1" applyFont="1" applyFill="1" applyBorder="1"/>
    <xf numFmtId="165" fontId="46" fillId="0" borderId="2" xfId="0" applyNumberFormat="1" applyFont="1" applyBorder="1" applyAlignment="1">
      <alignment vertical="top" wrapText="1"/>
    </xf>
    <xf numFmtId="164" fontId="8" fillId="2" borderId="0" xfId="1" applyFont="1" applyFill="1" applyBorder="1" applyAlignment="1">
      <alignment vertical="top"/>
    </xf>
    <xf numFmtId="165" fontId="8" fillId="2" borderId="9" xfId="0" applyNumberFormat="1" applyFont="1" applyFill="1" applyBorder="1" applyAlignment="1">
      <alignment vertical="top"/>
    </xf>
    <xf numFmtId="164" fontId="43" fillId="2" borderId="9" xfId="1" applyFont="1" applyFill="1" applyBorder="1" applyAlignment="1">
      <alignment vertical="top"/>
    </xf>
    <xf numFmtId="164" fontId="4" fillId="2" borderId="9" xfId="1" applyFont="1" applyFill="1" applyBorder="1" applyAlignment="1">
      <alignment horizontal="center" vertical="top"/>
    </xf>
    <xf numFmtId="164" fontId="32" fillId="2" borderId="9" xfId="1" applyFont="1" applyFill="1" applyBorder="1" applyAlignment="1">
      <alignment vertical="top"/>
    </xf>
    <xf numFmtId="164" fontId="45" fillId="2" borderId="9" xfId="1" applyFont="1" applyFill="1" applyBorder="1" applyAlignment="1">
      <alignment vertical="top"/>
    </xf>
    <xf numFmtId="164" fontId="6" fillId="3" borderId="9" xfId="1" applyFont="1" applyFill="1" applyBorder="1" applyAlignment="1">
      <alignment vertical="top"/>
    </xf>
    <xf numFmtId="164" fontId="35" fillId="2" borderId="9" xfId="1" applyFont="1" applyFill="1" applyBorder="1" applyAlignment="1">
      <alignment vertical="top"/>
    </xf>
    <xf numFmtId="164" fontId="6" fillId="2" borderId="9" xfId="1" applyFont="1" applyFill="1" applyBorder="1" applyAlignment="1">
      <alignment vertical="top"/>
    </xf>
    <xf numFmtId="164" fontId="6" fillId="2" borderId="16" xfId="1" applyFont="1" applyFill="1" applyBorder="1" applyAlignment="1">
      <alignment vertical="top"/>
    </xf>
    <xf numFmtId="164" fontId="6" fillId="2" borderId="17" xfId="1" applyFont="1" applyFill="1" applyBorder="1" applyAlignment="1">
      <alignment vertical="top"/>
    </xf>
    <xf numFmtId="164" fontId="41" fillId="2" borderId="1" xfId="1" applyFont="1" applyFill="1" applyBorder="1" applyAlignment="1">
      <alignment vertical="top" wrapText="1"/>
    </xf>
    <xf numFmtId="165" fontId="42" fillId="2" borderId="1" xfId="1" applyNumberFormat="1" applyFont="1" applyFill="1" applyBorder="1"/>
    <xf numFmtId="164" fontId="39" fillId="2" borderId="9" xfId="0" applyNumberFormat="1" applyFont="1" applyFill="1" applyBorder="1"/>
    <xf numFmtId="165" fontId="10" fillId="2" borderId="1" xfId="1" applyNumberFormat="1" applyFont="1" applyFill="1" applyBorder="1" applyAlignment="1">
      <alignment vertical="center"/>
    </xf>
    <xf numFmtId="164" fontId="10" fillId="0" borderId="1" xfId="0" applyNumberFormat="1" applyFont="1" applyFill="1" applyBorder="1" applyAlignment="1">
      <alignment vertical="center"/>
    </xf>
    <xf numFmtId="165" fontId="6" fillId="0" borderId="1" xfId="1" applyNumberFormat="1" applyFont="1" applyBorder="1" applyAlignment="1">
      <alignment vertical="center"/>
    </xf>
    <xf numFmtId="165" fontId="10" fillId="0" borderId="1" xfId="0" applyNumberFormat="1" applyFont="1" applyFill="1" applyBorder="1" applyAlignment="1">
      <alignment vertical="center"/>
    </xf>
    <xf numFmtId="165" fontId="10" fillId="0" borderId="1" xfId="1" applyNumberFormat="1" applyFont="1" applyBorder="1" applyAlignment="1">
      <alignment vertical="center"/>
    </xf>
    <xf numFmtId="0" fontId="4" fillId="2" borderId="0" xfId="0" applyFont="1" applyFill="1" applyBorder="1" applyAlignment="1">
      <alignment horizontal="center" vertical="top"/>
    </xf>
    <xf numFmtId="0" fontId="5" fillId="2" borderId="0" xfId="0" applyFont="1" applyFill="1" applyBorder="1" applyAlignment="1">
      <alignment horizontal="left" vertical="top"/>
    </xf>
    <xf numFmtId="0" fontId="10" fillId="2" borderId="0" xfId="0" applyFont="1" applyFill="1" applyBorder="1" applyAlignment="1">
      <alignment horizontal="left" vertical="top"/>
    </xf>
    <xf numFmtId="0" fontId="10" fillId="3" borderId="0" xfId="0" applyFont="1" applyFill="1" applyBorder="1" applyAlignment="1">
      <alignment horizontal="left" vertical="top"/>
    </xf>
    <xf numFmtId="0" fontId="5" fillId="2" borderId="12" xfId="0" applyFont="1" applyFill="1" applyBorder="1" applyAlignment="1">
      <alignment horizontal="left" vertical="top"/>
    </xf>
    <xf numFmtId="0" fontId="5" fillId="2" borderId="29" xfId="0" applyFont="1" applyFill="1" applyBorder="1" applyAlignment="1">
      <alignment horizontal="left" vertical="top"/>
    </xf>
    <xf numFmtId="0" fontId="5" fillId="2" borderId="30" xfId="0" applyFont="1" applyFill="1" applyBorder="1" applyAlignment="1">
      <alignment horizontal="left" vertical="top"/>
    </xf>
    <xf numFmtId="0" fontId="10" fillId="2" borderId="9" xfId="0" applyFont="1" applyFill="1" applyBorder="1" applyAlignment="1">
      <alignment horizontal="left" vertical="top"/>
    </xf>
    <xf numFmtId="0" fontId="10" fillId="3" borderId="9" xfId="0" applyFont="1" applyFill="1" applyBorder="1" applyAlignment="1">
      <alignment horizontal="left" vertical="top"/>
    </xf>
    <xf numFmtId="0" fontId="32" fillId="2" borderId="9" xfId="0" applyFont="1" applyFill="1" applyBorder="1" applyAlignment="1">
      <alignment horizontal="left" vertical="top"/>
    </xf>
    <xf numFmtId="0" fontId="5" fillId="2" borderId="1" xfId="0" applyFont="1" applyFill="1" applyBorder="1" applyAlignment="1">
      <alignment horizontal="left" vertical="top"/>
    </xf>
    <xf numFmtId="0" fontId="48" fillId="0" borderId="0" xfId="0" applyFont="1" applyBorder="1" applyAlignment="1">
      <alignment horizontal="center" vertical="top"/>
    </xf>
    <xf numFmtId="164" fontId="48" fillId="0" borderId="0" xfId="1" applyFont="1" applyBorder="1" applyAlignment="1">
      <alignment vertical="top"/>
    </xf>
    <xf numFmtId="0" fontId="48" fillId="0" borderId="0" xfId="0" applyFont="1" applyBorder="1" applyAlignment="1">
      <alignment vertical="top"/>
    </xf>
    <xf numFmtId="0" fontId="48" fillId="0" borderId="0" xfId="0" applyFont="1" applyAlignment="1">
      <alignment vertical="top"/>
    </xf>
    <xf numFmtId="0" fontId="49" fillId="0" borderId="12" xfId="0" applyFont="1" applyBorder="1" applyAlignment="1">
      <alignment horizontal="center" vertical="top"/>
    </xf>
    <xf numFmtId="167" fontId="49" fillId="0" borderId="1" xfId="1" applyNumberFormat="1" applyFont="1" applyBorder="1" applyAlignment="1">
      <alignment horizontal="left" vertical="top"/>
    </xf>
    <xf numFmtId="0" fontId="49" fillId="0" borderId="0" xfId="0" applyFont="1" applyBorder="1" applyAlignment="1">
      <alignment horizontal="left" vertical="top"/>
    </xf>
    <xf numFmtId="164" fontId="50" fillId="0" borderId="0" xfId="1" applyFont="1" applyBorder="1" applyAlignment="1">
      <alignment vertical="top"/>
    </xf>
    <xf numFmtId="0" fontId="50" fillId="0" borderId="0" xfId="0" applyFont="1" applyBorder="1" applyAlignment="1">
      <alignment vertical="top"/>
    </xf>
    <xf numFmtId="0" fontId="50" fillId="0" borderId="0" xfId="0" applyFont="1" applyAlignment="1">
      <alignment vertical="top"/>
    </xf>
    <xf numFmtId="165" fontId="48" fillId="0" borderId="2" xfId="1" applyNumberFormat="1" applyFont="1" applyBorder="1" applyAlignment="1">
      <alignment horizontal="center" vertical="top"/>
    </xf>
    <xf numFmtId="165" fontId="49" fillId="0" borderId="2" xfId="1" applyNumberFormat="1" applyFont="1" applyBorder="1" applyAlignment="1">
      <alignment horizontal="center" vertical="top"/>
    </xf>
    <xf numFmtId="0" fontId="49" fillId="0" borderId="29" xfId="0" applyFont="1" applyBorder="1" applyAlignment="1">
      <alignment horizontal="center" vertical="top"/>
    </xf>
    <xf numFmtId="165" fontId="48" fillId="0" borderId="3" xfId="1" applyNumberFormat="1" applyFont="1" applyBorder="1" applyAlignment="1">
      <alignment horizontal="center" vertical="top"/>
    </xf>
    <xf numFmtId="165" fontId="49" fillId="0" borderId="3" xfId="1" applyNumberFormat="1" applyFont="1" applyBorder="1" applyAlignment="1">
      <alignment horizontal="center" vertical="top"/>
    </xf>
    <xf numFmtId="0" fontId="49" fillId="0" borderId="30" xfId="0" applyFont="1" applyBorder="1" applyAlignment="1">
      <alignment horizontal="center" vertical="top"/>
    </xf>
    <xf numFmtId="0" fontId="48" fillId="3" borderId="1" xfId="0" applyFont="1" applyFill="1" applyBorder="1" applyAlignment="1">
      <alignment horizontal="center" vertical="top"/>
    </xf>
    <xf numFmtId="165" fontId="48" fillId="3" borderId="1" xfId="1" applyNumberFormat="1" applyFont="1" applyFill="1" applyBorder="1" applyAlignment="1">
      <alignment horizontal="right" vertical="top"/>
    </xf>
    <xf numFmtId="165" fontId="51" fillId="3" borderId="1" xfId="1" applyNumberFormat="1" applyFont="1" applyFill="1" applyBorder="1" applyAlignment="1">
      <alignment horizontal="center" vertical="top"/>
    </xf>
    <xf numFmtId="165" fontId="55" fillId="3" borderId="1" xfId="1" applyNumberFormat="1" applyFont="1" applyFill="1" applyBorder="1" applyAlignment="1">
      <alignment horizontal="center" vertical="top"/>
    </xf>
    <xf numFmtId="165" fontId="52" fillId="3" borderId="1" xfId="1" applyNumberFormat="1" applyFont="1" applyFill="1" applyBorder="1" applyAlignment="1">
      <alignment horizontal="center" vertical="top"/>
    </xf>
    <xf numFmtId="165" fontId="53" fillId="3" borderId="1" xfId="1" applyNumberFormat="1" applyFont="1" applyFill="1" applyBorder="1" applyAlignment="1">
      <alignment horizontal="center" vertical="top"/>
    </xf>
    <xf numFmtId="167" fontId="54" fillId="3" borderId="1" xfId="0" applyNumberFormat="1" applyFont="1" applyFill="1" applyBorder="1" applyAlignment="1">
      <alignment horizontal="center" vertical="top"/>
    </xf>
    <xf numFmtId="165" fontId="48" fillId="3" borderId="1" xfId="1" applyNumberFormat="1" applyFont="1" applyFill="1" applyBorder="1" applyAlignment="1">
      <alignment horizontal="center" vertical="top"/>
    </xf>
    <xf numFmtId="165" fontId="49" fillId="3" borderId="9" xfId="1" applyNumberFormat="1" applyFont="1" applyFill="1" applyBorder="1" applyAlignment="1">
      <alignment horizontal="center" vertical="top"/>
    </xf>
    <xf numFmtId="0" fontId="55" fillId="3" borderId="9" xfId="0" applyFont="1" applyFill="1" applyBorder="1" applyAlignment="1">
      <alignment horizontal="left" vertical="top"/>
    </xf>
    <xf numFmtId="167" fontId="55" fillId="3" borderId="1" xfId="1" applyNumberFormat="1" applyFont="1" applyFill="1" applyBorder="1" applyAlignment="1">
      <alignment horizontal="left" vertical="top"/>
    </xf>
    <xf numFmtId="0" fontId="55" fillId="3" borderId="0" xfId="0" applyFont="1" applyFill="1" applyBorder="1" applyAlignment="1">
      <alignment horizontal="left" vertical="top"/>
    </xf>
    <xf numFmtId="164" fontId="50" fillId="0" borderId="0" xfId="1" applyFont="1" applyFill="1" applyBorder="1" applyAlignment="1">
      <alignment vertical="top"/>
    </xf>
    <xf numFmtId="0" fontId="50" fillId="0" borderId="0" xfId="0" applyFont="1" applyFill="1" applyBorder="1" applyAlignment="1">
      <alignment vertical="top"/>
    </xf>
    <xf numFmtId="0" fontId="50" fillId="0" borderId="0" xfId="0" applyFont="1" applyFill="1" applyAlignment="1">
      <alignment vertical="top"/>
    </xf>
    <xf numFmtId="49" fontId="48" fillId="3" borderId="1" xfId="0" applyNumberFormat="1" applyFont="1" applyFill="1" applyBorder="1" applyAlignment="1">
      <alignment horizontal="left" vertical="top" wrapText="1"/>
    </xf>
    <xf numFmtId="165" fontId="56" fillId="3" borderId="1" xfId="1" applyNumberFormat="1" applyFont="1" applyFill="1" applyBorder="1" applyAlignment="1">
      <alignment horizontal="right" vertical="top"/>
    </xf>
    <xf numFmtId="165" fontId="51" fillId="3" borderId="1" xfId="1" applyNumberFormat="1" applyFont="1" applyFill="1" applyBorder="1" applyAlignment="1">
      <alignment vertical="top"/>
    </xf>
    <xf numFmtId="165" fontId="57" fillId="3" borderId="1" xfId="1" applyNumberFormat="1" applyFont="1" applyFill="1" applyBorder="1" applyAlignment="1">
      <alignment vertical="top"/>
    </xf>
    <xf numFmtId="165" fontId="52" fillId="3" borderId="1" xfId="1" applyNumberFormat="1" applyFont="1" applyFill="1" applyBorder="1" applyAlignment="1">
      <alignment vertical="top"/>
    </xf>
    <xf numFmtId="165" fontId="53" fillId="3" borderId="1" xfId="1" applyNumberFormat="1" applyFont="1" applyFill="1" applyBorder="1" applyAlignment="1">
      <alignment vertical="top"/>
    </xf>
    <xf numFmtId="165" fontId="50" fillId="3" borderId="1" xfId="1" applyNumberFormat="1" applyFont="1" applyFill="1" applyBorder="1" applyAlignment="1">
      <alignment vertical="top"/>
    </xf>
    <xf numFmtId="165" fontId="55" fillId="3" borderId="9" xfId="1" applyNumberFormat="1" applyFont="1" applyFill="1" applyBorder="1" applyAlignment="1">
      <alignment vertical="top"/>
    </xf>
    <xf numFmtId="0" fontId="50" fillId="3" borderId="9" xfId="0" applyFont="1" applyFill="1" applyBorder="1" applyAlignment="1">
      <alignment horizontal="left" vertical="top"/>
    </xf>
    <xf numFmtId="0" fontId="50" fillId="0" borderId="7" xfId="0" applyFont="1" applyFill="1" applyBorder="1" applyAlignment="1">
      <alignment vertical="top"/>
    </xf>
    <xf numFmtId="0" fontId="58" fillId="0" borderId="1" xfId="0" applyFont="1" applyBorder="1" applyAlignment="1">
      <alignment vertical="center" wrapText="1"/>
    </xf>
    <xf numFmtId="3" fontId="55" fillId="0" borderId="1" xfId="0" applyNumberFormat="1" applyFont="1" applyBorder="1" applyAlignment="1">
      <alignment horizontal="right" vertical="center"/>
    </xf>
    <xf numFmtId="165" fontId="51" fillId="0" borderId="1" xfId="1" applyNumberFormat="1" applyFont="1" applyBorder="1" applyAlignment="1">
      <alignment horizontal="center" vertical="top"/>
    </xf>
    <xf numFmtId="3" fontId="55" fillId="0" borderId="1" xfId="0" applyNumberFormat="1" applyFont="1" applyBorder="1" applyAlignment="1">
      <alignment horizontal="right" vertical="top"/>
    </xf>
    <xf numFmtId="165" fontId="52" fillId="0" borderId="1" xfId="1" applyNumberFormat="1" applyFont="1" applyFill="1" applyBorder="1" applyAlignment="1">
      <alignment vertical="top"/>
    </xf>
    <xf numFmtId="165" fontId="53" fillId="0" borderId="1" xfId="1" applyNumberFormat="1" applyFont="1" applyFill="1" applyBorder="1" applyAlignment="1">
      <alignment vertical="top"/>
    </xf>
    <xf numFmtId="167" fontId="54" fillId="0" borderId="1" xfId="0" quotePrefix="1" applyNumberFormat="1" applyFont="1" applyFill="1" applyBorder="1" applyAlignment="1">
      <alignment horizontal="right" vertical="top"/>
    </xf>
    <xf numFmtId="165" fontId="55" fillId="2" borderId="1" xfId="1" applyNumberFormat="1" applyFont="1" applyFill="1" applyBorder="1" applyAlignment="1">
      <alignment vertical="top"/>
    </xf>
    <xf numFmtId="165" fontId="55" fillId="0" borderId="9" xfId="1" applyNumberFormat="1" applyFont="1" applyFill="1" applyBorder="1" applyAlignment="1">
      <alignment vertical="top"/>
    </xf>
    <xf numFmtId="0" fontId="50" fillId="0" borderId="9" xfId="0" applyFont="1" applyBorder="1" applyAlignment="1">
      <alignment vertical="top" wrapText="1"/>
    </xf>
    <xf numFmtId="167" fontId="55" fillId="0" borderId="1" xfId="1" applyNumberFormat="1" applyFont="1" applyFill="1" applyBorder="1" applyAlignment="1">
      <alignment horizontal="left" vertical="top"/>
    </xf>
    <xf numFmtId="0" fontId="55" fillId="0" borderId="0" xfId="0" applyFont="1" applyFill="1" applyBorder="1" applyAlignment="1">
      <alignment horizontal="left" vertical="top"/>
    </xf>
    <xf numFmtId="165" fontId="55" fillId="2" borderId="1" xfId="1" applyNumberFormat="1" applyFont="1" applyFill="1" applyBorder="1" applyAlignment="1">
      <alignment horizontal="right" wrapText="1" shrinkToFit="1"/>
    </xf>
    <xf numFmtId="0" fontId="58" fillId="0" borderId="1" xfId="0" applyFont="1" applyBorder="1" applyAlignment="1">
      <alignment vertical="top" wrapText="1"/>
    </xf>
    <xf numFmtId="165" fontId="51" fillId="2" borderId="1" xfId="1" applyNumberFormat="1" applyFont="1" applyFill="1" applyBorder="1" applyAlignment="1">
      <alignment vertical="top"/>
    </xf>
    <xf numFmtId="165" fontId="55" fillId="2" borderId="1" xfId="1" applyNumberFormat="1" applyFont="1" applyFill="1" applyBorder="1" applyAlignment="1">
      <alignment horizontal="right" vertical="top"/>
    </xf>
    <xf numFmtId="165" fontId="52" fillId="2" borderId="1" xfId="1" applyNumberFormat="1" applyFont="1" applyFill="1" applyBorder="1" applyAlignment="1">
      <alignment vertical="top"/>
    </xf>
    <xf numFmtId="165" fontId="53" fillId="2" borderId="1" xfId="1" applyNumberFormat="1" applyFont="1" applyFill="1" applyBorder="1" applyAlignment="1">
      <alignment vertical="top"/>
    </xf>
    <xf numFmtId="167" fontId="54" fillId="2" borderId="1" xfId="0" applyNumberFormat="1" applyFont="1" applyFill="1" applyBorder="1" applyAlignment="1">
      <alignment horizontal="right" vertical="top"/>
    </xf>
    <xf numFmtId="165" fontId="59" fillId="2" borderId="9" xfId="1" applyNumberFormat="1" applyFont="1" applyFill="1" applyBorder="1" applyAlignment="1">
      <alignment vertical="top"/>
    </xf>
    <xf numFmtId="0" fontId="50" fillId="0" borderId="9" xfId="0" applyFont="1" applyBorder="1" applyAlignment="1">
      <alignment vertical="top"/>
    </xf>
    <xf numFmtId="167" fontId="60" fillId="4" borderId="1" xfId="1" applyNumberFormat="1" applyFont="1" applyFill="1" applyBorder="1" applyAlignment="1">
      <alignment horizontal="left" vertical="top"/>
    </xf>
    <xf numFmtId="0" fontId="55" fillId="4" borderId="0" xfId="0" applyFont="1" applyFill="1" applyBorder="1" applyAlignment="1">
      <alignment horizontal="left" vertical="top"/>
    </xf>
    <xf numFmtId="164" fontId="50" fillId="4" borderId="0" xfId="1" applyFont="1" applyFill="1" applyBorder="1" applyAlignment="1">
      <alignment vertical="top"/>
    </xf>
    <xf numFmtId="0" fontId="50" fillId="4" borderId="0" xfId="0" applyFont="1" applyFill="1" applyBorder="1" applyAlignment="1">
      <alignment vertical="top"/>
    </xf>
    <xf numFmtId="0" fontId="50" fillId="4" borderId="7" xfId="0" applyFont="1" applyFill="1" applyBorder="1" applyAlignment="1">
      <alignment vertical="top"/>
    </xf>
    <xf numFmtId="3" fontId="55" fillId="2" borderId="1" xfId="0" applyNumberFormat="1" applyFont="1" applyFill="1" applyBorder="1" applyAlignment="1">
      <alignment horizontal="right" vertical="top"/>
    </xf>
    <xf numFmtId="165" fontId="55" fillId="2" borderId="9" xfId="1" applyNumberFormat="1" applyFont="1" applyFill="1" applyBorder="1" applyAlignment="1">
      <alignment vertical="top"/>
    </xf>
    <xf numFmtId="167" fontId="60" fillId="0" borderId="1" xfId="1" applyNumberFormat="1" applyFont="1" applyFill="1" applyBorder="1" applyAlignment="1">
      <alignment horizontal="left" vertical="top"/>
    </xf>
    <xf numFmtId="0" fontId="58" fillId="0" borderId="1" xfId="0" applyFont="1" applyBorder="1" applyAlignment="1">
      <alignment vertical="center"/>
    </xf>
    <xf numFmtId="165" fontId="51" fillId="2" borderId="1" xfId="1" applyNumberFormat="1" applyFont="1" applyFill="1" applyBorder="1" applyAlignment="1">
      <alignment horizontal="center" vertical="top"/>
    </xf>
    <xf numFmtId="167" fontId="55" fillId="4" borderId="1" xfId="1" applyNumberFormat="1" applyFont="1" applyFill="1" applyBorder="1" applyAlignment="1">
      <alignment horizontal="left" vertical="top"/>
    </xf>
    <xf numFmtId="0" fontId="50" fillId="0" borderId="9" xfId="0" applyFont="1" applyBorder="1" applyAlignment="1">
      <alignment horizontal="left" vertical="top" wrapText="1"/>
    </xf>
    <xf numFmtId="0" fontId="58" fillId="0" borderId="1" xfId="0" applyFont="1" applyBorder="1"/>
    <xf numFmtId="165" fontId="61" fillId="3" borderId="1" xfId="1" applyNumberFormat="1" applyFont="1" applyFill="1" applyBorder="1" applyAlignment="1">
      <alignment horizontal="right" vertical="top"/>
    </xf>
    <xf numFmtId="3" fontId="62" fillId="3" borderId="1" xfId="0" applyNumberFormat="1" applyFont="1" applyFill="1" applyBorder="1" applyAlignment="1">
      <alignment horizontal="right" vertical="top"/>
    </xf>
    <xf numFmtId="165" fontId="63" fillId="3" borderId="1" xfId="1" applyNumberFormat="1" applyFont="1" applyFill="1" applyBorder="1" applyAlignment="1">
      <alignment horizontal="right" vertical="top"/>
    </xf>
    <xf numFmtId="167" fontId="54" fillId="3" borderId="1" xfId="0" applyNumberFormat="1" applyFont="1" applyFill="1" applyBorder="1" applyAlignment="1">
      <alignment horizontal="right" vertical="top"/>
    </xf>
    <xf numFmtId="165" fontId="55" fillId="3" borderId="1" xfId="1" applyNumberFormat="1" applyFont="1" applyFill="1" applyBorder="1" applyAlignment="1">
      <alignment horizontal="right" vertical="top"/>
    </xf>
    <xf numFmtId="165" fontId="55" fillId="3" borderId="1" xfId="1" applyNumberFormat="1" applyFont="1" applyFill="1" applyBorder="1" applyAlignment="1">
      <alignment vertical="top"/>
    </xf>
    <xf numFmtId="0" fontId="50" fillId="2" borderId="9" xfId="0" applyFont="1" applyFill="1" applyBorder="1" applyAlignment="1">
      <alignment horizontal="left" vertical="top"/>
    </xf>
    <xf numFmtId="164" fontId="50" fillId="3" borderId="0" xfId="1" applyFont="1" applyFill="1" applyBorder="1" applyAlignment="1">
      <alignment vertical="top"/>
    </xf>
    <xf numFmtId="0" fontId="50" fillId="3" borderId="0" xfId="0" applyFont="1" applyFill="1" applyBorder="1" applyAlignment="1">
      <alignment vertical="top"/>
    </xf>
    <xf numFmtId="0" fontId="50" fillId="3" borderId="7" xfId="0" applyFont="1" applyFill="1" applyBorder="1" applyAlignment="1">
      <alignment vertical="top"/>
    </xf>
    <xf numFmtId="0" fontId="58" fillId="0" borderId="1" xfId="0" applyFont="1" applyBorder="1" applyAlignment="1">
      <alignment wrapText="1"/>
    </xf>
    <xf numFmtId="165" fontId="50" fillId="0" borderId="1" xfId="1" applyNumberFormat="1" applyFont="1" applyBorder="1" applyAlignment="1">
      <alignment horizontal="right" vertical="center"/>
    </xf>
    <xf numFmtId="165" fontId="51" fillId="0" borderId="1" xfId="1" applyNumberFormat="1" applyFont="1" applyFill="1" applyBorder="1" applyAlignment="1">
      <alignment vertical="top"/>
    </xf>
    <xf numFmtId="165" fontId="64" fillId="0" borderId="1" xfId="1" applyNumberFormat="1" applyFont="1" applyBorder="1" applyAlignment="1">
      <alignment horizontal="right" vertical="top"/>
    </xf>
    <xf numFmtId="167" fontId="54" fillId="0" borderId="1" xfId="0" applyNumberFormat="1" applyFont="1" applyFill="1" applyBorder="1" applyAlignment="1">
      <alignment horizontal="right" vertical="top"/>
    </xf>
    <xf numFmtId="165" fontId="52" fillId="0" borderId="9" xfId="1" applyNumberFormat="1" applyFont="1" applyFill="1" applyBorder="1" applyAlignment="1">
      <alignment vertical="top"/>
    </xf>
    <xf numFmtId="0" fontId="50" fillId="0" borderId="9" xfId="0" applyFont="1" applyBorder="1" applyAlignment="1">
      <alignment horizontal="left" vertical="top"/>
    </xf>
    <xf numFmtId="0" fontId="50" fillId="0" borderId="1" xfId="0" applyFont="1" applyBorder="1" applyAlignment="1">
      <alignment vertical="center" wrapText="1"/>
    </xf>
    <xf numFmtId="0" fontId="50" fillId="0" borderId="1" xfId="0" applyFont="1" applyBorder="1" applyAlignment="1">
      <alignment horizontal="left" vertical="center" wrapText="1"/>
    </xf>
    <xf numFmtId="165" fontId="50" fillId="0" borderId="1" xfId="2" applyNumberFormat="1" applyFont="1" applyBorder="1" applyAlignment="1">
      <alignment horizontal="right" vertical="center"/>
    </xf>
    <xf numFmtId="165" fontId="64" fillId="2" borderId="1" xfId="1" applyNumberFormat="1" applyFont="1" applyFill="1" applyBorder="1" applyAlignment="1">
      <alignment horizontal="right" vertical="top"/>
    </xf>
    <xf numFmtId="165" fontId="64" fillId="2" borderId="1" xfId="1" applyNumberFormat="1" applyFont="1" applyFill="1" applyBorder="1" applyAlignment="1">
      <alignment vertical="top"/>
    </xf>
    <xf numFmtId="165" fontId="64" fillId="2" borderId="9" xfId="1" applyNumberFormat="1" applyFont="1" applyFill="1" applyBorder="1" applyAlignment="1">
      <alignment vertical="top"/>
    </xf>
    <xf numFmtId="167" fontId="55" fillId="2" borderId="1" xfId="1" applyNumberFormat="1" applyFont="1" applyFill="1" applyBorder="1" applyAlignment="1">
      <alignment horizontal="left" vertical="top"/>
    </xf>
    <xf numFmtId="0" fontId="55" fillId="2" borderId="0" xfId="0" applyFont="1" applyFill="1" applyBorder="1" applyAlignment="1">
      <alignment horizontal="left" vertical="top"/>
    </xf>
    <xf numFmtId="164" fontId="50" fillId="2" borderId="0" xfId="1" applyFont="1" applyFill="1" applyBorder="1" applyAlignment="1">
      <alignment vertical="top"/>
    </xf>
    <xf numFmtId="0" fontId="50" fillId="2" borderId="0" xfId="0" applyFont="1" applyFill="1" applyBorder="1" applyAlignment="1">
      <alignment vertical="top"/>
    </xf>
    <xf numFmtId="0" fontId="50" fillId="2" borderId="7" xfId="0" applyFont="1" applyFill="1" applyBorder="1" applyAlignment="1">
      <alignment vertical="top"/>
    </xf>
    <xf numFmtId="165" fontId="55" fillId="0" borderId="1" xfId="1" applyNumberFormat="1" applyFont="1" applyFill="1" applyBorder="1" applyAlignment="1">
      <alignment horizontal="right" vertical="top"/>
    </xf>
    <xf numFmtId="165" fontId="55" fillId="0" borderId="1" xfId="1" applyNumberFormat="1" applyFont="1" applyFill="1" applyBorder="1" applyAlignment="1">
      <alignment vertical="top"/>
    </xf>
    <xf numFmtId="165" fontId="65" fillId="3" borderId="1" xfId="1" applyNumberFormat="1" applyFont="1" applyFill="1" applyBorder="1" applyAlignment="1">
      <alignment vertical="top"/>
    </xf>
    <xf numFmtId="0" fontId="50" fillId="0" borderId="1" xfId="3" applyFont="1" applyBorder="1" applyAlignment="1">
      <alignment vertical="top" wrapText="1"/>
    </xf>
    <xf numFmtId="3" fontId="50" fillId="0" borderId="1" xfId="3" applyNumberFormat="1" applyFont="1" applyBorder="1" applyAlignment="1">
      <alignment horizontal="right" vertical="top"/>
    </xf>
    <xf numFmtId="0" fontId="50" fillId="0" borderId="9" xfId="0" applyFont="1" applyBorder="1" applyAlignment="1">
      <alignment horizontal="left" vertical="top" shrinkToFit="1"/>
    </xf>
    <xf numFmtId="165" fontId="50" fillId="0" borderId="1" xfId="4" applyNumberFormat="1" applyFont="1" applyBorder="1" applyAlignment="1">
      <alignment horizontal="right" vertical="top"/>
    </xf>
    <xf numFmtId="0" fontId="49" fillId="3" borderId="1" xfId="0" applyFont="1" applyFill="1" applyBorder="1" applyAlignment="1">
      <alignment horizontal="left" vertical="top" wrapText="1"/>
    </xf>
    <xf numFmtId="165" fontId="65" fillId="3" borderId="1" xfId="1" applyNumberFormat="1" applyFont="1" applyFill="1" applyBorder="1" applyAlignment="1">
      <alignment horizontal="right" vertical="top"/>
    </xf>
    <xf numFmtId="0" fontId="58" fillId="0" borderId="1" xfId="0" applyFont="1" applyBorder="1" applyAlignment="1">
      <alignment horizontal="left" vertical="center" wrapText="1"/>
    </xf>
    <xf numFmtId="3" fontId="58" fillId="0" borderId="1" xfId="0" applyNumberFormat="1" applyFont="1" applyBorder="1" applyAlignment="1">
      <alignment horizontal="right" vertical="center" shrinkToFit="1"/>
    </xf>
    <xf numFmtId="3" fontId="64" fillId="2" borderId="1" xfId="0" applyNumberFormat="1" applyFont="1" applyFill="1" applyBorder="1" applyAlignment="1">
      <alignment horizontal="right" vertical="top"/>
    </xf>
    <xf numFmtId="0" fontId="58" fillId="2" borderId="9" xfId="0" applyFont="1" applyFill="1" applyBorder="1" applyAlignment="1">
      <alignment horizontal="left" vertical="top"/>
    </xf>
    <xf numFmtId="0" fontId="55" fillId="0" borderId="1" xfId="0" applyFont="1" applyBorder="1" applyAlignment="1">
      <alignment horizontal="left" vertical="top" wrapText="1"/>
    </xf>
    <xf numFmtId="3" fontId="55" fillId="0" borderId="1" xfId="0" applyNumberFormat="1" applyFont="1" applyBorder="1" applyAlignment="1">
      <alignment horizontal="right" vertical="center" shrinkToFit="1"/>
    </xf>
    <xf numFmtId="3" fontId="64" fillId="0" borderId="1" xfId="0" applyNumberFormat="1" applyFont="1" applyBorder="1" applyAlignment="1">
      <alignment horizontal="right" vertical="top"/>
    </xf>
    <xf numFmtId="3" fontId="55" fillId="2" borderId="1" xfId="0" applyNumberFormat="1" applyFont="1" applyFill="1" applyBorder="1" applyAlignment="1">
      <alignment horizontal="right" vertical="center" shrinkToFit="1"/>
    </xf>
    <xf numFmtId="165" fontId="59" fillId="3" borderId="9" xfId="1" applyNumberFormat="1" applyFont="1" applyFill="1" applyBorder="1" applyAlignment="1">
      <alignment vertical="top"/>
    </xf>
    <xf numFmtId="0" fontId="66" fillId="3" borderId="9" xfId="0" applyFont="1" applyFill="1" applyBorder="1" applyAlignment="1">
      <alignment horizontal="left" vertical="top"/>
    </xf>
    <xf numFmtId="3" fontId="58" fillId="0" borderId="1" xfId="0" applyNumberFormat="1" applyFont="1" applyBorder="1" applyAlignment="1">
      <alignment horizontal="right" vertical="top"/>
    </xf>
    <xf numFmtId="165" fontId="66" fillId="2" borderId="1" xfId="1" applyNumberFormat="1" applyFont="1" applyFill="1" applyBorder="1" applyAlignment="1">
      <alignment vertical="top"/>
    </xf>
    <xf numFmtId="165" fontId="66" fillId="2" borderId="9" xfId="1" applyNumberFormat="1" applyFont="1" applyFill="1" applyBorder="1" applyAlignment="1">
      <alignment vertical="top"/>
    </xf>
    <xf numFmtId="3" fontId="58" fillId="0" borderId="1" xfId="0" applyNumberFormat="1" applyFont="1" applyBorder="1" applyAlignment="1">
      <alignment horizontal="right" vertical="center"/>
    </xf>
    <xf numFmtId="3" fontId="67" fillId="3" borderId="1" xfId="0" applyNumberFormat="1" applyFont="1" applyFill="1" applyBorder="1" applyAlignment="1">
      <alignment horizontal="right" vertical="top"/>
    </xf>
    <xf numFmtId="0" fontId="58" fillId="0" borderId="1" xfId="0" applyFont="1" applyBorder="1" applyAlignment="1">
      <alignment horizontal="left" vertical="top" wrapText="1"/>
    </xf>
    <xf numFmtId="49" fontId="55" fillId="2" borderId="1" xfId="0" applyNumberFormat="1" applyFont="1" applyFill="1" applyBorder="1" applyAlignment="1">
      <alignment horizontal="right" vertical="top" shrinkToFit="1"/>
    </xf>
    <xf numFmtId="3" fontId="55" fillId="2" borderId="1" xfId="0" applyNumberFormat="1" applyFont="1" applyFill="1" applyBorder="1" applyAlignment="1">
      <alignment vertical="top"/>
    </xf>
    <xf numFmtId="165" fontId="51" fillId="2" borderId="1" xfId="1" applyNumberFormat="1" applyFont="1" applyFill="1" applyBorder="1" applyAlignment="1">
      <alignment horizontal="left" vertical="top"/>
    </xf>
    <xf numFmtId="3" fontId="55" fillId="2" borderId="1" xfId="0" applyNumberFormat="1" applyFont="1" applyFill="1" applyBorder="1" applyAlignment="1">
      <alignment horizontal="left" vertical="top"/>
    </xf>
    <xf numFmtId="165" fontId="52" fillId="2" borderId="1" xfId="1" applyNumberFormat="1" applyFont="1" applyFill="1" applyBorder="1" applyAlignment="1">
      <alignment horizontal="left" vertical="top"/>
    </xf>
    <xf numFmtId="165" fontId="53" fillId="2" borderId="1" xfId="1" applyNumberFormat="1" applyFont="1" applyFill="1" applyBorder="1" applyAlignment="1">
      <alignment horizontal="left" vertical="top"/>
    </xf>
    <xf numFmtId="167" fontId="54" fillId="2" borderId="1" xfId="0" applyNumberFormat="1" applyFont="1" applyFill="1" applyBorder="1" applyAlignment="1">
      <alignment horizontal="left" vertical="top"/>
    </xf>
    <xf numFmtId="165" fontId="55" fillId="2" borderId="1" xfId="1" applyNumberFormat="1" applyFont="1" applyFill="1" applyBorder="1" applyAlignment="1">
      <alignment horizontal="left" vertical="top"/>
    </xf>
    <xf numFmtId="165" fontId="55" fillId="2" borderId="9" xfId="1" applyNumberFormat="1" applyFont="1" applyFill="1" applyBorder="1" applyAlignment="1">
      <alignment horizontal="left" vertical="top"/>
    </xf>
    <xf numFmtId="164" fontId="50" fillId="2" borderId="0" xfId="1" applyFont="1" applyFill="1" applyBorder="1" applyAlignment="1">
      <alignment horizontal="left" vertical="top"/>
    </xf>
    <xf numFmtId="0" fontId="50" fillId="2" borderId="0" xfId="0" applyFont="1" applyFill="1" applyBorder="1" applyAlignment="1">
      <alignment horizontal="left" vertical="top"/>
    </xf>
    <xf numFmtId="0" fontId="50" fillId="2" borderId="7" xfId="0" applyFont="1" applyFill="1" applyBorder="1" applyAlignment="1">
      <alignment horizontal="left" vertical="top"/>
    </xf>
    <xf numFmtId="0" fontId="58" fillId="0" borderId="2" xfId="0" applyFont="1" applyBorder="1" applyAlignment="1">
      <alignment vertical="top" wrapText="1"/>
    </xf>
    <xf numFmtId="49" fontId="55" fillId="2" borderId="2" xfId="0" applyNumberFormat="1" applyFont="1" applyFill="1" applyBorder="1" applyAlignment="1">
      <alignment horizontal="right" vertical="top" shrinkToFit="1"/>
    </xf>
    <xf numFmtId="165" fontId="51" fillId="2" borderId="2" xfId="1" applyNumberFormat="1" applyFont="1" applyFill="1" applyBorder="1" applyAlignment="1">
      <alignment horizontal="center" vertical="top"/>
    </xf>
    <xf numFmtId="165" fontId="55" fillId="2" borderId="2" xfId="1" applyNumberFormat="1" applyFont="1" applyFill="1" applyBorder="1" applyAlignment="1">
      <alignment vertical="top"/>
    </xf>
    <xf numFmtId="165" fontId="52" fillId="2" borderId="2" xfId="1" applyNumberFormat="1" applyFont="1" applyFill="1" applyBorder="1" applyAlignment="1">
      <alignment vertical="top"/>
    </xf>
    <xf numFmtId="165" fontId="53" fillId="2" borderId="2" xfId="1" applyNumberFormat="1" applyFont="1" applyFill="1" applyBorder="1" applyAlignment="1">
      <alignment vertical="top"/>
    </xf>
    <xf numFmtId="167" fontId="54" fillId="2" borderId="2" xfId="0" applyNumberFormat="1" applyFont="1" applyFill="1" applyBorder="1" applyAlignment="1">
      <alignment horizontal="right" vertical="top"/>
    </xf>
    <xf numFmtId="0" fontId="50" fillId="2" borderId="12" xfId="0" applyFont="1" applyFill="1" applyBorder="1" applyAlignment="1">
      <alignment horizontal="left" vertical="top"/>
    </xf>
    <xf numFmtId="0" fontId="50" fillId="2" borderId="21" xfId="0" applyFont="1" applyFill="1" applyBorder="1" applyAlignment="1">
      <alignment vertical="top"/>
    </xf>
    <xf numFmtId="0" fontId="50" fillId="2" borderId="9" xfId="0" applyFont="1" applyFill="1" applyBorder="1" applyAlignment="1">
      <alignment horizontal="left" vertical="top" wrapText="1"/>
    </xf>
    <xf numFmtId="0" fontId="55" fillId="2" borderId="11" xfId="0" applyFont="1" applyFill="1" applyBorder="1" applyAlignment="1">
      <alignment horizontal="left" vertical="top"/>
    </xf>
    <xf numFmtId="164" fontId="50" fillId="2" borderId="1" xfId="1" applyFont="1" applyFill="1" applyBorder="1" applyAlignment="1">
      <alignment vertical="top"/>
    </xf>
    <xf numFmtId="0" fontId="50" fillId="2" borderId="1" xfId="0" applyFont="1" applyFill="1" applyBorder="1" applyAlignment="1">
      <alignment vertical="top"/>
    </xf>
    <xf numFmtId="49" fontId="55" fillId="2" borderId="1" xfId="0" applyNumberFormat="1" applyFont="1" applyFill="1" applyBorder="1" applyAlignment="1">
      <alignment horizontal="right" vertical="center" shrinkToFit="1"/>
    </xf>
    <xf numFmtId="165" fontId="70" fillId="3" borderId="1" xfId="1" applyNumberFormat="1" applyFont="1" applyFill="1" applyBorder="1" applyAlignment="1">
      <alignment horizontal="right" vertical="top"/>
    </xf>
    <xf numFmtId="0" fontId="71" fillId="2" borderId="1" xfId="0" applyFont="1" applyFill="1" applyBorder="1" applyAlignment="1">
      <alignment horizontal="right" vertical="top"/>
    </xf>
    <xf numFmtId="165" fontId="72" fillId="2" borderId="11" xfId="1" applyNumberFormat="1" applyFont="1" applyFill="1" applyBorder="1" applyAlignment="1">
      <alignment vertical="top"/>
    </xf>
    <xf numFmtId="167" fontId="73" fillId="2" borderId="1" xfId="0" applyNumberFormat="1" applyFont="1" applyFill="1" applyBorder="1" applyAlignment="1">
      <alignment horizontal="right" vertical="top"/>
    </xf>
    <xf numFmtId="0" fontId="55" fillId="0" borderId="1" xfId="0" applyFont="1" applyBorder="1" applyAlignment="1">
      <alignment vertical="top" wrapText="1"/>
    </xf>
    <xf numFmtId="0" fontId="71" fillId="0" borderId="1" xfId="0" applyFont="1" applyBorder="1" applyAlignment="1">
      <alignment horizontal="right" vertical="top"/>
    </xf>
    <xf numFmtId="165" fontId="55" fillId="5" borderId="1" xfId="1" applyNumberFormat="1" applyFont="1" applyFill="1" applyBorder="1" applyAlignment="1">
      <alignment horizontal="right" vertical="top"/>
    </xf>
    <xf numFmtId="167" fontId="66" fillId="2" borderId="1" xfId="1" applyNumberFormat="1" applyFont="1" applyFill="1" applyBorder="1" applyAlignment="1">
      <alignment horizontal="left" vertical="top"/>
    </xf>
    <xf numFmtId="3" fontId="58" fillId="0" borderId="1" xfId="0" applyNumberFormat="1" applyFont="1" applyBorder="1" applyAlignment="1">
      <alignment vertical="top"/>
    </xf>
    <xf numFmtId="3" fontId="55" fillId="5" borderId="1" xfId="0" applyNumberFormat="1" applyFont="1" applyFill="1" applyBorder="1" applyAlignment="1">
      <alignment horizontal="right" vertical="top"/>
    </xf>
    <xf numFmtId="3" fontId="55" fillId="0" borderId="1" xfId="0" applyNumberFormat="1" applyFont="1" applyBorder="1" applyAlignment="1">
      <alignment vertical="top"/>
    </xf>
    <xf numFmtId="165" fontId="71" fillId="0" borderId="1" xfId="1" applyNumberFormat="1" applyFont="1" applyBorder="1" applyAlignment="1">
      <alignment horizontal="right" vertical="top"/>
    </xf>
    <xf numFmtId="0" fontId="50" fillId="0" borderId="1" xfId="0" applyFont="1" applyBorder="1" applyAlignment="1">
      <alignment horizontal="left" vertical="top" wrapText="1"/>
    </xf>
    <xf numFmtId="165" fontId="48" fillId="2" borderId="1" xfId="1" applyNumberFormat="1" applyFont="1" applyFill="1" applyBorder="1" applyAlignment="1">
      <alignment horizontal="right" vertical="top"/>
    </xf>
    <xf numFmtId="0" fontId="58" fillId="0" borderId="9" xfId="0" applyFont="1" applyBorder="1" applyAlignment="1">
      <alignment horizontal="left" vertical="top"/>
    </xf>
    <xf numFmtId="0" fontId="48" fillId="3" borderId="1" xfId="0" applyFont="1" applyFill="1" applyBorder="1" applyAlignment="1">
      <alignment wrapText="1"/>
    </xf>
    <xf numFmtId="165" fontId="74" fillId="3" borderId="1" xfId="1" applyNumberFormat="1" applyFont="1" applyFill="1" applyBorder="1" applyAlignment="1">
      <alignment horizontal="right" vertical="top"/>
    </xf>
    <xf numFmtId="165" fontId="75" fillId="3" borderId="1" xfId="1" applyNumberFormat="1" applyFont="1" applyFill="1" applyBorder="1" applyAlignment="1">
      <alignment horizontal="right" vertical="top"/>
    </xf>
    <xf numFmtId="165" fontId="53" fillId="3" borderId="11" xfId="1" applyNumberFormat="1" applyFont="1" applyFill="1" applyBorder="1" applyAlignment="1">
      <alignment vertical="top"/>
    </xf>
    <xf numFmtId="167" fontId="54" fillId="3" borderId="2" xfId="0" applyNumberFormat="1" applyFont="1" applyFill="1" applyBorder="1" applyAlignment="1">
      <alignment horizontal="right" vertical="top"/>
    </xf>
    <xf numFmtId="165" fontId="64" fillId="3" borderId="2" xfId="1" applyNumberFormat="1" applyFont="1" applyFill="1" applyBorder="1" applyAlignment="1">
      <alignment vertical="top"/>
    </xf>
    <xf numFmtId="165" fontId="64" fillId="3" borderId="12" xfId="1" applyNumberFormat="1" applyFont="1" applyFill="1" applyBorder="1" applyAlignment="1">
      <alignment vertical="top"/>
    </xf>
    <xf numFmtId="165" fontId="50" fillId="0" borderId="1" xfId="2" applyNumberFormat="1" applyFont="1" applyBorder="1" applyAlignment="1">
      <alignment horizontal="left" vertical="top"/>
    </xf>
    <xf numFmtId="3" fontId="71" fillId="2" borderId="1" xfId="0" applyNumberFormat="1" applyFont="1" applyFill="1" applyBorder="1" applyAlignment="1">
      <alignment horizontal="left" vertical="top"/>
    </xf>
    <xf numFmtId="0" fontId="55" fillId="2" borderId="10" xfId="0" applyFont="1" applyFill="1" applyBorder="1" applyAlignment="1">
      <alignment horizontal="left" vertical="top"/>
    </xf>
    <xf numFmtId="3" fontId="52" fillId="2" borderId="1" xfId="0" applyNumberFormat="1" applyFont="1" applyFill="1" applyBorder="1" applyAlignment="1">
      <alignment horizontal="left" vertical="top"/>
    </xf>
    <xf numFmtId="165" fontId="53" fillId="2" borderId="11" xfId="1" applyNumberFormat="1" applyFont="1" applyFill="1" applyBorder="1" applyAlignment="1">
      <alignment horizontal="left" vertical="top"/>
    </xf>
    <xf numFmtId="0" fontId="50" fillId="2" borderId="12" xfId="0" applyFont="1" applyFill="1" applyBorder="1" applyAlignment="1">
      <alignment horizontal="left" vertical="top" wrapText="1"/>
    </xf>
    <xf numFmtId="0" fontId="50" fillId="2" borderId="21" xfId="0" applyFont="1" applyFill="1" applyBorder="1" applyAlignment="1">
      <alignment horizontal="left" vertical="top"/>
    </xf>
    <xf numFmtId="0" fontId="71" fillId="2" borderId="1" xfId="0" applyFont="1" applyFill="1" applyBorder="1" applyAlignment="1">
      <alignment horizontal="left" vertical="top"/>
    </xf>
    <xf numFmtId="3" fontId="64" fillId="2" borderId="1" xfId="0" applyNumberFormat="1" applyFont="1" applyFill="1" applyBorder="1" applyAlignment="1">
      <alignment horizontal="left" vertical="top"/>
    </xf>
    <xf numFmtId="165" fontId="53" fillId="2" borderId="14" xfId="1" applyNumberFormat="1" applyFont="1" applyFill="1" applyBorder="1" applyAlignment="1">
      <alignment horizontal="left" vertical="top"/>
    </xf>
    <xf numFmtId="167" fontId="54" fillId="2" borderId="2" xfId="0" applyNumberFormat="1" applyFont="1" applyFill="1" applyBorder="1" applyAlignment="1">
      <alignment horizontal="left" vertical="top"/>
    </xf>
    <xf numFmtId="165" fontId="52" fillId="2" borderId="2" xfId="1" applyNumberFormat="1" applyFont="1" applyFill="1" applyBorder="1" applyAlignment="1">
      <alignment horizontal="left" vertical="top"/>
    </xf>
    <xf numFmtId="165" fontId="52" fillId="2" borderId="12" xfId="1" applyNumberFormat="1" applyFont="1" applyFill="1" applyBorder="1" applyAlignment="1">
      <alignment horizontal="left" vertical="top"/>
    </xf>
    <xf numFmtId="165" fontId="50" fillId="0" borderId="1" xfId="2" applyNumberFormat="1" applyFont="1" applyBorder="1" applyAlignment="1">
      <alignment horizontal="right" vertical="top"/>
    </xf>
    <xf numFmtId="165" fontId="53" fillId="2" borderId="1" xfId="1" applyNumberFormat="1" applyFont="1" applyFill="1" applyBorder="1" applyAlignment="1">
      <alignment horizontal="center" vertical="top"/>
    </xf>
    <xf numFmtId="167" fontId="54" fillId="2" borderId="1" xfId="1" applyNumberFormat="1" applyFont="1" applyFill="1" applyBorder="1" applyAlignment="1">
      <alignment horizontal="center" vertical="top"/>
    </xf>
    <xf numFmtId="165" fontId="52" fillId="2" borderId="1" xfId="1" applyNumberFormat="1" applyFont="1" applyFill="1" applyBorder="1" applyAlignment="1">
      <alignment horizontal="center" vertical="top"/>
    </xf>
    <xf numFmtId="165" fontId="49" fillId="2" borderId="8" xfId="1" applyNumberFormat="1" applyFont="1" applyFill="1" applyBorder="1" applyAlignment="1">
      <alignment horizontal="left" vertical="top"/>
    </xf>
    <xf numFmtId="164" fontId="50" fillId="2" borderId="8" xfId="1" applyFont="1" applyFill="1" applyBorder="1" applyAlignment="1">
      <alignment vertical="top"/>
    </xf>
    <xf numFmtId="164" fontId="64" fillId="2" borderId="8" xfId="1" applyFont="1" applyFill="1" applyBorder="1" applyAlignment="1">
      <alignment vertical="top"/>
    </xf>
    <xf numFmtId="0" fontId="50" fillId="2" borderId="8" xfId="0" applyFont="1" applyFill="1" applyBorder="1" applyAlignment="1">
      <alignment vertical="top"/>
    </xf>
    <xf numFmtId="0" fontId="50" fillId="2" borderId="27" xfId="0" applyFont="1" applyFill="1" applyBorder="1" applyAlignment="1">
      <alignment vertical="top"/>
    </xf>
    <xf numFmtId="165" fontId="50" fillId="0" borderId="1" xfId="2" applyNumberFormat="1" applyFont="1" applyBorder="1" applyAlignment="1">
      <alignment horizontal="right" vertical="top" wrapText="1"/>
    </xf>
    <xf numFmtId="0" fontId="71" fillId="0" borderId="3" xfId="0" applyFont="1" applyBorder="1" applyAlignment="1">
      <alignment horizontal="right" vertical="top"/>
    </xf>
    <xf numFmtId="165" fontId="55" fillId="2" borderId="3" xfId="1" applyNumberFormat="1" applyFont="1" applyFill="1" applyBorder="1" applyAlignment="1">
      <alignment horizontal="right" vertical="top"/>
    </xf>
    <xf numFmtId="3" fontId="64" fillId="0" borderId="3" xfId="0" applyNumberFormat="1" applyFont="1" applyBorder="1" applyAlignment="1">
      <alignment horizontal="right" vertical="top"/>
    </xf>
    <xf numFmtId="165" fontId="53" fillId="2" borderId="3" xfId="1" applyNumberFormat="1" applyFont="1" applyFill="1" applyBorder="1" applyAlignment="1">
      <alignment horizontal="center" vertical="top"/>
    </xf>
    <xf numFmtId="167" fontId="54" fillId="2" borderId="3" xfId="1" applyNumberFormat="1" applyFont="1" applyFill="1" applyBorder="1" applyAlignment="1">
      <alignment horizontal="center" vertical="top"/>
    </xf>
    <xf numFmtId="0" fontId="50" fillId="0" borderId="30" xfId="0" applyFont="1" applyBorder="1" applyAlignment="1">
      <alignment horizontal="left" vertical="top" wrapText="1"/>
    </xf>
    <xf numFmtId="167" fontId="49" fillId="2" borderId="1" xfId="1" applyNumberFormat="1" applyFont="1" applyFill="1" applyBorder="1" applyAlignment="1">
      <alignment horizontal="left" vertical="top"/>
    </xf>
    <xf numFmtId="165" fontId="49" fillId="2" borderId="0" xfId="1" applyNumberFormat="1" applyFont="1" applyFill="1" applyBorder="1" applyAlignment="1">
      <alignment horizontal="left" vertical="top"/>
    </xf>
    <xf numFmtId="164" fontId="64" fillId="2" borderId="0" xfId="1" applyFont="1" applyFill="1" applyBorder="1" applyAlignment="1">
      <alignment vertical="top"/>
    </xf>
    <xf numFmtId="0" fontId="50" fillId="2" borderId="5" xfId="0" applyFont="1" applyFill="1" applyBorder="1" applyAlignment="1">
      <alignment vertical="top"/>
    </xf>
    <xf numFmtId="3" fontId="71" fillId="2" borderId="1" xfId="0" applyNumberFormat="1" applyFont="1" applyFill="1" applyBorder="1" applyAlignment="1">
      <alignment horizontal="right" vertical="top"/>
    </xf>
    <xf numFmtId="165" fontId="52" fillId="2" borderId="9" xfId="1" applyNumberFormat="1" applyFont="1" applyFill="1" applyBorder="1" applyAlignment="1">
      <alignment vertical="top"/>
    </xf>
    <xf numFmtId="0" fontId="64" fillId="2" borderId="9" xfId="0" applyFont="1" applyFill="1" applyBorder="1" applyAlignment="1">
      <alignment horizontal="left" vertical="top" wrapText="1"/>
    </xf>
    <xf numFmtId="3" fontId="55" fillId="2" borderId="1" xfId="1" applyNumberFormat="1" applyFont="1" applyFill="1" applyBorder="1" applyAlignment="1">
      <alignment horizontal="right" vertical="top"/>
    </xf>
    <xf numFmtId="3" fontId="64" fillId="2" borderId="1" xfId="1" applyNumberFormat="1" applyFont="1" applyFill="1" applyBorder="1" applyAlignment="1">
      <alignment horizontal="right" vertical="top"/>
    </xf>
    <xf numFmtId="167" fontId="55" fillId="2" borderId="0" xfId="1" applyNumberFormat="1" applyFont="1" applyFill="1" applyBorder="1" applyAlignment="1">
      <alignment horizontal="left" vertical="top"/>
    </xf>
    <xf numFmtId="0" fontId="48" fillId="3" borderId="1" xfId="0" applyFont="1" applyFill="1" applyBorder="1" applyAlignment="1">
      <alignment vertical="top" wrapText="1"/>
    </xf>
    <xf numFmtId="165" fontId="71" fillId="3" borderId="1" xfId="1" applyNumberFormat="1" applyFont="1" applyFill="1" applyBorder="1" applyAlignment="1">
      <alignment horizontal="right" vertical="top"/>
    </xf>
    <xf numFmtId="167" fontId="54" fillId="3" borderId="1" xfId="0" quotePrefix="1" applyNumberFormat="1" applyFont="1" applyFill="1" applyBorder="1" applyAlignment="1">
      <alignment horizontal="right" vertical="top"/>
    </xf>
    <xf numFmtId="0" fontId="71" fillId="0" borderId="1" xfId="0" applyFont="1" applyBorder="1" applyAlignment="1">
      <alignment horizontal="left" vertical="top"/>
    </xf>
    <xf numFmtId="3" fontId="55" fillId="5" borderId="1" xfId="0" applyNumberFormat="1" applyFont="1" applyFill="1" applyBorder="1" applyAlignment="1">
      <alignment horizontal="left" vertical="top"/>
    </xf>
    <xf numFmtId="165" fontId="64" fillId="2" borderId="1" xfId="1" applyNumberFormat="1" applyFont="1" applyFill="1" applyBorder="1" applyAlignment="1">
      <alignment horizontal="left" vertical="top"/>
    </xf>
    <xf numFmtId="165" fontId="72" fillId="2" borderId="1" xfId="1" applyNumberFormat="1" applyFont="1" applyFill="1" applyBorder="1" applyAlignment="1">
      <alignment horizontal="left" vertical="top"/>
    </xf>
    <xf numFmtId="167" fontId="73" fillId="2" borderId="1" xfId="0" quotePrefix="1" applyNumberFormat="1" applyFont="1" applyFill="1" applyBorder="1" applyAlignment="1">
      <alignment horizontal="left" vertical="top"/>
    </xf>
    <xf numFmtId="0" fontId="49" fillId="3" borderId="1" xfId="0" applyFont="1" applyFill="1" applyBorder="1" applyAlignment="1">
      <alignment horizontal="left" vertical="center" wrapText="1"/>
    </xf>
    <xf numFmtId="165" fontId="63" fillId="3" borderId="1" xfId="1" applyNumberFormat="1" applyFont="1" applyFill="1" applyBorder="1" applyAlignment="1">
      <alignment vertical="top"/>
    </xf>
    <xf numFmtId="0" fontId="48" fillId="3" borderId="9" xfId="0" applyFont="1" applyFill="1" applyBorder="1" applyAlignment="1">
      <alignment horizontal="left" vertical="top"/>
    </xf>
    <xf numFmtId="0" fontId="50" fillId="0" borderId="2" xfId="0" applyFont="1" applyFill="1" applyBorder="1" applyAlignment="1">
      <alignment horizontal="left" vertical="top" wrapText="1"/>
    </xf>
    <xf numFmtId="165" fontId="50" fillId="0" borderId="1" xfId="1" applyNumberFormat="1" applyFont="1" applyFill="1" applyBorder="1" applyAlignment="1">
      <alignment horizontal="right" vertical="top"/>
    </xf>
    <xf numFmtId="0" fontId="71" fillId="0" borderId="1" xfId="0" applyFont="1" applyFill="1" applyBorder="1" applyAlignment="1">
      <alignment horizontal="right" vertical="top"/>
    </xf>
    <xf numFmtId="3" fontId="64" fillId="0" borderId="1" xfId="0" applyNumberFormat="1" applyFont="1" applyFill="1" applyBorder="1" applyAlignment="1">
      <alignment horizontal="right" vertical="top"/>
    </xf>
    <xf numFmtId="3" fontId="54" fillId="0" borderId="1" xfId="0" applyNumberFormat="1" applyFont="1" applyFill="1" applyBorder="1" applyAlignment="1">
      <alignment horizontal="right" vertical="top"/>
    </xf>
    <xf numFmtId="165" fontId="66" fillId="0" borderId="1" xfId="1" applyNumberFormat="1" applyFont="1" applyFill="1" applyBorder="1" applyAlignment="1">
      <alignment vertical="top"/>
    </xf>
    <xf numFmtId="165" fontId="66" fillId="0" borderId="9" xfId="1" applyNumberFormat="1" applyFont="1" applyFill="1" applyBorder="1" applyAlignment="1">
      <alignment vertical="top"/>
    </xf>
    <xf numFmtId="0" fontId="50" fillId="0" borderId="9" xfId="0" applyFont="1" applyFill="1" applyBorder="1" applyAlignment="1">
      <alignment horizontal="left" vertical="top"/>
    </xf>
    <xf numFmtId="49" fontId="49" fillId="3" borderId="1" xfId="0" applyNumberFormat="1" applyFont="1" applyFill="1" applyBorder="1" applyAlignment="1">
      <alignment horizontal="left" vertical="center" wrapText="1"/>
    </xf>
    <xf numFmtId="165" fontId="51" fillId="3" borderId="1" xfId="1" applyNumberFormat="1" applyFont="1" applyFill="1" applyBorder="1" applyAlignment="1">
      <alignment horizontal="right" vertical="top"/>
    </xf>
    <xf numFmtId="165" fontId="49" fillId="3" borderId="1" xfId="1" applyNumberFormat="1" applyFont="1" applyFill="1" applyBorder="1" applyAlignment="1">
      <alignment horizontal="right" vertical="top"/>
    </xf>
    <xf numFmtId="3" fontId="55" fillId="6" borderId="1" xfId="0" applyNumberFormat="1" applyFont="1" applyFill="1" applyBorder="1" applyAlignment="1">
      <alignment horizontal="left" vertical="top"/>
    </xf>
    <xf numFmtId="165" fontId="52" fillId="0" borderId="1" xfId="1" applyNumberFormat="1" applyFont="1" applyFill="1" applyBorder="1" applyAlignment="1">
      <alignment horizontal="left" vertical="top"/>
    </xf>
    <xf numFmtId="165" fontId="53" fillId="0" borderId="1" xfId="1" applyNumberFormat="1" applyFont="1" applyFill="1" applyBorder="1" applyAlignment="1">
      <alignment horizontal="left" vertical="top"/>
    </xf>
    <xf numFmtId="167" fontId="54" fillId="0" borderId="1" xfId="0" applyNumberFormat="1" applyFont="1" applyFill="1" applyBorder="1" applyAlignment="1">
      <alignment horizontal="left" vertical="top"/>
    </xf>
    <xf numFmtId="165" fontId="55" fillId="0" borderId="1" xfId="1" applyNumberFormat="1" applyFont="1" applyFill="1" applyBorder="1" applyAlignment="1">
      <alignment horizontal="left" vertical="top"/>
    </xf>
    <xf numFmtId="165" fontId="55" fillId="0" borderId="9" xfId="1" applyNumberFormat="1" applyFont="1" applyFill="1" applyBorder="1" applyAlignment="1">
      <alignment horizontal="left" vertical="top"/>
    </xf>
    <xf numFmtId="164" fontId="50" fillId="0" borderId="0" xfId="1" applyFont="1" applyFill="1" applyBorder="1" applyAlignment="1">
      <alignment horizontal="left" vertical="top"/>
    </xf>
    <xf numFmtId="0" fontId="50" fillId="0" borderId="0" xfId="0" applyFont="1" applyFill="1" applyBorder="1" applyAlignment="1">
      <alignment horizontal="left" vertical="top"/>
    </xf>
    <xf numFmtId="0" fontId="50" fillId="0" borderId="7" xfId="0" applyFont="1" applyFill="1" applyBorder="1" applyAlignment="1">
      <alignment horizontal="left" vertical="top"/>
    </xf>
    <xf numFmtId="165" fontId="55" fillId="2" borderId="1" xfId="5" applyNumberFormat="1" applyFont="1" applyFill="1" applyBorder="1" applyAlignment="1">
      <alignment horizontal="right" vertical="top" wrapText="1" shrinkToFit="1"/>
    </xf>
    <xf numFmtId="167" fontId="54" fillId="2" borderId="1" xfId="0" quotePrefix="1" applyNumberFormat="1" applyFont="1" applyFill="1" applyBorder="1" applyAlignment="1">
      <alignment horizontal="left" vertical="top"/>
    </xf>
    <xf numFmtId="0" fontId="71" fillId="0" borderId="1" xfId="0" applyFont="1" applyBorder="1" applyAlignment="1"/>
    <xf numFmtId="0" fontId="50" fillId="0" borderId="9" xfId="0" applyFont="1" applyBorder="1" applyAlignment="1">
      <alignment wrapText="1"/>
    </xf>
    <xf numFmtId="167" fontId="55" fillId="0" borderId="1" xfId="1" applyNumberFormat="1" applyFont="1" applyFill="1" applyBorder="1" applyAlignment="1"/>
    <xf numFmtId="0" fontId="55" fillId="0" borderId="0" xfId="0" applyFont="1" applyFill="1" applyBorder="1" applyAlignment="1"/>
    <xf numFmtId="164" fontId="50" fillId="0" borderId="0" xfId="1" applyFont="1" applyFill="1" applyBorder="1" applyAlignment="1"/>
    <xf numFmtId="0" fontId="50" fillId="0" borderId="0" xfId="0" applyFont="1" applyFill="1" applyBorder="1" applyAlignment="1"/>
    <xf numFmtId="0" fontId="50" fillId="0" borderId="7" xfId="0" applyFont="1" applyFill="1" applyBorder="1" applyAlignment="1"/>
    <xf numFmtId="49" fontId="49" fillId="3" borderId="1" xfId="0" applyNumberFormat="1" applyFont="1" applyFill="1" applyBorder="1" applyAlignment="1">
      <alignment horizontal="left" vertical="center"/>
    </xf>
    <xf numFmtId="165" fontId="48" fillId="3" borderId="1" xfId="1" applyNumberFormat="1" applyFont="1" applyFill="1" applyBorder="1" applyAlignment="1">
      <alignment horizontal="left" vertical="top" wrapText="1"/>
    </xf>
    <xf numFmtId="165" fontId="64" fillId="3" borderId="1" xfId="1" applyNumberFormat="1" applyFont="1" applyFill="1" applyBorder="1" applyAlignment="1">
      <alignment horizontal="right" vertical="top"/>
    </xf>
    <xf numFmtId="0" fontId="54" fillId="3" borderId="10" xfId="0" applyFont="1" applyFill="1" applyBorder="1" applyAlignment="1">
      <alignment vertical="top"/>
    </xf>
    <xf numFmtId="0" fontId="55" fillId="3" borderId="1" xfId="0" applyFont="1" applyFill="1" applyBorder="1" applyAlignment="1">
      <alignment horizontal="left" vertical="top"/>
    </xf>
    <xf numFmtId="167" fontId="55" fillId="3" borderId="0" xfId="1" applyNumberFormat="1" applyFont="1" applyFill="1" applyBorder="1" applyAlignment="1">
      <alignment horizontal="left" vertical="top"/>
    </xf>
    <xf numFmtId="0" fontId="64" fillId="0" borderId="1" xfId="0" applyFont="1" applyBorder="1" applyAlignment="1">
      <alignment horizontal="left" vertical="top"/>
    </xf>
    <xf numFmtId="0" fontId="72" fillId="0" borderId="1" xfId="0" applyFont="1" applyBorder="1" applyAlignment="1">
      <alignment horizontal="left" vertical="top" wrapText="1"/>
    </xf>
    <xf numFmtId="0" fontId="54" fillId="0" borderId="1" xfId="0" applyFont="1" applyBorder="1" applyAlignment="1">
      <alignment horizontal="left" vertical="top" wrapText="1"/>
    </xf>
    <xf numFmtId="0" fontId="50" fillId="0" borderId="11" xfId="0" applyFont="1" applyBorder="1" applyAlignment="1">
      <alignment horizontal="left" vertical="top" wrapText="1"/>
    </xf>
    <xf numFmtId="0" fontId="55" fillId="5" borderId="1" xfId="0" applyFont="1" applyFill="1" applyBorder="1" applyAlignment="1">
      <alignment horizontal="left" vertical="top"/>
    </xf>
    <xf numFmtId="3" fontId="64" fillId="0" borderId="1" xfId="0" applyNumberFormat="1" applyFont="1" applyBorder="1" applyAlignment="1">
      <alignment horizontal="left" vertical="top"/>
    </xf>
    <xf numFmtId="165" fontId="50" fillId="0" borderId="1" xfId="1" applyNumberFormat="1" applyFont="1" applyBorder="1" applyAlignment="1">
      <alignment horizontal="left" vertical="top" wrapText="1"/>
    </xf>
    <xf numFmtId="0" fontId="50" fillId="4" borderId="7" xfId="0" applyFont="1" applyFill="1" applyBorder="1" applyAlignment="1">
      <alignment horizontal="left" vertical="top"/>
    </xf>
    <xf numFmtId="0" fontId="49" fillId="3" borderId="1" xfId="0" applyFont="1" applyFill="1" applyBorder="1" applyAlignment="1">
      <alignment horizontal="left" vertical="center" wrapText="1" shrinkToFit="1"/>
    </xf>
    <xf numFmtId="46" fontId="55" fillId="0" borderId="1" xfId="0" applyNumberFormat="1" applyFont="1" applyBorder="1" applyAlignment="1">
      <alignment vertical="top"/>
    </xf>
    <xf numFmtId="167" fontId="54" fillId="2" borderId="1" xfId="0" quotePrefix="1" applyNumberFormat="1" applyFont="1" applyFill="1" applyBorder="1" applyAlignment="1">
      <alignment horizontal="right" vertical="top"/>
    </xf>
    <xf numFmtId="0" fontId="58" fillId="0" borderId="1" xfId="0" applyFont="1" applyBorder="1" applyAlignment="1">
      <alignment vertical="top"/>
    </xf>
    <xf numFmtId="167" fontId="54" fillId="2" borderId="2" xfId="0" quotePrefix="1" applyNumberFormat="1" applyFont="1" applyFill="1" applyBorder="1" applyAlignment="1">
      <alignment horizontal="right" vertical="top"/>
    </xf>
    <xf numFmtId="165" fontId="55" fillId="2" borderId="12" xfId="1" applyNumberFormat="1" applyFont="1" applyFill="1" applyBorder="1" applyAlignment="1">
      <alignment vertical="top"/>
    </xf>
    <xf numFmtId="0" fontId="50" fillId="0" borderId="2" xfId="0" applyFont="1" applyFill="1" applyBorder="1" applyAlignment="1">
      <alignment vertical="top" wrapText="1"/>
    </xf>
    <xf numFmtId="165" fontId="48" fillId="0" borderId="1" xfId="1" applyNumberFormat="1" applyFont="1" applyFill="1" applyBorder="1" applyAlignment="1">
      <alignment horizontal="right" vertical="top" wrapText="1"/>
    </xf>
    <xf numFmtId="165" fontId="53" fillId="0" borderId="11" xfId="1" applyNumberFormat="1" applyFont="1" applyFill="1" applyBorder="1" applyAlignment="1">
      <alignment vertical="top"/>
    </xf>
    <xf numFmtId="0" fontId="55" fillId="0" borderId="9" xfId="0" applyFont="1" applyFill="1" applyBorder="1" applyAlignment="1">
      <alignment horizontal="left" vertical="top"/>
    </xf>
    <xf numFmtId="164" fontId="55" fillId="0" borderId="0" xfId="1" applyFont="1" applyFill="1" applyBorder="1" applyAlignment="1">
      <alignment vertical="top"/>
    </xf>
    <xf numFmtId="164" fontId="71" fillId="0" borderId="0" xfId="1" applyFont="1" applyFill="1" applyBorder="1" applyAlignment="1">
      <alignment vertical="top"/>
    </xf>
    <xf numFmtId="164" fontId="64" fillId="0" borderId="0" xfId="1" applyFont="1" applyFill="1" applyBorder="1" applyAlignment="1">
      <alignment vertical="top"/>
    </xf>
    <xf numFmtId="165" fontId="51" fillId="4" borderId="1" xfId="1" applyNumberFormat="1" applyFont="1" applyFill="1" applyBorder="1" applyAlignment="1">
      <alignment horizontal="center" vertical="top"/>
    </xf>
    <xf numFmtId="165" fontId="55" fillId="4" borderId="1" xfId="1" applyNumberFormat="1" applyFont="1" applyFill="1" applyBorder="1" applyAlignment="1">
      <alignment vertical="top"/>
    </xf>
    <xf numFmtId="165" fontId="52" fillId="4" borderId="1" xfId="1" applyNumberFormat="1" applyFont="1" applyFill="1" applyBorder="1" applyAlignment="1">
      <alignment vertical="top"/>
    </xf>
    <xf numFmtId="165" fontId="53" fillId="4" borderId="11" xfId="1" applyNumberFormat="1" applyFont="1" applyFill="1" applyBorder="1" applyAlignment="1">
      <alignment vertical="top"/>
    </xf>
    <xf numFmtId="167" fontId="54" fillId="4" borderId="1" xfId="0" quotePrefix="1" applyNumberFormat="1" applyFont="1" applyFill="1" applyBorder="1" applyAlignment="1">
      <alignment horizontal="right" vertical="top"/>
    </xf>
    <xf numFmtId="165" fontId="59" fillId="4" borderId="9" xfId="1" applyNumberFormat="1" applyFont="1" applyFill="1" applyBorder="1" applyAlignment="1">
      <alignment vertical="top"/>
    </xf>
    <xf numFmtId="0" fontId="55" fillId="4" borderId="9" xfId="0" applyFont="1" applyFill="1" applyBorder="1" applyAlignment="1">
      <alignment horizontal="left" vertical="top"/>
    </xf>
    <xf numFmtId="164" fontId="71" fillId="4" borderId="0" xfId="1" applyFont="1" applyFill="1" applyBorder="1" applyAlignment="1">
      <alignment vertical="top"/>
    </xf>
    <xf numFmtId="165" fontId="64" fillId="4" borderId="1" xfId="1" applyNumberFormat="1" applyFont="1" applyFill="1" applyBorder="1" applyAlignment="1">
      <alignment vertical="top"/>
    </xf>
    <xf numFmtId="0" fontId="50" fillId="0" borderId="3" xfId="0" applyFont="1" applyFill="1" applyBorder="1" applyAlignment="1">
      <alignment horizontal="left" vertical="top" wrapText="1"/>
    </xf>
    <xf numFmtId="165" fontId="64" fillId="0" borderId="1" xfId="1" applyNumberFormat="1" applyFont="1" applyFill="1" applyBorder="1" applyAlignment="1">
      <alignment vertical="top"/>
    </xf>
    <xf numFmtId="167" fontId="54" fillId="4" borderId="1" xfId="0" applyNumberFormat="1" applyFont="1" applyFill="1" applyBorder="1" applyAlignment="1">
      <alignment horizontal="right" vertical="top"/>
    </xf>
    <xf numFmtId="165" fontId="55" fillId="4" borderId="1" xfId="1" applyNumberFormat="1" applyFont="1" applyFill="1" applyBorder="1" applyAlignment="1">
      <alignment horizontal="right" vertical="top"/>
    </xf>
    <xf numFmtId="0" fontId="50" fillId="0" borderId="22" xfId="0" applyFont="1" applyFill="1" applyBorder="1" applyAlignment="1">
      <alignment horizontal="left" vertical="top" wrapText="1"/>
    </xf>
    <xf numFmtId="165" fontId="53" fillId="4" borderId="1" xfId="1" applyNumberFormat="1" applyFont="1" applyFill="1" applyBorder="1" applyAlignment="1">
      <alignment vertical="top"/>
    </xf>
    <xf numFmtId="165" fontId="51" fillId="4" borderId="1" xfId="1" applyNumberFormat="1" applyFont="1" applyFill="1" applyBorder="1" applyAlignment="1">
      <alignment vertical="top"/>
    </xf>
    <xf numFmtId="167" fontId="54" fillId="0" borderId="1" xfId="0" quotePrefix="1" applyNumberFormat="1" applyFont="1" applyBorder="1" applyAlignment="1">
      <alignment horizontal="right" vertical="top"/>
    </xf>
    <xf numFmtId="14" fontId="55" fillId="0" borderId="9" xfId="0" applyNumberFormat="1" applyFont="1" applyFill="1" applyBorder="1" applyAlignment="1">
      <alignment horizontal="left" vertical="top"/>
    </xf>
    <xf numFmtId="14" fontId="55" fillId="0" borderId="0" xfId="0" applyNumberFormat="1" applyFont="1" applyFill="1" applyBorder="1" applyAlignment="1">
      <alignment horizontal="left" vertical="top"/>
    </xf>
    <xf numFmtId="164" fontId="66" fillId="0" borderId="0" xfId="1" applyFont="1" applyFill="1" applyBorder="1" applyAlignment="1">
      <alignment vertical="top"/>
    </xf>
    <xf numFmtId="0" fontId="50" fillId="4" borderId="1" xfId="0" applyFont="1" applyFill="1" applyBorder="1" applyAlignment="1">
      <alignment vertical="top" wrapText="1"/>
    </xf>
    <xf numFmtId="0" fontId="50" fillId="2" borderId="1" xfId="0" applyFont="1" applyFill="1" applyBorder="1" applyAlignment="1">
      <alignment vertical="top" wrapText="1"/>
    </xf>
    <xf numFmtId="165" fontId="48" fillId="2" borderId="1" xfId="1" quotePrefix="1" applyNumberFormat="1" applyFont="1" applyFill="1" applyBorder="1" applyAlignment="1">
      <alignment horizontal="right" vertical="top" wrapText="1"/>
    </xf>
    <xf numFmtId="165" fontId="53" fillId="2" borderId="11" xfId="1" applyNumberFormat="1" applyFont="1" applyFill="1" applyBorder="1" applyAlignment="1">
      <alignment vertical="top"/>
    </xf>
    <xf numFmtId="0" fontId="55" fillId="2" borderId="9" xfId="0" applyFont="1" applyFill="1" applyBorder="1" applyAlignment="1">
      <alignment horizontal="left" vertical="top"/>
    </xf>
    <xf numFmtId="165" fontId="76" fillId="2" borderId="1" xfId="1" applyNumberFormat="1" applyFont="1" applyFill="1" applyBorder="1" applyAlignment="1">
      <alignment horizontal="right" vertical="top" wrapText="1"/>
    </xf>
    <xf numFmtId="14" fontId="55" fillId="2" borderId="9" xfId="0" applyNumberFormat="1" applyFont="1" applyFill="1" applyBorder="1" applyAlignment="1">
      <alignment horizontal="left" vertical="top"/>
    </xf>
    <xf numFmtId="14" fontId="55" fillId="2" borderId="0" xfId="0" applyNumberFormat="1" applyFont="1" applyFill="1" applyBorder="1" applyAlignment="1">
      <alignment horizontal="left" vertical="top"/>
    </xf>
    <xf numFmtId="164" fontId="66" fillId="2" borderId="0" xfId="1" applyFont="1" applyFill="1" applyBorder="1" applyAlignment="1">
      <alignment horizontal="center" vertical="top"/>
    </xf>
    <xf numFmtId="165" fontId="76" fillId="2" borderId="1" xfId="1" quotePrefix="1" applyNumberFormat="1" applyFont="1" applyFill="1" applyBorder="1" applyAlignment="1">
      <alignment horizontal="right" vertical="top" wrapText="1"/>
    </xf>
    <xf numFmtId="164" fontId="66" fillId="2" borderId="0" xfId="1" applyFont="1" applyFill="1" applyBorder="1" applyAlignment="1">
      <alignment vertical="top"/>
    </xf>
    <xf numFmtId="165" fontId="48" fillId="0" borderId="1" xfId="1" applyNumberFormat="1" applyFont="1" applyFill="1" applyBorder="1" applyAlignment="1">
      <alignment horizontal="right" vertical="top"/>
    </xf>
    <xf numFmtId="165" fontId="50" fillId="0" borderId="1" xfId="1" applyNumberFormat="1" applyFont="1" applyFill="1" applyBorder="1" applyAlignment="1">
      <alignment vertical="top"/>
    </xf>
    <xf numFmtId="165" fontId="48" fillId="4" borderId="1" xfId="1" applyNumberFormat="1" applyFont="1" applyFill="1" applyBorder="1" applyAlignment="1">
      <alignment horizontal="right" vertical="top"/>
    </xf>
    <xf numFmtId="0" fontId="50" fillId="2" borderId="2" xfId="0" applyFont="1" applyFill="1" applyBorder="1" applyAlignment="1">
      <alignment vertical="top" wrapText="1"/>
    </xf>
    <xf numFmtId="165" fontId="76" fillId="4" borderId="1" xfId="1" applyNumberFormat="1" applyFont="1" applyFill="1" applyBorder="1" applyAlignment="1">
      <alignment horizontal="right" vertical="top"/>
    </xf>
    <xf numFmtId="0" fontId="50" fillId="0" borderId="1" xfId="0" applyFont="1" applyFill="1" applyBorder="1" applyAlignment="1">
      <alignment vertical="top" wrapText="1"/>
    </xf>
    <xf numFmtId="165" fontId="76" fillId="0" borderId="1" xfId="1" applyNumberFormat="1" applyFont="1" applyFill="1" applyBorder="1" applyAlignment="1">
      <alignment horizontal="right" vertical="top"/>
    </xf>
    <xf numFmtId="165" fontId="55" fillId="0" borderId="2" xfId="1" applyNumberFormat="1" applyFont="1" applyFill="1" applyBorder="1" applyAlignment="1">
      <alignment vertical="top"/>
    </xf>
    <xf numFmtId="165" fontId="52" fillId="0" borderId="2" xfId="1" applyNumberFormat="1" applyFont="1" applyFill="1" applyBorder="1" applyAlignment="1">
      <alignment vertical="top"/>
    </xf>
    <xf numFmtId="165" fontId="53" fillId="0" borderId="2" xfId="1" applyNumberFormat="1" applyFont="1" applyFill="1" applyBorder="1" applyAlignment="1">
      <alignment vertical="top"/>
    </xf>
    <xf numFmtId="165" fontId="55" fillId="0" borderId="12" xfId="1" applyNumberFormat="1" applyFont="1" applyFill="1" applyBorder="1" applyAlignment="1">
      <alignment vertical="top"/>
    </xf>
    <xf numFmtId="165" fontId="77" fillId="3" borderId="2" xfId="1" applyNumberFormat="1" applyFont="1" applyFill="1" applyBorder="1" applyAlignment="1">
      <alignment vertical="top"/>
    </xf>
    <xf numFmtId="165" fontId="51" fillId="3" borderId="2" xfId="1" applyNumberFormat="1" applyFont="1" applyFill="1" applyBorder="1" applyAlignment="1">
      <alignment vertical="top"/>
    </xf>
    <xf numFmtId="165" fontId="49" fillId="3" borderId="2" xfId="1" applyNumberFormat="1" applyFont="1" applyFill="1" applyBorder="1" applyAlignment="1">
      <alignment vertical="top"/>
    </xf>
    <xf numFmtId="165" fontId="52" fillId="3" borderId="2" xfId="1" applyNumberFormat="1" applyFont="1" applyFill="1" applyBorder="1" applyAlignment="1">
      <alignment vertical="top"/>
    </xf>
    <xf numFmtId="165" fontId="53" fillId="3" borderId="2" xfId="1" applyNumberFormat="1" applyFont="1" applyFill="1" applyBorder="1" applyAlignment="1">
      <alignment vertical="top"/>
    </xf>
    <xf numFmtId="167" fontId="54" fillId="3" borderId="2" xfId="1" applyNumberFormat="1" applyFont="1" applyFill="1" applyBorder="1" applyAlignment="1">
      <alignment vertical="top"/>
    </xf>
    <xf numFmtId="165" fontId="76" fillId="3" borderId="2" xfId="1" applyNumberFormat="1" applyFont="1" applyFill="1" applyBorder="1" applyAlignment="1">
      <alignment vertical="top"/>
    </xf>
    <xf numFmtId="165" fontId="48" fillId="2" borderId="2" xfId="1" quotePrefix="1" applyNumberFormat="1" applyFont="1" applyFill="1" applyBorder="1" applyAlignment="1">
      <alignment horizontal="right" vertical="top" wrapText="1"/>
    </xf>
    <xf numFmtId="14" fontId="55" fillId="3" borderId="9" xfId="0" applyNumberFormat="1" applyFont="1" applyFill="1" applyBorder="1" applyAlignment="1">
      <alignment horizontal="left" vertical="top"/>
    </xf>
    <xf numFmtId="14" fontId="55" fillId="3" borderId="0" xfId="0" applyNumberFormat="1" applyFont="1" applyFill="1" applyBorder="1" applyAlignment="1">
      <alignment horizontal="left" vertical="top"/>
    </xf>
    <xf numFmtId="165" fontId="76" fillId="0" borderId="1" xfId="1" applyNumberFormat="1" applyFont="1" applyFill="1" applyBorder="1" applyAlignment="1">
      <alignment horizontal="right" vertical="top" wrapText="1"/>
    </xf>
    <xf numFmtId="165" fontId="50" fillId="4" borderId="1" xfId="1" applyNumberFormat="1" applyFont="1" applyFill="1" applyBorder="1" applyAlignment="1">
      <alignment vertical="top"/>
    </xf>
    <xf numFmtId="165" fontId="50" fillId="2" borderId="1" xfId="1" applyNumberFormat="1" applyFont="1" applyFill="1" applyBorder="1" applyAlignment="1">
      <alignment vertical="top"/>
    </xf>
    <xf numFmtId="165" fontId="49" fillId="0" borderId="1" xfId="1" applyNumberFormat="1" applyFont="1" applyFill="1" applyBorder="1" applyAlignment="1">
      <alignment horizontal="right" vertical="top"/>
    </xf>
    <xf numFmtId="165" fontId="51" fillId="0" borderId="1" xfId="1" applyNumberFormat="1" applyFont="1" applyFill="1" applyBorder="1" applyAlignment="1">
      <alignment horizontal="right" vertical="top"/>
    </xf>
    <xf numFmtId="165" fontId="59" fillId="0" borderId="1" xfId="1" applyNumberFormat="1" applyFont="1" applyFill="1" applyBorder="1" applyAlignment="1">
      <alignment horizontal="right" vertical="top"/>
    </xf>
    <xf numFmtId="0" fontId="50" fillId="4" borderId="22" xfId="0" applyFont="1" applyFill="1" applyBorder="1" applyAlignment="1">
      <alignment horizontal="left" vertical="top" wrapText="1"/>
    </xf>
    <xf numFmtId="165" fontId="59" fillId="4" borderId="1" xfId="1" applyNumberFormat="1" applyFont="1" applyFill="1" applyBorder="1" applyAlignment="1">
      <alignment horizontal="right" vertical="top"/>
    </xf>
    <xf numFmtId="165" fontId="49" fillId="4" borderId="1" xfId="1" quotePrefix="1" applyNumberFormat="1" applyFont="1" applyFill="1" applyBorder="1" applyAlignment="1">
      <alignment horizontal="right" vertical="top"/>
    </xf>
    <xf numFmtId="165" fontId="49" fillId="0" borderId="2" xfId="1" applyNumberFormat="1" applyFont="1" applyFill="1" applyBorder="1" applyAlignment="1">
      <alignment horizontal="right" vertical="top"/>
    </xf>
    <xf numFmtId="165" fontId="51" fillId="0" borderId="2" xfId="1" applyNumberFormat="1" applyFont="1" applyFill="1" applyBorder="1" applyAlignment="1">
      <alignment vertical="top"/>
    </xf>
    <xf numFmtId="167" fontId="54" fillId="0" borderId="2" xfId="0" applyNumberFormat="1" applyFont="1" applyFill="1" applyBorder="1" applyAlignment="1">
      <alignment horizontal="right" vertical="top"/>
    </xf>
    <xf numFmtId="0" fontId="48" fillId="3" borderId="2" xfId="0" applyFont="1" applyFill="1" applyBorder="1" applyAlignment="1">
      <alignment horizontal="left" vertical="top" wrapText="1"/>
    </xf>
    <xf numFmtId="0" fontId="48" fillId="3" borderId="3" xfId="0" applyFont="1" applyFill="1" applyBorder="1" applyAlignment="1">
      <alignment horizontal="left" vertical="top" wrapText="1"/>
    </xf>
    <xf numFmtId="165" fontId="72" fillId="0" borderId="1" xfId="1" applyNumberFormat="1" applyFont="1" applyFill="1" applyBorder="1" applyAlignment="1">
      <alignment vertical="top"/>
    </xf>
    <xf numFmtId="0" fontId="71" fillId="0" borderId="0" xfId="0" applyFont="1" applyFill="1" applyBorder="1" applyAlignment="1">
      <alignment horizontal="left" vertical="top"/>
    </xf>
    <xf numFmtId="164" fontId="72" fillId="0" borderId="0" xfId="1" applyFont="1" applyFill="1" applyBorder="1" applyAlignment="1">
      <alignment vertical="top"/>
    </xf>
    <xf numFmtId="165" fontId="71" fillId="0" borderId="1" xfId="1" applyNumberFormat="1" applyFont="1" applyFill="1" applyBorder="1" applyAlignment="1">
      <alignment vertical="top"/>
    </xf>
    <xf numFmtId="165" fontId="72" fillId="4" borderId="1" xfId="1" applyNumberFormat="1" applyFont="1" applyFill="1" applyBorder="1" applyAlignment="1">
      <alignment vertical="top"/>
    </xf>
    <xf numFmtId="164" fontId="72" fillId="4" borderId="0" xfId="1" applyFont="1" applyFill="1" applyBorder="1" applyAlignment="1">
      <alignment vertical="top"/>
    </xf>
    <xf numFmtId="165" fontId="72" fillId="0" borderId="1" xfId="1" applyNumberFormat="1" applyFont="1" applyFill="1" applyBorder="1" applyAlignment="1">
      <alignment horizontal="right" vertical="top"/>
    </xf>
    <xf numFmtId="0" fontId="50" fillId="0" borderId="1" xfId="0" applyFont="1" applyFill="1" applyBorder="1" applyAlignment="1">
      <alignment horizontal="left" vertical="top" wrapText="1"/>
    </xf>
    <xf numFmtId="165" fontId="71" fillId="2" borderId="1" xfId="1" applyNumberFormat="1" applyFont="1" applyFill="1" applyBorder="1" applyAlignment="1">
      <alignment vertical="top"/>
    </xf>
    <xf numFmtId="0" fontId="58" fillId="0" borderId="1" xfId="0" applyFont="1" applyFill="1" applyBorder="1" applyAlignment="1">
      <alignment horizontal="left" vertical="top"/>
    </xf>
    <xf numFmtId="0" fontId="58" fillId="2" borderId="1" xfId="0" applyFont="1" applyFill="1" applyBorder="1" applyAlignment="1">
      <alignment horizontal="left" vertical="top" wrapText="1"/>
    </xf>
    <xf numFmtId="165" fontId="76" fillId="2" borderId="1" xfId="1" applyNumberFormat="1" applyFont="1" applyFill="1" applyBorder="1" applyAlignment="1">
      <alignment horizontal="right" vertical="top"/>
    </xf>
    <xf numFmtId="165" fontId="51" fillId="2" borderId="1" xfId="1" applyNumberFormat="1" applyFont="1" applyFill="1" applyBorder="1" applyAlignment="1">
      <alignment horizontal="right" vertical="top"/>
    </xf>
    <xf numFmtId="165" fontId="55" fillId="4" borderId="9" xfId="1" applyNumberFormat="1" applyFont="1" applyFill="1" applyBorder="1" applyAlignment="1">
      <alignment vertical="top"/>
    </xf>
    <xf numFmtId="165" fontId="49" fillId="0" borderId="1" xfId="1" applyNumberFormat="1" applyFont="1" applyFill="1" applyBorder="1" applyAlignment="1">
      <alignment horizontal="right" vertical="top" wrapText="1"/>
    </xf>
    <xf numFmtId="0" fontId="58" fillId="0" borderId="1" xfId="0" applyFont="1" applyFill="1" applyBorder="1" applyAlignment="1">
      <alignment vertical="top" wrapText="1"/>
    </xf>
    <xf numFmtId="0" fontId="50" fillId="0" borderId="5" xfId="0" applyFont="1" applyFill="1" applyBorder="1" applyAlignment="1">
      <alignment vertical="top"/>
    </xf>
    <xf numFmtId="0" fontId="55" fillId="0" borderId="9" xfId="0" applyFont="1" applyFill="1" applyBorder="1" applyAlignment="1">
      <alignment horizontal="left" vertical="top" wrapText="1"/>
    </xf>
    <xf numFmtId="167" fontId="55" fillId="0" borderId="1" xfId="1" applyNumberFormat="1" applyFont="1" applyFill="1" applyBorder="1" applyAlignment="1">
      <alignment horizontal="left" vertical="top" wrapText="1"/>
    </xf>
    <xf numFmtId="0" fontId="55" fillId="0" borderId="0" xfId="0" applyFont="1" applyFill="1" applyBorder="1" applyAlignment="1">
      <alignment horizontal="left" vertical="top" wrapText="1"/>
    </xf>
    <xf numFmtId="0" fontId="58" fillId="0" borderId="1" xfId="0" applyFont="1" applyFill="1" applyBorder="1" applyAlignment="1">
      <alignment horizontal="left" vertical="top" wrapText="1"/>
    </xf>
    <xf numFmtId="0" fontId="58" fillId="0" borderId="0" xfId="0" applyFont="1" applyAlignment="1">
      <alignment vertical="top" wrapText="1"/>
    </xf>
    <xf numFmtId="0" fontId="50" fillId="0" borderId="0" xfId="0" applyFont="1" applyAlignment="1">
      <alignment vertical="top" wrapText="1"/>
    </xf>
    <xf numFmtId="0" fontId="50" fillId="0" borderId="1" xfId="0" applyFont="1" applyFill="1" applyBorder="1" applyAlignment="1">
      <alignment vertical="top"/>
    </xf>
    <xf numFmtId="0" fontId="55" fillId="0" borderId="1" xfId="0" applyFont="1" applyFill="1" applyBorder="1" applyAlignment="1">
      <alignment vertical="top" wrapText="1"/>
    </xf>
    <xf numFmtId="165" fontId="51" fillId="0" borderId="1" xfId="1" applyNumberFormat="1" applyFont="1" applyFill="1" applyBorder="1" applyAlignment="1">
      <alignment vertical="top" wrapText="1"/>
    </xf>
    <xf numFmtId="0" fontId="49" fillId="0" borderId="1" xfId="0" applyFont="1" applyFill="1" applyBorder="1" applyAlignment="1">
      <alignment vertical="top"/>
    </xf>
    <xf numFmtId="0" fontId="55" fillId="0" borderId="1" xfId="0" applyFont="1" applyFill="1" applyBorder="1" applyAlignment="1">
      <alignment horizontal="left" vertical="top" wrapText="1"/>
    </xf>
    <xf numFmtId="165" fontId="76" fillId="0" borderId="11" xfId="1" applyNumberFormat="1" applyFont="1" applyFill="1" applyBorder="1" applyAlignment="1">
      <alignment horizontal="right" vertical="top" wrapText="1"/>
    </xf>
    <xf numFmtId="165" fontId="51" fillId="0" borderId="11" xfId="1" applyNumberFormat="1" applyFont="1" applyFill="1" applyBorder="1" applyAlignment="1">
      <alignment vertical="top"/>
    </xf>
    <xf numFmtId="164" fontId="50" fillId="0" borderId="0" xfId="0" applyNumberFormat="1" applyFont="1" applyFill="1" applyBorder="1" applyAlignment="1">
      <alignment vertical="top"/>
    </xf>
    <xf numFmtId="0" fontId="58" fillId="0" borderId="1" xfId="0" applyFont="1" applyFill="1" applyBorder="1" applyAlignment="1">
      <alignment vertical="top"/>
    </xf>
    <xf numFmtId="0" fontId="50" fillId="0" borderId="9" xfId="0" applyFont="1" applyFill="1" applyBorder="1" applyAlignment="1">
      <alignment vertical="top"/>
    </xf>
    <xf numFmtId="165" fontId="48" fillId="0" borderId="9" xfId="1" applyNumberFormat="1" applyFont="1" applyFill="1" applyBorder="1" applyAlignment="1">
      <alignment horizontal="right" vertical="top"/>
    </xf>
    <xf numFmtId="165" fontId="55" fillId="0" borderId="1" xfId="1" applyNumberFormat="1" applyFont="1" applyFill="1" applyBorder="1" applyAlignment="1">
      <alignment horizontal="center" vertical="top"/>
    </xf>
    <xf numFmtId="0" fontId="50" fillId="0" borderId="1" xfId="0" quotePrefix="1" applyFont="1" applyFill="1" applyBorder="1" applyAlignment="1">
      <alignment vertical="top"/>
    </xf>
    <xf numFmtId="165" fontId="48" fillId="0" borderId="1" xfId="1" quotePrefix="1" applyNumberFormat="1" applyFont="1" applyFill="1" applyBorder="1" applyAlignment="1">
      <alignment horizontal="right" vertical="top"/>
    </xf>
    <xf numFmtId="0" fontId="50" fillId="0" borderId="1" xfId="0" quotePrefix="1" applyFont="1" applyFill="1" applyBorder="1" applyAlignment="1">
      <alignment horizontal="left" vertical="top"/>
    </xf>
    <xf numFmtId="0" fontId="50" fillId="0" borderId="1" xfId="0" applyFont="1" applyFill="1" applyBorder="1" applyAlignment="1">
      <alignment horizontal="left" vertical="top"/>
    </xf>
    <xf numFmtId="165" fontId="52" fillId="0" borderId="1" xfId="1" applyNumberFormat="1" applyFont="1" applyBorder="1" applyAlignment="1">
      <alignment horizontal="center" vertical="top"/>
    </xf>
    <xf numFmtId="165" fontId="53" fillId="0" borderId="1" xfId="1" applyNumberFormat="1" applyFont="1" applyBorder="1" applyAlignment="1">
      <alignment horizontal="center" vertical="top"/>
    </xf>
    <xf numFmtId="167" fontId="54" fillId="0" borderId="1" xfId="0" applyNumberFormat="1" applyFont="1" applyFill="1" applyBorder="1" applyAlignment="1">
      <alignment vertical="top"/>
    </xf>
    <xf numFmtId="165" fontId="51" fillId="0" borderId="1" xfId="1" applyNumberFormat="1" applyFont="1" applyFill="1" applyBorder="1" applyAlignment="1">
      <alignment horizontal="center" vertical="top"/>
    </xf>
    <xf numFmtId="167" fontId="54" fillId="0" borderId="1" xfId="0" applyNumberFormat="1" applyFont="1" applyBorder="1" applyAlignment="1">
      <alignment vertical="top"/>
    </xf>
    <xf numFmtId="0" fontId="50" fillId="0" borderId="4" xfId="0" applyFont="1" applyFill="1" applyBorder="1" applyAlignment="1">
      <alignment vertical="top"/>
    </xf>
    <xf numFmtId="165" fontId="48" fillId="0" borderId="4" xfId="1" applyNumberFormat="1" applyFont="1" applyFill="1" applyBorder="1" applyAlignment="1">
      <alignment horizontal="right" vertical="top"/>
    </xf>
    <xf numFmtId="165" fontId="51" fillId="0" borderId="4" xfId="1" applyNumberFormat="1" applyFont="1" applyFill="1" applyBorder="1" applyAlignment="1">
      <alignment vertical="top"/>
    </xf>
    <xf numFmtId="165" fontId="55" fillId="0" borderId="4" xfId="1" applyNumberFormat="1" applyFont="1" applyFill="1" applyBorder="1" applyAlignment="1">
      <alignment vertical="top"/>
    </xf>
    <xf numFmtId="165" fontId="52" fillId="0" borderId="4" xfId="1" applyNumberFormat="1" applyFont="1" applyFill="1" applyBorder="1" applyAlignment="1">
      <alignment vertical="top"/>
    </xf>
    <xf numFmtId="165" fontId="53" fillId="0" borderId="4" xfId="1" applyNumberFormat="1" applyFont="1" applyFill="1" applyBorder="1" applyAlignment="1">
      <alignment vertical="top"/>
    </xf>
    <xf numFmtId="167" fontId="54" fillId="0" borderId="4" xfId="0" applyNumberFormat="1" applyFont="1" applyFill="1" applyBorder="1" applyAlignment="1">
      <alignment vertical="top"/>
    </xf>
    <xf numFmtId="165" fontId="50" fillId="0" borderId="4" xfId="1" applyNumberFormat="1" applyFont="1" applyFill="1" applyBorder="1" applyAlignment="1">
      <alignment vertical="top"/>
    </xf>
    <xf numFmtId="165" fontId="55" fillId="0" borderId="16" xfId="1" applyNumberFormat="1" applyFont="1" applyFill="1" applyBorder="1" applyAlignment="1">
      <alignment vertical="top"/>
    </xf>
    <xf numFmtId="0" fontId="50" fillId="0" borderId="6" xfId="0" applyFont="1" applyFill="1" applyBorder="1" applyAlignment="1">
      <alignment vertical="top"/>
    </xf>
    <xf numFmtId="165" fontId="48" fillId="0" borderId="6" xfId="1" applyNumberFormat="1" applyFont="1" applyFill="1" applyBorder="1" applyAlignment="1">
      <alignment horizontal="right" vertical="top"/>
    </xf>
    <xf numFmtId="165" fontId="51" fillId="0" borderId="6" xfId="1" applyNumberFormat="1" applyFont="1" applyFill="1" applyBorder="1" applyAlignment="1">
      <alignment vertical="top"/>
    </xf>
    <xf numFmtId="165" fontId="55" fillId="0" borderId="6" xfId="1" applyNumberFormat="1" applyFont="1" applyFill="1" applyBorder="1" applyAlignment="1">
      <alignment vertical="top"/>
    </xf>
    <xf numFmtId="165" fontId="52" fillId="0" borderId="6" xfId="1" applyNumberFormat="1" applyFont="1" applyFill="1" applyBorder="1" applyAlignment="1">
      <alignment vertical="top"/>
    </xf>
    <xf numFmtId="165" fontId="53" fillId="0" borderId="6" xfId="1" applyNumberFormat="1" applyFont="1" applyFill="1" applyBorder="1" applyAlignment="1">
      <alignment vertical="top"/>
    </xf>
    <xf numFmtId="167" fontId="54" fillId="0" borderId="6" xfId="0" applyNumberFormat="1" applyFont="1" applyFill="1" applyBorder="1" applyAlignment="1">
      <alignment vertical="top"/>
    </xf>
    <xf numFmtId="165" fontId="50" fillId="0" borderId="6" xfId="1" applyNumberFormat="1" applyFont="1" applyFill="1" applyBorder="1" applyAlignment="1">
      <alignment vertical="top"/>
    </xf>
    <xf numFmtId="165" fontId="55" fillId="0" borderId="17" xfId="1" applyNumberFormat="1" applyFont="1" applyFill="1" applyBorder="1" applyAlignment="1">
      <alignment vertical="top"/>
    </xf>
    <xf numFmtId="0" fontId="71" fillId="0" borderId="0" xfId="0" applyFont="1" applyFill="1" applyAlignment="1">
      <alignment vertical="top"/>
    </xf>
    <xf numFmtId="0" fontId="55" fillId="0" borderId="0" xfId="0" applyFont="1" applyFill="1" applyAlignment="1">
      <alignment vertical="top"/>
    </xf>
    <xf numFmtId="0" fontId="64" fillId="0" borderId="0" xfId="0" applyFont="1" applyFill="1" applyAlignment="1">
      <alignment vertical="top"/>
    </xf>
    <xf numFmtId="0" fontId="72" fillId="0" borderId="0" xfId="0" applyFont="1" applyFill="1" applyAlignment="1">
      <alignment vertical="top"/>
    </xf>
    <xf numFmtId="167" fontId="54" fillId="0" borderId="0" xfId="0" applyNumberFormat="1" applyFont="1" applyFill="1" applyAlignment="1">
      <alignment vertical="top"/>
    </xf>
    <xf numFmtId="165" fontId="50" fillId="0" borderId="0" xfId="1" applyNumberFormat="1" applyFont="1" applyFill="1" applyAlignment="1">
      <alignment vertical="top"/>
    </xf>
    <xf numFmtId="165" fontId="55" fillId="0" borderId="0" xfId="1" applyNumberFormat="1" applyFont="1" applyFill="1" applyAlignment="1">
      <alignment vertical="top"/>
    </xf>
    <xf numFmtId="167" fontId="50" fillId="0" borderId="1" xfId="1" applyNumberFormat="1" applyFont="1" applyFill="1" applyBorder="1" applyAlignment="1">
      <alignment vertical="top"/>
    </xf>
    <xf numFmtId="164" fontId="50" fillId="0" borderId="0" xfId="1" applyFont="1" applyFill="1" applyAlignment="1">
      <alignment vertical="top"/>
    </xf>
    <xf numFmtId="165" fontId="48" fillId="0" borderId="0" xfId="1" applyNumberFormat="1" applyFont="1" applyFill="1" applyAlignment="1">
      <alignment horizontal="right" vertical="top"/>
    </xf>
    <xf numFmtId="165" fontId="51" fillId="0" borderId="0" xfId="1" applyNumberFormat="1" applyFont="1" applyFill="1" applyAlignment="1">
      <alignment vertical="top"/>
    </xf>
    <xf numFmtId="165" fontId="52" fillId="0" borderId="0" xfId="1" applyNumberFormat="1" applyFont="1" applyFill="1" applyAlignment="1">
      <alignment vertical="top"/>
    </xf>
    <xf numFmtId="165" fontId="53" fillId="0" borderId="15" xfId="1" applyNumberFormat="1" applyFont="1" applyFill="1" applyBorder="1" applyAlignment="1">
      <alignment vertical="top"/>
    </xf>
    <xf numFmtId="167" fontId="78" fillId="0" borderId="1" xfId="1" applyNumberFormat="1" applyFont="1" applyFill="1" applyBorder="1" applyAlignment="1">
      <alignment horizontal="left" vertical="top"/>
    </xf>
    <xf numFmtId="0" fontId="4" fillId="0" borderId="0" xfId="0" applyFont="1" applyBorder="1" applyAlignment="1">
      <alignment horizontal="center" vertical="top"/>
    </xf>
    <xf numFmtId="0" fontId="5" fillId="0" borderId="0" xfId="0" applyFont="1" applyBorder="1" applyAlignment="1">
      <alignment horizontal="left" vertical="top"/>
    </xf>
    <xf numFmtId="0" fontId="4" fillId="3" borderId="0" xfId="0" applyFont="1" applyFill="1" applyBorder="1" applyAlignment="1">
      <alignment horizontal="left" vertical="top" wrapText="1"/>
    </xf>
    <xf numFmtId="0" fontId="35" fillId="2" borderId="0" xfId="0" applyFont="1" applyFill="1" applyBorder="1" applyAlignment="1">
      <alignment horizontal="left" vertical="top" wrapText="1"/>
    </xf>
    <xf numFmtId="0" fontId="6" fillId="2" borderId="0" xfId="0" applyFont="1" applyFill="1" applyBorder="1" applyAlignment="1">
      <alignment horizontal="left" vertical="top" wrapText="1"/>
    </xf>
    <xf numFmtId="0" fontId="6" fillId="3" borderId="0" xfId="0" applyFont="1" applyFill="1" applyBorder="1" applyAlignment="1">
      <alignment horizontal="left" vertical="top" wrapText="1"/>
    </xf>
    <xf numFmtId="0" fontId="10" fillId="0" borderId="0" xfId="0" applyFont="1" applyFill="1" applyBorder="1" applyAlignment="1">
      <alignment horizontal="left" vertical="top"/>
    </xf>
    <xf numFmtId="165" fontId="32" fillId="2" borderId="3" xfId="1" applyNumberFormat="1" applyFont="1" applyFill="1" applyBorder="1" applyAlignment="1">
      <alignment vertical="top"/>
    </xf>
    <xf numFmtId="165" fontId="52" fillId="0" borderId="1" xfId="1" applyNumberFormat="1" applyFont="1" applyBorder="1" applyAlignment="1">
      <alignment horizontal="left" vertical="top" wrapText="1"/>
    </xf>
    <xf numFmtId="165" fontId="50" fillId="0" borderId="0" xfId="1" applyNumberFormat="1" applyFont="1" applyFill="1" applyBorder="1" applyAlignment="1">
      <alignment vertical="top"/>
    </xf>
    <xf numFmtId="165" fontId="52" fillId="2" borderId="3" xfId="1" applyNumberFormat="1" applyFont="1" applyFill="1" applyBorder="1" applyAlignment="1">
      <alignment horizontal="center" vertical="top"/>
    </xf>
    <xf numFmtId="3" fontId="55" fillId="0" borderId="1" xfId="0" applyNumberFormat="1" applyFont="1" applyFill="1" applyBorder="1" applyAlignment="1">
      <alignment horizontal="right" vertical="top"/>
    </xf>
    <xf numFmtId="165" fontId="71" fillId="0" borderId="1" xfId="1" applyNumberFormat="1" applyFont="1" applyFill="1" applyBorder="1" applyAlignment="1">
      <alignment horizontal="right" vertical="top"/>
    </xf>
    <xf numFmtId="3" fontId="64" fillId="0" borderId="1" xfId="1" applyNumberFormat="1" applyFont="1" applyFill="1" applyBorder="1" applyAlignment="1">
      <alignment horizontal="right" vertical="top"/>
    </xf>
    <xf numFmtId="164" fontId="64" fillId="0" borderId="1" xfId="1" applyNumberFormat="1" applyFont="1" applyFill="1" applyBorder="1" applyAlignment="1">
      <alignment horizontal="right" vertical="top"/>
    </xf>
    <xf numFmtId="167" fontId="55" fillId="0" borderId="0" xfId="1" applyNumberFormat="1" applyFont="1" applyFill="1" applyBorder="1" applyAlignment="1">
      <alignment horizontal="left" vertical="top"/>
    </xf>
    <xf numFmtId="164" fontId="64" fillId="0" borderId="1" xfId="1" applyNumberFormat="1" applyFont="1" applyFill="1" applyBorder="1" applyAlignment="1">
      <alignment vertical="top"/>
    </xf>
    <xf numFmtId="3" fontId="58" fillId="0" borderId="1" xfId="0" applyNumberFormat="1" applyFont="1" applyBorder="1" applyAlignment="1">
      <alignment horizontal="right" vertical="top" shrinkToFit="1"/>
    </xf>
    <xf numFmtId="165" fontId="50" fillId="0" borderId="9" xfId="1" applyNumberFormat="1" applyFont="1" applyFill="1" applyBorder="1" applyAlignment="1">
      <alignment vertical="top"/>
    </xf>
    <xf numFmtId="165" fontId="50" fillId="2" borderId="9" xfId="1" applyNumberFormat="1" applyFont="1" applyFill="1" applyBorder="1" applyAlignment="1">
      <alignment vertical="top"/>
    </xf>
    <xf numFmtId="165" fontId="50" fillId="2" borderId="2" xfId="1" applyNumberFormat="1" applyFont="1" applyFill="1" applyBorder="1" applyAlignment="1">
      <alignment vertical="top"/>
    </xf>
    <xf numFmtId="165" fontId="50" fillId="2" borderId="12" xfId="1" applyNumberFormat="1" applyFont="1" applyFill="1" applyBorder="1" applyAlignment="1">
      <alignment vertical="top"/>
    </xf>
    <xf numFmtId="0" fontId="71" fillId="2" borderId="1" xfId="0" applyFont="1" applyFill="1" applyBorder="1" applyAlignment="1">
      <alignment vertical="top"/>
    </xf>
    <xf numFmtId="167" fontId="54" fillId="2" borderId="1" xfId="0" quotePrefix="1" applyNumberFormat="1" applyFont="1" applyFill="1" applyBorder="1" applyAlignment="1">
      <alignment vertical="top"/>
    </xf>
    <xf numFmtId="0" fontId="50" fillId="2" borderId="9" xfId="0" applyFont="1" applyFill="1" applyBorder="1" applyAlignment="1">
      <alignment vertical="top"/>
    </xf>
    <xf numFmtId="167" fontId="55" fillId="2" borderId="1" xfId="1" applyNumberFormat="1" applyFont="1" applyFill="1" applyBorder="1" applyAlignment="1">
      <alignment vertical="top"/>
    </xf>
    <xf numFmtId="0" fontId="55" fillId="2" borderId="0" xfId="0" applyFont="1" applyFill="1" applyBorder="1" applyAlignment="1">
      <alignment vertical="top"/>
    </xf>
    <xf numFmtId="0" fontId="71" fillId="0" borderId="1" xfId="0" applyFont="1" applyBorder="1" applyAlignment="1">
      <alignment vertical="top"/>
    </xf>
    <xf numFmtId="3" fontId="55" fillId="6" borderId="1" xfId="0" applyNumberFormat="1" applyFont="1" applyFill="1" applyBorder="1" applyAlignment="1">
      <alignment vertical="top"/>
    </xf>
    <xf numFmtId="167" fontId="54" fillId="0" borderId="1" xfId="0" quotePrefix="1" applyNumberFormat="1" applyFont="1" applyBorder="1" applyAlignment="1">
      <alignment vertical="top"/>
    </xf>
    <xf numFmtId="167" fontId="55" fillId="0" borderId="1" xfId="1" applyNumberFormat="1" applyFont="1" applyFill="1" applyBorder="1" applyAlignment="1">
      <alignment vertical="top"/>
    </xf>
    <xf numFmtId="0" fontId="55" fillId="0" borderId="0" xfId="0" applyFont="1" applyFill="1" applyBorder="1" applyAlignment="1">
      <alignment vertical="top"/>
    </xf>
    <xf numFmtId="167" fontId="66" fillId="0" borderId="1" xfId="1" applyNumberFormat="1" applyFont="1" applyFill="1" applyBorder="1" applyAlignment="1">
      <alignment horizontal="left" vertical="top"/>
    </xf>
    <xf numFmtId="43" fontId="32" fillId="2" borderId="9" xfId="1" applyNumberFormat="1" applyFont="1" applyFill="1" applyBorder="1" applyAlignment="1">
      <alignment vertical="top"/>
    </xf>
    <xf numFmtId="164" fontId="55" fillId="2" borderId="0" xfId="1" applyFont="1" applyFill="1" applyBorder="1" applyAlignment="1">
      <alignment horizontal="left" vertical="top"/>
    </xf>
    <xf numFmtId="165" fontId="48" fillId="2" borderId="1" xfId="1" applyNumberFormat="1" applyFont="1" applyFill="1" applyBorder="1" applyAlignment="1">
      <alignment horizontal="right" vertical="top" wrapText="1"/>
    </xf>
    <xf numFmtId="164" fontId="55" fillId="2" borderId="0" xfId="1" applyFont="1" applyFill="1" applyBorder="1" applyAlignment="1">
      <alignment vertical="top"/>
    </xf>
    <xf numFmtId="164" fontId="71" fillId="2" borderId="0" xfId="1" applyFont="1" applyFill="1" applyBorder="1" applyAlignment="1">
      <alignment vertical="top"/>
    </xf>
    <xf numFmtId="0" fontId="50" fillId="2" borderId="2" xfId="0" applyFont="1" applyFill="1" applyBorder="1" applyAlignment="1">
      <alignment horizontal="left" vertical="top" wrapText="1"/>
    </xf>
    <xf numFmtId="0" fontId="50" fillId="2" borderId="3" xfId="0" applyFont="1" applyFill="1" applyBorder="1" applyAlignment="1">
      <alignment horizontal="left" vertical="top" wrapText="1"/>
    </xf>
    <xf numFmtId="0" fontId="50" fillId="2" borderId="22" xfId="0" applyFont="1" applyFill="1" applyBorder="1" applyAlignment="1">
      <alignment horizontal="left" vertical="top" wrapText="1"/>
    </xf>
    <xf numFmtId="0" fontId="48" fillId="2" borderId="1" xfId="0" applyFont="1" applyFill="1" applyBorder="1" applyAlignment="1">
      <alignment horizontal="left" vertical="top" wrapText="1"/>
    </xf>
    <xf numFmtId="0" fontId="48" fillId="2" borderId="1" xfId="0" applyFont="1" applyFill="1" applyBorder="1" applyAlignment="1">
      <alignment horizontal="left" vertical="top"/>
    </xf>
    <xf numFmtId="165" fontId="76" fillId="2" borderId="2" xfId="1" applyNumberFormat="1" applyFont="1" applyFill="1" applyBorder="1" applyAlignment="1">
      <alignment horizontal="right" vertical="top"/>
    </xf>
    <xf numFmtId="0" fontId="55" fillId="2" borderId="12" xfId="0" applyFont="1" applyFill="1" applyBorder="1" applyAlignment="1">
      <alignment horizontal="left" vertical="top"/>
    </xf>
    <xf numFmtId="0" fontId="48" fillId="2" borderId="2" xfId="0" applyFont="1" applyFill="1" applyBorder="1" applyAlignment="1">
      <alignment vertical="top" wrapText="1"/>
    </xf>
    <xf numFmtId="165" fontId="77" fillId="2" borderId="2" xfId="1" applyNumberFormat="1" applyFont="1" applyFill="1" applyBorder="1" applyAlignment="1">
      <alignment vertical="top"/>
    </xf>
    <xf numFmtId="165" fontId="51" fillId="2" borderId="2" xfId="1" applyNumberFormat="1" applyFont="1" applyFill="1" applyBorder="1" applyAlignment="1">
      <alignment vertical="top"/>
    </xf>
    <xf numFmtId="165" fontId="49" fillId="2" borderId="2" xfId="1" applyNumberFormat="1" applyFont="1" applyFill="1" applyBorder="1" applyAlignment="1">
      <alignment vertical="top"/>
    </xf>
    <xf numFmtId="167" fontId="54" fillId="2" borderId="2" xfId="1" applyNumberFormat="1" applyFont="1" applyFill="1" applyBorder="1" applyAlignment="1">
      <alignment vertical="top"/>
    </xf>
    <xf numFmtId="165" fontId="76" fillId="2" borderId="2" xfId="1" applyNumberFormat="1" applyFont="1" applyFill="1" applyBorder="1" applyAlignment="1">
      <alignment vertical="top"/>
    </xf>
    <xf numFmtId="165" fontId="49" fillId="2" borderId="12" xfId="1" applyNumberFormat="1" applyFont="1" applyFill="1" applyBorder="1" applyAlignment="1">
      <alignment horizontal="left" vertical="top"/>
    </xf>
    <xf numFmtId="165" fontId="32" fillId="2" borderId="1" xfId="0" applyNumberFormat="1" applyFont="1" applyFill="1" applyBorder="1" applyAlignment="1">
      <alignment vertical="top"/>
    </xf>
    <xf numFmtId="165" fontId="5" fillId="2" borderId="1" xfId="0" applyNumberFormat="1" applyFont="1" applyFill="1" applyBorder="1" applyAlignment="1">
      <alignment vertical="top"/>
    </xf>
    <xf numFmtId="164" fontId="10" fillId="2" borderId="9" xfId="0" applyNumberFormat="1" applyFont="1" applyFill="1" applyBorder="1" applyAlignment="1">
      <alignment vertical="top"/>
    </xf>
    <xf numFmtId="164" fontId="10" fillId="0" borderId="9" xfId="1" applyFont="1" applyFill="1" applyBorder="1" applyAlignment="1">
      <alignment vertical="top"/>
    </xf>
    <xf numFmtId="0" fontId="4" fillId="0" borderId="0" xfId="0" applyFont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65" fontId="4" fillId="0" borderId="2" xfId="1" applyNumberFormat="1" applyFont="1" applyBorder="1" applyAlignment="1">
      <alignment horizontal="center" vertical="top" wrapText="1"/>
    </xf>
    <xf numFmtId="165" fontId="4" fillId="0" borderId="22" xfId="1" applyNumberFormat="1" applyFont="1" applyBorder="1" applyAlignment="1">
      <alignment horizontal="center" vertical="top" wrapText="1"/>
    </xf>
    <xf numFmtId="165" fontId="4" fillId="0" borderId="3" xfId="1" applyNumberFormat="1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2" xfId="0" applyFont="1" applyBorder="1" applyAlignment="1">
      <alignment horizontal="left" vertical="center"/>
    </xf>
    <xf numFmtId="0" fontId="5" fillId="0" borderId="2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165" fontId="7" fillId="0" borderId="2" xfId="1" applyNumberFormat="1" applyFont="1" applyBorder="1" applyAlignment="1">
      <alignment horizontal="center" vertical="top"/>
    </xf>
    <xf numFmtId="165" fontId="7" fillId="0" borderId="3" xfId="1" applyNumberFormat="1" applyFont="1" applyBorder="1" applyAlignment="1">
      <alignment horizontal="center" vertical="top"/>
    </xf>
    <xf numFmtId="0" fontId="6" fillId="2" borderId="2" xfId="0" applyFont="1" applyFill="1" applyBorder="1" applyAlignment="1">
      <alignment horizontal="left" vertical="top" wrapText="1"/>
    </xf>
    <xf numFmtId="0" fontId="6" fillId="2" borderId="3" xfId="0" applyFont="1" applyFill="1" applyBorder="1" applyAlignment="1">
      <alignment horizontal="left" vertical="top" wrapText="1"/>
    </xf>
    <xf numFmtId="0" fontId="4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horizontal="center" vertical="top"/>
    </xf>
    <xf numFmtId="164" fontId="4" fillId="0" borderId="2" xfId="1" applyFont="1" applyBorder="1" applyAlignment="1">
      <alignment horizontal="center" vertical="top"/>
    </xf>
    <xf numFmtId="164" fontId="4" fillId="0" borderId="3" xfId="1" applyFont="1" applyBorder="1" applyAlignment="1">
      <alignment horizontal="center" vertical="top"/>
    </xf>
    <xf numFmtId="165" fontId="5" fillId="0" borderId="2" xfId="1" applyNumberFormat="1" applyFont="1" applyBorder="1" applyAlignment="1">
      <alignment horizontal="center" vertical="top"/>
    </xf>
    <xf numFmtId="165" fontId="5" fillId="0" borderId="3" xfId="1" applyNumberFormat="1" applyFont="1" applyBorder="1" applyAlignment="1">
      <alignment horizontal="center" vertical="top"/>
    </xf>
    <xf numFmtId="165" fontId="8" fillId="0" borderId="2" xfId="1" applyNumberFormat="1" applyFont="1" applyBorder="1" applyAlignment="1">
      <alignment horizontal="center" vertical="top" wrapText="1"/>
    </xf>
    <xf numFmtId="165" fontId="8" fillId="0" borderId="3" xfId="1" applyNumberFormat="1" applyFont="1" applyBorder="1" applyAlignment="1">
      <alignment horizontal="center" vertical="top" wrapText="1"/>
    </xf>
    <xf numFmtId="165" fontId="9" fillId="0" borderId="2" xfId="1" applyNumberFormat="1" applyFont="1" applyBorder="1" applyAlignment="1">
      <alignment horizontal="center" vertical="top" wrapText="1"/>
    </xf>
    <xf numFmtId="165" fontId="9" fillId="0" borderId="3" xfId="1" applyNumberFormat="1" applyFont="1" applyBorder="1" applyAlignment="1">
      <alignment horizontal="center" vertical="top" wrapText="1"/>
    </xf>
    <xf numFmtId="0" fontId="23" fillId="0" borderId="2" xfId="0" applyFont="1" applyBorder="1" applyAlignment="1">
      <alignment horizontal="center" vertical="top"/>
    </xf>
    <xf numFmtId="0" fontId="23" fillId="0" borderId="3" xfId="0" applyFont="1" applyBorder="1" applyAlignment="1">
      <alignment horizontal="center" vertical="top"/>
    </xf>
    <xf numFmtId="165" fontId="4" fillId="0" borderId="2" xfId="1" applyNumberFormat="1" applyFont="1" applyBorder="1" applyAlignment="1">
      <alignment vertical="center" wrapText="1"/>
    </xf>
    <xf numFmtId="165" fontId="4" fillId="0" borderId="22" xfId="1" applyNumberFormat="1" applyFont="1" applyBorder="1" applyAlignment="1">
      <alignment vertical="center" wrapText="1"/>
    </xf>
    <xf numFmtId="165" fontId="4" fillId="0" borderId="3" xfId="1" applyNumberFormat="1" applyFont="1" applyBorder="1" applyAlignment="1">
      <alignment vertical="center" wrapText="1"/>
    </xf>
    <xf numFmtId="164" fontId="5" fillId="0" borderId="2" xfId="1" applyFont="1" applyBorder="1" applyAlignment="1">
      <alignment horizontal="center" vertical="top"/>
    </xf>
    <xf numFmtId="164" fontId="5" fillId="0" borderId="3" xfId="1" applyFont="1" applyBorder="1" applyAlignment="1">
      <alignment horizontal="center" vertical="top"/>
    </xf>
    <xf numFmtId="0" fontId="5" fillId="0" borderId="2" xfId="0" applyFont="1" applyBorder="1" applyAlignment="1">
      <alignment horizontal="center" vertical="top"/>
    </xf>
    <xf numFmtId="0" fontId="5" fillId="0" borderId="3" xfId="0" applyFont="1" applyBorder="1" applyAlignment="1">
      <alignment horizontal="center" vertical="top"/>
    </xf>
    <xf numFmtId="0" fontId="6" fillId="0" borderId="2" xfId="0" applyFont="1" applyFill="1" applyBorder="1" applyAlignment="1">
      <alignment horizontal="left" vertical="top" wrapText="1"/>
    </xf>
    <xf numFmtId="0" fontId="6" fillId="0" borderId="3" xfId="0" applyFont="1" applyFill="1" applyBorder="1" applyAlignment="1">
      <alignment horizontal="left" vertical="top" wrapText="1"/>
    </xf>
    <xf numFmtId="0" fontId="6" fillId="0" borderId="22" xfId="0" applyFont="1" applyFill="1" applyBorder="1" applyAlignment="1">
      <alignment horizontal="left" vertical="top" wrapText="1"/>
    </xf>
    <xf numFmtId="0" fontId="4" fillId="3" borderId="2" xfId="0" applyFont="1" applyFill="1" applyBorder="1" applyAlignment="1">
      <alignment horizontal="left" vertical="top" wrapText="1"/>
    </xf>
    <xf numFmtId="0" fontId="4" fillId="3" borderId="3" xfId="0" applyFont="1" applyFill="1" applyBorder="1" applyAlignment="1">
      <alignment horizontal="left" vertical="top" wrapText="1"/>
    </xf>
    <xf numFmtId="0" fontId="4" fillId="0" borderId="0" xfId="0" applyFont="1" applyAlignment="1">
      <alignment horizontal="center" vertical="top"/>
    </xf>
    <xf numFmtId="0" fontId="4" fillId="0" borderId="15" xfId="0" applyFont="1" applyBorder="1" applyAlignment="1">
      <alignment horizontal="center" vertical="top"/>
    </xf>
    <xf numFmtId="0" fontId="4" fillId="0" borderId="8" xfId="0" applyFont="1" applyBorder="1" applyAlignment="1">
      <alignment horizontal="center" vertical="top"/>
    </xf>
    <xf numFmtId="0" fontId="4" fillId="0" borderId="18" xfId="0" applyFont="1" applyBorder="1" applyAlignment="1">
      <alignment horizontal="center" vertical="top"/>
    </xf>
    <xf numFmtId="0" fontId="4" fillId="0" borderId="22" xfId="0" applyFont="1" applyBorder="1" applyAlignment="1">
      <alignment horizontal="center" vertical="top"/>
    </xf>
    <xf numFmtId="0" fontId="4" fillId="0" borderId="12" xfId="0" applyFont="1" applyBorder="1" applyAlignment="1">
      <alignment horizontal="center" vertical="top"/>
    </xf>
    <xf numFmtId="0" fontId="4" fillId="0" borderId="13" xfId="0" applyFont="1" applyBorder="1" applyAlignment="1">
      <alignment horizontal="center" vertical="top"/>
    </xf>
    <xf numFmtId="0" fontId="4" fillId="0" borderId="14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/>
    </xf>
    <xf numFmtId="0" fontId="5" fillId="0" borderId="22" xfId="0" applyFont="1" applyBorder="1" applyAlignment="1">
      <alignment horizontal="center" vertical="top"/>
    </xf>
    <xf numFmtId="165" fontId="51" fillId="0" borderId="2" xfId="1" applyNumberFormat="1" applyFont="1" applyBorder="1" applyAlignment="1">
      <alignment horizontal="center" vertical="top" wrapText="1"/>
    </xf>
    <xf numFmtId="165" fontId="51" fillId="0" borderId="3" xfId="1" applyNumberFormat="1" applyFont="1" applyBorder="1" applyAlignment="1">
      <alignment horizontal="center" vertical="top" wrapText="1"/>
    </xf>
    <xf numFmtId="165" fontId="48" fillId="0" borderId="2" xfId="1" applyNumberFormat="1" applyFont="1" applyBorder="1" applyAlignment="1">
      <alignment horizontal="center" vertical="top" wrapText="1"/>
    </xf>
    <xf numFmtId="165" fontId="48" fillId="0" borderId="22" xfId="1" applyNumberFormat="1" applyFont="1" applyBorder="1" applyAlignment="1">
      <alignment horizontal="center" vertical="top" wrapText="1"/>
    </xf>
    <xf numFmtId="165" fontId="48" fillId="0" borderId="3" xfId="1" applyNumberFormat="1" applyFont="1" applyBorder="1" applyAlignment="1">
      <alignment horizontal="center" vertical="top" wrapText="1"/>
    </xf>
    <xf numFmtId="0" fontId="48" fillId="0" borderId="2" xfId="0" applyFont="1" applyBorder="1" applyAlignment="1">
      <alignment horizontal="center" vertical="top"/>
    </xf>
    <xf numFmtId="0" fontId="48" fillId="0" borderId="22" xfId="0" applyFont="1" applyBorder="1" applyAlignment="1">
      <alignment horizontal="center" vertical="top"/>
    </xf>
    <xf numFmtId="0" fontId="48" fillId="0" borderId="3" xfId="0" applyFont="1" applyBorder="1" applyAlignment="1">
      <alignment horizontal="center" vertical="top"/>
    </xf>
    <xf numFmtId="0" fontId="48" fillId="0" borderId="9" xfId="0" applyFont="1" applyBorder="1" applyAlignment="1">
      <alignment horizontal="center" vertical="top"/>
    </xf>
    <xf numFmtId="0" fontId="48" fillId="0" borderId="10" xfId="0" applyFont="1" applyBorder="1" applyAlignment="1">
      <alignment horizontal="center" vertical="top"/>
    </xf>
    <xf numFmtId="0" fontId="48" fillId="0" borderId="11" xfId="0" applyFont="1" applyBorder="1" applyAlignment="1">
      <alignment horizontal="center" vertical="top"/>
    </xf>
    <xf numFmtId="0" fontId="48" fillId="0" borderId="0" xfId="0" applyFont="1" applyAlignment="1">
      <alignment horizontal="center" vertical="top"/>
    </xf>
    <xf numFmtId="0" fontId="48" fillId="0" borderId="15" xfId="0" applyFont="1" applyBorder="1" applyAlignment="1">
      <alignment horizontal="center" vertical="top"/>
    </xf>
    <xf numFmtId="0" fontId="48" fillId="0" borderId="8" xfId="0" applyFont="1" applyBorder="1" applyAlignment="1">
      <alignment horizontal="center" vertical="top"/>
    </xf>
    <xf numFmtId="0" fontId="48" fillId="0" borderId="18" xfId="0" applyFont="1" applyBorder="1" applyAlignment="1">
      <alignment horizontal="center" vertical="top"/>
    </xf>
    <xf numFmtId="165" fontId="53" fillId="0" borderId="2" xfId="1" applyNumberFormat="1" applyFont="1" applyBorder="1" applyAlignment="1">
      <alignment horizontal="center" vertical="top" wrapText="1"/>
    </xf>
    <xf numFmtId="165" fontId="53" fillId="0" borderId="3" xfId="1" applyNumberFormat="1" applyFont="1" applyBorder="1" applyAlignment="1">
      <alignment horizontal="center" vertical="top" wrapText="1"/>
    </xf>
    <xf numFmtId="165" fontId="52" fillId="0" borderId="2" xfId="1" applyNumberFormat="1" applyFont="1" applyBorder="1" applyAlignment="1">
      <alignment horizontal="center" vertical="top" wrapText="1"/>
    </xf>
    <xf numFmtId="165" fontId="52" fillId="0" borderId="3" xfId="1" applyNumberFormat="1" applyFont="1" applyBorder="1" applyAlignment="1">
      <alignment horizontal="center" vertical="top" wrapText="1"/>
    </xf>
    <xf numFmtId="165" fontId="49" fillId="0" borderId="2" xfId="1" applyNumberFormat="1" applyFont="1" applyBorder="1" applyAlignment="1">
      <alignment horizontal="center" vertical="top"/>
    </xf>
    <xf numFmtId="165" fontId="49" fillId="0" borderId="3" xfId="1" applyNumberFormat="1" applyFont="1" applyBorder="1" applyAlignment="1">
      <alignment horizontal="center" vertical="top"/>
    </xf>
    <xf numFmtId="167" fontId="54" fillId="0" borderId="2" xfId="0" applyNumberFormat="1" applyFont="1" applyBorder="1" applyAlignment="1">
      <alignment horizontal="center" vertical="top" wrapText="1"/>
    </xf>
    <xf numFmtId="167" fontId="54" fillId="0" borderId="3" xfId="0" applyNumberFormat="1" applyFont="1" applyBorder="1" applyAlignment="1">
      <alignment horizontal="center" vertical="top" wrapText="1"/>
    </xf>
    <xf numFmtId="0" fontId="4" fillId="2" borderId="0" xfId="0" applyFont="1" applyFill="1" applyAlignment="1">
      <alignment horizontal="center" vertical="top"/>
    </xf>
    <xf numFmtId="0" fontId="4" fillId="2" borderId="15" xfId="0" applyFont="1" applyFill="1" applyBorder="1" applyAlignment="1">
      <alignment horizontal="center" vertical="top"/>
    </xf>
    <xf numFmtId="0" fontId="4" fillId="2" borderId="8" xfId="0" applyFont="1" applyFill="1" applyBorder="1" applyAlignment="1">
      <alignment horizontal="center" vertical="top"/>
    </xf>
    <xf numFmtId="0" fontId="4" fillId="2" borderId="18" xfId="0" applyFont="1" applyFill="1" applyBorder="1" applyAlignment="1">
      <alignment horizontal="center" vertical="top"/>
    </xf>
    <xf numFmtId="0" fontId="4" fillId="2" borderId="9" xfId="0" applyFont="1" applyFill="1" applyBorder="1" applyAlignment="1">
      <alignment horizontal="center" vertical="top"/>
    </xf>
    <xf numFmtId="0" fontId="4" fillId="2" borderId="10" xfId="0" applyFont="1" applyFill="1" applyBorder="1" applyAlignment="1">
      <alignment horizontal="center" vertical="top"/>
    </xf>
    <xf numFmtId="0" fontId="4" fillId="2" borderId="11" xfId="0" applyFont="1" applyFill="1" applyBorder="1" applyAlignment="1">
      <alignment horizontal="center" vertical="top"/>
    </xf>
    <xf numFmtId="164" fontId="3" fillId="0" borderId="2" xfId="1" applyFont="1" applyBorder="1" applyAlignment="1">
      <alignment horizontal="center"/>
    </xf>
    <xf numFmtId="164" fontId="3" fillId="0" borderId="3" xfId="1" applyFont="1" applyBorder="1" applyAlignment="1">
      <alignment horizontal="center"/>
    </xf>
    <xf numFmtId="0" fontId="3" fillId="2" borderId="1" xfId="0" applyFont="1" applyFill="1" applyBorder="1" applyAlignment="1">
      <alignment horizontal="left" vertical="top" wrapText="1"/>
    </xf>
    <xf numFmtId="165" fontId="1" fillId="2" borderId="0" xfId="1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 vertical="top"/>
    </xf>
    <xf numFmtId="0" fontId="1" fillId="2" borderId="22" xfId="0" applyFont="1" applyFill="1" applyBorder="1" applyAlignment="1">
      <alignment horizontal="center" vertical="top"/>
    </xf>
    <xf numFmtId="0" fontId="1" fillId="2" borderId="3" xfId="0" applyFont="1" applyFill="1" applyBorder="1" applyAlignment="1">
      <alignment horizontal="center" vertical="top"/>
    </xf>
    <xf numFmtId="165" fontId="1" fillId="2" borderId="2" xfId="1" applyNumberFormat="1" applyFont="1" applyFill="1" applyBorder="1" applyAlignment="1">
      <alignment horizontal="center" vertical="top"/>
    </xf>
    <xf numFmtId="165" fontId="1" fillId="2" borderId="22" xfId="1" applyNumberFormat="1" applyFont="1" applyFill="1" applyBorder="1" applyAlignment="1">
      <alignment horizontal="center" vertical="top"/>
    </xf>
    <xf numFmtId="165" fontId="1" fillId="2" borderId="3" xfId="1" applyNumberFormat="1" applyFont="1" applyFill="1" applyBorder="1" applyAlignment="1">
      <alignment horizontal="center" vertical="top"/>
    </xf>
    <xf numFmtId="3" fontId="33" fillId="0" borderId="13" xfId="0" applyNumberFormat="1" applyFont="1" applyBorder="1" applyAlignment="1">
      <alignment horizontal="right" vertical="top" shrinkToFit="1"/>
    </xf>
  </cellXfs>
  <cellStyles count="6">
    <cellStyle name="Comma 2" xfId="4"/>
    <cellStyle name="Normal 2" xfId="3"/>
    <cellStyle name="เครื่องหมายจุลภาค" xfId="1" builtinId="3"/>
    <cellStyle name="เครื่องหมายจุลภาค 2" xfId="5"/>
    <cellStyle name="เครื่องหมายจุลภาค 3" xfId="2"/>
    <cellStyle name="ปกติ" xfId="0" builtinId="0"/>
  </cellStyles>
  <dxfs count="0"/>
  <tableStyles count="0" defaultTableStyle="TableStyleMedium9" defaultPivotStyle="PivotStyleLight16"/>
  <colors>
    <mruColors>
      <color rgb="FF00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3"/>
  <sheetViews>
    <sheetView tabSelected="1" workbookViewId="0">
      <selection activeCell="K7" sqref="K7"/>
    </sheetView>
  </sheetViews>
  <sheetFormatPr defaultColWidth="9" defaultRowHeight="18.75"/>
  <cols>
    <col min="1" max="1" width="39.7109375" style="38" customWidth="1"/>
    <col min="2" max="3" width="10.7109375" style="106" customWidth="1"/>
    <col min="4" max="4" width="10.7109375" style="107" customWidth="1"/>
    <col min="5" max="5" width="10.7109375" style="108" customWidth="1"/>
    <col min="6" max="6" width="10.7109375" style="109" customWidth="1"/>
    <col min="7" max="7" width="10.7109375" style="110" customWidth="1"/>
    <col min="8" max="8" width="10.7109375" style="111" customWidth="1"/>
    <col min="9" max="9" width="10.7109375" style="112" customWidth="1"/>
    <col min="10" max="10" width="13.5703125" style="38" customWidth="1"/>
    <col min="11" max="11" width="25.85546875" style="66" customWidth="1"/>
    <col min="12" max="12" width="24" style="36" customWidth="1"/>
    <col min="13" max="13" width="13.140625" style="37" customWidth="1"/>
    <col min="14" max="16" width="10.5703125" style="37" customWidth="1"/>
    <col min="17" max="17" width="10.5703125" style="36" customWidth="1"/>
    <col min="18" max="18" width="9" style="36"/>
    <col min="19" max="16384" width="9" style="38"/>
  </cols>
  <sheetData>
    <row r="1" spans="1:18" s="21" customFormat="1">
      <c r="A1" s="1111" t="s">
        <v>202</v>
      </c>
      <c r="B1" s="1111"/>
      <c r="C1" s="1111"/>
      <c r="D1" s="1111"/>
      <c r="E1" s="1111"/>
      <c r="F1" s="1111"/>
      <c r="G1" s="1111"/>
      <c r="H1" s="1111"/>
      <c r="I1" s="1111"/>
      <c r="J1" s="1111"/>
      <c r="K1" s="1112"/>
      <c r="L1" s="18"/>
      <c r="M1" s="19"/>
      <c r="N1" s="19"/>
      <c r="O1" s="19"/>
      <c r="P1" s="19"/>
      <c r="Q1" s="20"/>
      <c r="R1" s="20"/>
    </row>
    <row r="2" spans="1:18" s="21" customFormat="1">
      <c r="A2" s="1113" t="s">
        <v>0</v>
      </c>
      <c r="B2" s="1113"/>
      <c r="C2" s="1113"/>
      <c r="D2" s="1113"/>
      <c r="E2" s="1113"/>
      <c r="F2" s="1113"/>
      <c r="G2" s="1113"/>
      <c r="H2" s="1113"/>
      <c r="I2" s="1113"/>
      <c r="J2" s="1113"/>
      <c r="K2" s="1114"/>
      <c r="L2" s="18"/>
      <c r="M2" s="19"/>
      <c r="N2" s="19"/>
      <c r="O2" s="19"/>
      <c r="P2" s="19"/>
      <c r="Q2" s="20"/>
      <c r="R2" s="20"/>
    </row>
    <row r="3" spans="1:18" s="25" customFormat="1" ht="24.75" customHeight="1">
      <c r="A3" s="1115" t="s">
        <v>1</v>
      </c>
      <c r="B3" s="1118" t="s">
        <v>6</v>
      </c>
      <c r="C3" s="1118" t="s">
        <v>212</v>
      </c>
      <c r="D3" s="1121" t="s">
        <v>2</v>
      </c>
      <c r="E3" s="1122"/>
      <c r="F3" s="1122"/>
      <c r="G3" s="1122"/>
      <c r="H3" s="1123"/>
      <c r="I3" s="1124"/>
      <c r="J3" s="1124"/>
      <c r="K3" s="1125" t="s">
        <v>11</v>
      </c>
      <c r="L3" s="22"/>
      <c r="M3" s="23"/>
      <c r="N3" s="23"/>
      <c r="O3" s="23"/>
      <c r="P3" s="23"/>
      <c r="Q3" s="24"/>
      <c r="R3" s="24"/>
    </row>
    <row r="4" spans="1:18" s="25" customFormat="1" ht="24.75" customHeight="1">
      <c r="A4" s="1116"/>
      <c r="B4" s="1119"/>
      <c r="C4" s="1119"/>
      <c r="D4" s="1128" t="s">
        <v>7</v>
      </c>
      <c r="E4" s="1136" t="s">
        <v>8</v>
      </c>
      <c r="F4" s="1138" t="s">
        <v>9</v>
      </c>
      <c r="G4" s="1140" t="s">
        <v>16</v>
      </c>
      <c r="H4" s="1142" t="s">
        <v>10</v>
      </c>
      <c r="I4" s="1134" t="s">
        <v>4</v>
      </c>
      <c r="J4" s="1132" t="s">
        <v>3</v>
      </c>
      <c r="K4" s="1126"/>
      <c r="L4" s="22"/>
      <c r="M4" s="23"/>
      <c r="N4" s="23"/>
      <c r="O4" s="23"/>
      <c r="P4" s="23"/>
      <c r="Q4" s="24"/>
      <c r="R4" s="24"/>
    </row>
    <row r="5" spans="1:18" s="25" customFormat="1" ht="39.75" customHeight="1">
      <c r="A5" s="1117"/>
      <c r="B5" s="1120"/>
      <c r="C5" s="1120"/>
      <c r="D5" s="1129"/>
      <c r="E5" s="1137"/>
      <c r="F5" s="1139"/>
      <c r="G5" s="1141"/>
      <c r="H5" s="1143"/>
      <c r="I5" s="1135"/>
      <c r="J5" s="1133"/>
      <c r="K5" s="1127"/>
      <c r="L5" s="22"/>
      <c r="M5" s="23"/>
      <c r="N5" s="23"/>
      <c r="O5" s="23"/>
      <c r="P5" s="23"/>
      <c r="Q5" s="24"/>
      <c r="R5" s="24"/>
    </row>
    <row r="6" spans="1:18" ht="24.75" customHeight="1" thickBot="1">
      <c r="A6" s="32" t="s">
        <v>51</v>
      </c>
      <c r="B6" s="26"/>
      <c r="C6" s="26"/>
      <c r="D6" s="27"/>
      <c r="E6" s="28"/>
      <c r="F6" s="29"/>
      <c r="G6" s="30"/>
      <c r="H6" s="31"/>
      <c r="I6" s="33"/>
      <c r="J6" s="34"/>
      <c r="K6" s="35"/>
    </row>
    <row r="7" spans="1:18" s="51" customFormat="1" ht="46.5" customHeight="1">
      <c r="A7" s="461" t="s">
        <v>203</v>
      </c>
      <c r="B7" s="117">
        <f>B8+B9+B10+B11+B12</f>
        <v>176090</v>
      </c>
      <c r="C7" s="117">
        <f>C13+C14</f>
        <v>561030</v>
      </c>
      <c r="D7" s="118"/>
      <c r="E7" s="119"/>
      <c r="F7" s="120"/>
      <c r="G7" s="121"/>
      <c r="H7" s="122"/>
      <c r="I7" s="123"/>
      <c r="J7" s="124"/>
      <c r="K7" s="35"/>
      <c r="L7" s="49"/>
      <c r="M7" s="50"/>
      <c r="N7" s="50"/>
      <c r="O7" s="50"/>
      <c r="P7" s="50"/>
      <c r="Q7" s="49"/>
      <c r="R7" s="49"/>
    </row>
    <row r="8" spans="1:18" s="455" customFormat="1" ht="45" customHeight="1">
      <c r="A8" s="428" t="s">
        <v>204</v>
      </c>
      <c r="B8" s="420">
        <v>11685</v>
      </c>
      <c r="C8" s="420"/>
      <c r="D8" s="485"/>
      <c r="E8" s="464"/>
      <c r="F8" s="451"/>
      <c r="G8" s="452"/>
      <c r="H8" s="465"/>
      <c r="I8" s="427">
        <v>11685</v>
      </c>
      <c r="J8" s="469">
        <f>B8-I8</f>
        <v>0</v>
      </c>
      <c r="K8" s="457" t="s">
        <v>330</v>
      </c>
      <c r="L8" s="454"/>
      <c r="M8" s="453"/>
      <c r="N8" s="453"/>
      <c r="O8" s="453"/>
      <c r="P8" s="453"/>
      <c r="Q8" s="454"/>
      <c r="R8" s="454"/>
    </row>
    <row r="9" spans="1:18" s="472" customFormat="1" ht="45" customHeight="1">
      <c r="A9" s="421" t="s">
        <v>205</v>
      </c>
      <c r="B9" s="420">
        <v>1440</v>
      </c>
      <c r="C9" s="420"/>
      <c r="D9" s="485"/>
      <c r="E9" s="464"/>
      <c r="F9" s="466"/>
      <c r="G9" s="467"/>
      <c r="H9" s="468"/>
      <c r="I9" s="427">
        <v>0</v>
      </c>
      <c r="J9" s="469">
        <f>B9-I9</f>
        <v>1440</v>
      </c>
      <c r="K9" s="445"/>
      <c r="L9" s="470"/>
      <c r="M9" s="471"/>
      <c r="N9" s="471"/>
      <c r="O9" s="471"/>
      <c r="P9" s="471"/>
      <c r="Q9" s="470"/>
      <c r="R9" s="470"/>
    </row>
    <row r="10" spans="1:18" s="481" customFormat="1" ht="45" customHeight="1">
      <c r="A10" s="462" t="s">
        <v>206</v>
      </c>
      <c r="B10" s="447">
        <v>131700</v>
      </c>
      <c r="C10" s="463"/>
      <c r="D10" s="473"/>
      <c r="E10" s="473">
        <v>131700</v>
      </c>
      <c r="F10" s="474"/>
      <c r="G10" s="475"/>
      <c r="H10" s="476"/>
      <c r="I10" s="477">
        <v>131700</v>
      </c>
      <c r="J10" s="478">
        <f>B10-I10</f>
        <v>0</v>
      </c>
      <c r="K10" s="428"/>
      <c r="L10" s="479"/>
      <c r="M10" s="480"/>
      <c r="N10" s="480"/>
      <c r="O10" s="480"/>
      <c r="P10" s="480"/>
      <c r="Q10" s="479"/>
      <c r="R10" s="479"/>
    </row>
    <row r="11" spans="1:18" s="481" customFormat="1" ht="24.95" customHeight="1">
      <c r="A11" s="430" t="s">
        <v>207</v>
      </c>
      <c r="B11" s="447">
        <v>21265</v>
      </c>
      <c r="C11" s="463"/>
      <c r="D11" s="473"/>
      <c r="E11" s="473">
        <v>21265</v>
      </c>
      <c r="F11" s="474"/>
      <c r="G11" s="475"/>
      <c r="H11" s="476"/>
      <c r="I11" s="477">
        <v>6260</v>
      </c>
      <c r="J11" s="478">
        <f>E11-I11</f>
        <v>15005</v>
      </c>
      <c r="K11" s="428" t="s">
        <v>319</v>
      </c>
      <c r="L11" s="479" t="s">
        <v>320</v>
      </c>
      <c r="M11" s="480"/>
      <c r="N11" s="480"/>
      <c r="O11" s="480"/>
      <c r="P11" s="480"/>
      <c r="Q11" s="479"/>
      <c r="R11" s="479"/>
    </row>
    <row r="12" spans="1:18" s="424" customFormat="1" ht="42.75" customHeight="1">
      <c r="A12" s="430" t="s">
        <v>208</v>
      </c>
      <c r="B12" s="510">
        <v>10000</v>
      </c>
      <c r="C12" s="1208"/>
      <c r="D12" s="482"/>
      <c r="E12" s="482"/>
      <c r="F12" s="425"/>
      <c r="G12" s="426"/>
      <c r="H12" s="491"/>
      <c r="I12" s="427">
        <v>0</v>
      </c>
      <c r="J12" s="492">
        <f>B12-I12</f>
        <v>10000</v>
      </c>
      <c r="K12" s="483"/>
      <c r="L12" s="423"/>
      <c r="M12" s="422"/>
      <c r="N12" s="422"/>
      <c r="O12" s="422"/>
      <c r="P12" s="422"/>
      <c r="Q12" s="423"/>
      <c r="R12" s="423"/>
    </row>
    <row r="13" spans="1:18" s="472" customFormat="1" ht="24.95" customHeight="1">
      <c r="A13" s="430" t="s">
        <v>209</v>
      </c>
      <c r="B13" s="447" t="s">
        <v>210</v>
      </c>
      <c r="C13" s="447">
        <v>548000</v>
      </c>
      <c r="D13" s="482"/>
      <c r="E13" s="482"/>
      <c r="F13" s="466"/>
      <c r="G13" s="467"/>
      <c r="H13" s="468"/>
      <c r="I13" s="598">
        <v>196200</v>
      </c>
      <c r="J13" s="599">
        <f>C13-I13</f>
        <v>351800</v>
      </c>
      <c r="K13" s="600"/>
      <c r="L13" s="470"/>
      <c r="M13" s="471"/>
      <c r="N13" s="471"/>
      <c r="O13" s="471"/>
      <c r="P13" s="471"/>
      <c r="Q13" s="470"/>
      <c r="R13" s="470"/>
    </row>
    <row r="14" spans="1:18" s="472" customFormat="1" ht="45" customHeight="1">
      <c r="A14" s="430" t="s">
        <v>211</v>
      </c>
      <c r="B14" s="447" t="s">
        <v>210</v>
      </c>
      <c r="C14" s="447">
        <v>13030</v>
      </c>
      <c r="D14" s="450"/>
      <c r="E14" s="477"/>
      <c r="F14" s="466">
        <v>13030</v>
      </c>
      <c r="G14" s="467"/>
      <c r="H14" s="468"/>
      <c r="I14" s="613">
        <v>13030</v>
      </c>
      <c r="J14" s="614">
        <f>C14-I14</f>
        <v>0</v>
      </c>
      <c r="K14" s="484"/>
      <c r="L14" s="470"/>
      <c r="M14" s="471"/>
      <c r="N14" s="471"/>
      <c r="O14" s="471"/>
      <c r="P14" s="471"/>
      <c r="Q14" s="470"/>
      <c r="R14" s="470"/>
    </row>
    <row r="15" spans="1:18" s="51" customFormat="1" ht="24" customHeight="1">
      <c r="A15" s="60"/>
      <c r="B15" s="61"/>
      <c r="C15" s="61"/>
      <c r="D15" s="62"/>
      <c r="E15" s="42"/>
      <c r="F15" s="45"/>
      <c r="G15" s="46"/>
      <c r="H15" s="47"/>
      <c r="I15" s="42"/>
      <c r="J15" s="48"/>
      <c r="K15" s="63"/>
      <c r="L15" s="49"/>
      <c r="M15" s="50"/>
      <c r="N15" s="50"/>
      <c r="O15" s="50"/>
      <c r="P15" s="50"/>
      <c r="Q15" s="49"/>
      <c r="R15" s="49"/>
    </row>
    <row r="16" spans="1:18" s="51" customFormat="1" ht="24" customHeight="1">
      <c r="A16" s="137"/>
      <c r="B16" s="72"/>
      <c r="C16" s="72"/>
      <c r="D16" s="73"/>
      <c r="E16" s="42"/>
      <c r="F16" s="45"/>
      <c r="G16" s="46"/>
      <c r="H16" s="47"/>
      <c r="I16" s="42"/>
      <c r="J16" s="48"/>
      <c r="K16" s="63"/>
      <c r="L16" s="49"/>
      <c r="M16" s="50"/>
      <c r="N16" s="50"/>
      <c r="O16" s="50"/>
      <c r="P16" s="50"/>
      <c r="Q16" s="49"/>
      <c r="R16" s="49"/>
    </row>
    <row r="17" spans="1:18" s="51" customFormat="1" ht="24" customHeight="1">
      <c r="A17" s="71"/>
      <c r="B17" s="72"/>
      <c r="C17" s="72"/>
      <c r="D17" s="73"/>
      <c r="E17" s="42"/>
      <c r="F17" s="45"/>
      <c r="G17" s="46"/>
      <c r="H17" s="47"/>
      <c r="I17" s="42"/>
      <c r="J17" s="74"/>
      <c r="K17" s="63"/>
      <c r="L17" s="49"/>
      <c r="M17" s="50"/>
      <c r="N17" s="50"/>
      <c r="O17" s="50"/>
      <c r="P17" s="50"/>
      <c r="Q17" s="49"/>
      <c r="R17" s="49"/>
    </row>
    <row r="18" spans="1:18" s="51" customFormat="1" ht="24" customHeight="1">
      <c r="A18" s="71"/>
      <c r="B18" s="72"/>
      <c r="C18" s="72"/>
      <c r="D18" s="73"/>
      <c r="E18" s="42"/>
      <c r="F18" s="45"/>
      <c r="G18" s="46"/>
      <c r="H18" s="47"/>
      <c r="I18" s="42"/>
      <c r="J18" s="74"/>
      <c r="K18" s="63"/>
      <c r="L18" s="49"/>
      <c r="M18" s="50"/>
      <c r="N18" s="50"/>
      <c r="O18" s="50"/>
      <c r="P18" s="50"/>
      <c r="Q18" s="49"/>
      <c r="R18" s="49"/>
    </row>
    <row r="19" spans="1:18" s="51" customFormat="1" ht="24" customHeight="1">
      <c r="A19" s="71"/>
      <c r="B19" s="72"/>
      <c r="C19" s="72"/>
      <c r="D19" s="73"/>
      <c r="E19" s="42"/>
      <c r="F19" s="45"/>
      <c r="G19" s="46"/>
      <c r="H19" s="47"/>
      <c r="I19" s="42"/>
      <c r="J19" s="74"/>
      <c r="K19" s="63"/>
      <c r="L19" s="49"/>
      <c r="M19" s="50"/>
      <c r="N19" s="50"/>
      <c r="O19" s="50"/>
      <c r="P19" s="50"/>
      <c r="Q19" s="49"/>
      <c r="R19" s="49"/>
    </row>
    <row r="20" spans="1:18" s="51" customFormat="1" ht="24" customHeight="1">
      <c r="A20" s="71"/>
      <c r="B20" s="72"/>
      <c r="C20" s="72"/>
      <c r="D20" s="73"/>
      <c r="E20" s="42"/>
      <c r="F20" s="45"/>
      <c r="G20" s="46"/>
      <c r="H20" s="47"/>
      <c r="I20" s="42"/>
      <c r="J20" s="138"/>
      <c r="K20" s="63"/>
      <c r="L20" s="49"/>
      <c r="M20" s="50"/>
      <c r="N20" s="50"/>
      <c r="O20" s="50"/>
      <c r="P20" s="50"/>
      <c r="Q20" s="49"/>
      <c r="R20" s="49"/>
    </row>
    <row r="21" spans="1:18" s="51" customFormat="1" ht="24" customHeight="1">
      <c r="A21" s="71"/>
      <c r="B21" s="72"/>
      <c r="C21" s="72"/>
      <c r="D21" s="73"/>
      <c r="E21" s="42"/>
      <c r="F21" s="45"/>
      <c r="G21" s="46"/>
      <c r="H21" s="47"/>
      <c r="I21" s="139"/>
      <c r="J21" s="140"/>
      <c r="K21" s="63"/>
      <c r="L21" s="49"/>
      <c r="M21" s="50"/>
      <c r="N21" s="50"/>
      <c r="O21" s="50"/>
      <c r="P21" s="50"/>
      <c r="Q21" s="49"/>
      <c r="R21" s="49"/>
    </row>
    <row r="22" spans="1:18" s="51" customFormat="1" ht="24" customHeight="1">
      <c r="A22" s="71"/>
      <c r="B22" s="72"/>
      <c r="C22" s="72"/>
      <c r="D22" s="62"/>
      <c r="E22" s="42"/>
      <c r="F22" s="45"/>
      <c r="G22" s="46"/>
      <c r="H22" s="47"/>
      <c r="I22" s="42"/>
      <c r="J22" s="48"/>
      <c r="K22" s="63"/>
      <c r="L22" s="49"/>
      <c r="M22" s="50"/>
      <c r="N22" s="50"/>
      <c r="O22" s="50"/>
      <c r="P22" s="50"/>
      <c r="Q22" s="49"/>
      <c r="R22" s="49"/>
    </row>
    <row r="23" spans="1:18" s="51" customFormat="1" ht="24" customHeight="1">
      <c r="A23" s="76"/>
      <c r="B23" s="72"/>
      <c r="C23" s="72"/>
      <c r="D23" s="62"/>
      <c r="E23" s="42"/>
      <c r="F23" s="45"/>
      <c r="G23" s="46"/>
      <c r="H23" s="47"/>
      <c r="I23" s="42"/>
      <c r="J23" s="48"/>
      <c r="K23" s="63"/>
      <c r="L23" s="49"/>
      <c r="M23" s="50"/>
      <c r="N23" s="50"/>
      <c r="O23" s="50"/>
      <c r="P23" s="50"/>
      <c r="Q23" s="49"/>
      <c r="R23" s="49"/>
    </row>
    <row r="24" spans="1:18" s="51" customFormat="1" ht="24" customHeight="1">
      <c r="A24" s="76"/>
      <c r="B24" s="72"/>
      <c r="C24" s="72"/>
      <c r="D24" s="62"/>
      <c r="E24" s="42"/>
      <c r="F24" s="45"/>
      <c r="G24" s="46"/>
      <c r="H24" s="47"/>
      <c r="I24" s="42"/>
      <c r="J24" s="135"/>
      <c r="K24" s="63"/>
      <c r="L24" s="49"/>
      <c r="M24" s="50"/>
      <c r="N24" s="50"/>
      <c r="O24" s="50"/>
      <c r="P24" s="50"/>
      <c r="Q24" s="49"/>
      <c r="R24" s="49"/>
    </row>
    <row r="25" spans="1:18" s="51" customFormat="1" ht="24" customHeight="1">
      <c r="A25" s="76"/>
      <c r="B25" s="72"/>
      <c r="C25" s="72"/>
      <c r="D25" s="62"/>
      <c r="E25" s="42"/>
      <c r="F25" s="45"/>
      <c r="G25" s="46"/>
      <c r="H25" s="47"/>
      <c r="I25" s="139"/>
      <c r="J25" s="141"/>
      <c r="K25" s="63"/>
      <c r="L25" s="49"/>
      <c r="M25" s="50"/>
      <c r="N25" s="50"/>
      <c r="O25" s="50"/>
      <c r="P25" s="50"/>
      <c r="Q25" s="49"/>
      <c r="R25" s="49"/>
    </row>
    <row r="26" spans="1:18" s="51" customFormat="1" ht="24" customHeight="1">
      <c r="A26" s="1130"/>
      <c r="B26" s="72"/>
      <c r="C26" s="72"/>
      <c r="D26" s="62"/>
      <c r="E26" s="42"/>
      <c r="F26" s="45"/>
      <c r="G26" s="46"/>
      <c r="H26" s="47"/>
      <c r="I26" s="42"/>
      <c r="J26" s="138"/>
      <c r="K26" s="63"/>
      <c r="L26" s="49"/>
      <c r="M26" s="50"/>
      <c r="N26" s="50"/>
      <c r="O26" s="50"/>
      <c r="P26" s="50"/>
      <c r="Q26" s="49"/>
      <c r="R26" s="49"/>
    </row>
    <row r="27" spans="1:18" s="51" customFormat="1" ht="24" customHeight="1">
      <c r="A27" s="1131"/>
      <c r="B27" s="142"/>
      <c r="C27" s="142"/>
      <c r="D27" s="73"/>
      <c r="E27" s="42"/>
      <c r="F27" s="45"/>
      <c r="G27" s="46"/>
      <c r="H27" s="47"/>
      <c r="I27" s="128"/>
      <c r="J27" s="143"/>
      <c r="K27" s="63"/>
      <c r="L27" s="49"/>
      <c r="M27" s="50"/>
      <c r="N27" s="50"/>
      <c r="O27" s="50"/>
      <c r="P27" s="50"/>
      <c r="Q27" s="49"/>
      <c r="R27" s="49"/>
    </row>
    <row r="28" spans="1:18" s="51" customFormat="1" ht="24" customHeight="1">
      <c r="A28" s="144"/>
      <c r="B28" s="72"/>
      <c r="C28" s="72"/>
      <c r="D28" s="62"/>
      <c r="E28" s="42"/>
      <c r="F28" s="45"/>
      <c r="G28" s="46"/>
      <c r="H28" s="47"/>
      <c r="I28" s="128"/>
      <c r="J28" s="143"/>
      <c r="K28" s="63"/>
      <c r="L28" s="49"/>
      <c r="M28" s="50"/>
      <c r="N28" s="50"/>
      <c r="O28" s="50"/>
      <c r="P28" s="50"/>
      <c r="Q28" s="49"/>
      <c r="R28" s="49"/>
    </row>
    <row r="29" spans="1:18" s="51" customFormat="1" ht="24" customHeight="1">
      <c r="A29" s="144"/>
      <c r="B29" s="72"/>
      <c r="C29" s="72"/>
      <c r="D29" s="62"/>
      <c r="E29" s="42"/>
      <c r="F29" s="45"/>
      <c r="G29" s="46"/>
      <c r="H29" s="47"/>
      <c r="I29" s="128"/>
      <c r="J29" s="143"/>
      <c r="K29" s="63"/>
      <c r="L29" s="49"/>
      <c r="M29" s="50"/>
      <c r="N29" s="50"/>
      <c r="O29" s="50"/>
      <c r="P29" s="50"/>
      <c r="Q29" s="49"/>
      <c r="R29" s="49"/>
    </row>
    <row r="30" spans="1:18" s="51" customFormat="1" ht="24" customHeight="1">
      <c r="A30" s="144"/>
      <c r="B30" s="72"/>
      <c r="C30" s="72"/>
      <c r="D30" s="62"/>
      <c r="E30" s="42"/>
      <c r="F30" s="45"/>
      <c r="G30" s="46"/>
      <c r="H30" s="47"/>
      <c r="I30" s="128"/>
      <c r="J30" s="143"/>
      <c r="K30" s="63"/>
      <c r="L30" s="49"/>
      <c r="M30" s="50"/>
      <c r="N30" s="50"/>
      <c r="O30" s="50"/>
      <c r="P30" s="50"/>
      <c r="Q30" s="49"/>
      <c r="R30" s="49"/>
    </row>
    <row r="31" spans="1:18" s="51" customFormat="1" ht="24" customHeight="1">
      <c r="A31" s="144"/>
      <c r="B31" s="72"/>
      <c r="C31" s="72"/>
      <c r="D31" s="62"/>
      <c r="E31" s="42"/>
      <c r="F31" s="45"/>
      <c r="G31" s="46"/>
      <c r="H31" s="47"/>
      <c r="I31" s="128"/>
      <c r="J31" s="143"/>
      <c r="K31" s="63"/>
      <c r="L31" s="49"/>
      <c r="M31" s="50"/>
      <c r="N31" s="50"/>
      <c r="O31" s="50"/>
      <c r="P31" s="50"/>
      <c r="Q31" s="49"/>
      <c r="R31" s="49"/>
    </row>
    <row r="32" spans="1:18" s="51" customFormat="1" ht="24" customHeight="1">
      <c r="A32" s="144"/>
      <c r="B32" s="72"/>
      <c r="C32" s="72"/>
      <c r="D32" s="62"/>
      <c r="E32" s="42"/>
      <c r="F32" s="45"/>
      <c r="G32" s="46"/>
      <c r="H32" s="47"/>
      <c r="I32" s="128"/>
      <c r="J32" s="143"/>
      <c r="K32" s="63"/>
      <c r="L32" s="49"/>
      <c r="M32" s="50"/>
      <c r="N32" s="50"/>
      <c r="O32" s="50"/>
      <c r="P32" s="50"/>
      <c r="Q32" s="49"/>
      <c r="R32" s="49"/>
    </row>
    <row r="33" spans="1:18" s="51" customFormat="1" ht="24" customHeight="1">
      <c r="A33" s="144"/>
      <c r="B33" s="72"/>
      <c r="C33" s="72"/>
      <c r="D33" s="62"/>
      <c r="E33" s="42"/>
      <c r="F33" s="45"/>
      <c r="G33" s="46"/>
      <c r="H33" s="47"/>
      <c r="I33" s="128"/>
      <c r="J33" s="143"/>
      <c r="K33" s="63"/>
      <c r="L33" s="49"/>
      <c r="M33" s="50"/>
      <c r="N33" s="50"/>
      <c r="O33" s="50"/>
      <c r="P33" s="50"/>
      <c r="Q33" s="49"/>
      <c r="R33" s="49"/>
    </row>
    <row r="34" spans="1:18" s="51" customFormat="1" ht="24" customHeight="1">
      <c r="A34" s="144"/>
      <c r="B34" s="72"/>
      <c r="C34" s="72"/>
      <c r="D34" s="62"/>
      <c r="E34" s="42"/>
      <c r="F34" s="45"/>
      <c r="G34" s="46"/>
      <c r="H34" s="47"/>
      <c r="I34" s="128"/>
      <c r="J34" s="143"/>
      <c r="K34" s="63"/>
      <c r="L34" s="49"/>
      <c r="M34" s="50"/>
      <c r="N34" s="50"/>
      <c r="O34" s="50"/>
      <c r="P34" s="50"/>
      <c r="Q34" s="49"/>
      <c r="R34" s="49"/>
    </row>
    <row r="35" spans="1:18" s="44" customFormat="1" ht="24" customHeight="1">
      <c r="A35" s="81"/>
      <c r="B35" s="67"/>
      <c r="C35" s="67"/>
      <c r="D35" s="82"/>
      <c r="E35" s="65"/>
      <c r="F35" s="39"/>
      <c r="G35" s="40"/>
      <c r="H35" s="41"/>
      <c r="I35" s="79"/>
      <c r="J35" s="80"/>
      <c r="K35" s="66"/>
      <c r="L35" s="36"/>
      <c r="M35" s="37"/>
      <c r="N35" s="37"/>
      <c r="O35" s="37"/>
      <c r="P35" s="37"/>
      <c r="Q35" s="36"/>
      <c r="R35" s="36"/>
    </row>
    <row r="36" spans="1:18" s="44" customFormat="1" ht="24" customHeight="1">
      <c r="A36" s="81"/>
      <c r="B36" s="67"/>
      <c r="C36" s="67"/>
      <c r="D36" s="68"/>
      <c r="E36" s="65"/>
      <c r="F36" s="39"/>
      <c r="G36" s="40"/>
      <c r="H36" s="41"/>
      <c r="I36" s="79"/>
      <c r="J36" s="84"/>
      <c r="K36" s="66"/>
      <c r="L36" s="36"/>
      <c r="M36" s="37"/>
      <c r="N36" s="37"/>
      <c r="O36" s="37"/>
      <c r="P36" s="37"/>
      <c r="Q36" s="36"/>
      <c r="R36" s="36"/>
    </row>
    <row r="37" spans="1:18" s="44" customFormat="1" ht="24" customHeight="1">
      <c r="A37" s="81"/>
      <c r="B37" s="67"/>
      <c r="C37" s="67"/>
      <c r="D37" s="82"/>
      <c r="E37" s="65"/>
      <c r="F37" s="39"/>
      <c r="G37" s="40"/>
      <c r="H37" s="41"/>
      <c r="I37" s="79"/>
      <c r="J37" s="80"/>
      <c r="K37" s="66"/>
      <c r="L37" s="36"/>
      <c r="M37" s="37"/>
      <c r="N37" s="37"/>
      <c r="O37" s="37"/>
      <c r="P37" s="37"/>
      <c r="Q37" s="36"/>
      <c r="R37" s="36"/>
    </row>
    <row r="38" spans="1:18" s="44" customFormat="1" ht="24" customHeight="1">
      <c r="A38" s="81"/>
      <c r="B38" s="67"/>
      <c r="C38" s="67"/>
      <c r="D38" s="68"/>
      <c r="E38" s="65"/>
      <c r="F38" s="39"/>
      <c r="G38" s="40"/>
      <c r="H38" s="41"/>
      <c r="I38" s="79"/>
      <c r="J38" s="80"/>
      <c r="K38" s="66"/>
      <c r="L38" s="36"/>
      <c r="M38" s="37"/>
      <c r="N38" s="37"/>
      <c r="O38" s="37"/>
      <c r="P38" s="37"/>
      <c r="Q38" s="36"/>
      <c r="R38" s="36"/>
    </row>
    <row r="39" spans="1:18" s="44" customFormat="1" ht="24" customHeight="1">
      <c r="A39" s="81"/>
      <c r="B39" s="67"/>
      <c r="C39" s="67"/>
      <c r="D39" s="82"/>
      <c r="E39" s="65"/>
      <c r="F39" s="39"/>
      <c r="G39" s="40"/>
      <c r="H39" s="41"/>
      <c r="I39" s="79"/>
      <c r="J39" s="84"/>
      <c r="K39" s="66"/>
      <c r="L39" s="36"/>
      <c r="M39" s="37"/>
      <c r="N39" s="37"/>
      <c r="O39" s="37"/>
      <c r="P39" s="37"/>
      <c r="Q39" s="36"/>
      <c r="R39" s="36"/>
    </row>
    <row r="40" spans="1:18" s="44" customFormat="1" ht="24" customHeight="1">
      <c r="A40" s="81"/>
      <c r="B40" s="67"/>
      <c r="C40" s="67"/>
      <c r="D40" s="82"/>
      <c r="E40" s="65"/>
      <c r="F40" s="39"/>
      <c r="G40" s="40"/>
      <c r="H40" s="41"/>
      <c r="I40" s="79"/>
      <c r="J40" s="80"/>
      <c r="K40" s="66"/>
      <c r="L40" s="36"/>
      <c r="M40" s="37"/>
      <c r="N40" s="37"/>
      <c r="O40" s="37"/>
      <c r="P40" s="37"/>
      <c r="Q40" s="36"/>
      <c r="R40" s="36"/>
    </row>
    <row r="41" spans="1:18" s="44" customFormat="1" ht="24" customHeight="1">
      <c r="A41" s="81"/>
      <c r="B41" s="67"/>
      <c r="C41" s="67"/>
      <c r="D41" s="82"/>
      <c r="E41" s="65"/>
      <c r="F41" s="39"/>
      <c r="G41" s="40"/>
      <c r="H41" s="41"/>
      <c r="I41" s="79"/>
      <c r="J41" s="84"/>
      <c r="K41" s="66"/>
      <c r="L41" s="36"/>
      <c r="M41" s="37"/>
      <c r="N41" s="37"/>
      <c r="O41" s="37"/>
      <c r="P41" s="37"/>
      <c r="Q41" s="36"/>
      <c r="R41" s="36"/>
    </row>
    <row r="42" spans="1:18" s="44" customFormat="1" ht="24" customHeight="1">
      <c r="A42" s="81"/>
      <c r="B42" s="67"/>
      <c r="C42" s="67"/>
      <c r="D42" s="82"/>
      <c r="E42" s="65"/>
      <c r="F42" s="39"/>
      <c r="G42" s="40"/>
      <c r="H42" s="41"/>
      <c r="I42" s="79"/>
      <c r="J42" s="80"/>
      <c r="K42" s="66"/>
      <c r="L42" s="36"/>
      <c r="M42" s="37"/>
      <c r="N42" s="37"/>
      <c r="O42" s="37"/>
      <c r="P42" s="37"/>
      <c r="Q42" s="36"/>
      <c r="R42" s="36"/>
    </row>
    <row r="43" spans="1:18" s="44" customFormat="1" ht="24" customHeight="1">
      <c r="A43" s="81"/>
      <c r="B43" s="67"/>
      <c r="C43" s="67"/>
      <c r="D43" s="82"/>
      <c r="E43" s="65"/>
      <c r="F43" s="39"/>
      <c r="G43" s="40"/>
      <c r="H43" s="41"/>
      <c r="I43" s="79"/>
      <c r="J43" s="84"/>
      <c r="K43" s="66"/>
      <c r="L43" s="36"/>
      <c r="M43" s="37"/>
      <c r="N43" s="37"/>
      <c r="O43" s="37"/>
      <c r="P43" s="37"/>
      <c r="Q43" s="36"/>
      <c r="R43" s="36"/>
    </row>
    <row r="44" spans="1:18" s="44" customFormat="1" ht="24" customHeight="1">
      <c r="A44" s="81"/>
      <c r="B44" s="67"/>
      <c r="C44" s="67"/>
      <c r="D44" s="68"/>
      <c r="E44" s="65"/>
      <c r="F44" s="39"/>
      <c r="G44" s="40"/>
      <c r="H44" s="41"/>
      <c r="I44" s="79"/>
      <c r="J44" s="84"/>
      <c r="K44" s="66"/>
      <c r="L44" s="36"/>
      <c r="M44" s="37"/>
      <c r="N44" s="37"/>
      <c r="O44" s="37"/>
      <c r="P44" s="37"/>
      <c r="Q44" s="36"/>
      <c r="R44" s="36"/>
    </row>
    <row r="45" spans="1:18" s="44" customFormat="1" ht="24" customHeight="1">
      <c r="A45" s="81"/>
      <c r="B45" s="67"/>
      <c r="C45" s="67"/>
      <c r="D45" s="82"/>
      <c r="E45" s="65"/>
      <c r="F45" s="39"/>
      <c r="G45" s="40"/>
      <c r="H45" s="41"/>
      <c r="I45" s="79"/>
      <c r="J45" s="80"/>
      <c r="K45" s="66"/>
      <c r="L45" s="36"/>
      <c r="M45" s="37"/>
      <c r="N45" s="37"/>
      <c r="O45" s="37"/>
      <c r="P45" s="37"/>
      <c r="Q45" s="36"/>
      <c r="R45" s="36"/>
    </row>
    <row r="46" spans="1:18" s="44" customFormat="1" ht="24" customHeight="1">
      <c r="A46" s="81"/>
      <c r="B46" s="67"/>
      <c r="C46" s="67"/>
      <c r="D46" s="68"/>
      <c r="E46" s="65"/>
      <c r="F46" s="39"/>
      <c r="G46" s="40"/>
      <c r="H46" s="41"/>
      <c r="I46" s="79"/>
      <c r="J46" s="80"/>
      <c r="K46" s="66"/>
      <c r="L46" s="36"/>
      <c r="M46" s="37"/>
      <c r="N46" s="37"/>
      <c r="O46" s="37"/>
      <c r="P46" s="37"/>
      <c r="Q46" s="36"/>
      <c r="R46" s="36"/>
    </row>
    <row r="47" spans="1:18" s="44" customFormat="1" ht="24" customHeight="1">
      <c r="A47" s="81"/>
      <c r="B47" s="67"/>
      <c r="C47" s="67"/>
      <c r="D47" s="82"/>
      <c r="E47" s="65"/>
      <c r="F47" s="39"/>
      <c r="G47" s="40"/>
      <c r="H47" s="41"/>
      <c r="I47" s="79"/>
      <c r="J47" s="84"/>
      <c r="K47" s="66"/>
      <c r="L47" s="36"/>
      <c r="M47" s="37"/>
      <c r="N47" s="37"/>
      <c r="O47" s="37"/>
      <c r="P47" s="37"/>
      <c r="Q47" s="36"/>
      <c r="R47" s="36"/>
    </row>
    <row r="48" spans="1:18" s="44" customFormat="1" ht="24" customHeight="1">
      <c r="A48" s="81"/>
      <c r="B48" s="67"/>
      <c r="C48" s="67"/>
      <c r="D48" s="82"/>
      <c r="E48" s="65"/>
      <c r="F48" s="39"/>
      <c r="G48" s="40"/>
      <c r="H48" s="41"/>
      <c r="I48" s="79"/>
      <c r="J48" s="80"/>
      <c r="K48" s="66"/>
      <c r="L48" s="36"/>
      <c r="M48" s="37"/>
      <c r="N48" s="37"/>
      <c r="O48" s="37"/>
      <c r="P48" s="37"/>
      <c r="Q48" s="36"/>
      <c r="R48" s="36"/>
    </row>
    <row r="49" spans="1:18" s="44" customFormat="1" ht="24" customHeight="1">
      <c r="A49" s="81"/>
      <c r="B49" s="67"/>
      <c r="C49" s="67"/>
      <c r="D49" s="68"/>
      <c r="E49" s="65"/>
      <c r="F49" s="39"/>
      <c r="G49" s="40"/>
      <c r="H49" s="41"/>
      <c r="I49" s="79"/>
      <c r="J49" s="84"/>
      <c r="K49" s="66"/>
      <c r="L49" s="36"/>
      <c r="M49" s="37"/>
      <c r="N49" s="37"/>
      <c r="O49" s="37"/>
      <c r="P49" s="37"/>
      <c r="Q49" s="36"/>
      <c r="R49" s="36"/>
    </row>
    <row r="50" spans="1:18" s="44" customFormat="1" ht="24" customHeight="1">
      <c r="A50" s="81"/>
      <c r="B50" s="67"/>
      <c r="C50" s="67"/>
      <c r="D50" s="82"/>
      <c r="E50" s="65"/>
      <c r="F50" s="39"/>
      <c r="G50" s="40"/>
      <c r="H50" s="41"/>
      <c r="I50" s="79"/>
      <c r="J50" s="84"/>
      <c r="K50" s="66"/>
      <c r="L50" s="36"/>
      <c r="M50" s="37"/>
      <c r="N50" s="37"/>
      <c r="O50" s="37"/>
      <c r="P50" s="37"/>
      <c r="Q50" s="36"/>
      <c r="R50" s="36"/>
    </row>
    <row r="51" spans="1:18" s="44" customFormat="1" ht="24" customHeight="1">
      <c r="A51" s="81"/>
      <c r="B51" s="67"/>
      <c r="C51" s="67"/>
      <c r="D51" s="82"/>
      <c r="E51" s="65"/>
      <c r="F51" s="39"/>
      <c r="G51" s="40"/>
      <c r="H51" s="41"/>
      <c r="I51" s="79"/>
      <c r="J51" s="84"/>
      <c r="K51" s="66"/>
      <c r="L51" s="36"/>
      <c r="M51" s="37"/>
      <c r="N51" s="37"/>
      <c r="O51" s="37"/>
      <c r="P51" s="37"/>
      <c r="Q51" s="36"/>
      <c r="R51" s="36"/>
    </row>
    <row r="52" spans="1:18" s="44" customFormat="1" ht="24" customHeight="1">
      <c r="A52" s="81"/>
      <c r="B52" s="67"/>
      <c r="C52" s="67"/>
      <c r="D52" s="82"/>
      <c r="E52" s="65"/>
      <c r="F52" s="39"/>
      <c r="G52" s="40"/>
      <c r="H52" s="41"/>
      <c r="I52" s="79"/>
      <c r="J52" s="84"/>
      <c r="K52" s="66"/>
      <c r="L52" s="36"/>
      <c r="M52" s="37"/>
      <c r="N52" s="37"/>
      <c r="O52" s="37"/>
      <c r="P52" s="37"/>
      <c r="Q52" s="36"/>
      <c r="R52" s="36"/>
    </row>
    <row r="53" spans="1:18" s="44" customFormat="1" ht="24" customHeight="1">
      <c r="A53" s="81"/>
      <c r="B53" s="67"/>
      <c r="C53" s="67"/>
      <c r="D53" s="82"/>
      <c r="E53" s="65"/>
      <c r="F53" s="39"/>
      <c r="G53" s="40"/>
      <c r="H53" s="41"/>
      <c r="I53" s="79"/>
      <c r="J53" s="84"/>
      <c r="K53" s="66"/>
      <c r="L53" s="36"/>
      <c r="M53" s="37"/>
      <c r="N53" s="37"/>
      <c r="O53" s="37"/>
      <c r="P53" s="37"/>
      <c r="Q53" s="36"/>
      <c r="R53" s="36"/>
    </row>
    <row r="54" spans="1:18" s="44" customFormat="1" ht="24" customHeight="1">
      <c r="A54" s="81"/>
      <c r="B54" s="67"/>
      <c r="C54" s="67"/>
      <c r="D54" s="68"/>
      <c r="E54" s="65"/>
      <c r="F54" s="39"/>
      <c r="G54" s="40"/>
      <c r="H54" s="41"/>
      <c r="I54" s="79"/>
      <c r="J54" s="84"/>
      <c r="K54" s="66"/>
      <c r="L54" s="36"/>
      <c r="M54" s="37"/>
      <c r="N54" s="37"/>
      <c r="O54" s="37"/>
      <c r="P54" s="37"/>
      <c r="Q54" s="36"/>
      <c r="R54" s="36"/>
    </row>
    <row r="55" spans="1:18" s="44" customFormat="1" ht="24" customHeight="1">
      <c r="A55" s="84"/>
      <c r="B55" s="85"/>
      <c r="C55" s="85"/>
      <c r="D55" s="75"/>
      <c r="E55" s="65"/>
      <c r="F55" s="39"/>
      <c r="G55" s="40"/>
      <c r="H55" s="41"/>
      <c r="I55" s="79"/>
      <c r="J55" s="84"/>
      <c r="K55" s="66"/>
      <c r="L55" s="36"/>
      <c r="M55" s="37"/>
      <c r="N55" s="37"/>
      <c r="O55" s="37"/>
      <c r="P55" s="37"/>
      <c r="Q55" s="36"/>
      <c r="R55" s="36"/>
    </row>
    <row r="56" spans="1:18" s="44" customFormat="1" ht="24" customHeight="1">
      <c r="A56" s="81"/>
      <c r="B56" s="67"/>
      <c r="C56" s="67"/>
      <c r="D56" s="75"/>
      <c r="E56" s="65"/>
      <c r="F56" s="39"/>
      <c r="G56" s="86"/>
      <c r="H56" s="87"/>
      <c r="I56" s="79"/>
      <c r="J56" s="80"/>
      <c r="K56" s="66"/>
      <c r="L56" s="36"/>
      <c r="M56" s="37"/>
      <c r="N56" s="37"/>
      <c r="O56" s="37"/>
      <c r="P56" s="37"/>
      <c r="Q56" s="36"/>
      <c r="R56" s="36"/>
    </row>
    <row r="57" spans="1:18" s="44" customFormat="1" ht="24" customHeight="1">
      <c r="A57" s="81"/>
      <c r="B57" s="67"/>
      <c r="C57" s="67"/>
      <c r="D57" s="82"/>
      <c r="E57" s="65"/>
      <c r="F57" s="39"/>
      <c r="G57" s="40"/>
      <c r="H57" s="41"/>
      <c r="I57" s="79"/>
      <c r="J57" s="80"/>
      <c r="K57" s="66"/>
      <c r="L57" s="36"/>
      <c r="M57" s="37"/>
      <c r="N57" s="37"/>
      <c r="O57" s="37"/>
      <c r="P57" s="37"/>
      <c r="Q57" s="36"/>
      <c r="R57" s="36"/>
    </row>
    <row r="58" spans="1:18" s="44" customFormat="1" ht="24" customHeight="1">
      <c r="A58" s="81"/>
      <c r="B58" s="67"/>
      <c r="C58" s="67"/>
      <c r="D58" s="75"/>
      <c r="E58" s="65"/>
      <c r="F58" s="39"/>
      <c r="G58" s="40"/>
      <c r="H58" s="41"/>
      <c r="I58" s="79"/>
      <c r="J58" s="80"/>
      <c r="K58" s="66"/>
      <c r="L58" s="36"/>
      <c r="M58" s="37"/>
      <c r="N58" s="37"/>
      <c r="O58" s="37"/>
      <c r="P58" s="37"/>
      <c r="Q58" s="36"/>
      <c r="R58" s="36"/>
    </row>
    <row r="59" spans="1:18" s="44" customFormat="1" ht="24" customHeight="1">
      <c r="A59" s="81"/>
      <c r="B59" s="67"/>
      <c r="C59" s="67"/>
      <c r="D59" s="68"/>
      <c r="E59" s="65"/>
      <c r="F59" s="39"/>
      <c r="G59" s="40"/>
      <c r="H59" s="41"/>
      <c r="I59" s="79"/>
      <c r="J59" s="84"/>
      <c r="K59" s="66"/>
      <c r="L59" s="36"/>
      <c r="M59" s="37"/>
      <c r="N59" s="37"/>
      <c r="O59" s="37"/>
      <c r="P59" s="37"/>
      <c r="Q59" s="36"/>
      <c r="R59" s="36"/>
    </row>
    <row r="60" spans="1:18" s="44" customFormat="1" ht="24" customHeight="1">
      <c r="A60" s="81"/>
      <c r="B60" s="67"/>
      <c r="C60" s="67"/>
      <c r="D60" s="75"/>
      <c r="E60" s="65"/>
      <c r="F60" s="39"/>
      <c r="G60" s="40"/>
      <c r="H60" s="41"/>
      <c r="I60" s="79"/>
      <c r="J60" s="80"/>
      <c r="K60" s="66"/>
      <c r="L60" s="36"/>
      <c r="M60" s="37"/>
      <c r="N60" s="37"/>
      <c r="O60" s="37"/>
      <c r="P60" s="37"/>
      <c r="Q60" s="36"/>
      <c r="R60" s="36"/>
    </row>
    <row r="61" spans="1:18" s="44" customFormat="1" ht="24" customHeight="1">
      <c r="A61" s="81"/>
      <c r="B61" s="67"/>
      <c r="C61" s="67"/>
      <c r="D61" s="68"/>
      <c r="E61" s="65"/>
      <c r="F61" s="39"/>
      <c r="G61" s="40"/>
      <c r="H61" s="41"/>
      <c r="I61" s="79"/>
      <c r="J61" s="84"/>
      <c r="K61" s="66"/>
      <c r="L61" s="36"/>
      <c r="M61" s="37"/>
      <c r="N61" s="37"/>
      <c r="O61" s="37"/>
      <c r="P61" s="37"/>
      <c r="Q61" s="36"/>
      <c r="R61" s="36"/>
    </row>
    <row r="62" spans="1:18" s="44" customFormat="1" ht="24" customHeight="1">
      <c r="A62" s="81"/>
      <c r="B62" s="67"/>
      <c r="C62" s="67"/>
      <c r="D62" s="75"/>
      <c r="E62" s="65"/>
      <c r="F62" s="39"/>
      <c r="G62" s="40"/>
      <c r="H62" s="41"/>
      <c r="I62" s="79"/>
      <c r="J62" s="80"/>
      <c r="K62" s="66"/>
      <c r="L62" s="36"/>
      <c r="M62" s="37"/>
      <c r="N62" s="37"/>
      <c r="O62" s="37"/>
      <c r="P62" s="37"/>
      <c r="Q62" s="36"/>
      <c r="R62" s="36"/>
    </row>
    <row r="63" spans="1:18" s="44" customFormat="1" ht="24" customHeight="1">
      <c r="A63" s="81"/>
      <c r="B63" s="67"/>
      <c r="C63" s="67"/>
      <c r="D63" s="68"/>
      <c r="E63" s="65"/>
      <c r="F63" s="39"/>
      <c r="G63" s="40"/>
      <c r="H63" s="41"/>
      <c r="I63" s="79"/>
      <c r="J63" s="84"/>
      <c r="K63" s="66"/>
      <c r="L63" s="36"/>
      <c r="M63" s="37"/>
      <c r="N63" s="37"/>
      <c r="O63" s="37"/>
      <c r="P63" s="37"/>
      <c r="Q63" s="36"/>
      <c r="R63" s="36"/>
    </row>
    <row r="64" spans="1:18" s="44" customFormat="1" ht="24" customHeight="1">
      <c r="A64" s="84"/>
      <c r="B64" s="85"/>
      <c r="C64" s="85"/>
      <c r="D64" s="75"/>
      <c r="E64" s="65"/>
      <c r="F64" s="39"/>
      <c r="G64" s="40"/>
      <c r="H64" s="41"/>
      <c r="I64" s="79"/>
      <c r="J64" s="84"/>
      <c r="K64" s="66"/>
      <c r="L64" s="36"/>
      <c r="M64" s="37"/>
      <c r="N64" s="37"/>
      <c r="O64" s="37"/>
      <c r="P64" s="37"/>
      <c r="Q64" s="36"/>
      <c r="R64" s="36"/>
    </row>
    <row r="65" spans="1:18" s="44" customFormat="1" ht="24" customHeight="1">
      <c r="A65" s="81"/>
      <c r="B65" s="67"/>
      <c r="C65" s="67"/>
      <c r="D65" s="75"/>
      <c r="E65" s="65"/>
      <c r="F65" s="39"/>
      <c r="G65" s="40"/>
      <c r="H65" s="41"/>
      <c r="I65" s="79"/>
      <c r="J65" s="84"/>
      <c r="K65" s="66"/>
      <c r="L65" s="36"/>
      <c r="M65" s="37"/>
      <c r="N65" s="37"/>
      <c r="O65" s="37"/>
      <c r="P65" s="37"/>
      <c r="Q65" s="36"/>
      <c r="R65" s="36"/>
    </row>
    <row r="66" spans="1:18" s="44" customFormat="1" ht="24" customHeight="1">
      <c r="A66" s="81"/>
      <c r="B66" s="67"/>
      <c r="C66" s="67"/>
      <c r="D66" s="68"/>
      <c r="E66" s="65"/>
      <c r="F66" s="39"/>
      <c r="G66" s="40"/>
      <c r="H66" s="41"/>
      <c r="I66" s="79"/>
      <c r="J66" s="84"/>
      <c r="K66" s="66"/>
      <c r="L66" s="36"/>
      <c r="M66" s="37"/>
      <c r="N66" s="37"/>
      <c r="O66" s="37"/>
      <c r="P66" s="37"/>
      <c r="Q66" s="36"/>
      <c r="R66" s="36"/>
    </row>
    <row r="67" spans="1:18" s="44" customFormat="1" ht="24" customHeight="1">
      <c r="A67" s="81"/>
      <c r="B67" s="67"/>
      <c r="C67" s="67"/>
      <c r="D67" s="75"/>
      <c r="E67" s="65"/>
      <c r="F67" s="39"/>
      <c r="G67" s="40"/>
      <c r="H67" s="41"/>
      <c r="I67" s="79"/>
      <c r="J67" s="80"/>
      <c r="K67" s="66"/>
      <c r="L67" s="36"/>
      <c r="M67" s="37"/>
      <c r="N67" s="37"/>
      <c r="O67" s="37"/>
      <c r="P67" s="37"/>
      <c r="Q67" s="36"/>
      <c r="R67" s="36"/>
    </row>
    <row r="68" spans="1:18" s="44" customFormat="1" ht="24" customHeight="1">
      <c r="A68" s="81"/>
      <c r="B68" s="67"/>
      <c r="C68" s="67"/>
      <c r="D68" s="68"/>
      <c r="E68" s="65"/>
      <c r="F68" s="39"/>
      <c r="G68" s="40"/>
      <c r="H68" s="41"/>
      <c r="I68" s="79"/>
      <c r="J68" s="84"/>
      <c r="K68" s="66"/>
      <c r="L68" s="36"/>
      <c r="M68" s="37"/>
      <c r="N68" s="37"/>
      <c r="O68" s="37"/>
      <c r="P68" s="37"/>
      <c r="Q68" s="36"/>
      <c r="R68" s="36"/>
    </row>
    <row r="69" spans="1:18" s="44" customFormat="1" ht="24" customHeight="1">
      <c r="A69" s="81"/>
      <c r="B69" s="67"/>
      <c r="C69" s="67"/>
      <c r="D69" s="75"/>
      <c r="E69" s="65"/>
      <c r="F69" s="39"/>
      <c r="G69" s="40"/>
      <c r="H69" s="41"/>
      <c r="I69" s="79"/>
      <c r="J69" s="84"/>
      <c r="K69" s="66"/>
      <c r="L69" s="36"/>
      <c r="M69" s="37"/>
      <c r="N69" s="37"/>
      <c r="O69" s="37"/>
      <c r="P69" s="37"/>
      <c r="Q69" s="36"/>
      <c r="R69" s="36"/>
    </row>
    <row r="70" spans="1:18" s="44" customFormat="1" ht="24" customHeight="1">
      <c r="A70" s="81"/>
      <c r="B70" s="67"/>
      <c r="C70" s="67"/>
      <c r="D70" s="68"/>
      <c r="E70" s="65"/>
      <c r="F70" s="39"/>
      <c r="G70" s="40"/>
      <c r="H70" s="41"/>
      <c r="I70" s="79"/>
      <c r="J70" s="84"/>
      <c r="K70" s="66"/>
      <c r="L70" s="36"/>
      <c r="M70" s="37"/>
      <c r="N70" s="37"/>
      <c r="O70" s="37"/>
      <c r="P70" s="37"/>
      <c r="Q70" s="36"/>
      <c r="R70" s="36"/>
    </row>
    <row r="71" spans="1:18" s="44" customFormat="1" ht="24" customHeight="1">
      <c r="A71" s="81"/>
      <c r="B71" s="67"/>
      <c r="C71" s="67"/>
      <c r="D71" s="68"/>
      <c r="E71" s="65"/>
      <c r="F71" s="39"/>
      <c r="G71" s="40"/>
      <c r="H71" s="41"/>
      <c r="I71" s="79"/>
      <c r="J71" s="84"/>
      <c r="K71" s="66"/>
      <c r="L71" s="36"/>
      <c r="M71" s="37"/>
      <c r="N71" s="37"/>
      <c r="O71" s="37"/>
      <c r="P71" s="37"/>
      <c r="Q71" s="36"/>
      <c r="R71" s="36"/>
    </row>
    <row r="72" spans="1:18" s="44" customFormat="1" ht="24" customHeight="1">
      <c r="A72" s="81"/>
      <c r="B72" s="67"/>
      <c r="C72" s="67"/>
      <c r="D72" s="68"/>
      <c r="E72" s="65"/>
      <c r="F72" s="39"/>
      <c r="G72" s="40"/>
      <c r="H72" s="41"/>
      <c r="I72" s="79"/>
      <c r="J72" s="84"/>
      <c r="K72" s="66"/>
      <c r="L72" s="36"/>
      <c r="M72" s="37"/>
      <c r="N72" s="37"/>
      <c r="O72" s="37"/>
      <c r="P72" s="37"/>
      <c r="Q72" s="36"/>
      <c r="R72" s="36"/>
    </row>
    <row r="73" spans="1:18" s="44" customFormat="1" ht="24" customHeight="1">
      <c r="A73" s="81"/>
      <c r="B73" s="67"/>
      <c r="C73" s="67"/>
      <c r="D73" s="68"/>
      <c r="E73" s="65"/>
      <c r="F73" s="39"/>
      <c r="G73" s="40"/>
      <c r="H73" s="41"/>
      <c r="I73" s="79"/>
      <c r="J73" s="84"/>
      <c r="K73" s="66"/>
      <c r="L73" s="36"/>
      <c r="M73" s="37"/>
      <c r="N73" s="37"/>
      <c r="O73" s="37"/>
      <c r="P73" s="37"/>
      <c r="Q73" s="36"/>
      <c r="R73" s="36"/>
    </row>
    <row r="74" spans="1:18" s="44" customFormat="1" ht="24" customHeight="1">
      <c r="A74" s="81"/>
      <c r="B74" s="67"/>
      <c r="C74" s="67"/>
      <c r="D74" s="68"/>
      <c r="E74" s="65"/>
      <c r="F74" s="39"/>
      <c r="G74" s="40"/>
      <c r="H74" s="41"/>
      <c r="I74" s="79"/>
      <c r="J74" s="84"/>
      <c r="K74" s="66"/>
      <c r="L74" s="36"/>
      <c r="M74" s="37"/>
      <c r="N74" s="37"/>
      <c r="O74" s="37"/>
      <c r="P74" s="37"/>
      <c r="Q74" s="36"/>
      <c r="R74" s="36"/>
    </row>
    <row r="75" spans="1:18" s="44" customFormat="1" ht="24" customHeight="1">
      <c r="A75" s="81"/>
      <c r="B75" s="67"/>
      <c r="C75" s="67"/>
      <c r="D75" s="68"/>
      <c r="E75" s="65"/>
      <c r="F75" s="39"/>
      <c r="G75" s="40"/>
      <c r="H75" s="41"/>
      <c r="I75" s="79"/>
      <c r="J75" s="84"/>
      <c r="K75" s="66"/>
      <c r="L75" s="36"/>
      <c r="M75" s="37"/>
      <c r="N75" s="37"/>
      <c r="O75" s="37"/>
      <c r="P75" s="37"/>
      <c r="Q75" s="36"/>
      <c r="R75" s="36"/>
    </row>
    <row r="76" spans="1:18" s="44" customFormat="1" ht="24" customHeight="1">
      <c r="A76" s="81"/>
      <c r="B76" s="67"/>
      <c r="C76" s="67"/>
      <c r="D76" s="68"/>
      <c r="E76" s="65"/>
      <c r="F76" s="39"/>
      <c r="G76" s="40"/>
      <c r="H76" s="41"/>
      <c r="I76" s="79"/>
      <c r="J76" s="84"/>
      <c r="K76" s="66"/>
      <c r="L76" s="36"/>
      <c r="M76" s="37"/>
      <c r="N76" s="37"/>
      <c r="O76" s="37"/>
      <c r="P76" s="37"/>
      <c r="Q76" s="36"/>
      <c r="R76" s="36"/>
    </row>
    <row r="77" spans="1:18" s="44" customFormat="1" ht="24" customHeight="1">
      <c r="A77" s="81"/>
      <c r="B77" s="67"/>
      <c r="C77" s="67"/>
      <c r="D77" s="68"/>
      <c r="E77" s="65"/>
      <c r="F77" s="39"/>
      <c r="G77" s="40"/>
      <c r="H77" s="41"/>
      <c r="I77" s="79"/>
      <c r="J77" s="84"/>
      <c r="K77" s="66"/>
      <c r="L77" s="36"/>
      <c r="M77" s="37"/>
      <c r="N77" s="37"/>
      <c r="O77" s="37"/>
      <c r="P77" s="37"/>
      <c r="Q77" s="36"/>
      <c r="R77" s="36"/>
    </row>
    <row r="78" spans="1:18" s="44" customFormat="1" ht="24" customHeight="1">
      <c r="A78" s="81"/>
      <c r="B78" s="67"/>
      <c r="C78" s="67"/>
      <c r="D78" s="68"/>
      <c r="E78" s="65"/>
      <c r="F78" s="39"/>
      <c r="G78" s="40"/>
      <c r="H78" s="41"/>
      <c r="I78" s="79"/>
      <c r="J78" s="84"/>
      <c r="K78" s="66"/>
      <c r="L78" s="36"/>
      <c r="M78" s="37"/>
      <c r="N78" s="37"/>
      <c r="O78" s="37"/>
      <c r="P78" s="37"/>
      <c r="Q78" s="36"/>
      <c r="R78" s="36"/>
    </row>
    <row r="79" spans="1:18" s="44" customFormat="1" ht="24" customHeight="1">
      <c r="A79" s="81"/>
      <c r="B79" s="67"/>
      <c r="C79" s="67"/>
      <c r="D79" s="68"/>
      <c r="E79" s="65"/>
      <c r="F79" s="39"/>
      <c r="G79" s="40"/>
      <c r="H79" s="41"/>
      <c r="I79" s="79"/>
      <c r="J79" s="84"/>
      <c r="K79" s="66"/>
      <c r="L79" s="36"/>
      <c r="M79" s="37"/>
      <c r="N79" s="37"/>
      <c r="O79" s="37"/>
      <c r="P79" s="37"/>
      <c r="Q79" s="36"/>
      <c r="R79" s="36"/>
    </row>
    <row r="80" spans="1:18" s="44" customFormat="1" ht="24" customHeight="1">
      <c r="A80" s="81"/>
      <c r="B80" s="67"/>
      <c r="C80" s="67"/>
      <c r="D80" s="68"/>
      <c r="E80" s="65"/>
      <c r="F80" s="39"/>
      <c r="G80" s="40"/>
      <c r="H80" s="41"/>
      <c r="I80" s="79"/>
      <c r="J80" s="84"/>
      <c r="K80" s="66"/>
      <c r="L80" s="36"/>
      <c r="M80" s="37"/>
      <c r="N80" s="37"/>
      <c r="O80" s="37"/>
      <c r="P80" s="37"/>
      <c r="Q80" s="36"/>
      <c r="R80" s="36"/>
    </row>
    <row r="81" spans="1:18" s="44" customFormat="1" ht="24" customHeight="1">
      <c r="A81" s="81"/>
      <c r="B81" s="67"/>
      <c r="C81" s="67"/>
      <c r="D81" s="68"/>
      <c r="E81" s="65"/>
      <c r="F81" s="39"/>
      <c r="G81" s="40"/>
      <c r="H81" s="41"/>
      <c r="I81" s="79"/>
      <c r="J81" s="84"/>
      <c r="K81" s="66"/>
      <c r="L81" s="36"/>
      <c r="M81" s="37"/>
      <c r="N81" s="37"/>
      <c r="O81" s="37"/>
      <c r="P81" s="37"/>
      <c r="Q81" s="36"/>
      <c r="R81" s="36"/>
    </row>
    <row r="82" spans="1:18" s="44" customFormat="1" ht="24" customHeight="1">
      <c r="A82" s="81"/>
      <c r="B82" s="67"/>
      <c r="C82" s="67"/>
      <c r="D82" s="68"/>
      <c r="E82" s="65"/>
      <c r="F82" s="39"/>
      <c r="G82" s="40"/>
      <c r="H82" s="41"/>
      <c r="I82" s="79"/>
      <c r="J82" s="84"/>
      <c r="K82" s="66"/>
      <c r="L82" s="36"/>
      <c r="M82" s="37"/>
      <c r="N82" s="37"/>
      <c r="O82" s="37"/>
      <c r="P82" s="37"/>
      <c r="Q82" s="36"/>
      <c r="R82" s="36"/>
    </row>
    <row r="83" spans="1:18" s="44" customFormat="1" ht="24" customHeight="1">
      <c r="A83" s="81"/>
      <c r="B83" s="67"/>
      <c r="C83" s="67"/>
      <c r="D83" s="68"/>
      <c r="E83" s="65"/>
      <c r="F83" s="39"/>
      <c r="G83" s="40"/>
      <c r="H83" s="41"/>
      <c r="I83" s="79"/>
      <c r="J83" s="84"/>
      <c r="K83" s="66"/>
      <c r="L83" s="36"/>
      <c r="M83" s="37"/>
      <c r="N83" s="37"/>
      <c r="O83" s="37"/>
      <c r="P83" s="37"/>
      <c r="Q83" s="36"/>
      <c r="R83" s="36"/>
    </row>
    <row r="84" spans="1:18" s="44" customFormat="1" ht="24" customHeight="1">
      <c r="A84" s="81"/>
      <c r="B84" s="67"/>
      <c r="C84" s="67"/>
      <c r="D84" s="68"/>
      <c r="E84" s="65"/>
      <c r="F84" s="39"/>
      <c r="G84" s="40"/>
      <c r="H84" s="41"/>
      <c r="I84" s="79"/>
      <c r="J84" s="84"/>
      <c r="K84" s="66"/>
      <c r="L84" s="36"/>
      <c r="M84" s="37"/>
      <c r="N84" s="37"/>
      <c r="O84" s="37"/>
      <c r="P84" s="37"/>
      <c r="Q84" s="36"/>
      <c r="R84" s="36"/>
    </row>
    <row r="85" spans="1:18" s="44" customFormat="1" ht="24" customHeight="1">
      <c r="A85" s="81"/>
      <c r="B85" s="67"/>
      <c r="C85" s="67"/>
      <c r="D85" s="68"/>
      <c r="E85" s="65"/>
      <c r="F85" s="39"/>
      <c r="G85" s="40"/>
      <c r="H85" s="41"/>
      <c r="I85" s="79"/>
      <c r="J85" s="84"/>
      <c r="K85" s="66"/>
      <c r="L85" s="36"/>
      <c r="M85" s="37"/>
      <c r="N85" s="37"/>
      <c r="O85" s="37"/>
      <c r="P85" s="37"/>
      <c r="Q85" s="36"/>
      <c r="R85" s="36"/>
    </row>
    <row r="86" spans="1:18" s="44" customFormat="1" ht="24" customHeight="1">
      <c r="A86" s="81"/>
      <c r="B86" s="67"/>
      <c r="C86" s="67"/>
      <c r="D86" s="68"/>
      <c r="E86" s="65"/>
      <c r="F86" s="39"/>
      <c r="G86" s="40"/>
      <c r="H86" s="41"/>
      <c r="I86" s="79"/>
      <c r="J86" s="84"/>
      <c r="K86" s="66"/>
      <c r="L86" s="36"/>
      <c r="M86" s="37"/>
      <c r="N86" s="37"/>
      <c r="O86" s="37"/>
      <c r="P86" s="37"/>
      <c r="Q86" s="36"/>
      <c r="R86" s="36"/>
    </row>
    <row r="87" spans="1:18" s="44" customFormat="1" ht="24" customHeight="1">
      <c r="A87" s="81"/>
      <c r="B87" s="67"/>
      <c r="C87" s="67"/>
      <c r="D87" s="68"/>
      <c r="E87" s="65"/>
      <c r="F87" s="39"/>
      <c r="G87" s="40"/>
      <c r="H87" s="41"/>
      <c r="I87" s="79"/>
      <c r="J87" s="84"/>
      <c r="K87" s="66"/>
      <c r="L87" s="36"/>
      <c r="M87" s="37"/>
      <c r="N87" s="37"/>
      <c r="O87" s="37"/>
      <c r="P87" s="37"/>
      <c r="Q87" s="36"/>
      <c r="R87" s="36"/>
    </row>
    <row r="88" spans="1:18" s="44" customFormat="1" ht="24" customHeight="1">
      <c r="A88" s="81"/>
      <c r="B88" s="67"/>
      <c r="C88" s="67"/>
      <c r="D88" s="68"/>
      <c r="E88" s="65"/>
      <c r="F88" s="39"/>
      <c r="G88" s="40"/>
      <c r="H88" s="41"/>
      <c r="I88" s="79"/>
      <c r="J88" s="84"/>
      <c r="K88" s="66"/>
      <c r="L88" s="36"/>
      <c r="M88" s="37"/>
      <c r="N88" s="37"/>
      <c r="O88" s="37"/>
      <c r="P88" s="37"/>
      <c r="Q88" s="36"/>
      <c r="R88" s="36"/>
    </row>
    <row r="89" spans="1:18" s="44" customFormat="1" ht="24" customHeight="1">
      <c r="A89" s="81"/>
      <c r="B89" s="67"/>
      <c r="C89" s="67"/>
      <c r="D89" s="68"/>
      <c r="E89" s="65"/>
      <c r="F89" s="39"/>
      <c r="G89" s="40"/>
      <c r="H89" s="41"/>
      <c r="I89" s="79"/>
      <c r="J89" s="84"/>
      <c r="K89" s="66"/>
      <c r="L89" s="36"/>
      <c r="M89" s="37"/>
      <c r="N89" s="37"/>
      <c r="O89" s="37"/>
      <c r="P89" s="37"/>
      <c r="Q89" s="36"/>
      <c r="R89" s="36"/>
    </row>
    <row r="90" spans="1:18" s="44" customFormat="1" ht="24" customHeight="1">
      <c r="A90" s="81"/>
      <c r="B90" s="67"/>
      <c r="C90" s="67"/>
      <c r="D90" s="68"/>
      <c r="E90" s="65"/>
      <c r="F90" s="39"/>
      <c r="G90" s="40"/>
      <c r="H90" s="41"/>
      <c r="I90" s="79"/>
      <c r="J90" s="84"/>
      <c r="K90" s="66"/>
      <c r="L90" s="36"/>
      <c r="M90" s="37"/>
      <c r="N90" s="37"/>
      <c r="O90" s="37"/>
      <c r="P90" s="37"/>
      <c r="Q90" s="36"/>
      <c r="R90" s="36"/>
    </row>
    <row r="91" spans="1:18" s="44" customFormat="1" ht="24" customHeight="1">
      <c r="A91" s="81"/>
      <c r="B91" s="67"/>
      <c r="C91" s="67"/>
      <c r="D91" s="68"/>
      <c r="E91" s="65"/>
      <c r="F91" s="39"/>
      <c r="G91" s="40"/>
      <c r="H91" s="41"/>
      <c r="I91" s="79"/>
      <c r="J91" s="84"/>
      <c r="K91" s="66"/>
      <c r="L91" s="36"/>
      <c r="M91" s="37"/>
      <c r="N91" s="37"/>
      <c r="O91" s="37"/>
      <c r="P91" s="37"/>
      <c r="Q91" s="36"/>
      <c r="R91" s="36"/>
    </row>
    <row r="92" spans="1:18" s="44" customFormat="1" ht="24" customHeight="1">
      <c r="A92" s="81"/>
      <c r="B92" s="67"/>
      <c r="C92" s="67"/>
      <c r="D92" s="68"/>
      <c r="E92" s="65"/>
      <c r="F92" s="39"/>
      <c r="G92" s="40"/>
      <c r="H92" s="41"/>
      <c r="I92" s="79"/>
      <c r="J92" s="84"/>
      <c r="K92" s="66"/>
      <c r="L92" s="36"/>
      <c r="M92" s="37"/>
      <c r="N92" s="37"/>
      <c r="O92" s="37"/>
      <c r="P92" s="37"/>
      <c r="Q92" s="36"/>
      <c r="R92" s="36"/>
    </row>
    <row r="93" spans="1:18" s="44" customFormat="1" ht="24" customHeight="1">
      <c r="A93" s="81"/>
      <c r="B93" s="67"/>
      <c r="C93" s="67"/>
      <c r="D93" s="68"/>
      <c r="E93" s="65"/>
      <c r="F93" s="39"/>
      <c r="G93" s="40"/>
      <c r="H93" s="41"/>
      <c r="I93" s="79"/>
      <c r="J93" s="84"/>
      <c r="K93" s="66"/>
      <c r="L93" s="36"/>
      <c r="M93" s="37"/>
      <c r="N93" s="37"/>
      <c r="O93" s="37"/>
      <c r="P93" s="37"/>
      <c r="Q93" s="36"/>
      <c r="R93" s="36"/>
    </row>
    <row r="94" spans="1:18" s="44" customFormat="1" ht="24" customHeight="1">
      <c r="A94" s="81"/>
      <c r="B94" s="67"/>
      <c r="C94" s="67"/>
      <c r="D94" s="68"/>
      <c r="E94" s="65"/>
      <c r="F94" s="39"/>
      <c r="G94" s="40"/>
      <c r="H94" s="41"/>
      <c r="I94" s="79"/>
      <c r="J94" s="84"/>
      <c r="K94" s="66"/>
      <c r="L94" s="36"/>
      <c r="M94" s="37"/>
      <c r="N94" s="37"/>
      <c r="O94" s="37"/>
      <c r="P94" s="37"/>
      <c r="Q94" s="36"/>
      <c r="R94" s="36"/>
    </row>
    <row r="95" spans="1:18" s="44" customFormat="1" ht="24" customHeight="1">
      <c r="A95" s="81"/>
      <c r="B95" s="67"/>
      <c r="C95" s="67"/>
      <c r="D95" s="68"/>
      <c r="E95" s="65"/>
      <c r="F95" s="39"/>
      <c r="G95" s="40"/>
      <c r="H95" s="41"/>
      <c r="I95" s="79"/>
      <c r="J95" s="84"/>
      <c r="K95" s="66"/>
      <c r="L95" s="36"/>
      <c r="M95" s="37"/>
      <c r="N95" s="37"/>
      <c r="O95" s="37"/>
      <c r="P95" s="37"/>
      <c r="Q95" s="36"/>
      <c r="R95" s="36"/>
    </row>
    <row r="96" spans="1:18" s="44" customFormat="1" ht="24" customHeight="1">
      <c r="A96" s="88"/>
      <c r="B96" s="89"/>
      <c r="C96" s="89"/>
      <c r="D96" s="90"/>
      <c r="E96" s="91"/>
      <c r="F96" s="92"/>
      <c r="G96" s="93"/>
      <c r="H96" s="94"/>
      <c r="I96" s="95"/>
      <c r="J96" s="96"/>
      <c r="K96" s="66"/>
      <c r="L96" s="36"/>
      <c r="M96" s="37"/>
      <c r="N96" s="37"/>
      <c r="O96" s="37"/>
      <c r="P96" s="37"/>
      <c r="Q96" s="36"/>
      <c r="R96" s="36"/>
    </row>
    <row r="97" spans="1:18" s="44" customFormat="1" ht="24" customHeight="1">
      <c r="A97" s="97"/>
      <c r="B97" s="98"/>
      <c r="C97" s="98"/>
      <c r="D97" s="99"/>
      <c r="E97" s="100"/>
      <c r="F97" s="101"/>
      <c r="G97" s="102"/>
      <c r="H97" s="103"/>
      <c r="I97" s="104"/>
      <c r="J97" s="105"/>
      <c r="K97" s="66"/>
      <c r="L97" s="36"/>
      <c r="M97" s="37"/>
      <c r="N97" s="37"/>
      <c r="O97" s="37"/>
      <c r="P97" s="37"/>
      <c r="Q97" s="36"/>
      <c r="R97" s="36"/>
    </row>
    <row r="98" spans="1:18" s="44" customFormat="1" ht="24" customHeight="1">
      <c r="A98" s="97"/>
      <c r="B98" s="98"/>
      <c r="C98" s="98"/>
      <c r="D98" s="99"/>
      <c r="E98" s="100"/>
      <c r="F98" s="101"/>
      <c r="G98" s="102"/>
      <c r="H98" s="103"/>
      <c r="I98" s="104"/>
      <c r="J98" s="105"/>
      <c r="K98" s="66"/>
      <c r="L98" s="36"/>
      <c r="M98" s="37"/>
      <c r="N98" s="37"/>
      <c r="O98" s="37"/>
      <c r="P98" s="37"/>
      <c r="Q98" s="36"/>
      <c r="R98" s="36"/>
    </row>
    <row r="105" spans="1:18" ht="24" customHeight="1">
      <c r="B105" s="38"/>
      <c r="C105" s="38"/>
      <c r="D105" s="38"/>
      <c r="E105" s="38"/>
      <c r="F105" s="38"/>
      <c r="G105" s="38"/>
      <c r="H105" s="38"/>
      <c r="I105" s="38"/>
      <c r="K105" s="38"/>
      <c r="L105" s="38"/>
      <c r="M105" s="38"/>
      <c r="N105" s="38"/>
      <c r="O105" s="38"/>
      <c r="P105" s="38"/>
      <c r="Q105" s="38"/>
      <c r="R105" s="38"/>
    </row>
    <row r="106" spans="1:18" ht="24" customHeight="1">
      <c r="B106" s="38"/>
      <c r="C106" s="38"/>
      <c r="D106" s="38"/>
      <c r="E106" s="38"/>
      <c r="F106" s="38"/>
      <c r="G106" s="38"/>
      <c r="H106" s="38"/>
      <c r="I106" s="38"/>
      <c r="K106" s="38"/>
      <c r="L106" s="38"/>
      <c r="M106" s="38"/>
      <c r="N106" s="38"/>
      <c r="O106" s="38"/>
      <c r="P106" s="38"/>
      <c r="Q106" s="38"/>
      <c r="R106" s="38"/>
    </row>
    <row r="107" spans="1:18" ht="24" customHeight="1">
      <c r="B107" s="38"/>
      <c r="C107" s="38"/>
      <c r="D107" s="38"/>
      <c r="E107" s="38"/>
      <c r="F107" s="38"/>
      <c r="G107" s="38"/>
      <c r="H107" s="38"/>
      <c r="I107" s="38"/>
      <c r="K107" s="38"/>
      <c r="L107" s="38"/>
      <c r="M107" s="38"/>
      <c r="N107" s="38"/>
      <c r="O107" s="38"/>
      <c r="P107" s="38"/>
      <c r="Q107" s="38"/>
      <c r="R107" s="38"/>
    </row>
    <row r="108" spans="1:18" ht="24" customHeight="1">
      <c r="B108" s="38"/>
      <c r="C108" s="38"/>
      <c r="D108" s="38"/>
      <c r="E108" s="38"/>
      <c r="F108" s="38"/>
      <c r="G108" s="38"/>
      <c r="H108" s="38"/>
      <c r="I108" s="38"/>
      <c r="K108" s="38"/>
      <c r="L108" s="38"/>
      <c r="M108" s="38"/>
      <c r="N108" s="38"/>
      <c r="O108" s="38"/>
      <c r="P108" s="38"/>
      <c r="Q108" s="38"/>
      <c r="R108" s="38"/>
    </row>
    <row r="109" spans="1:18" ht="24" customHeight="1">
      <c r="B109" s="38"/>
      <c r="C109" s="38"/>
      <c r="D109" s="38"/>
      <c r="E109" s="38"/>
      <c r="F109" s="38"/>
      <c r="G109" s="38"/>
      <c r="H109" s="38"/>
      <c r="I109" s="38"/>
      <c r="K109" s="38"/>
      <c r="L109" s="38"/>
      <c r="M109" s="38"/>
      <c r="N109" s="38"/>
      <c r="O109" s="38"/>
      <c r="P109" s="38"/>
      <c r="Q109" s="38"/>
      <c r="R109" s="38"/>
    </row>
    <row r="110" spans="1:18" ht="24" customHeight="1">
      <c r="B110" s="38"/>
      <c r="C110" s="38"/>
      <c r="D110" s="38"/>
      <c r="E110" s="38"/>
      <c r="F110" s="38"/>
      <c r="G110" s="38"/>
      <c r="H110" s="38"/>
      <c r="I110" s="38"/>
      <c r="K110" s="38"/>
      <c r="L110" s="38"/>
      <c r="M110" s="38"/>
      <c r="N110" s="38"/>
      <c r="O110" s="38"/>
      <c r="P110" s="38"/>
      <c r="Q110" s="38"/>
      <c r="R110" s="38"/>
    </row>
    <row r="111" spans="1:18" ht="24" customHeight="1">
      <c r="B111" s="38"/>
      <c r="C111" s="38"/>
      <c r="D111" s="38"/>
      <c r="E111" s="38"/>
      <c r="F111" s="38"/>
      <c r="G111" s="38"/>
      <c r="H111" s="38"/>
      <c r="I111" s="38"/>
      <c r="K111" s="38"/>
      <c r="L111" s="38"/>
      <c r="M111" s="38"/>
      <c r="N111" s="38"/>
      <c r="O111" s="38"/>
      <c r="P111" s="38"/>
      <c r="Q111" s="38"/>
      <c r="R111" s="38"/>
    </row>
    <row r="112" spans="1:18" ht="24" customHeight="1">
      <c r="B112" s="38"/>
      <c r="C112" s="38"/>
      <c r="D112" s="38"/>
      <c r="E112" s="38"/>
      <c r="F112" s="38"/>
      <c r="G112" s="38"/>
      <c r="H112" s="38"/>
      <c r="I112" s="38"/>
      <c r="K112" s="38"/>
      <c r="L112" s="38"/>
      <c r="M112" s="38"/>
      <c r="N112" s="38"/>
      <c r="O112" s="38"/>
      <c r="P112" s="38"/>
      <c r="Q112" s="38"/>
      <c r="R112" s="38"/>
    </row>
    <row r="113" spans="2:18" ht="24" customHeight="1">
      <c r="B113" s="38"/>
      <c r="C113" s="38"/>
      <c r="D113" s="38"/>
      <c r="E113" s="38"/>
      <c r="F113" s="38"/>
      <c r="G113" s="38"/>
      <c r="H113" s="38"/>
      <c r="I113" s="38"/>
      <c r="K113" s="38"/>
      <c r="L113" s="38"/>
      <c r="M113" s="38"/>
      <c r="N113" s="38"/>
      <c r="O113" s="38"/>
      <c r="P113" s="38"/>
      <c r="Q113" s="38"/>
      <c r="R113" s="38"/>
    </row>
  </sheetData>
  <mergeCells count="16">
    <mergeCell ref="A26:A27"/>
    <mergeCell ref="I4:I5"/>
    <mergeCell ref="J4:J5"/>
    <mergeCell ref="E4:E5"/>
    <mergeCell ref="F4:F5"/>
    <mergeCell ref="G4:G5"/>
    <mergeCell ref="H4:H5"/>
    <mergeCell ref="C3:C5"/>
    <mergeCell ref="A1:K1"/>
    <mergeCell ref="A2:K2"/>
    <mergeCell ref="A3:A5"/>
    <mergeCell ref="B3:B5"/>
    <mergeCell ref="D3:H3"/>
    <mergeCell ref="I3:J3"/>
    <mergeCell ref="K3:K5"/>
    <mergeCell ref="D4:D5"/>
  </mergeCells>
  <pageMargins left="0" right="0" top="0" bottom="0" header="0" footer="0"/>
  <pageSetup paperSize="9" orientation="landscape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48"/>
  <sheetViews>
    <sheetView workbookViewId="0">
      <pane xSplit="6" ySplit="6" topLeftCell="G7" activePane="bottomRight" state="frozen"/>
      <selection pane="topRight" activeCell="H1" sqref="H1"/>
      <selection pane="bottomLeft" activeCell="A10" sqref="A10"/>
      <selection pane="bottomRight" activeCell="H6" sqref="H1:H1048576"/>
    </sheetView>
  </sheetViews>
  <sheetFormatPr defaultColWidth="9" defaultRowHeight="18.75"/>
  <cols>
    <col min="1" max="1" width="39.7109375" style="38" customWidth="1"/>
    <col min="2" max="2" width="12.7109375" style="106" customWidth="1"/>
    <col min="3" max="3" width="12.7109375" style="107" customWidth="1"/>
    <col min="4" max="4" width="12.7109375" style="108" customWidth="1"/>
    <col min="5" max="5" width="12.7109375" style="109" customWidth="1"/>
    <col min="6" max="6" width="12.7109375" style="110" customWidth="1"/>
    <col min="7" max="7" width="15.42578125" style="111" customWidth="1"/>
    <col min="8" max="8" width="12.7109375" style="108" customWidth="1"/>
    <col min="9" max="9" width="13.7109375" style="216" customWidth="1"/>
    <col min="10" max="10" width="13.5703125" style="66" customWidth="1"/>
    <col min="11" max="11" width="8.42578125" style="37" customWidth="1"/>
    <col min="12" max="12" width="14.85546875" style="37" customWidth="1"/>
    <col min="13" max="13" width="14.140625" style="37" customWidth="1"/>
    <col min="14" max="15" width="10.5703125" style="37" customWidth="1"/>
    <col min="16" max="16" width="10.5703125" style="36" customWidth="1"/>
    <col min="17" max="17" width="9" style="36"/>
    <col min="18" max="16384" width="9" style="38"/>
  </cols>
  <sheetData>
    <row r="1" spans="1:17" s="21" customFormat="1">
      <c r="A1" s="1111" t="s">
        <v>202</v>
      </c>
      <c r="B1" s="1111"/>
      <c r="C1" s="1111"/>
      <c r="D1" s="1111"/>
      <c r="E1" s="1111"/>
      <c r="F1" s="1111"/>
      <c r="G1" s="1111"/>
      <c r="H1" s="1111"/>
      <c r="I1" s="1111"/>
      <c r="J1" s="1112"/>
      <c r="K1" s="145"/>
      <c r="L1" s="19"/>
      <c r="M1" s="19"/>
      <c r="N1" s="19"/>
      <c r="O1" s="19"/>
      <c r="P1" s="20"/>
      <c r="Q1" s="20"/>
    </row>
    <row r="2" spans="1:17" s="21" customFormat="1">
      <c r="A2" s="1113" t="s">
        <v>0</v>
      </c>
      <c r="B2" s="1113"/>
      <c r="C2" s="1113"/>
      <c r="D2" s="1113"/>
      <c r="E2" s="1113"/>
      <c r="F2" s="1113"/>
      <c r="G2" s="1113"/>
      <c r="H2" s="1113"/>
      <c r="I2" s="1113"/>
      <c r="J2" s="1114"/>
      <c r="K2" s="145"/>
      <c r="L2" s="19"/>
      <c r="M2" s="19"/>
      <c r="N2" s="19"/>
      <c r="O2" s="19"/>
      <c r="P2" s="20"/>
      <c r="Q2" s="20"/>
    </row>
    <row r="3" spans="1:17" s="25" customFormat="1" ht="24.75" customHeight="1">
      <c r="A3" s="1115" t="s">
        <v>1</v>
      </c>
      <c r="B3" s="1144" t="s">
        <v>6</v>
      </c>
      <c r="C3" s="1121" t="s">
        <v>2</v>
      </c>
      <c r="D3" s="1122"/>
      <c r="E3" s="1122"/>
      <c r="F3" s="1122"/>
      <c r="G3" s="1123"/>
      <c r="H3" s="1124"/>
      <c r="I3" s="1124"/>
      <c r="J3" s="1125" t="s">
        <v>11</v>
      </c>
      <c r="K3" s="218"/>
      <c r="L3" s="23"/>
      <c r="M3" s="23"/>
      <c r="N3" s="23"/>
      <c r="O3" s="23"/>
      <c r="P3" s="24"/>
      <c r="Q3" s="24"/>
    </row>
    <row r="4" spans="1:17" s="25" customFormat="1" ht="24.75" customHeight="1">
      <c r="A4" s="1116"/>
      <c r="B4" s="1145"/>
      <c r="C4" s="1128" t="s">
        <v>7</v>
      </c>
      <c r="D4" s="1136" t="s">
        <v>8</v>
      </c>
      <c r="E4" s="1138" t="s">
        <v>9</v>
      </c>
      <c r="F4" s="1140" t="s">
        <v>16</v>
      </c>
      <c r="G4" s="1142" t="s">
        <v>10</v>
      </c>
      <c r="H4" s="1147" t="s">
        <v>4</v>
      </c>
      <c r="I4" s="1149" t="s">
        <v>3</v>
      </c>
      <c r="J4" s="1126"/>
      <c r="K4" s="218"/>
      <c r="L4" s="23"/>
      <c r="M4" s="23"/>
      <c r="N4" s="23"/>
      <c r="O4" s="23"/>
      <c r="P4" s="24"/>
      <c r="Q4" s="24"/>
    </row>
    <row r="5" spans="1:17" s="25" customFormat="1" ht="34.5" customHeight="1">
      <c r="A5" s="1117"/>
      <c r="B5" s="1146"/>
      <c r="C5" s="1129"/>
      <c r="D5" s="1137"/>
      <c r="E5" s="1139"/>
      <c r="F5" s="1141"/>
      <c r="G5" s="1143"/>
      <c r="H5" s="1148"/>
      <c r="I5" s="1150"/>
      <c r="J5" s="1127"/>
      <c r="K5" s="218"/>
      <c r="L5" s="23"/>
      <c r="M5" s="23"/>
      <c r="N5" s="23"/>
      <c r="O5" s="23"/>
      <c r="P5" s="24"/>
      <c r="Q5" s="24"/>
    </row>
    <row r="6" spans="1:17" ht="24.75" customHeight="1">
      <c r="A6" s="32" t="s">
        <v>53</v>
      </c>
      <c r="B6" s="26"/>
      <c r="C6" s="27"/>
      <c r="D6" s="28"/>
      <c r="E6" s="29"/>
      <c r="F6" s="30"/>
      <c r="G6" s="31"/>
      <c r="H6" s="146"/>
      <c r="I6" s="147"/>
      <c r="J6" s="35"/>
    </row>
    <row r="7" spans="1:17" s="127" customFormat="1" ht="45" customHeight="1">
      <c r="A7" s="486" t="s">
        <v>213</v>
      </c>
      <c r="B7" s="219">
        <f>B8+B9+B10+B11+B12</f>
        <v>64030</v>
      </c>
      <c r="C7" s="234"/>
      <c r="D7" s="305"/>
      <c r="E7" s="220"/>
      <c r="F7" s="220"/>
      <c r="G7" s="220"/>
      <c r="H7" s="221"/>
      <c r="I7" s="221"/>
      <c r="J7" s="235"/>
      <c r="K7" s="126"/>
      <c r="L7" s="126"/>
      <c r="M7" s="126"/>
      <c r="N7" s="126"/>
      <c r="O7" s="126"/>
      <c r="P7" s="125"/>
      <c r="Q7" s="125"/>
    </row>
    <row r="8" spans="1:17" s="434" customFormat="1" ht="45" customHeight="1">
      <c r="A8" s="490" t="s">
        <v>214</v>
      </c>
      <c r="B8" s="493">
        <v>3750</v>
      </c>
      <c r="C8" s="487"/>
      <c r="D8" s="458">
        <v>3750</v>
      </c>
      <c r="E8" s="488"/>
      <c r="F8" s="488"/>
      <c r="G8" s="488"/>
      <c r="H8" s="1062">
        <v>3520</v>
      </c>
      <c r="I8" s="1062">
        <f>B8-H8</f>
        <v>230</v>
      </c>
      <c r="J8" s="443"/>
      <c r="K8" s="432"/>
      <c r="L8" s="432"/>
      <c r="M8" s="432"/>
      <c r="N8" s="432"/>
      <c r="O8" s="432"/>
      <c r="P8" s="433"/>
      <c r="Q8" s="433"/>
    </row>
    <row r="9" spans="1:17" s="424" customFormat="1" ht="45" customHeight="1">
      <c r="A9" s="428" t="s">
        <v>215</v>
      </c>
      <c r="B9" s="494">
        <v>30980</v>
      </c>
      <c r="C9" s="487"/>
      <c r="D9" s="489">
        <v>30980</v>
      </c>
      <c r="E9" s="425"/>
      <c r="F9" s="426"/>
      <c r="G9" s="491"/>
      <c r="H9" s="427">
        <v>11510</v>
      </c>
      <c r="I9" s="492">
        <f>B9-H9</f>
        <v>19470</v>
      </c>
      <c r="J9" s="443"/>
      <c r="K9" s="422"/>
      <c r="L9" s="422"/>
      <c r="M9" s="422"/>
      <c r="N9" s="422"/>
      <c r="O9" s="422"/>
      <c r="P9" s="423"/>
      <c r="Q9" s="423"/>
    </row>
    <row r="10" spans="1:17" s="424" customFormat="1" ht="45" customHeight="1">
      <c r="A10" s="428" t="s">
        <v>216</v>
      </c>
      <c r="B10" s="495">
        <v>0</v>
      </c>
      <c r="C10" s="487"/>
      <c r="D10" s="489"/>
      <c r="E10" s="425"/>
      <c r="F10" s="426"/>
      <c r="G10" s="491"/>
      <c r="H10" s="427"/>
      <c r="I10" s="492"/>
      <c r="J10" s="443"/>
      <c r="K10" s="422"/>
      <c r="L10" s="422"/>
      <c r="M10" s="422"/>
      <c r="N10" s="422"/>
      <c r="O10" s="422"/>
      <c r="P10" s="423"/>
      <c r="Q10" s="423"/>
    </row>
    <row r="11" spans="1:17" s="424" customFormat="1" ht="45" customHeight="1">
      <c r="A11" s="428" t="s">
        <v>217</v>
      </c>
      <c r="B11" s="493">
        <v>500</v>
      </c>
      <c r="C11" s="487"/>
      <c r="D11" s="489"/>
      <c r="E11" s="425"/>
      <c r="F11" s="426"/>
      <c r="G11" s="491"/>
      <c r="H11" s="427">
        <v>0</v>
      </c>
      <c r="I11" s="492">
        <f>B11-H11</f>
        <v>500</v>
      </c>
      <c r="J11" s="443"/>
      <c r="K11" s="422"/>
      <c r="L11" s="422"/>
      <c r="M11" s="422"/>
      <c r="N11" s="422"/>
      <c r="O11" s="422"/>
      <c r="P11" s="423"/>
      <c r="Q11" s="423"/>
    </row>
    <row r="12" spans="1:17" s="424" customFormat="1" ht="45" customHeight="1">
      <c r="A12" s="430" t="s">
        <v>218</v>
      </c>
      <c r="B12" s="496">
        <v>28800</v>
      </c>
      <c r="C12" s="487"/>
      <c r="D12" s="489"/>
      <c r="E12" s="425"/>
      <c r="F12" s="426"/>
      <c r="G12" s="491"/>
      <c r="H12" s="427">
        <v>0</v>
      </c>
      <c r="I12" s="492">
        <f>B12-H12</f>
        <v>28800</v>
      </c>
      <c r="J12" s="443"/>
      <c r="K12" s="422"/>
      <c r="L12" s="422"/>
      <c r="M12" s="422"/>
      <c r="N12" s="422"/>
      <c r="O12" s="422"/>
      <c r="P12" s="423"/>
      <c r="Q12" s="423"/>
    </row>
    <row r="13" spans="1:17" s="506" customFormat="1" ht="66" customHeight="1">
      <c r="A13" s="497" t="s">
        <v>219</v>
      </c>
      <c r="B13" s="498">
        <f>B14+B15+B16+B17+B18+B19+B20+B21+B22+B23+B24</f>
        <v>2936661</v>
      </c>
      <c r="C13" s="499"/>
      <c r="D13" s="500"/>
      <c r="E13" s="500"/>
      <c r="F13" s="501"/>
      <c r="G13" s="502"/>
      <c r="H13" s="503"/>
      <c r="I13" s="504"/>
      <c r="J13" s="505"/>
      <c r="K13" s="126"/>
      <c r="L13" s="126"/>
      <c r="M13" s="126" t="s">
        <v>57</v>
      </c>
      <c r="N13" s="126"/>
      <c r="O13" s="126"/>
      <c r="P13" s="125"/>
      <c r="Q13" s="125"/>
    </row>
    <row r="14" spans="1:17" s="81" customFormat="1" ht="24.95" customHeight="1">
      <c r="A14" s="443" t="s">
        <v>220</v>
      </c>
      <c r="B14" s="448">
        <v>847041</v>
      </c>
      <c r="C14" s="222"/>
      <c r="D14" s="130"/>
      <c r="E14" s="226"/>
      <c r="F14" s="40"/>
      <c r="G14" s="507"/>
      <c r="H14" s="615">
        <v>915000</v>
      </c>
      <c r="I14" s="616">
        <f>B14-H14</f>
        <v>-67959</v>
      </c>
      <c r="J14" s="223"/>
      <c r="K14" s="509"/>
      <c r="L14" s="509"/>
      <c r="M14" s="509"/>
      <c r="N14" s="509"/>
      <c r="O14" s="509"/>
    </row>
    <row r="15" spans="1:17" s="81" customFormat="1" ht="24.95" customHeight="1">
      <c r="A15" s="443" t="s">
        <v>221</v>
      </c>
      <c r="B15" s="510">
        <v>476580</v>
      </c>
      <c r="C15" s="222"/>
      <c r="D15" s="131"/>
      <c r="E15" s="226"/>
      <c r="F15" s="40"/>
      <c r="G15" s="507"/>
      <c r="H15" s="617">
        <v>471900</v>
      </c>
      <c r="I15" s="618">
        <f>B15-H15</f>
        <v>4680</v>
      </c>
      <c r="J15" s="224"/>
      <c r="K15" s="509"/>
      <c r="L15" s="509"/>
      <c r="M15" s="509"/>
      <c r="N15" s="509"/>
      <c r="O15" s="509"/>
    </row>
    <row r="16" spans="1:17" s="81" customFormat="1" ht="24.95" customHeight="1">
      <c r="A16" s="443" t="s">
        <v>222</v>
      </c>
      <c r="B16" s="510">
        <v>439920</v>
      </c>
      <c r="C16" s="222"/>
      <c r="D16" s="131"/>
      <c r="E16" s="226"/>
      <c r="F16" s="40"/>
      <c r="G16" s="507"/>
      <c r="H16" s="619">
        <v>437040</v>
      </c>
      <c r="I16" s="618">
        <f>B16-H16</f>
        <v>2880</v>
      </c>
      <c r="J16" s="419"/>
      <c r="K16" s="512"/>
      <c r="L16" s="512"/>
      <c r="M16" s="509"/>
      <c r="N16" s="509"/>
      <c r="O16" s="509"/>
    </row>
    <row r="17" spans="1:17" s="81" customFormat="1" ht="24.95" customHeight="1">
      <c r="A17" s="441" t="s">
        <v>223</v>
      </c>
      <c r="B17" s="510">
        <v>586560</v>
      </c>
      <c r="C17" s="222"/>
      <c r="D17" s="131"/>
      <c r="E17" s="226"/>
      <c r="F17" s="40"/>
      <c r="G17" s="507"/>
      <c r="H17" s="619">
        <v>533265</v>
      </c>
      <c r="I17" s="618">
        <f>B17-H17</f>
        <v>53295</v>
      </c>
      <c r="J17" s="224"/>
      <c r="K17" s="512"/>
      <c r="L17" s="512"/>
      <c r="M17" s="509"/>
      <c r="N17" s="509"/>
      <c r="O17" s="509"/>
    </row>
    <row r="18" spans="1:17" s="81" customFormat="1" ht="24.95" customHeight="1">
      <c r="A18" s="441" t="s">
        <v>224</v>
      </c>
      <c r="B18" s="510">
        <v>61100</v>
      </c>
      <c r="C18" s="222"/>
      <c r="D18" s="131"/>
      <c r="E18" s="226"/>
      <c r="F18" s="40"/>
      <c r="G18" s="507"/>
      <c r="H18" s="394">
        <v>0</v>
      </c>
      <c r="I18" s="508">
        <f>B18-H18</f>
        <v>61100</v>
      </c>
      <c r="J18" s="224"/>
      <c r="K18" s="509"/>
      <c r="L18" s="509"/>
      <c r="M18" s="509"/>
      <c r="N18" s="509"/>
      <c r="O18" s="509"/>
    </row>
    <row r="19" spans="1:17" s="81" customFormat="1" ht="24.95" customHeight="1">
      <c r="A19" s="441" t="s">
        <v>225</v>
      </c>
      <c r="B19" s="510">
        <v>114100</v>
      </c>
      <c r="C19" s="222"/>
      <c r="D19" s="131"/>
      <c r="E19" s="226"/>
      <c r="F19" s="40"/>
      <c r="G19" s="507"/>
      <c r="H19" s="395">
        <v>0</v>
      </c>
      <c r="I19" s="508">
        <f>B19-H19</f>
        <v>114100</v>
      </c>
      <c r="J19" s="224"/>
      <c r="K19" s="509"/>
      <c r="L19" s="509"/>
      <c r="M19" s="509"/>
      <c r="N19" s="509"/>
      <c r="O19" s="509"/>
    </row>
    <row r="20" spans="1:17" s="81" customFormat="1" ht="24.95" customHeight="1">
      <c r="A20" s="441" t="s">
        <v>226</v>
      </c>
      <c r="B20" s="510">
        <v>29400</v>
      </c>
      <c r="C20" s="222"/>
      <c r="D20" s="131"/>
      <c r="E20" s="226"/>
      <c r="F20" s="40"/>
      <c r="G20" s="507"/>
      <c r="H20" s="395">
        <v>0</v>
      </c>
      <c r="I20" s="508">
        <f>B20-H20</f>
        <v>29400</v>
      </c>
      <c r="J20" s="224"/>
      <c r="K20" s="509"/>
      <c r="L20" s="509"/>
      <c r="M20" s="509"/>
      <c r="N20" s="509"/>
      <c r="O20" s="509"/>
    </row>
    <row r="21" spans="1:17" s="81" customFormat="1" ht="24.95" customHeight="1">
      <c r="A21" s="441" t="s">
        <v>227</v>
      </c>
      <c r="B21" s="510">
        <v>27580</v>
      </c>
      <c r="C21" s="222"/>
      <c r="D21" s="131"/>
      <c r="E21" s="226"/>
      <c r="F21" s="40"/>
      <c r="G21" s="507"/>
      <c r="H21" s="395">
        <v>0</v>
      </c>
      <c r="I21" s="508">
        <f>B21-H21</f>
        <v>27580</v>
      </c>
      <c r="J21" s="224"/>
      <c r="K21" s="509"/>
      <c r="L21" s="509"/>
      <c r="M21" s="509"/>
      <c r="N21" s="509"/>
      <c r="O21" s="509"/>
    </row>
    <row r="22" spans="1:17" s="81" customFormat="1" ht="24.95" customHeight="1">
      <c r="A22" s="441" t="s">
        <v>228</v>
      </c>
      <c r="B22" s="510">
        <v>244400</v>
      </c>
      <c r="C22" s="222"/>
      <c r="D22" s="130"/>
      <c r="E22" s="226"/>
      <c r="F22" s="40"/>
      <c r="G22" s="507"/>
      <c r="H22" s="42">
        <v>0</v>
      </c>
      <c r="I22" s="508">
        <f>B22-H22</f>
        <v>244400</v>
      </c>
      <c r="J22" s="225"/>
      <c r="K22" s="509"/>
      <c r="L22" s="509"/>
      <c r="M22" s="509"/>
      <c r="N22" s="509"/>
      <c r="O22" s="509"/>
    </row>
    <row r="23" spans="1:17" s="81" customFormat="1" ht="24.95" customHeight="1">
      <c r="A23" s="513" t="s">
        <v>229</v>
      </c>
      <c r="B23" s="510">
        <v>61100</v>
      </c>
      <c r="C23" s="222"/>
      <c r="D23" s="131"/>
      <c r="E23" s="131"/>
      <c r="F23" s="40"/>
      <c r="G23" s="507"/>
      <c r="H23" s="42">
        <v>0</v>
      </c>
      <c r="I23" s="508">
        <f>B23-H23</f>
        <v>61100</v>
      </c>
      <c r="J23" s="225"/>
      <c r="K23" s="509"/>
      <c r="L23" s="509"/>
      <c r="M23" s="509"/>
      <c r="N23" s="509"/>
      <c r="O23" s="509"/>
    </row>
    <row r="24" spans="1:17" s="81" customFormat="1" ht="24.95" customHeight="1">
      <c r="A24" s="514" t="s">
        <v>230</v>
      </c>
      <c r="B24" s="510">
        <v>48880</v>
      </c>
      <c r="C24" s="222"/>
      <c r="D24" s="130"/>
      <c r="E24" s="129"/>
      <c r="F24" s="40"/>
      <c r="G24" s="507"/>
      <c r="H24" s="42">
        <f>3600+1706+9494</f>
        <v>14800</v>
      </c>
      <c r="I24" s="511">
        <f>B24-H24</f>
        <v>34080</v>
      </c>
      <c r="J24" s="225"/>
      <c r="K24" s="509"/>
      <c r="L24" s="509"/>
      <c r="M24" s="509"/>
      <c r="N24" s="509"/>
      <c r="O24" s="509"/>
    </row>
    <row r="25" spans="1:17" s="44" customFormat="1" ht="24" customHeight="1">
      <c r="A25" s="185"/>
      <c r="B25" s="152"/>
      <c r="C25" s="75"/>
      <c r="D25" s="65"/>
      <c r="E25" s="39"/>
      <c r="F25" s="86"/>
      <c r="G25" s="87"/>
      <c r="H25" s="65"/>
      <c r="I25" s="43"/>
      <c r="J25" s="66"/>
      <c r="K25" s="37"/>
      <c r="L25" s="37"/>
      <c r="M25" s="37"/>
      <c r="N25" s="37"/>
      <c r="O25" s="37"/>
      <c r="P25" s="36"/>
      <c r="Q25" s="36"/>
    </row>
    <row r="26" spans="1:17" s="44" customFormat="1" ht="24" customHeight="1">
      <c r="A26" s="185"/>
      <c r="B26" s="152"/>
      <c r="C26" s="75"/>
      <c r="D26" s="65"/>
      <c r="E26" s="39"/>
      <c r="F26" s="86"/>
      <c r="G26" s="87"/>
      <c r="H26" s="65"/>
      <c r="I26" s="43"/>
      <c r="J26" s="66"/>
      <c r="K26" s="37"/>
      <c r="L26" s="37"/>
      <c r="M26" s="37"/>
      <c r="N26" s="37"/>
      <c r="O26" s="37"/>
      <c r="P26" s="36"/>
      <c r="Q26" s="36"/>
    </row>
    <row r="27" spans="1:17" s="44" customFormat="1" ht="24" customHeight="1">
      <c r="A27" s="185"/>
      <c r="B27" s="152"/>
      <c r="C27" s="75"/>
      <c r="D27" s="65"/>
      <c r="E27" s="39"/>
      <c r="F27" s="86"/>
      <c r="G27" s="87"/>
      <c r="H27" s="65"/>
      <c r="I27" s="43"/>
      <c r="J27" s="66"/>
      <c r="K27" s="37"/>
      <c r="L27" s="37"/>
      <c r="M27" s="37"/>
      <c r="N27" s="37"/>
      <c r="O27" s="37"/>
      <c r="P27" s="36"/>
      <c r="Q27" s="36"/>
    </row>
    <row r="28" spans="1:17" s="44" customFormat="1" ht="24" customHeight="1">
      <c r="A28" s="185"/>
      <c r="B28" s="152"/>
      <c r="C28" s="75"/>
      <c r="D28" s="65"/>
      <c r="E28" s="39"/>
      <c r="F28" s="86"/>
      <c r="G28" s="87"/>
      <c r="H28" s="65"/>
      <c r="I28" s="43"/>
      <c r="J28" s="66"/>
      <c r="K28" s="37"/>
      <c r="L28" s="37"/>
      <c r="M28" s="37"/>
      <c r="N28" s="37"/>
      <c r="O28" s="37"/>
      <c r="P28" s="36"/>
      <c r="Q28" s="36"/>
    </row>
    <row r="29" spans="1:17" s="44" customFormat="1" ht="24" customHeight="1">
      <c r="A29" s="185"/>
      <c r="B29" s="152"/>
      <c r="C29" s="75"/>
      <c r="D29" s="65"/>
      <c r="E29" s="39"/>
      <c r="F29" s="86"/>
      <c r="G29" s="87"/>
      <c r="H29" s="65"/>
      <c r="I29" s="43"/>
      <c r="J29" s="66"/>
      <c r="K29" s="37"/>
      <c r="L29" s="37"/>
      <c r="M29" s="37"/>
      <c r="N29" s="37"/>
      <c r="O29" s="37"/>
      <c r="P29" s="36"/>
      <c r="Q29" s="36"/>
    </row>
    <row r="30" spans="1:17" s="44" customFormat="1" ht="24" customHeight="1">
      <c r="A30" s="185"/>
      <c r="B30" s="152"/>
      <c r="C30" s="75"/>
      <c r="D30" s="65"/>
      <c r="E30" s="39"/>
      <c r="F30" s="86"/>
      <c r="G30" s="87"/>
      <c r="H30" s="65"/>
      <c r="I30" s="43"/>
      <c r="J30" s="66"/>
      <c r="K30" s="37"/>
      <c r="L30" s="37"/>
      <c r="M30" s="37"/>
      <c r="N30" s="37"/>
      <c r="O30" s="37"/>
      <c r="P30" s="36"/>
      <c r="Q30" s="36"/>
    </row>
    <row r="31" spans="1:17" s="44" customFormat="1" ht="24" customHeight="1">
      <c r="A31" s="185"/>
      <c r="B31" s="152"/>
      <c r="C31" s="75"/>
      <c r="D31" s="65"/>
      <c r="E31" s="39"/>
      <c r="F31" s="86"/>
      <c r="G31" s="87"/>
      <c r="H31" s="65"/>
      <c r="I31" s="43"/>
      <c r="J31" s="66"/>
      <c r="K31" s="37"/>
      <c r="L31" s="37"/>
      <c r="M31" s="37"/>
      <c r="N31" s="37"/>
      <c r="O31" s="37"/>
      <c r="P31" s="36"/>
      <c r="Q31" s="36"/>
    </row>
    <row r="32" spans="1:17" s="44" customFormat="1" ht="24" customHeight="1">
      <c r="A32" s="185"/>
      <c r="B32" s="152"/>
      <c r="C32" s="75"/>
      <c r="D32" s="65"/>
      <c r="E32" s="39"/>
      <c r="F32" s="86"/>
      <c r="G32" s="87"/>
      <c r="H32" s="65"/>
      <c r="I32" s="43"/>
      <c r="J32" s="66"/>
      <c r="K32" s="37"/>
      <c r="L32" s="37"/>
      <c r="M32" s="37"/>
      <c r="N32" s="37"/>
      <c r="O32" s="37"/>
      <c r="P32" s="36"/>
      <c r="Q32" s="36"/>
    </row>
    <row r="33" spans="1:17" s="44" customFormat="1" ht="24" customHeight="1">
      <c r="A33" s="185"/>
      <c r="B33" s="152"/>
      <c r="C33" s="75"/>
      <c r="D33" s="65"/>
      <c r="E33" s="39"/>
      <c r="F33" s="86"/>
      <c r="G33" s="87"/>
      <c r="H33" s="65"/>
      <c r="I33" s="43"/>
      <c r="J33" s="66"/>
      <c r="K33" s="37"/>
      <c r="L33" s="37"/>
      <c r="M33" s="37"/>
      <c r="N33" s="37"/>
      <c r="O33" s="37"/>
      <c r="P33" s="36"/>
      <c r="Q33" s="36"/>
    </row>
    <row r="34" spans="1:17" s="44" customFormat="1" ht="24" customHeight="1">
      <c r="A34" s="185"/>
      <c r="B34" s="152"/>
      <c r="C34" s="75"/>
      <c r="D34" s="65"/>
      <c r="E34" s="39"/>
      <c r="F34" s="86"/>
      <c r="G34" s="87"/>
      <c r="H34" s="65"/>
      <c r="I34" s="43"/>
      <c r="J34" s="66"/>
      <c r="K34" s="37"/>
      <c r="L34" s="37"/>
      <c r="M34" s="37"/>
      <c r="N34" s="37"/>
      <c r="O34" s="37"/>
      <c r="P34" s="36"/>
      <c r="Q34" s="36"/>
    </row>
    <row r="35" spans="1:17" s="44" customFormat="1" ht="24" customHeight="1">
      <c r="A35" s="185"/>
      <c r="B35" s="152"/>
      <c r="C35" s="75"/>
      <c r="D35" s="65"/>
      <c r="E35" s="39"/>
      <c r="F35" s="86"/>
      <c r="G35" s="87"/>
      <c r="H35" s="65"/>
      <c r="I35" s="43"/>
      <c r="J35" s="66"/>
      <c r="K35" s="37"/>
      <c r="L35" s="37"/>
      <c r="M35" s="37"/>
      <c r="N35" s="37"/>
      <c r="O35" s="37"/>
      <c r="P35" s="36"/>
      <c r="Q35" s="36"/>
    </row>
    <row r="36" spans="1:17" s="44" customFormat="1" ht="24" customHeight="1">
      <c r="A36" s="185"/>
      <c r="B36" s="152"/>
      <c r="C36" s="75"/>
      <c r="D36" s="65"/>
      <c r="E36" s="39"/>
      <c r="F36" s="86"/>
      <c r="G36" s="87"/>
      <c r="H36" s="154"/>
      <c r="I36" s="43"/>
      <c r="J36" s="66"/>
      <c r="K36" s="37"/>
      <c r="L36" s="37"/>
      <c r="M36" s="37"/>
      <c r="N36" s="37"/>
      <c r="O36" s="37"/>
      <c r="P36" s="36"/>
      <c r="Q36" s="36"/>
    </row>
    <row r="37" spans="1:17" s="44" customFormat="1" ht="24" customHeight="1">
      <c r="A37" s="185"/>
      <c r="B37" s="152"/>
      <c r="C37" s="75"/>
      <c r="D37" s="65"/>
      <c r="E37" s="39"/>
      <c r="F37" s="86"/>
      <c r="G37" s="87"/>
      <c r="H37" s="65"/>
      <c r="I37" s="43"/>
      <c r="J37" s="66"/>
      <c r="K37" s="37"/>
      <c r="L37" s="37"/>
      <c r="M37" s="37"/>
      <c r="N37" s="37"/>
      <c r="O37" s="37"/>
      <c r="P37" s="36"/>
      <c r="Q37" s="36"/>
    </row>
    <row r="38" spans="1:17" s="44" customFormat="1" ht="24" customHeight="1">
      <c r="A38" s="185"/>
      <c r="B38" s="152"/>
      <c r="C38" s="75"/>
      <c r="D38" s="65"/>
      <c r="E38" s="39"/>
      <c r="F38" s="86"/>
      <c r="G38" s="87"/>
      <c r="H38" s="65"/>
      <c r="I38" s="43"/>
      <c r="J38" s="66"/>
      <c r="K38" s="37"/>
      <c r="L38" s="37"/>
      <c r="M38" s="37"/>
      <c r="N38" s="37"/>
      <c r="O38" s="37"/>
      <c r="P38" s="36"/>
      <c r="Q38" s="36"/>
    </row>
    <row r="39" spans="1:17" s="44" customFormat="1" ht="24" customHeight="1">
      <c r="A39" s="185"/>
      <c r="B39" s="152"/>
      <c r="C39" s="75"/>
      <c r="D39" s="65"/>
      <c r="E39" s="39"/>
      <c r="F39" s="86"/>
      <c r="G39" s="87"/>
      <c r="H39" s="65"/>
      <c r="I39" s="43"/>
      <c r="J39" s="66"/>
      <c r="K39" s="37"/>
      <c r="L39" s="37"/>
      <c r="M39" s="37"/>
      <c r="N39" s="37"/>
      <c r="O39" s="37"/>
      <c r="P39" s="36"/>
      <c r="Q39" s="36"/>
    </row>
    <row r="40" spans="1:17" s="44" customFormat="1" ht="24" customHeight="1">
      <c r="A40" s="185"/>
      <c r="B40" s="152"/>
      <c r="C40" s="75"/>
      <c r="D40" s="65"/>
      <c r="E40" s="39"/>
      <c r="F40" s="86"/>
      <c r="G40" s="87"/>
      <c r="H40" s="65"/>
      <c r="I40" s="43"/>
      <c r="J40" s="66"/>
      <c r="K40" s="37"/>
      <c r="L40" s="37"/>
      <c r="M40" s="37"/>
      <c r="N40" s="37"/>
      <c r="O40" s="37"/>
      <c r="P40" s="36"/>
      <c r="Q40" s="36"/>
    </row>
    <row r="41" spans="1:17" s="44" customFormat="1" ht="24" customHeight="1">
      <c r="A41" s="185"/>
      <c r="B41" s="152"/>
      <c r="C41" s="75"/>
      <c r="D41" s="65"/>
      <c r="E41" s="39"/>
      <c r="F41" s="86"/>
      <c r="G41" s="87"/>
      <c r="H41" s="65"/>
      <c r="I41" s="43"/>
      <c r="J41" s="66"/>
      <c r="K41" s="37"/>
      <c r="L41" s="37"/>
      <c r="M41" s="37"/>
      <c r="N41" s="37"/>
      <c r="O41" s="37"/>
      <c r="P41" s="36"/>
      <c r="Q41" s="36"/>
    </row>
    <row r="42" spans="1:17" s="44" customFormat="1" ht="24" customHeight="1">
      <c r="A42" s="185"/>
      <c r="B42" s="152"/>
      <c r="C42" s="75"/>
      <c r="D42" s="65"/>
      <c r="E42" s="39"/>
      <c r="F42" s="86"/>
      <c r="G42" s="87"/>
      <c r="H42" s="65"/>
      <c r="I42" s="43"/>
      <c r="J42" s="66"/>
      <c r="K42" s="37"/>
      <c r="L42" s="37"/>
      <c r="M42" s="37"/>
      <c r="N42" s="37"/>
      <c r="O42" s="37"/>
      <c r="P42" s="36"/>
      <c r="Q42" s="36"/>
    </row>
    <row r="43" spans="1:17" s="44" customFormat="1" ht="24" customHeight="1">
      <c r="A43" s="185"/>
      <c r="B43" s="152"/>
      <c r="C43" s="75"/>
      <c r="D43" s="65"/>
      <c r="E43" s="39"/>
      <c r="F43" s="86"/>
      <c r="G43" s="87"/>
      <c r="H43" s="65"/>
      <c r="I43" s="43"/>
      <c r="J43" s="66"/>
      <c r="K43" s="37"/>
      <c r="L43" s="37"/>
      <c r="M43" s="37"/>
      <c r="N43" s="37"/>
      <c r="O43" s="37"/>
      <c r="P43" s="36"/>
      <c r="Q43" s="36"/>
    </row>
    <row r="44" spans="1:17" s="44" customFormat="1" ht="24" customHeight="1">
      <c r="A44" s="185"/>
      <c r="B44" s="152"/>
      <c r="C44" s="75"/>
      <c r="D44" s="65"/>
      <c r="E44" s="39"/>
      <c r="F44" s="86"/>
      <c r="G44" s="87"/>
      <c r="H44" s="65"/>
      <c r="I44" s="43"/>
      <c r="J44" s="66"/>
      <c r="K44" s="37"/>
      <c r="L44" s="37"/>
      <c r="M44" s="37"/>
      <c r="N44" s="37"/>
      <c r="O44" s="37"/>
      <c r="P44" s="36"/>
      <c r="Q44" s="36"/>
    </row>
    <row r="45" spans="1:17" s="44" customFormat="1" ht="24" customHeight="1">
      <c r="A45" s="185"/>
      <c r="B45" s="152"/>
      <c r="C45" s="75"/>
      <c r="D45" s="65"/>
      <c r="E45" s="39"/>
      <c r="F45" s="86"/>
      <c r="G45" s="87"/>
      <c r="H45" s="65"/>
      <c r="I45" s="43"/>
      <c r="J45" s="66"/>
      <c r="K45" s="37"/>
      <c r="L45" s="37"/>
      <c r="M45" s="37"/>
      <c r="N45" s="37"/>
      <c r="O45" s="37"/>
      <c r="P45" s="36"/>
      <c r="Q45" s="36"/>
    </row>
    <row r="46" spans="1:17" s="44" customFormat="1" ht="24" customHeight="1">
      <c r="A46" s="185"/>
      <c r="B46" s="152"/>
      <c r="C46" s="75"/>
      <c r="D46" s="65"/>
      <c r="E46" s="39"/>
      <c r="F46" s="86"/>
      <c r="G46" s="87"/>
      <c r="H46" s="65"/>
      <c r="I46" s="43"/>
      <c r="J46" s="66"/>
      <c r="K46" s="37"/>
      <c r="L46" s="37"/>
      <c r="M46" s="37"/>
      <c r="N46" s="37"/>
      <c r="O46" s="37"/>
      <c r="P46" s="36"/>
      <c r="Q46" s="36"/>
    </row>
    <row r="47" spans="1:17" s="44" customFormat="1" ht="24" customHeight="1">
      <c r="A47" s="185"/>
      <c r="B47" s="152"/>
      <c r="C47" s="75"/>
      <c r="D47" s="65"/>
      <c r="E47" s="39"/>
      <c r="F47" s="86"/>
      <c r="G47" s="87"/>
      <c r="H47" s="65"/>
      <c r="I47" s="43"/>
      <c r="J47" s="66"/>
      <c r="K47" s="37"/>
      <c r="L47" s="37"/>
      <c r="M47" s="37"/>
      <c r="N47" s="37"/>
      <c r="O47" s="37"/>
      <c r="P47" s="36"/>
      <c r="Q47" s="36"/>
    </row>
    <row r="48" spans="1:17" s="44" customFormat="1" ht="24" customHeight="1">
      <c r="A48" s="185"/>
      <c r="B48" s="152"/>
      <c r="C48" s="75"/>
      <c r="D48" s="65"/>
      <c r="E48" s="39"/>
      <c r="F48" s="86"/>
      <c r="G48" s="87"/>
      <c r="H48" s="65"/>
      <c r="I48" s="43"/>
      <c r="J48" s="66"/>
      <c r="K48" s="37"/>
      <c r="L48" s="37"/>
      <c r="M48" s="37"/>
      <c r="N48" s="37"/>
      <c r="O48" s="37"/>
      <c r="P48" s="36"/>
      <c r="Q48" s="36"/>
    </row>
    <row r="49" spans="1:17" s="44" customFormat="1" ht="24" customHeight="1">
      <c r="A49" s="185"/>
      <c r="B49" s="152"/>
      <c r="C49" s="75"/>
      <c r="D49" s="65"/>
      <c r="E49" s="39"/>
      <c r="F49" s="86"/>
      <c r="G49" s="87"/>
      <c r="H49" s="65"/>
      <c r="I49" s="43"/>
      <c r="J49" s="66"/>
      <c r="K49" s="37"/>
      <c r="L49" s="37"/>
      <c r="M49" s="37"/>
      <c r="N49" s="37"/>
      <c r="O49" s="37"/>
      <c r="P49" s="36"/>
      <c r="Q49" s="36"/>
    </row>
    <row r="50" spans="1:17" s="44" customFormat="1" ht="24" customHeight="1">
      <c r="A50" s="185"/>
      <c r="B50" s="152"/>
      <c r="C50" s="75"/>
      <c r="D50" s="65"/>
      <c r="E50" s="39"/>
      <c r="F50" s="86"/>
      <c r="G50" s="87"/>
      <c r="H50" s="65"/>
      <c r="I50" s="43"/>
      <c r="J50" s="66"/>
      <c r="K50" s="37"/>
      <c r="L50" s="37"/>
      <c r="M50" s="37"/>
      <c r="N50" s="37"/>
      <c r="O50" s="37"/>
      <c r="P50" s="36"/>
      <c r="Q50" s="36"/>
    </row>
    <row r="51" spans="1:17" s="44" customFormat="1" ht="24" customHeight="1">
      <c r="A51" s="185"/>
      <c r="B51" s="152"/>
      <c r="C51" s="75"/>
      <c r="D51" s="65"/>
      <c r="E51" s="39"/>
      <c r="F51" s="86"/>
      <c r="G51" s="87"/>
      <c r="H51" s="65"/>
      <c r="I51" s="43"/>
      <c r="J51" s="66"/>
      <c r="K51" s="37"/>
      <c r="L51" s="37"/>
      <c r="M51" s="37"/>
      <c r="N51" s="37"/>
      <c r="O51" s="37"/>
      <c r="P51" s="36"/>
      <c r="Q51" s="36"/>
    </row>
    <row r="52" spans="1:17" s="44" customFormat="1" ht="24" customHeight="1">
      <c r="A52" s="185"/>
      <c r="B52" s="152"/>
      <c r="C52" s="75"/>
      <c r="D52" s="65"/>
      <c r="E52" s="39"/>
      <c r="F52" s="86"/>
      <c r="G52" s="87"/>
      <c r="H52" s="65"/>
      <c r="I52" s="43"/>
      <c r="J52" s="66"/>
      <c r="K52" s="37"/>
      <c r="L52" s="37"/>
      <c r="M52" s="37"/>
      <c r="N52" s="37"/>
      <c r="O52" s="37"/>
      <c r="P52" s="36"/>
      <c r="Q52" s="36"/>
    </row>
    <row r="53" spans="1:17" s="44" customFormat="1" ht="24" customHeight="1">
      <c r="A53" s="185"/>
      <c r="B53" s="152"/>
      <c r="C53" s="75"/>
      <c r="D53" s="65"/>
      <c r="E53" s="39"/>
      <c r="F53" s="86"/>
      <c r="G53" s="87"/>
      <c r="H53" s="65"/>
      <c r="I53" s="43"/>
      <c r="J53" s="66"/>
      <c r="K53" s="37"/>
      <c r="L53" s="37"/>
      <c r="M53" s="37"/>
      <c r="N53" s="37"/>
      <c r="O53" s="37"/>
      <c r="P53" s="36"/>
      <c r="Q53" s="36"/>
    </row>
    <row r="54" spans="1:17" s="44" customFormat="1" ht="24" customHeight="1">
      <c r="A54" s="185"/>
      <c r="B54" s="152"/>
      <c r="C54" s="75"/>
      <c r="D54" s="65"/>
      <c r="E54" s="39"/>
      <c r="F54" s="86"/>
      <c r="G54" s="87"/>
      <c r="H54" s="65"/>
      <c r="I54" s="43"/>
      <c r="J54" s="66"/>
      <c r="K54" s="37"/>
      <c r="L54" s="37"/>
      <c r="M54" s="37"/>
      <c r="N54" s="37"/>
      <c r="O54" s="37"/>
      <c r="P54" s="36"/>
      <c r="Q54" s="36"/>
    </row>
    <row r="55" spans="1:17" s="44" customFormat="1" ht="24" customHeight="1">
      <c r="A55" s="185"/>
      <c r="B55" s="152"/>
      <c r="C55" s="75"/>
      <c r="D55" s="65"/>
      <c r="E55" s="39"/>
      <c r="F55" s="86"/>
      <c r="G55" s="87"/>
      <c r="H55" s="65"/>
      <c r="I55" s="43"/>
      <c r="J55" s="66"/>
      <c r="K55" s="37"/>
      <c r="L55" s="37"/>
      <c r="M55" s="37"/>
      <c r="N55" s="37"/>
      <c r="O55" s="37"/>
      <c r="P55" s="36"/>
      <c r="Q55" s="36"/>
    </row>
    <row r="56" spans="1:17" s="44" customFormat="1" ht="24" customHeight="1">
      <c r="A56" s="185"/>
      <c r="B56" s="152"/>
      <c r="C56" s="75"/>
      <c r="D56" s="65"/>
      <c r="E56" s="39"/>
      <c r="F56" s="86"/>
      <c r="G56" s="87"/>
      <c r="H56" s="65"/>
      <c r="I56" s="43"/>
      <c r="J56" s="66"/>
      <c r="K56" s="37"/>
      <c r="L56" s="37"/>
      <c r="M56" s="37"/>
      <c r="N56" s="37"/>
      <c r="O56" s="37"/>
      <c r="P56" s="36"/>
      <c r="Q56" s="36"/>
    </row>
    <row r="57" spans="1:17" s="44" customFormat="1" ht="24" customHeight="1">
      <c r="A57" s="185"/>
      <c r="B57" s="152"/>
      <c r="C57" s="75"/>
      <c r="D57" s="65"/>
      <c r="E57" s="39"/>
      <c r="F57" s="86"/>
      <c r="G57" s="87"/>
      <c r="H57" s="65"/>
      <c r="I57" s="43"/>
      <c r="J57" s="66"/>
      <c r="K57" s="37"/>
      <c r="L57" s="37"/>
      <c r="M57" s="37"/>
      <c r="N57" s="37"/>
      <c r="O57" s="37"/>
      <c r="P57" s="36"/>
      <c r="Q57" s="36"/>
    </row>
    <row r="58" spans="1:17" s="44" customFormat="1" ht="24" customHeight="1">
      <c r="A58" s="185"/>
      <c r="B58" s="152"/>
      <c r="C58" s="75"/>
      <c r="D58" s="65"/>
      <c r="E58" s="39"/>
      <c r="F58" s="86"/>
      <c r="G58" s="87"/>
      <c r="H58" s="65"/>
      <c r="I58" s="43"/>
      <c r="J58" s="66"/>
      <c r="K58" s="37"/>
      <c r="L58" s="37"/>
      <c r="M58" s="37"/>
      <c r="N58" s="37"/>
      <c r="O58" s="37"/>
      <c r="P58" s="36"/>
      <c r="Q58" s="36"/>
    </row>
    <row r="59" spans="1:17" s="44" customFormat="1" ht="24" customHeight="1">
      <c r="A59" s="185"/>
      <c r="B59" s="152"/>
      <c r="C59" s="75"/>
      <c r="D59" s="65"/>
      <c r="E59" s="39"/>
      <c r="F59" s="86"/>
      <c r="G59" s="87"/>
      <c r="H59" s="65"/>
      <c r="I59" s="43"/>
      <c r="J59" s="66"/>
      <c r="K59" s="37"/>
      <c r="L59" s="37"/>
      <c r="M59" s="37"/>
      <c r="N59" s="37"/>
      <c r="O59" s="37"/>
      <c r="P59" s="36"/>
      <c r="Q59" s="36"/>
    </row>
    <row r="60" spans="1:17" s="44" customFormat="1" ht="24" customHeight="1">
      <c r="A60" s="185"/>
      <c r="B60" s="152"/>
      <c r="C60" s="75"/>
      <c r="D60" s="65"/>
      <c r="E60" s="39"/>
      <c r="F60" s="86"/>
      <c r="G60" s="87"/>
      <c r="H60" s="65"/>
      <c r="I60" s="43"/>
      <c r="J60" s="66"/>
      <c r="K60" s="37"/>
      <c r="L60" s="37"/>
      <c r="M60" s="37"/>
      <c r="N60" s="37"/>
      <c r="O60" s="37"/>
      <c r="P60" s="36"/>
      <c r="Q60" s="36"/>
    </row>
    <row r="61" spans="1:17" s="44" customFormat="1" ht="24" customHeight="1">
      <c r="A61" s="185"/>
      <c r="B61" s="152"/>
      <c r="C61" s="75"/>
      <c r="D61" s="65"/>
      <c r="E61" s="39"/>
      <c r="F61" s="86"/>
      <c r="G61" s="87"/>
      <c r="H61" s="65"/>
      <c r="I61" s="43"/>
      <c r="J61" s="66"/>
      <c r="K61" s="37"/>
      <c r="L61" s="37"/>
      <c r="M61" s="37"/>
      <c r="N61" s="37"/>
      <c r="O61" s="37"/>
      <c r="P61" s="36"/>
      <c r="Q61" s="36"/>
    </row>
    <row r="62" spans="1:17" s="44" customFormat="1" ht="24" customHeight="1">
      <c r="A62" s="185"/>
      <c r="B62" s="152"/>
      <c r="C62" s="75"/>
      <c r="D62" s="65"/>
      <c r="E62" s="39"/>
      <c r="F62" s="86"/>
      <c r="G62" s="87"/>
      <c r="H62" s="65"/>
      <c r="I62" s="43"/>
      <c r="J62" s="66"/>
      <c r="K62" s="37"/>
      <c r="L62" s="37"/>
      <c r="M62" s="37"/>
      <c r="N62" s="37"/>
      <c r="O62" s="37"/>
      <c r="P62" s="36"/>
      <c r="Q62" s="36"/>
    </row>
    <row r="63" spans="1:17" s="44" customFormat="1" ht="24" customHeight="1">
      <c r="A63" s="185"/>
      <c r="B63" s="152"/>
      <c r="C63" s="75"/>
      <c r="D63" s="65"/>
      <c r="E63" s="39"/>
      <c r="F63" s="86"/>
      <c r="G63" s="87"/>
      <c r="H63" s="65"/>
      <c r="I63" s="43"/>
      <c r="J63" s="66"/>
      <c r="K63" s="37"/>
      <c r="L63" s="37"/>
      <c r="M63" s="37"/>
      <c r="N63" s="37"/>
      <c r="O63" s="37"/>
      <c r="P63" s="36"/>
      <c r="Q63" s="36"/>
    </row>
    <row r="64" spans="1:17" s="44" customFormat="1" ht="24" customHeight="1">
      <c r="A64" s="185"/>
      <c r="B64" s="152"/>
      <c r="C64" s="75"/>
      <c r="D64" s="65"/>
      <c r="E64" s="39"/>
      <c r="F64" s="86"/>
      <c r="G64" s="87"/>
      <c r="H64" s="65"/>
      <c r="I64" s="43"/>
      <c r="J64" s="66"/>
      <c r="K64" s="37"/>
      <c r="L64" s="37"/>
      <c r="M64" s="37"/>
      <c r="N64" s="37"/>
      <c r="O64" s="37"/>
      <c r="P64" s="36"/>
      <c r="Q64" s="36"/>
    </row>
    <row r="65" spans="1:17" s="44" customFormat="1" ht="24" customHeight="1">
      <c r="A65" s="185"/>
      <c r="B65" s="152"/>
      <c r="C65" s="75"/>
      <c r="D65" s="65"/>
      <c r="E65" s="39"/>
      <c r="F65" s="86"/>
      <c r="G65" s="87"/>
      <c r="H65" s="65"/>
      <c r="I65" s="43"/>
      <c r="J65" s="66"/>
      <c r="K65" s="37"/>
      <c r="L65" s="37"/>
      <c r="M65" s="37"/>
      <c r="N65" s="37"/>
      <c r="O65" s="37"/>
      <c r="P65" s="36"/>
      <c r="Q65" s="36"/>
    </row>
    <row r="66" spans="1:17" s="44" customFormat="1" ht="24" customHeight="1">
      <c r="A66" s="185"/>
      <c r="B66" s="152"/>
      <c r="C66" s="75"/>
      <c r="D66" s="65"/>
      <c r="E66" s="39"/>
      <c r="F66" s="86"/>
      <c r="G66" s="87"/>
      <c r="H66" s="65"/>
      <c r="I66" s="43"/>
      <c r="J66" s="66"/>
      <c r="K66" s="37"/>
      <c r="L66" s="37"/>
      <c r="M66" s="37"/>
      <c r="N66" s="37"/>
      <c r="O66" s="37"/>
      <c r="P66" s="36"/>
      <c r="Q66" s="36"/>
    </row>
    <row r="67" spans="1:17" s="44" customFormat="1" ht="24" customHeight="1">
      <c r="A67" s="185"/>
      <c r="B67" s="152"/>
      <c r="C67" s="75"/>
      <c r="D67" s="65"/>
      <c r="E67" s="39"/>
      <c r="F67" s="86"/>
      <c r="G67" s="87"/>
      <c r="H67" s="65"/>
      <c r="I67" s="43"/>
      <c r="J67" s="66"/>
      <c r="K67" s="37"/>
      <c r="L67" s="37"/>
      <c r="M67" s="37"/>
      <c r="N67" s="37"/>
      <c r="O67" s="37"/>
      <c r="P67" s="36"/>
      <c r="Q67" s="36"/>
    </row>
    <row r="68" spans="1:17" s="44" customFormat="1" ht="24" customHeight="1">
      <c r="A68" s="153"/>
      <c r="B68" s="152"/>
      <c r="C68" s="75"/>
      <c r="D68" s="65"/>
      <c r="E68" s="39"/>
      <c r="F68" s="86"/>
      <c r="G68" s="87"/>
      <c r="H68" s="65"/>
      <c r="I68" s="43"/>
      <c r="J68" s="66"/>
      <c r="K68" s="37"/>
      <c r="L68" s="37"/>
      <c r="M68" s="37"/>
      <c r="N68" s="37"/>
      <c r="O68" s="37"/>
      <c r="P68" s="36"/>
      <c r="Q68" s="36"/>
    </row>
    <row r="69" spans="1:17" s="44" customFormat="1" ht="24" customHeight="1">
      <c r="A69" s="153"/>
      <c r="B69" s="152"/>
      <c r="C69" s="75"/>
      <c r="D69" s="65"/>
      <c r="E69" s="39"/>
      <c r="F69" s="86"/>
      <c r="G69" s="87"/>
      <c r="H69" s="65"/>
      <c r="I69" s="43"/>
      <c r="J69" s="66"/>
      <c r="K69" s="37"/>
      <c r="L69" s="37"/>
      <c r="M69" s="37"/>
      <c r="N69" s="37"/>
      <c r="O69" s="37"/>
      <c r="P69" s="36"/>
      <c r="Q69" s="36"/>
    </row>
    <row r="70" spans="1:17" s="44" customFormat="1" ht="24" customHeight="1">
      <c r="A70" s="153"/>
      <c r="B70" s="152"/>
      <c r="C70" s="75"/>
      <c r="D70" s="65"/>
      <c r="E70" s="39"/>
      <c r="F70" s="86"/>
      <c r="G70" s="87"/>
      <c r="H70" s="65"/>
      <c r="I70" s="43"/>
      <c r="J70" s="66"/>
      <c r="K70" s="37"/>
      <c r="L70" s="37"/>
      <c r="M70" s="37"/>
      <c r="N70" s="37"/>
      <c r="O70" s="37"/>
      <c r="P70" s="36"/>
      <c r="Q70" s="36"/>
    </row>
    <row r="71" spans="1:17" s="44" customFormat="1" ht="24" customHeight="1">
      <c r="A71" s="153"/>
      <c r="B71" s="152"/>
      <c r="C71" s="75"/>
      <c r="D71" s="65"/>
      <c r="E71" s="39"/>
      <c r="F71" s="86"/>
      <c r="G71" s="87"/>
      <c r="H71" s="65"/>
      <c r="I71" s="43"/>
      <c r="J71" s="66"/>
      <c r="K71" s="37"/>
      <c r="L71" s="37"/>
      <c r="M71" s="37"/>
      <c r="N71" s="37"/>
      <c r="O71" s="37"/>
      <c r="P71" s="36"/>
      <c r="Q71" s="36"/>
    </row>
    <row r="72" spans="1:17" s="44" customFormat="1" ht="24" customHeight="1">
      <c r="A72" s="153"/>
      <c r="B72" s="152"/>
      <c r="C72" s="75"/>
      <c r="D72" s="65"/>
      <c r="E72" s="39"/>
      <c r="F72" s="86"/>
      <c r="G72" s="87"/>
      <c r="H72" s="65"/>
      <c r="I72" s="43"/>
      <c r="J72" s="66"/>
      <c r="K72" s="37"/>
      <c r="L72" s="37"/>
      <c r="M72" s="37"/>
      <c r="N72" s="37"/>
      <c r="O72" s="37"/>
      <c r="P72" s="36"/>
      <c r="Q72" s="36"/>
    </row>
    <row r="73" spans="1:17" s="44" customFormat="1" ht="24" customHeight="1">
      <c r="A73" s="153"/>
      <c r="B73" s="152"/>
      <c r="C73" s="75"/>
      <c r="D73" s="65"/>
      <c r="E73" s="39"/>
      <c r="F73" s="86"/>
      <c r="G73" s="87"/>
      <c r="H73" s="65"/>
      <c r="I73" s="43"/>
      <c r="J73" s="66"/>
      <c r="K73" s="37"/>
      <c r="L73" s="37"/>
      <c r="M73" s="37"/>
      <c r="N73" s="37"/>
      <c r="O73" s="37"/>
      <c r="P73" s="36"/>
      <c r="Q73" s="36"/>
    </row>
    <row r="74" spans="1:17" s="44" customFormat="1" ht="24" customHeight="1">
      <c r="A74" s="153"/>
      <c r="B74" s="152"/>
      <c r="C74" s="75"/>
      <c r="D74" s="65"/>
      <c r="E74" s="39"/>
      <c r="F74" s="86"/>
      <c r="G74" s="87"/>
      <c r="H74" s="65"/>
      <c r="I74" s="43"/>
      <c r="J74" s="66"/>
      <c r="K74" s="37"/>
      <c r="L74" s="37"/>
      <c r="M74" s="37"/>
      <c r="N74" s="37"/>
      <c r="O74" s="37"/>
      <c r="P74" s="36"/>
      <c r="Q74" s="36"/>
    </row>
    <row r="75" spans="1:17" s="44" customFormat="1" ht="24" customHeight="1">
      <c r="A75" s="153"/>
      <c r="B75" s="152"/>
      <c r="C75" s="75"/>
      <c r="D75" s="65"/>
      <c r="E75" s="39"/>
      <c r="F75" s="86"/>
      <c r="G75" s="87"/>
      <c r="H75" s="65"/>
      <c r="I75" s="43"/>
      <c r="J75" s="66"/>
      <c r="K75" s="37"/>
      <c r="L75" s="37"/>
      <c r="M75" s="37"/>
      <c r="N75" s="37"/>
      <c r="O75" s="37"/>
      <c r="P75" s="36"/>
      <c r="Q75" s="36"/>
    </row>
    <row r="76" spans="1:17" s="44" customFormat="1" ht="24" customHeight="1">
      <c r="A76" s="153"/>
      <c r="B76" s="152"/>
      <c r="C76" s="75"/>
      <c r="D76" s="65"/>
      <c r="E76" s="39"/>
      <c r="F76" s="86"/>
      <c r="G76" s="87"/>
      <c r="H76" s="65"/>
      <c r="I76" s="43"/>
      <c r="J76" s="66"/>
      <c r="K76" s="37"/>
      <c r="L76" s="37"/>
      <c r="M76" s="37"/>
      <c r="N76" s="37"/>
      <c r="O76" s="37"/>
      <c r="P76" s="36"/>
      <c r="Q76" s="36"/>
    </row>
    <row r="77" spans="1:17" s="44" customFormat="1" ht="24" customHeight="1">
      <c r="A77" s="153"/>
      <c r="B77" s="152"/>
      <c r="C77" s="75"/>
      <c r="D77" s="65"/>
      <c r="E77" s="39"/>
      <c r="F77" s="86"/>
      <c r="G77" s="87"/>
      <c r="H77" s="65"/>
      <c r="I77" s="43"/>
      <c r="J77" s="66"/>
      <c r="K77" s="37"/>
      <c r="L77" s="37"/>
      <c r="M77" s="37"/>
      <c r="N77" s="37"/>
      <c r="O77" s="37"/>
      <c r="P77" s="36"/>
      <c r="Q77" s="36"/>
    </row>
    <row r="78" spans="1:17" s="44" customFormat="1" ht="24" customHeight="1">
      <c r="A78" s="153"/>
      <c r="B78" s="152"/>
      <c r="C78" s="75"/>
      <c r="D78" s="65"/>
      <c r="E78" s="39"/>
      <c r="F78" s="86"/>
      <c r="G78" s="87"/>
      <c r="H78" s="65"/>
      <c r="I78" s="43"/>
      <c r="J78" s="66"/>
      <c r="K78" s="37"/>
      <c r="L78" s="37"/>
      <c r="M78" s="37"/>
      <c r="N78" s="37"/>
      <c r="O78" s="37"/>
      <c r="P78" s="36"/>
      <c r="Q78" s="36"/>
    </row>
    <row r="79" spans="1:17" s="44" customFormat="1" ht="24" customHeight="1">
      <c r="A79" s="153"/>
      <c r="B79" s="152"/>
      <c r="C79" s="75"/>
      <c r="D79" s="65"/>
      <c r="E79" s="39"/>
      <c r="F79" s="86"/>
      <c r="G79" s="87"/>
      <c r="H79" s="65"/>
      <c r="I79" s="43"/>
      <c r="J79" s="66"/>
      <c r="K79" s="37"/>
      <c r="L79" s="37"/>
      <c r="M79" s="37"/>
      <c r="N79" s="37"/>
      <c r="O79" s="37"/>
      <c r="P79" s="36"/>
      <c r="Q79" s="36"/>
    </row>
    <row r="80" spans="1:17" s="44" customFormat="1" ht="24" customHeight="1">
      <c r="A80" s="153"/>
      <c r="B80" s="152"/>
      <c r="C80" s="75"/>
      <c r="D80" s="65"/>
      <c r="E80" s="39"/>
      <c r="F80" s="86"/>
      <c r="G80" s="87"/>
      <c r="H80" s="65"/>
      <c r="I80" s="43"/>
      <c r="J80" s="66"/>
      <c r="K80" s="37"/>
      <c r="L80" s="37"/>
      <c r="M80" s="37"/>
      <c r="N80" s="37"/>
      <c r="O80" s="37"/>
      <c r="P80" s="36"/>
      <c r="Q80" s="36"/>
    </row>
    <row r="81" spans="1:17" s="44" customFormat="1" ht="24" customHeight="1">
      <c r="A81" s="153"/>
      <c r="B81" s="152"/>
      <c r="C81" s="75"/>
      <c r="D81" s="65"/>
      <c r="E81" s="39"/>
      <c r="F81" s="86"/>
      <c r="G81" s="87"/>
      <c r="H81" s="65"/>
      <c r="I81" s="43"/>
      <c r="J81" s="66"/>
      <c r="K81" s="37"/>
      <c r="L81" s="37"/>
      <c r="M81" s="37"/>
      <c r="N81" s="37"/>
      <c r="O81" s="37"/>
      <c r="P81" s="36"/>
      <c r="Q81" s="36"/>
    </row>
    <row r="82" spans="1:17" s="44" customFormat="1" ht="24" customHeight="1">
      <c r="A82" s="153"/>
      <c r="B82" s="152"/>
      <c r="C82" s="75"/>
      <c r="D82" s="65"/>
      <c r="E82" s="39"/>
      <c r="F82" s="86"/>
      <c r="G82" s="87"/>
      <c r="H82" s="65"/>
      <c r="I82" s="43"/>
      <c r="J82" s="66"/>
      <c r="K82" s="37"/>
      <c r="L82" s="37"/>
      <c r="M82" s="37"/>
      <c r="N82" s="37"/>
      <c r="O82" s="37"/>
      <c r="P82" s="36"/>
      <c r="Q82" s="36"/>
    </row>
    <row r="83" spans="1:17" s="44" customFormat="1" ht="24" customHeight="1">
      <c r="A83" s="153"/>
      <c r="B83" s="152"/>
      <c r="C83" s="75"/>
      <c r="D83" s="65"/>
      <c r="E83" s="39"/>
      <c r="F83" s="86"/>
      <c r="G83" s="87"/>
      <c r="H83" s="65"/>
      <c r="I83" s="43"/>
      <c r="J83" s="66"/>
      <c r="K83" s="37"/>
      <c r="L83" s="37"/>
      <c r="M83" s="37"/>
      <c r="N83" s="37"/>
      <c r="O83" s="37"/>
      <c r="P83" s="36"/>
      <c r="Q83" s="36"/>
    </row>
    <row r="84" spans="1:17" s="44" customFormat="1" ht="24" customHeight="1">
      <c r="A84" s="153"/>
      <c r="B84" s="152"/>
      <c r="C84" s="75"/>
      <c r="D84" s="65"/>
      <c r="E84" s="39"/>
      <c r="F84" s="86"/>
      <c r="G84" s="87"/>
      <c r="H84" s="65"/>
      <c r="I84" s="43"/>
      <c r="J84" s="66"/>
      <c r="K84" s="37"/>
      <c r="L84" s="37"/>
      <c r="M84" s="37"/>
      <c r="N84" s="37"/>
      <c r="O84" s="37"/>
      <c r="P84" s="36"/>
      <c r="Q84" s="36"/>
    </row>
    <row r="85" spans="1:17" s="44" customFormat="1" ht="24" customHeight="1">
      <c r="A85" s="153"/>
      <c r="B85" s="152"/>
      <c r="C85" s="75"/>
      <c r="D85" s="65"/>
      <c r="E85" s="39"/>
      <c r="F85" s="86"/>
      <c r="G85" s="87"/>
      <c r="H85" s="65"/>
      <c r="I85" s="43"/>
      <c r="J85" s="66"/>
      <c r="K85" s="37"/>
      <c r="L85" s="37"/>
      <c r="M85" s="37"/>
      <c r="N85" s="37"/>
      <c r="O85" s="37"/>
      <c r="P85" s="36"/>
      <c r="Q85" s="36"/>
    </row>
    <row r="86" spans="1:17" s="44" customFormat="1" ht="24" customHeight="1">
      <c r="A86" s="153"/>
      <c r="B86" s="152"/>
      <c r="C86" s="75"/>
      <c r="D86" s="65"/>
      <c r="E86" s="39"/>
      <c r="F86" s="86"/>
      <c r="G86" s="87"/>
      <c r="H86" s="65"/>
      <c r="I86" s="43"/>
      <c r="J86" s="66"/>
      <c r="K86" s="37"/>
      <c r="L86" s="37"/>
      <c r="M86" s="37"/>
      <c r="N86" s="37"/>
      <c r="O86" s="37"/>
      <c r="P86" s="36"/>
      <c r="Q86" s="36"/>
    </row>
    <row r="87" spans="1:17" s="44" customFormat="1" ht="24" customHeight="1">
      <c r="A87" s="153"/>
      <c r="B87" s="152"/>
      <c r="C87" s="75"/>
      <c r="D87" s="65"/>
      <c r="E87" s="39"/>
      <c r="F87" s="86"/>
      <c r="G87" s="87"/>
      <c r="H87" s="65"/>
      <c r="I87" s="43"/>
      <c r="J87" s="66"/>
      <c r="K87" s="37"/>
      <c r="L87" s="37"/>
      <c r="M87" s="37"/>
      <c r="N87" s="37"/>
      <c r="O87" s="37"/>
      <c r="P87" s="36"/>
      <c r="Q87" s="36"/>
    </row>
    <row r="88" spans="1:17" s="44" customFormat="1" ht="24" customHeight="1">
      <c r="A88" s="153"/>
      <c r="B88" s="152"/>
      <c r="C88" s="75"/>
      <c r="D88" s="65"/>
      <c r="E88" s="39"/>
      <c r="F88" s="86"/>
      <c r="G88" s="87"/>
      <c r="H88" s="65"/>
      <c r="I88" s="43"/>
      <c r="J88" s="66"/>
      <c r="K88" s="37"/>
      <c r="L88" s="37"/>
      <c r="M88" s="37"/>
      <c r="N88" s="37"/>
      <c r="O88" s="37"/>
      <c r="P88" s="36"/>
      <c r="Q88" s="36"/>
    </row>
    <row r="89" spans="1:17" s="44" customFormat="1" ht="24" customHeight="1">
      <c r="A89" s="153"/>
      <c r="B89" s="152"/>
      <c r="C89" s="75"/>
      <c r="D89" s="65"/>
      <c r="E89" s="39"/>
      <c r="F89" s="86"/>
      <c r="G89" s="87"/>
      <c r="H89" s="65"/>
      <c r="I89" s="43"/>
      <c r="J89" s="66"/>
      <c r="K89" s="37"/>
      <c r="L89" s="37"/>
      <c r="M89" s="37"/>
      <c r="N89" s="37"/>
      <c r="O89" s="37"/>
      <c r="P89" s="36"/>
      <c r="Q89" s="36"/>
    </row>
    <row r="90" spans="1:17" s="44" customFormat="1" ht="24" customHeight="1">
      <c r="A90" s="153"/>
      <c r="B90" s="152"/>
      <c r="C90" s="75"/>
      <c r="D90" s="65"/>
      <c r="E90" s="39"/>
      <c r="F90" s="86"/>
      <c r="G90" s="87"/>
      <c r="H90" s="65"/>
      <c r="I90" s="43"/>
      <c r="J90" s="66"/>
      <c r="K90" s="37"/>
      <c r="L90" s="37"/>
      <c r="M90" s="37"/>
      <c r="N90" s="37"/>
      <c r="O90" s="37"/>
      <c r="P90" s="36"/>
      <c r="Q90" s="36"/>
    </row>
    <row r="91" spans="1:17" s="44" customFormat="1" ht="24" customHeight="1">
      <c r="A91" s="153"/>
      <c r="B91" s="152"/>
      <c r="C91" s="75"/>
      <c r="D91" s="65"/>
      <c r="E91" s="39"/>
      <c r="F91" s="86"/>
      <c r="G91" s="87"/>
      <c r="H91" s="65"/>
      <c r="I91" s="43"/>
      <c r="J91" s="66"/>
      <c r="K91" s="37"/>
      <c r="L91" s="37"/>
      <c r="M91" s="37"/>
      <c r="N91" s="37"/>
      <c r="O91" s="37"/>
      <c r="P91" s="36"/>
      <c r="Q91" s="36"/>
    </row>
    <row r="92" spans="1:17" s="44" customFormat="1" ht="24" customHeight="1">
      <c r="A92" s="153"/>
      <c r="B92" s="152"/>
      <c r="C92" s="75"/>
      <c r="D92" s="65"/>
      <c r="E92" s="39"/>
      <c r="F92" s="86"/>
      <c r="G92" s="87"/>
      <c r="H92" s="154"/>
      <c r="I92" s="43"/>
      <c r="J92" s="66"/>
      <c r="K92" s="37"/>
      <c r="L92" s="37"/>
      <c r="M92" s="37"/>
      <c r="N92" s="37"/>
      <c r="O92" s="37"/>
      <c r="P92" s="36"/>
      <c r="Q92" s="36"/>
    </row>
    <row r="93" spans="1:17" s="44" customFormat="1" ht="24" customHeight="1">
      <c r="A93" s="153"/>
      <c r="B93" s="152"/>
      <c r="C93" s="75"/>
      <c r="D93" s="65"/>
      <c r="E93" s="39"/>
      <c r="F93" s="86"/>
      <c r="G93" s="87"/>
      <c r="H93" s="65"/>
      <c r="I93" s="43"/>
      <c r="J93" s="66"/>
      <c r="K93" s="37"/>
      <c r="L93" s="37"/>
      <c r="M93" s="37"/>
      <c r="N93" s="37"/>
      <c r="O93" s="37"/>
      <c r="P93" s="36"/>
      <c r="Q93" s="36"/>
    </row>
    <row r="94" spans="1:17" s="44" customFormat="1" ht="24" customHeight="1">
      <c r="A94" s="153"/>
      <c r="B94" s="152"/>
      <c r="C94" s="75"/>
      <c r="D94" s="65"/>
      <c r="E94" s="39"/>
      <c r="F94" s="86"/>
      <c r="G94" s="87"/>
      <c r="H94" s="65"/>
      <c r="I94" s="43"/>
      <c r="J94" s="66"/>
      <c r="K94" s="37"/>
      <c r="L94" s="37"/>
      <c r="M94" s="37"/>
      <c r="N94" s="37"/>
      <c r="O94" s="37"/>
      <c r="P94" s="36"/>
      <c r="Q94" s="36"/>
    </row>
    <row r="95" spans="1:17" s="44" customFormat="1" ht="24" customHeight="1">
      <c r="A95" s="153"/>
      <c r="B95" s="152"/>
      <c r="C95" s="75"/>
      <c r="D95" s="65"/>
      <c r="E95" s="39"/>
      <c r="F95" s="86"/>
      <c r="G95" s="87"/>
      <c r="H95" s="65"/>
      <c r="I95" s="43"/>
      <c r="J95" s="66"/>
      <c r="K95" s="37"/>
      <c r="L95" s="37"/>
      <c r="M95" s="37"/>
      <c r="N95" s="37"/>
      <c r="O95" s="37"/>
      <c r="P95" s="36"/>
      <c r="Q95" s="36"/>
    </row>
    <row r="96" spans="1:17" s="44" customFormat="1" ht="24" customHeight="1">
      <c r="A96" s="153"/>
      <c r="B96" s="152"/>
      <c r="C96" s="75"/>
      <c r="D96" s="65"/>
      <c r="E96" s="39"/>
      <c r="F96" s="86"/>
      <c r="G96" s="87"/>
      <c r="H96" s="65"/>
      <c r="I96" s="43"/>
      <c r="J96" s="66"/>
      <c r="K96" s="37"/>
      <c r="L96" s="37"/>
      <c r="M96" s="37"/>
      <c r="N96" s="37"/>
      <c r="O96" s="37"/>
      <c r="P96" s="36"/>
      <c r="Q96" s="36"/>
    </row>
    <row r="97" spans="1:17" s="44" customFormat="1" ht="24" customHeight="1">
      <c r="A97" s="153"/>
      <c r="B97" s="152"/>
      <c r="C97" s="75"/>
      <c r="D97" s="65"/>
      <c r="E97" s="39"/>
      <c r="F97" s="86"/>
      <c r="G97" s="87"/>
      <c r="H97" s="65"/>
      <c r="I97" s="43"/>
      <c r="J97" s="66"/>
      <c r="K97" s="37"/>
      <c r="L97" s="37"/>
      <c r="M97" s="37"/>
      <c r="N97" s="37"/>
      <c r="O97" s="37"/>
      <c r="P97" s="36"/>
      <c r="Q97" s="36"/>
    </row>
    <row r="98" spans="1:17" s="44" customFormat="1" ht="24" customHeight="1">
      <c r="A98" s="153"/>
      <c r="B98" s="152"/>
      <c r="C98" s="75"/>
      <c r="D98" s="65"/>
      <c r="E98" s="39"/>
      <c r="F98" s="86"/>
      <c r="G98" s="87"/>
      <c r="H98" s="65"/>
      <c r="I98" s="43"/>
      <c r="J98" s="66"/>
      <c r="K98" s="37"/>
      <c r="L98" s="37"/>
      <c r="M98" s="37"/>
      <c r="N98" s="37"/>
      <c r="O98" s="37"/>
      <c r="P98" s="36"/>
      <c r="Q98" s="36"/>
    </row>
    <row r="99" spans="1:17" s="44" customFormat="1" ht="24" customHeight="1">
      <c r="A99" s="153"/>
      <c r="B99" s="152"/>
      <c r="C99" s="75"/>
      <c r="D99" s="65"/>
      <c r="E99" s="39"/>
      <c r="F99" s="86"/>
      <c r="G99" s="87"/>
      <c r="H99" s="65"/>
      <c r="I99" s="43"/>
      <c r="J99" s="66"/>
      <c r="K99" s="37"/>
      <c r="L99" s="37"/>
      <c r="M99" s="37"/>
      <c r="N99" s="37"/>
      <c r="O99" s="37"/>
      <c r="P99" s="36"/>
      <c r="Q99" s="36"/>
    </row>
    <row r="100" spans="1:17" s="44" customFormat="1" ht="24" customHeight="1">
      <c r="A100" s="153"/>
      <c r="B100" s="152"/>
      <c r="C100" s="75"/>
      <c r="D100" s="65"/>
      <c r="E100" s="39"/>
      <c r="F100" s="86"/>
      <c r="G100" s="87"/>
      <c r="H100" s="154"/>
      <c r="I100" s="43"/>
      <c r="J100" s="66"/>
      <c r="K100" s="37"/>
      <c r="L100" s="37"/>
      <c r="M100" s="37"/>
      <c r="N100" s="37"/>
      <c r="O100" s="37"/>
      <c r="P100" s="36"/>
      <c r="Q100" s="36"/>
    </row>
    <row r="101" spans="1:17" s="44" customFormat="1" ht="24" customHeight="1">
      <c r="A101" s="153"/>
      <c r="B101" s="152"/>
      <c r="C101" s="75"/>
      <c r="D101" s="65"/>
      <c r="E101" s="39"/>
      <c r="F101" s="86"/>
      <c r="G101" s="87"/>
      <c r="H101" s="65"/>
      <c r="I101" s="43"/>
      <c r="J101" s="66"/>
      <c r="K101" s="37"/>
      <c r="L101" s="37"/>
      <c r="M101" s="37"/>
      <c r="N101" s="37"/>
      <c r="O101" s="37"/>
      <c r="P101" s="36"/>
      <c r="Q101" s="36"/>
    </row>
    <row r="102" spans="1:17" s="44" customFormat="1" ht="24" customHeight="1">
      <c r="A102" s="153"/>
      <c r="B102" s="152"/>
      <c r="C102" s="75"/>
      <c r="D102" s="65"/>
      <c r="E102" s="39"/>
      <c r="F102" s="86"/>
      <c r="G102" s="87"/>
      <c r="H102" s="65"/>
      <c r="I102" s="43"/>
      <c r="J102" s="66"/>
      <c r="K102" s="37"/>
      <c r="L102" s="37"/>
      <c r="M102" s="37"/>
      <c r="N102" s="37"/>
      <c r="O102" s="37"/>
      <c r="P102" s="36"/>
      <c r="Q102" s="36"/>
    </row>
    <row r="103" spans="1:17" s="44" customFormat="1" ht="24" customHeight="1">
      <c r="A103" s="153"/>
      <c r="B103" s="152"/>
      <c r="C103" s="75"/>
      <c r="D103" s="65"/>
      <c r="E103" s="39"/>
      <c r="F103" s="86"/>
      <c r="G103" s="87"/>
      <c r="H103" s="65"/>
      <c r="I103" s="43"/>
      <c r="J103" s="66"/>
      <c r="K103" s="37"/>
      <c r="L103" s="37"/>
      <c r="M103" s="37"/>
      <c r="N103" s="37"/>
      <c r="O103" s="37"/>
      <c r="P103" s="36"/>
      <c r="Q103" s="36"/>
    </row>
    <row r="104" spans="1:17" s="44" customFormat="1" ht="24" customHeight="1">
      <c r="A104" s="153"/>
      <c r="B104" s="152"/>
      <c r="C104" s="75"/>
      <c r="D104" s="65"/>
      <c r="E104" s="39"/>
      <c r="F104" s="86"/>
      <c r="G104" s="87"/>
      <c r="H104" s="65"/>
      <c r="I104" s="43"/>
      <c r="J104" s="66"/>
      <c r="K104" s="37"/>
      <c r="L104" s="37"/>
      <c r="M104" s="37"/>
      <c r="N104" s="37"/>
      <c r="O104" s="37"/>
      <c r="P104" s="36"/>
      <c r="Q104" s="36"/>
    </row>
    <row r="105" spans="1:17" s="44" customFormat="1" ht="24" customHeight="1">
      <c r="A105" s="153"/>
      <c r="B105" s="152"/>
      <c r="C105" s="75"/>
      <c r="D105" s="65"/>
      <c r="E105" s="39"/>
      <c r="F105" s="86"/>
      <c r="G105" s="87"/>
      <c r="H105" s="65"/>
      <c r="I105" s="43"/>
      <c r="J105" s="66"/>
      <c r="K105" s="37"/>
      <c r="L105" s="37"/>
      <c r="M105" s="37"/>
      <c r="N105" s="37"/>
      <c r="O105" s="37"/>
      <c r="P105" s="36"/>
      <c r="Q105" s="36"/>
    </row>
    <row r="106" spans="1:17" s="44" customFormat="1" ht="24" customHeight="1">
      <c r="A106" s="153"/>
      <c r="B106" s="152"/>
      <c r="C106" s="75"/>
      <c r="D106" s="65"/>
      <c r="E106" s="39"/>
      <c r="F106" s="86"/>
      <c r="G106" s="87"/>
      <c r="H106" s="65"/>
      <c r="I106" s="43"/>
      <c r="J106" s="66"/>
      <c r="K106" s="37"/>
      <c r="L106" s="37"/>
      <c r="M106" s="37"/>
      <c r="N106" s="37"/>
      <c r="O106" s="37"/>
      <c r="P106" s="36"/>
      <c r="Q106" s="36"/>
    </row>
    <row r="107" spans="1:17" s="44" customFormat="1" ht="24" customHeight="1">
      <c r="A107" s="153"/>
      <c r="B107" s="152"/>
      <c r="C107" s="75"/>
      <c r="D107" s="65"/>
      <c r="E107" s="39"/>
      <c r="F107" s="86"/>
      <c r="G107" s="87"/>
      <c r="H107" s="65"/>
      <c r="I107" s="43"/>
      <c r="J107" s="66"/>
      <c r="K107" s="37"/>
      <c r="L107" s="37"/>
      <c r="M107" s="37"/>
      <c r="N107" s="37"/>
      <c r="O107" s="37"/>
      <c r="P107" s="36"/>
      <c r="Q107" s="36"/>
    </row>
    <row r="108" spans="1:17" s="44" customFormat="1" ht="24" customHeight="1">
      <c r="A108" s="153"/>
      <c r="B108" s="152"/>
      <c r="C108" s="75"/>
      <c r="D108" s="65"/>
      <c r="E108" s="39"/>
      <c r="F108" s="86"/>
      <c r="G108" s="87"/>
      <c r="H108" s="65"/>
      <c r="I108" s="43"/>
      <c r="J108" s="66"/>
      <c r="K108" s="37"/>
      <c r="L108" s="37"/>
      <c r="M108" s="37"/>
      <c r="N108" s="37"/>
      <c r="O108" s="37"/>
      <c r="P108" s="36"/>
      <c r="Q108" s="36"/>
    </row>
    <row r="109" spans="1:17" s="44" customFormat="1" ht="24" customHeight="1">
      <c r="A109" s="153"/>
      <c r="B109" s="152"/>
      <c r="C109" s="75"/>
      <c r="D109" s="65"/>
      <c r="E109" s="39"/>
      <c r="F109" s="86"/>
      <c r="G109" s="87"/>
      <c r="H109" s="65"/>
      <c r="I109" s="43"/>
      <c r="J109" s="66"/>
      <c r="K109" s="37"/>
      <c r="L109" s="37"/>
      <c r="M109" s="37"/>
      <c r="N109" s="37"/>
      <c r="O109" s="37"/>
      <c r="P109" s="36"/>
      <c r="Q109" s="36"/>
    </row>
    <row r="110" spans="1:17" s="44" customFormat="1" ht="24" customHeight="1">
      <c r="A110" s="153"/>
      <c r="B110" s="152"/>
      <c r="C110" s="75"/>
      <c r="D110" s="65"/>
      <c r="E110" s="39"/>
      <c r="F110" s="86"/>
      <c r="G110" s="87"/>
      <c r="H110" s="65"/>
      <c r="I110" s="43"/>
      <c r="J110" s="66"/>
      <c r="K110" s="37"/>
      <c r="L110" s="37"/>
      <c r="M110" s="37"/>
      <c r="N110" s="37"/>
      <c r="O110" s="37"/>
      <c r="P110" s="36"/>
      <c r="Q110" s="36"/>
    </row>
    <row r="111" spans="1:17" s="44" customFormat="1" ht="24" customHeight="1">
      <c r="A111" s="153"/>
      <c r="B111" s="152"/>
      <c r="C111" s="75"/>
      <c r="D111" s="65"/>
      <c r="E111" s="39"/>
      <c r="F111" s="86"/>
      <c r="G111" s="87"/>
      <c r="H111" s="65"/>
      <c r="I111" s="43"/>
      <c r="J111" s="66"/>
      <c r="K111" s="37"/>
      <c r="L111" s="37"/>
      <c r="M111" s="37"/>
      <c r="N111" s="37"/>
      <c r="O111" s="37"/>
      <c r="P111" s="36"/>
      <c r="Q111" s="36"/>
    </row>
    <row r="112" spans="1:17" s="44" customFormat="1" ht="24" customHeight="1">
      <c r="A112" s="153"/>
      <c r="B112" s="152"/>
      <c r="C112" s="75"/>
      <c r="D112" s="65"/>
      <c r="E112" s="39"/>
      <c r="F112" s="86"/>
      <c r="G112" s="87"/>
      <c r="H112" s="65"/>
      <c r="I112" s="43"/>
      <c r="J112" s="66"/>
      <c r="K112" s="37"/>
      <c r="L112" s="37"/>
      <c r="M112" s="37"/>
      <c r="N112" s="37"/>
      <c r="O112" s="37"/>
      <c r="P112" s="36"/>
      <c r="Q112" s="36"/>
    </row>
    <row r="113" spans="1:17" s="44" customFormat="1" ht="24" customHeight="1">
      <c r="A113" s="153"/>
      <c r="B113" s="152"/>
      <c r="C113" s="75"/>
      <c r="D113" s="65"/>
      <c r="E113" s="39"/>
      <c r="F113" s="86"/>
      <c r="G113" s="87"/>
      <c r="H113" s="65"/>
      <c r="I113" s="43"/>
      <c r="J113" s="66"/>
      <c r="K113" s="37"/>
      <c r="L113" s="37"/>
      <c r="M113" s="37"/>
      <c r="N113" s="37"/>
      <c r="O113" s="37"/>
      <c r="P113" s="36"/>
      <c r="Q113" s="36"/>
    </row>
    <row r="114" spans="1:17" s="44" customFormat="1" ht="24" customHeight="1">
      <c r="A114" s="153"/>
      <c r="B114" s="152"/>
      <c r="C114" s="75"/>
      <c r="D114" s="65"/>
      <c r="E114" s="39"/>
      <c r="F114" s="86"/>
      <c r="G114" s="87"/>
      <c r="H114" s="65"/>
      <c r="I114" s="43"/>
      <c r="J114" s="66"/>
      <c r="K114" s="37"/>
      <c r="L114" s="37"/>
      <c r="M114" s="37"/>
      <c r="N114" s="37"/>
      <c r="O114" s="37"/>
      <c r="P114" s="36"/>
      <c r="Q114" s="36"/>
    </row>
    <row r="115" spans="1:17" s="44" customFormat="1" ht="24" customHeight="1">
      <c r="A115" s="153"/>
      <c r="B115" s="152"/>
      <c r="C115" s="75"/>
      <c r="D115" s="65"/>
      <c r="E115" s="39"/>
      <c r="F115" s="86"/>
      <c r="G115" s="87"/>
      <c r="H115" s="65"/>
      <c r="I115" s="43"/>
      <c r="J115" s="66"/>
      <c r="K115" s="37"/>
      <c r="L115" s="37"/>
      <c r="M115" s="37"/>
      <c r="N115" s="37"/>
      <c r="O115" s="37"/>
      <c r="P115" s="36"/>
      <c r="Q115" s="36"/>
    </row>
    <row r="116" spans="1:17" s="44" customFormat="1" ht="24" customHeight="1">
      <c r="A116" s="153"/>
      <c r="B116" s="152"/>
      <c r="C116" s="75"/>
      <c r="D116" s="65"/>
      <c r="E116" s="39"/>
      <c r="F116" s="86"/>
      <c r="G116" s="87"/>
      <c r="H116" s="65"/>
      <c r="I116" s="43"/>
      <c r="J116" s="66"/>
      <c r="K116" s="37"/>
      <c r="L116" s="37"/>
      <c r="M116" s="37"/>
      <c r="N116" s="37"/>
      <c r="O116" s="37"/>
      <c r="P116" s="36"/>
      <c r="Q116" s="36"/>
    </row>
    <row r="117" spans="1:17" s="44" customFormat="1" ht="24" customHeight="1">
      <c r="A117" s="153"/>
      <c r="B117" s="152"/>
      <c r="C117" s="75"/>
      <c r="D117" s="65"/>
      <c r="E117" s="39"/>
      <c r="F117" s="86"/>
      <c r="G117" s="87"/>
      <c r="H117" s="65"/>
      <c r="I117" s="43"/>
      <c r="J117" s="66"/>
      <c r="K117" s="37"/>
      <c r="L117" s="37"/>
      <c r="M117" s="37"/>
      <c r="N117" s="37"/>
      <c r="O117" s="37"/>
      <c r="P117" s="36"/>
      <c r="Q117" s="36"/>
    </row>
    <row r="118" spans="1:17" s="59" customFormat="1" ht="24" customHeight="1">
      <c r="A118" s="155"/>
      <c r="B118" s="156"/>
      <c r="C118" s="52"/>
      <c r="D118" s="53"/>
      <c r="E118" s="54"/>
      <c r="F118" s="150"/>
      <c r="G118" s="151"/>
      <c r="H118" s="53"/>
      <c r="I118" s="55"/>
      <c r="J118" s="56"/>
      <c r="K118" s="58"/>
      <c r="L118" s="58"/>
      <c r="M118" s="58"/>
      <c r="N118" s="58"/>
      <c r="O118" s="58"/>
      <c r="P118" s="57"/>
      <c r="Q118" s="57"/>
    </row>
    <row r="119" spans="1:17" s="44" customFormat="1" ht="24" customHeight="1">
      <c r="A119" s="153"/>
      <c r="B119" s="152"/>
      <c r="C119" s="75"/>
      <c r="D119" s="65"/>
      <c r="E119" s="39"/>
      <c r="F119" s="86"/>
      <c r="G119" s="87"/>
      <c r="H119" s="65"/>
      <c r="I119" s="43"/>
      <c r="J119" s="66"/>
      <c r="K119" s="37"/>
      <c r="L119" s="37"/>
      <c r="M119" s="37"/>
      <c r="N119" s="37"/>
      <c r="O119" s="37"/>
      <c r="P119" s="36"/>
      <c r="Q119" s="36"/>
    </row>
    <row r="120" spans="1:17" s="44" customFormat="1" ht="24" customHeight="1">
      <c r="A120" s="1151"/>
      <c r="B120" s="113"/>
      <c r="C120" s="75"/>
      <c r="D120" s="65"/>
      <c r="E120" s="39"/>
      <c r="F120" s="86"/>
      <c r="G120" s="87"/>
      <c r="H120" s="65"/>
      <c r="I120" s="43"/>
      <c r="J120" s="66"/>
      <c r="K120" s="37"/>
      <c r="L120" s="37"/>
      <c r="M120" s="157"/>
      <c r="N120" s="158"/>
      <c r="O120" s="37"/>
      <c r="P120" s="36"/>
      <c r="Q120" s="36"/>
    </row>
    <row r="121" spans="1:17" s="44" customFormat="1" ht="24" customHeight="1">
      <c r="A121" s="1152"/>
      <c r="B121" s="113"/>
      <c r="C121" s="75"/>
      <c r="D121" s="65"/>
      <c r="E121" s="39"/>
      <c r="F121" s="86"/>
      <c r="G121" s="87"/>
      <c r="H121" s="65"/>
      <c r="I121" s="43"/>
      <c r="J121" s="66"/>
      <c r="K121" s="37"/>
      <c r="L121" s="159"/>
      <c r="M121" s="157"/>
      <c r="N121" s="157"/>
      <c r="O121" s="157"/>
      <c r="P121" s="36"/>
      <c r="Q121" s="36"/>
    </row>
    <row r="122" spans="1:17" s="59" customFormat="1" ht="24" customHeight="1">
      <c r="A122" s="1151"/>
      <c r="B122" s="114"/>
      <c r="C122" s="52"/>
      <c r="D122" s="53"/>
      <c r="E122" s="54"/>
      <c r="F122" s="150"/>
      <c r="G122" s="151"/>
      <c r="H122" s="53"/>
      <c r="I122" s="55"/>
      <c r="J122" s="56"/>
      <c r="K122" s="58"/>
      <c r="L122" s="160"/>
      <c r="M122" s="161"/>
      <c r="N122" s="162"/>
      <c r="O122" s="162"/>
      <c r="P122" s="57"/>
      <c r="Q122" s="57"/>
    </row>
    <row r="123" spans="1:17" s="44" customFormat="1" ht="24" customHeight="1">
      <c r="A123" s="1152"/>
      <c r="B123" s="113"/>
      <c r="C123" s="75"/>
      <c r="D123" s="65"/>
      <c r="E123" s="39"/>
      <c r="F123" s="86"/>
      <c r="G123" s="87"/>
      <c r="H123" s="65"/>
      <c r="I123" s="43"/>
      <c r="J123" s="66"/>
      <c r="K123" s="37"/>
      <c r="L123" s="37"/>
      <c r="M123" s="158"/>
      <c r="N123" s="158"/>
      <c r="O123" s="158"/>
      <c r="P123" s="36"/>
      <c r="Q123" s="36"/>
    </row>
    <row r="124" spans="1:17" s="44" customFormat="1" ht="24" customHeight="1">
      <c r="A124" s="163"/>
      <c r="B124" s="113"/>
      <c r="C124" s="75"/>
      <c r="D124" s="65"/>
      <c r="E124" s="39"/>
      <c r="F124" s="86"/>
      <c r="G124" s="87"/>
      <c r="H124" s="65"/>
      <c r="I124" s="43"/>
      <c r="J124" s="66"/>
      <c r="K124" s="37"/>
      <c r="L124" s="37"/>
      <c r="M124" s="37"/>
      <c r="N124" s="37"/>
      <c r="O124" s="37"/>
      <c r="P124" s="36"/>
      <c r="Q124" s="36"/>
    </row>
    <row r="125" spans="1:17" s="44" customFormat="1" ht="24" customHeight="1">
      <c r="A125" s="77"/>
      <c r="B125" s="113"/>
      <c r="C125" s="75"/>
      <c r="D125" s="65"/>
      <c r="E125" s="39"/>
      <c r="F125" s="86"/>
      <c r="G125" s="87"/>
      <c r="H125" s="65"/>
      <c r="I125" s="43"/>
      <c r="J125" s="66"/>
      <c r="K125" s="37"/>
      <c r="L125" s="37"/>
      <c r="M125" s="37"/>
      <c r="N125" s="37"/>
      <c r="O125" s="37"/>
      <c r="P125" s="36"/>
      <c r="Q125" s="36"/>
    </row>
    <row r="126" spans="1:17" s="44" customFormat="1" ht="24" customHeight="1">
      <c r="A126" s="77"/>
      <c r="B126" s="113"/>
      <c r="C126" s="75"/>
      <c r="D126" s="65"/>
      <c r="E126" s="39"/>
      <c r="F126" s="86"/>
      <c r="G126" s="87"/>
      <c r="H126" s="65"/>
      <c r="I126" s="43"/>
      <c r="J126" s="66"/>
      <c r="K126" s="37"/>
      <c r="L126" s="37"/>
      <c r="M126" s="37"/>
      <c r="N126" s="37"/>
      <c r="O126" s="37"/>
      <c r="P126" s="36"/>
      <c r="Q126" s="36"/>
    </row>
    <row r="127" spans="1:17" s="44" customFormat="1" ht="24" customHeight="1">
      <c r="A127" s="1151"/>
      <c r="B127" s="113"/>
      <c r="C127" s="75"/>
      <c r="D127" s="65"/>
      <c r="E127" s="39"/>
      <c r="F127" s="86"/>
      <c r="G127" s="87"/>
      <c r="H127" s="65"/>
      <c r="I127" s="43"/>
      <c r="J127" s="66"/>
      <c r="K127" s="37"/>
      <c r="L127" s="37"/>
      <c r="M127" s="37"/>
      <c r="N127" s="37"/>
      <c r="O127" s="37"/>
      <c r="P127" s="36"/>
      <c r="Q127" s="36"/>
    </row>
    <row r="128" spans="1:17" s="44" customFormat="1" ht="24" customHeight="1">
      <c r="A128" s="1152"/>
      <c r="B128" s="113"/>
      <c r="C128" s="68"/>
      <c r="D128" s="65"/>
      <c r="E128" s="39"/>
      <c r="F128" s="86"/>
      <c r="G128" s="87"/>
      <c r="H128" s="65"/>
      <c r="I128" s="70"/>
      <c r="J128" s="66"/>
      <c r="K128" s="37"/>
      <c r="L128" s="37"/>
      <c r="M128" s="37"/>
      <c r="N128" s="37"/>
      <c r="O128" s="37"/>
      <c r="P128" s="36"/>
      <c r="Q128" s="36"/>
    </row>
    <row r="129" spans="1:17" s="44" customFormat="1" ht="24" customHeight="1">
      <c r="A129" s="77"/>
      <c r="B129" s="113"/>
      <c r="C129" s="75"/>
      <c r="D129" s="65"/>
      <c r="E129" s="39"/>
      <c r="F129" s="40"/>
      <c r="G129" s="41"/>
      <c r="H129" s="65"/>
      <c r="I129" s="164"/>
      <c r="J129" s="66"/>
      <c r="K129" s="37"/>
      <c r="L129" s="37"/>
      <c r="M129" s="37"/>
      <c r="N129" s="37"/>
      <c r="O129" s="37"/>
      <c r="P129" s="36"/>
      <c r="Q129" s="36"/>
    </row>
    <row r="130" spans="1:17" s="44" customFormat="1" ht="24" customHeight="1">
      <c r="A130" s="1151"/>
      <c r="B130" s="113"/>
      <c r="C130" s="68"/>
      <c r="D130" s="65"/>
      <c r="E130" s="39"/>
      <c r="F130" s="40"/>
      <c r="G130" s="41"/>
      <c r="H130" s="65"/>
      <c r="I130" s="164"/>
      <c r="J130" s="66"/>
      <c r="K130" s="37"/>
      <c r="L130" s="37"/>
      <c r="M130" s="37"/>
      <c r="N130" s="37"/>
      <c r="O130" s="37"/>
      <c r="P130" s="36"/>
      <c r="Q130" s="36"/>
    </row>
    <row r="131" spans="1:17" s="44" customFormat="1" ht="24" customHeight="1">
      <c r="A131" s="1152"/>
      <c r="B131" s="115"/>
      <c r="C131" s="75"/>
      <c r="D131" s="65"/>
      <c r="E131" s="39"/>
      <c r="F131" s="86"/>
      <c r="G131" s="87"/>
      <c r="H131" s="42"/>
      <c r="I131" s="43"/>
      <c r="J131" s="165"/>
      <c r="K131" s="166"/>
      <c r="L131" s="167"/>
      <c r="M131" s="167"/>
      <c r="N131" s="167"/>
      <c r="O131" s="37"/>
      <c r="P131" s="36"/>
      <c r="Q131" s="36"/>
    </row>
    <row r="132" spans="1:17" s="44" customFormat="1" ht="24" customHeight="1">
      <c r="A132" s="168"/>
      <c r="B132" s="115"/>
      <c r="C132" s="75"/>
      <c r="D132" s="65"/>
      <c r="E132" s="39"/>
      <c r="F132" s="86"/>
      <c r="G132" s="87"/>
      <c r="H132" s="42"/>
      <c r="I132" s="43"/>
      <c r="J132" s="165"/>
      <c r="K132" s="169"/>
      <c r="L132" s="167"/>
      <c r="M132" s="167"/>
      <c r="N132" s="167"/>
      <c r="O132" s="37"/>
      <c r="P132" s="36"/>
      <c r="Q132" s="36"/>
    </row>
    <row r="133" spans="1:17" s="44" customFormat="1" ht="24" customHeight="1">
      <c r="A133" s="77"/>
      <c r="B133" s="115"/>
      <c r="C133" s="75"/>
      <c r="D133" s="65"/>
      <c r="E133" s="39"/>
      <c r="F133" s="86"/>
      <c r="G133" s="87"/>
      <c r="H133" s="42"/>
      <c r="I133" s="43"/>
      <c r="J133" s="165"/>
      <c r="K133" s="169"/>
      <c r="L133" s="167"/>
      <c r="M133" s="167"/>
      <c r="N133" s="167"/>
      <c r="O133" s="37"/>
      <c r="P133" s="36"/>
      <c r="Q133" s="36"/>
    </row>
    <row r="134" spans="1:17" s="44" customFormat="1" ht="24" customHeight="1">
      <c r="A134" s="77"/>
      <c r="B134" s="113"/>
      <c r="C134" s="68"/>
      <c r="D134" s="65"/>
      <c r="E134" s="39"/>
      <c r="F134" s="40"/>
      <c r="G134" s="41"/>
      <c r="H134" s="42"/>
      <c r="I134" s="43"/>
      <c r="J134" s="165"/>
      <c r="K134" s="169"/>
      <c r="L134" s="169"/>
      <c r="M134" s="169"/>
      <c r="N134" s="169"/>
      <c r="O134" s="37"/>
      <c r="P134" s="36"/>
      <c r="Q134" s="36"/>
    </row>
    <row r="135" spans="1:17" s="44" customFormat="1" ht="24" customHeight="1">
      <c r="A135" s="69"/>
      <c r="B135" s="170"/>
      <c r="C135" s="75"/>
      <c r="D135" s="65"/>
      <c r="E135" s="39"/>
      <c r="F135" s="40"/>
      <c r="G135" s="41"/>
      <c r="H135" s="42"/>
      <c r="I135" s="43"/>
      <c r="J135" s="66"/>
      <c r="K135" s="37"/>
      <c r="L135" s="37"/>
      <c r="M135" s="37"/>
      <c r="N135" s="37"/>
      <c r="O135" s="37"/>
      <c r="P135" s="36"/>
      <c r="Q135" s="36"/>
    </row>
    <row r="136" spans="1:17" s="44" customFormat="1" ht="24" customHeight="1">
      <c r="A136" s="69"/>
      <c r="B136" s="170"/>
      <c r="C136" s="75"/>
      <c r="D136" s="65"/>
      <c r="E136" s="39"/>
      <c r="F136" s="86"/>
      <c r="G136" s="87"/>
      <c r="H136" s="42"/>
      <c r="I136" s="43"/>
      <c r="J136" s="66"/>
      <c r="K136" s="37"/>
      <c r="L136" s="37"/>
      <c r="M136" s="37"/>
      <c r="N136" s="37"/>
      <c r="O136" s="37"/>
      <c r="P136" s="36"/>
      <c r="Q136" s="36"/>
    </row>
    <row r="137" spans="1:17" s="44" customFormat="1" ht="24" customHeight="1">
      <c r="A137" s="69"/>
      <c r="B137" s="78"/>
      <c r="C137" s="75"/>
      <c r="D137" s="65"/>
      <c r="E137" s="39"/>
      <c r="F137" s="86"/>
      <c r="G137" s="87"/>
      <c r="H137" s="42"/>
      <c r="I137" s="43"/>
      <c r="J137" s="165"/>
      <c r="K137" s="166"/>
      <c r="L137" s="169"/>
      <c r="M137" s="169"/>
      <c r="N137" s="169"/>
      <c r="O137" s="37"/>
      <c r="P137" s="36"/>
      <c r="Q137" s="36"/>
    </row>
    <row r="138" spans="1:17" s="44" customFormat="1" ht="24" customHeight="1">
      <c r="A138" s="69"/>
      <c r="B138" s="115"/>
      <c r="C138" s="75"/>
      <c r="D138" s="65"/>
      <c r="E138" s="39"/>
      <c r="F138" s="86"/>
      <c r="G138" s="171"/>
      <c r="H138" s="65"/>
      <c r="I138" s="43"/>
      <c r="J138" s="165"/>
      <c r="K138" s="166"/>
      <c r="L138" s="167"/>
      <c r="M138" s="167"/>
      <c r="N138" s="167"/>
      <c r="O138" s="37"/>
      <c r="P138" s="36"/>
      <c r="Q138" s="36"/>
    </row>
    <row r="139" spans="1:17" s="44" customFormat="1" ht="24" customHeight="1">
      <c r="A139" s="77"/>
      <c r="B139" s="115"/>
      <c r="C139" s="75"/>
      <c r="D139" s="65"/>
      <c r="E139" s="39"/>
      <c r="F139" s="40"/>
      <c r="G139" s="172"/>
      <c r="H139" s="65"/>
      <c r="I139" s="43"/>
      <c r="J139" s="66"/>
      <c r="K139" s="37"/>
      <c r="L139" s="37"/>
      <c r="M139" s="37"/>
      <c r="N139" s="37"/>
      <c r="O139" s="37"/>
      <c r="P139" s="36"/>
      <c r="Q139" s="36"/>
    </row>
    <row r="140" spans="1:17" s="44" customFormat="1" ht="24" customHeight="1">
      <c r="A140" s="173"/>
      <c r="B140" s="67"/>
      <c r="C140" s="68"/>
      <c r="D140" s="65"/>
      <c r="E140" s="39"/>
      <c r="F140" s="40"/>
      <c r="G140" s="41"/>
      <c r="H140" s="65"/>
      <c r="I140" s="43"/>
      <c r="J140" s="66"/>
      <c r="K140" s="37"/>
      <c r="L140" s="37"/>
      <c r="M140" s="37"/>
      <c r="N140" s="37"/>
      <c r="O140" s="37"/>
      <c r="P140" s="36"/>
      <c r="Q140" s="36"/>
    </row>
    <row r="141" spans="1:17" s="44" customFormat="1" ht="24" customHeight="1">
      <c r="A141" s="77"/>
      <c r="B141" s="67"/>
      <c r="C141" s="75"/>
      <c r="D141" s="65"/>
      <c r="E141" s="39"/>
      <c r="F141" s="86"/>
      <c r="G141" s="87"/>
      <c r="H141" s="65"/>
      <c r="I141" s="43"/>
      <c r="J141" s="66"/>
      <c r="K141" s="37"/>
      <c r="L141" s="37"/>
      <c r="M141" s="37"/>
      <c r="N141" s="37"/>
      <c r="O141" s="37"/>
      <c r="P141" s="36"/>
      <c r="Q141" s="36"/>
    </row>
    <row r="142" spans="1:17" s="44" customFormat="1" ht="24" customHeight="1">
      <c r="A142" s="77"/>
      <c r="B142" s="67"/>
      <c r="C142" s="68"/>
      <c r="D142" s="65"/>
      <c r="E142" s="39"/>
      <c r="F142" s="86"/>
      <c r="G142" s="87"/>
      <c r="H142" s="65"/>
      <c r="I142" s="43"/>
      <c r="J142" s="165"/>
      <c r="K142" s="166"/>
      <c r="L142" s="37"/>
      <c r="M142" s="37"/>
      <c r="N142" s="37"/>
      <c r="O142" s="37"/>
      <c r="P142" s="36"/>
      <c r="Q142" s="36"/>
    </row>
    <row r="143" spans="1:17" s="44" customFormat="1" ht="24" customHeight="1">
      <c r="A143" s="77"/>
      <c r="B143" s="64"/>
      <c r="C143" s="75"/>
      <c r="D143" s="65"/>
      <c r="E143" s="39"/>
      <c r="F143" s="40"/>
      <c r="G143" s="41"/>
      <c r="H143" s="65"/>
      <c r="I143" s="164"/>
      <c r="J143" s="66"/>
      <c r="K143" s="37"/>
      <c r="L143" s="37"/>
      <c r="M143" s="37"/>
      <c r="N143" s="37"/>
      <c r="O143" s="37"/>
      <c r="P143" s="36"/>
      <c r="Q143" s="36"/>
    </row>
    <row r="144" spans="1:17" s="44" customFormat="1" ht="24" customHeight="1">
      <c r="A144" s="69"/>
      <c r="B144" s="64"/>
      <c r="C144" s="75"/>
      <c r="D144" s="65"/>
      <c r="E144" s="39"/>
      <c r="F144" s="40"/>
      <c r="G144" s="47"/>
      <c r="H144" s="42"/>
      <c r="I144" s="43"/>
      <c r="J144" s="66"/>
      <c r="K144" s="37"/>
      <c r="L144" s="37"/>
      <c r="M144" s="37"/>
      <c r="N144" s="37"/>
      <c r="O144" s="37"/>
      <c r="P144" s="36"/>
      <c r="Q144" s="36"/>
    </row>
    <row r="145" spans="1:17" s="44" customFormat="1" ht="24" customHeight="1">
      <c r="A145" s="69"/>
      <c r="B145" s="64"/>
      <c r="C145" s="75"/>
      <c r="D145" s="65"/>
      <c r="E145" s="39"/>
      <c r="F145" s="40"/>
      <c r="G145" s="47"/>
      <c r="H145" s="42"/>
      <c r="I145" s="43"/>
      <c r="J145" s="66"/>
      <c r="K145" s="37"/>
      <c r="L145" s="37"/>
      <c r="M145" s="37"/>
      <c r="N145" s="37"/>
      <c r="O145" s="37"/>
      <c r="P145" s="36"/>
      <c r="Q145" s="36"/>
    </row>
    <row r="146" spans="1:17" s="44" customFormat="1" ht="24" customHeight="1">
      <c r="A146" s="69"/>
      <c r="B146" s="64"/>
      <c r="C146" s="75"/>
      <c r="D146" s="65"/>
      <c r="E146" s="39"/>
      <c r="F146" s="40"/>
      <c r="G146" s="47"/>
      <c r="H146" s="42"/>
      <c r="I146" s="43"/>
      <c r="J146" s="66"/>
      <c r="K146" s="37"/>
      <c r="L146" s="37"/>
      <c r="M146" s="37"/>
      <c r="N146" s="37"/>
      <c r="O146" s="37"/>
      <c r="P146" s="36"/>
      <c r="Q146" s="36"/>
    </row>
    <row r="147" spans="1:17" s="44" customFormat="1" ht="24" customHeight="1">
      <c r="A147" s="228"/>
      <c r="B147" s="229"/>
      <c r="C147" s="230"/>
      <c r="D147" s="231"/>
      <c r="E147" s="231"/>
      <c r="F147" s="231"/>
      <c r="G147" s="231"/>
      <c r="H147" s="232"/>
      <c r="I147" s="232"/>
      <c r="J147" s="233"/>
      <c r="K147" s="37"/>
      <c r="L147" s="37"/>
      <c r="M147" s="37"/>
      <c r="N147" s="37"/>
      <c r="O147" s="37"/>
      <c r="P147" s="36"/>
      <c r="Q147" s="36"/>
    </row>
    <row r="148" spans="1:17" s="44" customFormat="1" ht="24" customHeight="1">
      <c r="A148" s="77"/>
      <c r="B148" s="64"/>
      <c r="C148" s="75"/>
      <c r="D148" s="65"/>
      <c r="E148" s="39"/>
      <c r="F148" s="40"/>
      <c r="G148" s="174"/>
      <c r="H148" s="42"/>
      <c r="I148" s="43"/>
      <c r="J148" s="66"/>
      <c r="K148" s="37"/>
      <c r="L148" s="37"/>
      <c r="M148" s="37"/>
      <c r="N148" s="37"/>
      <c r="O148" s="37"/>
      <c r="P148" s="36"/>
      <c r="Q148" s="36"/>
    </row>
    <row r="149" spans="1:17" s="44" customFormat="1" ht="24" customHeight="1">
      <c r="A149" s="77"/>
      <c r="B149" s="113"/>
      <c r="C149" s="68"/>
      <c r="D149" s="65"/>
      <c r="E149" s="39"/>
      <c r="F149" s="40"/>
      <c r="G149" s="41"/>
      <c r="H149" s="42"/>
      <c r="I149" s="43"/>
      <c r="J149" s="165"/>
      <c r="K149" s="169"/>
      <c r="L149" s="37"/>
      <c r="M149" s="37"/>
      <c r="N149" s="37"/>
      <c r="O149" s="37"/>
      <c r="P149" s="36"/>
      <c r="Q149" s="36"/>
    </row>
    <row r="150" spans="1:17" s="44" customFormat="1" ht="24" customHeight="1">
      <c r="A150" s="77"/>
      <c r="B150" s="170"/>
      <c r="C150" s="75"/>
      <c r="D150" s="65"/>
      <c r="E150" s="39"/>
      <c r="F150" s="40"/>
      <c r="G150" s="41"/>
      <c r="H150" s="42"/>
      <c r="I150" s="43"/>
      <c r="J150" s="66"/>
      <c r="K150" s="37"/>
      <c r="L150" s="37"/>
      <c r="M150" s="37"/>
      <c r="N150" s="37"/>
      <c r="O150" s="37"/>
      <c r="P150" s="36"/>
      <c r="Q150" s="36"/>
    </row>
    <row r="151" spans="1:17" s="44" customFormat="1" ht="24" customHeight="1">
      <c r="A151" s="228" t="s">
        <v>23</v>
      </c>
      <c r="B151" s="229" t="e">
        <f>B152+B153+B170+B172+B174+B175+B180</f>
        <v>#REF!</v>
      </c>
      <c r="C151" s="230"/>
      <c r="D151" s="231"/>
      <c r="E151" s="231"/>
      <c r="F151" s="231"/>
      <c r="G151" s="231"/>
      <c r="H151" s="232"/>
      <c r="I151" s="232"/>
      <c r="J151" s="175" t="s">
        <v>12</v>
      </c>
      <c r="K151" s="37"/>
      <c r="L151" s="37"/>
      <c r="M151" s="37"/>
      <c r="N151" s="37"/>
      <c r="O151" s="37"/>
      <c r="P151" s="36"/>
      <c r="Q151" s="36"/>
    </row>
    <row r="152" spans="1:17" s="44" customFormat="1" ht="24" customHeight="1">
      <c r="A152" s="77" t="s">
        <v>24</v>
      </c>
      <c r="B152" s="78">
        <v>3750</v>
      </c>
      <c r="C152" s="75"/>
      <c r="D152" s="65">
        <v>3750</v>
      </c>
      <c r="E152" s="39"/>
      <c r="F152" s="86"/>
      <c r="G152" s="87"/>
      <c r="H152" s="42"/>
      <c r="I152" s="43"/>
      <c r="J152" s="165" t="s">
        <v>12</v>
      </c>
      <c r="K152" s="166"/>
      <c r="L152" s="37"/>
      <c r="M152" s="37"/>
      <c r="N152" s="37"/>
      <c r="O152" s="37"/>
      <c r="P152" s="36"/>
      <c r="Q152" s="36"/>
    </row>
    <row r="153" spans="1:17" s="44" customFormat="1" ht="24" customHeight="1">
      <c r="A153" s="1151" t="s">
        <v>25</v>
      </c>
      <c r="B153" s="115" t="e">
        <f>#REF!+#REF!+#REF!+#REF!+#REF!+#REF!</f>
        <v>#REF!</v>
      </c>
      <c r="C153" s="75"/>
      <c r="D153" s="65"/>
      <c r="E153" s="39"/>
      <c r="F153" s="86"/>
      <c r="G153" s="171"/>
      <c r="H153" s="65"/>
      <c r="I153" s="43"/>
      <c r="J153" s="165" t="s">
        <v>13</v>
      </c>
      <c r="K153" s="166"/>
      <c r="L153" s="37"/>
      <c r="M153" s="37"/>
      <c r="N153" s="37"/>
      <c r="O153" s="37"/>
      <c r="P153" s="36"/>
      <c r="Q153" s="36"/>
    </row>
    <row r="154" spans="1:17" s="44" customFormat="1" ht="24" customHeight="1">
      <c r="A154" s="1152"/>
      <c r="B154" s="115"/>
      <c r="C154" s="75"/>
      <c r="D154" s="65"/>
      <c r="E154" s="39"/>
      <c r="F154" s="40"/>
      <c r="G154" s="172"/>
      <c r="H154" s="65"/>
      <c r="I154" s="43"/>
      <c r="J154" s="66"/>
      <c r="K154" s="37"/>
      <c r="L154" s="37"/>
      <c r="M154" s="37"/>
      <c r="N154" s="37"/>
      <c r="O154" s="37"/>
      <c r="P154" s="36"/>
      <c r="Q154" s="36"/>
    </row>
    <row r="155" spans="1:17" s="44" customFormat="1" ht="24" customHeight="1">
      <c r="A155" s="1151" t="s">
        <v>26</v>
      </c>
      <c r="B155" s="67"/>
      <c r="C155" s="68">
        <v>110400</v>
      </c>
      <c r="D155" s="65"/>
      <c r="E155" s="39"/>
      <c r="F155" s="40"/>
      <c r="G155" s="41"/>
      <c r="H155" s="65"/>
      <c r="I155" s="43"/>
      <c r="J155" s="66" t="s">
        <v>13</v>
      </c>
      <c r="K155" s="37"/>
      <c r="L155" s="37"/>
      <c r="M155" s="37"/>
      <c r="N155" s="37"/>
      <c r="O155" s="37"/>
      <c r="P155" s="36"/>
      <c r="Q155" s="36"/>
    </row>
    <row r="156" spans="1:17" s="44" customFormat="1" ht="24" customHeight="1">
      <c r="A156" s="1152"/>
      <c r="B156" s="67"/>
      <c r="C156" s="68"/>
      <c r="D156" s="65"/>
      <c r="E156" s="39"/>
      <c r="F156" s="86"/>
      <c r="G156" s="87"/>
      <c r="H156" s="65"/>
      <c r="I156" s="43"/>
      <c r="J156" s="66"/>
      <c r="K156" s="37"/>
      <c r="L156" s="37"/>
      <c r="M156" s="37"/>
      <c r="N156" s="37"/>
      <c r="O156" s="37"/>
      <c r="P156" s="36"/>
      <c r="Q156" s="36"/>
    </row>
    <row r="157" spans="1:17" s="44" customFormat="1" ht="24" customHeight="1">
      <c r="A157" s="1151" t="s">
        <v>27</v>
      </c>
      <c r="B157" s="67"/>
      <c r="C157" s="68"/>
      <c r="D157" s="65"/>
      <c r="E157" s="39">
        <v>11000</v>
      </c>
      <c r="F157" s="86"/>
      <c r="G157" s="87"/>
      <c r="H157" s="65"/>
      <c r="I157" s="43"/>
      <c r="J157" s="66" t="s">
        <v>13</v>
      </c>
      <c r="K157" s="37"/>
      <c r="L157" s="37"/>
      <c r="M157" s="37"/>
      <c r="N157" s="37"/>
      <c r="O157" s="37"/>
      <c r="P157" s="36"/>
      <c r="Q157" s="36"/>
    </row>
    <row r="158" spans="1:17" s="44" customFormat="1" ht="24" customHeight="1">
      <c r="A158" s="1152"/>
      <c r="B158" s="67"/>
      <c r="C158" s="68"/>
      <c r="D158" s="65"/>
      <c r="E158" s="39"/>
      <c r="F158" s="86"/>
      <c r="G158" s="87"/>
      <c r="H158" s="65"/>
      <c r="I158" s="43"/>
      <c r="J158" s="66"/>
      <c r="K158" s="37"/>
      <c r="L158" s="37"/>
      <c r="M158" s="37"/>
      <c r="N158" s="37"/>
      <c r="O158" s="37"/>
      <c r="P158" s="36"/>
      <c r="Q158" s="36"/>
    </row>
    <row r="159" spans="1:17" s="44" customFormat="1" ht="24" customHeight="1">
      <c r="A159" s="1151" t="s">
        <v>28</v>
      </c>
      <c r="B159" s="67"/>
      <c r="C159" s="68"/>
      <c r="D159" s="65"/>
      <c r="E159" s="39">
        <v>70000</v>
      </c>
      <c r="F159" s="86"/>
      <c r="G159" s="87"/>
      <c r="H159" s="65"/>
      <c r="I159" s="43"/>
      <c r="J159" s="66" t="s">
        <v>13</v>
      </c>
      <c r="K159" s="37"/>
      <c r="L159" s="37"/>
      <c r="M159" s="37"/>
      <c r="N159" s="37"/>
      <c r="O159" s="37"/>
      <c r="P159" s="36"/>
      <c r="Q159" s="36"/>
    </row>
    <row r="160" spans="1:17" s="44" customFormat="1" ht="38.25" customHeight="1">
      <c r="A160" s="1152"/>
      <c r="B160" s="67"/>
      <c r="C160" s="68"/>
      <c r="D160" s="65"/>
      <c r="E160" s="39"/>
      <c r="F160" s="86"/>
      <c r="G160" s="87"/>
      <c r="H160" s="65"/>
      <c r="I160" s="43"/>
      <c r="J160" s="66"/>
      <c r="K160" s="37"/>
      <c r="L160" s="37"/>
      <c r="M160" s="37"/>
      <c r="N160" s="37"/>
      <c r="O160" s="37"/>
      <c r="P160" s="36"/>
      <c r="Q160" s="36"/>
    </row>
    <row r="161" spans="1:17" s="44" customFormat="1" ht="24" customHeight="1">
      <c r="A161" s="1151" t="s">
        <v>29</v>
      </c>
      <c r="B161" s="67"/>
      <c r="C161" s="68"/>
      <c r="D161" s="65"/>
      <c r="E161" s="39">
        <v>60000</v>
      </c>
      <c r="F161" s="86"/>
      <c r="G161" s="87"/>
      <c r="H161" s="65"/>
      <c r="I161" s="43"/>
      <c r="J161" s="66" t="s">
        <v>30</v>
      </c>
      <c r="K161" s="37"/>
      <c r="L161" s="37"/>
      <c r="M161" s="37"/>
      <c r="N161" s="37"/>
      <c r="O161" s="37"/>
      <c r="P161" s="36"/>
      <c r="Q161" s="36"/>
    </row>
    <row r="162" spans="1:17" s="44" customFormat="1" ht="24" customHeight="1">
      <c r="A162" s="1153"/>
      <c r="B162" s="67"/>
      <c r="C162" s="68"/>
      <c r="D162" s="65"/>
      <c r="E162" s="39"/>
      <c r="F162" s="86"/>
      <c r="G162" s="87"/>
      <c r="H162" s="65"/>
      <c r="I162" s="43"/>
      <c r="J162" s="66" t="s">
        <v>13</v>
      </c>
      <c r="K162" s="37"/>
      <c r="L162" s="37"/>
      <c r="M162" s="37"/>
      <c r="N162" s="37"/>
      <c r="O162" s="37"/>
      <c r="P162" s="36"/>
      <c r="Q162" s="36"/>
    </row>
    <row r="163" spans="1:17" s="44" customFormat="1" ht="24" customHeight="1">
      <c r="A163" s="1152"/>
      <c r="B163" s="67"/>
      <c r="C163" s="68"/>
      <c r="D163" s="65"/>
      <c r="E163" s="39"/>
      <c r="F163" s="86"/>
      <c r="G163" s="87"/>
      <c r="H163" s="65"/>
      <c r="I163" s="43"/>
      <c r="J163" s="66"/>
      <c r="K163" s="37"/>
      <c r="L163" s="37"/>
      <c r="M163" s="37"/>
      <c r="N163" s="37"/>
      <c r="O163" s="37"/>
      <c r="P163" s="36"/>
      <c r="Q163" s="36"/>
    </row>
    <row r="164" spans="1:17" s="44" customFormat="1" ht="24" customHeight="1">
      <c r="A164" s="1151" t="s">
        <v>31</v>
      </c>
      <c r="B164" s="67"/>
      <c r="C164" s="75"/>
      <c r="D164" s="65"/>
      <c r="E164" s="39">
        <v>3260</v>
      </c>
      <c r="F164" s="86"/>
      <c r="G164" s="87"/>
      <c r="H164" s="65"/>
      <c r="I164" s="43"/>
      <c r="J164" s="66" t="s">
        <v>13</v>
      </c>
      <c r="K164" s="37"/>
      <c r="L164" s="37"/>
      <c r="M164" s="37"/>
      <c r="N164" s="37"/>
      <c r="O164" s="37"/>
      <c r="P164" s="36"/>
      <c r="Q164" s="36"/>
    </row>
    <row r="165" spans="1:17" s="44" customFormat="1" ht="24" customHeight="1">
      <c r="A165" s="1152"/>
      <c r="B165" s="67"/>
      <c r="C165" s="68"/>
      <c r="D165" s="65"/>
      <c r="E165" s="39"/>
      <c r="F165" s="86"/>
      <c r="G165" s="87"/>
      <c r="H165" s="65"/>
      <c r="I165" s="43"/>
      <c r="J165" s="165"/>
      <c r="K165" s="166"/>
      <c r="L165" s="37"/>
      <c r="M165" s="37"/>
      <c r="N165" s="37"/>
      <c r="O165" s="37"/>
      <c r="P165" s="36"/>
      <c r="Q165" s="36"/>
    </row>
    <row r="166" spans="1:17" s="44" customFormat="1" ht="24" customHeight="1">
      <c r="A166" s="1151" t="s">
        <v>32</v>
      </c>
      <c r="B166" s="64"/>
      <c r="C166" s="75"/>
      <c r="D166" s="65">
        <v>16027</v>
      </c>
      <c r="E166" s="39"/>
      <c r="F166" s="40"/>
      <c r="G166" s="41"/>
      <c r="H166" s="65"/>
      <c r="I166" s="43"/>
      <c r="J166" s="66" t="s">
        <v>30</v>
      </c>
      <c r="K166" s="37"/>
      <c r="L166" s="37"/>
      <c r="M166" s="37"/>
      <c r="N166" s="37"/>
      <c r="O166" s="37"/>
      <c r="P166" s="36"/>
      <c r="Q166" s="36"/>
    </row>
    <row r="167" spans="1:17" s="44" customFormat="1" ht="24" customHeight="1">
      <c r="A167" s="1153"/>
      <c r="B167" s="64"/>
      <c r="C167" s="75"/>
      <c r="D167" s="65"/>
      <c r="E167" s="39"/>
      <c r="F167" s="40"/>
      <c r="G167" s="41"/>
      <c r="H167" s="65"/>
      <c r="I167" s="43"/>
      <c r="J167" s="66" t="s">
        <v>13</v>
      </c>
      <c r="K167" s="37"/>
      <c r="L167" s="37"/>
      <c r="M167" s="37"/>
      <c r="N167" s="37"/>
      <c r="O167" s="37"/>
      <c r="P167" s="36"/>
      <c r="Q167" s="36"/>
    </row>
    <row r="168" spans="1:17" s="44" customFormat="1" ht="24" customHeight="1">
      <c r="A168" s="1153"/>
      <c r="B168" s="64"/>
      <c r="C168" s="75"/>
      <c r="D168" s="65"/>
      <c r="E168" s="39"/>
      <c r="F168" s="40"/>
      <c r="G168" s="41"/>
      <c r="H168" s="65"/>
      <c r="I168" s="43"/>
      <c r="J168" s="66"/>
      <c r="K168" s="37"/>
      <c r="L168" s="37"/>
      <c r="M168" s="37"/>
      <c r="N168" s="37"/>
      <c r="O168" s="37"/>
      <c r="P168" s="36"/>
      <c r="Q168" s="36"/>
    </row>
    <row r="169" spans="1:17" s="44" customFormat="1" ht="24" customHeight="1">
      <c r="A169" s="1152"/>
      <c r="B169" s="64"/>
      <c r="C169" s="75"/>
      <c r="D169" s="65"/>
      <c r="E169" s="39"/>
      <c r="F169" s="40"/>
      <c r="G169" s="41"/>
      <c r="H169" s="65"/>
      <c r="I169" s="70"/>
      <c r="J169" s="66"/>
      <c r="K169" s="37"/>
      <c r="L169" s="37"/>
      <c r="M169" s="37"/>
      <c r="N169" s="37"/>
      <c r="O169" s="37"/>
      <c r="P169" s="36"/>
      <c r="Q169" s="36"/>
    </row>
    <row r="170" spans="1:17" s="44" customFormat="1" ht="24" customHeight="1">
      <c r="A170" s="1151" t="s">
        <v>33</v>
      </c>
      <c r="B170" s="64">
        <v>1180</v>
      </c>
      <c r="C170" s="75"/>
      <c r="D170" s="65"/>
      <c r="E170" s="39">
        <v>1180</v>
      </c>
      <c r="F170" s="40"/>
      <c r="G170" s="47"/>
      <c r="H170" s="42"/>
      <c r="I170" s="43"/>
      <c r="J170" s="66" t="s">
        <v>30</v>
      </c>
      <c r="K170" s="37"/>
      <c r="L170" s="37"/>
      <c r="M170" s="37"/>
      <c r="N170" s="37"/>
      <c r="O170" s="37"/>
      <c r="P170" s="36"/>
      <c r="Q170" s="36"/>
    </row>
    <row r="171" spans="1:17" s="44" customFormat="1" ht="24" customHeight="1">
      <c r="A171" s="1152"/>
      <c r="B171" s="64"/>
      <c r="C171" s="75"/>
      <c r="D171" s="65"/>
      <c r="E171" s="39"/>
      <c r="F171" s="40"/>
      <c r="G171" s="176"/>
      <c r="H171" s="42"/>
      <c r="I171" s="43"/>
      <c r="J171" s="66" t="s">
        <v>13</v>
      </c>
      <c r="K171" s="37"/>
      <c r="L171" s="37"/>
      <c r="M171" s="37"/>
      <c r="N171" s="37"/>
      <c r="O171" s="37"/>
      <c r="P171" s="36"/>
      <c r="Q171" s="36"/>
    </row>
    <row r="172" spans="1:17" s="44" customFormat="1" ht="24" customHeight="1">
      <c r="A172" s="1151" t="s">
        <v>34</v>
      </c>
      <c r="B172" s="64">
        <v>2500</v>
      </c>
      <c r="C172" s="75"/>
      <c r="D172" s="65">
        <v>2500</v>
      </c>
      <c r="E172" s="39"/>
      <c r="F172" s="40"/>
      <c r="G172" s="41"/>
      <c r="H172" s="65"/>
      <c r="I172" s="164"/>
      <c r="J172" s="66" t="s">
        <v>30</v>
      </c>
      <c r="K172" s="37"/>
      <c r="L172" s="37"/>
      <c r="M172" s="37"/>
      <c r="N172" s="37"/>
      <c r="O172" s="37"/>
      <c r="P172" s="36"/>
      <c r="Q172" s="36"/>
    </row>
    <row r="173" spans="1:17" s="44" customFormat="1" ht="24" customHeight="1">
      <c r="A173" s="1152"/>
      <c r="B173" s="64"/>
      <c r="C173" s="75"/>
      <c r="D173" s="65"/>
      <c r="E173" s="39"/>
      <c r="F173" s="40"/>
      <c r="G173" s="41"/>
      <c r="H173" s="42"/>
      <c r="I173" s="43"/>
      <c r="J173" s="66" t="s">
        <v>13</v>
      </c>
      <c r="K173" s="37"/>
      <c r="L173" s="37"/>
      <c r="M173" s="37"/>
      <c r="N173" s="37"/>
      <c r="O173" s="37"/>
      <c r="P173" s="36"/>
      <c r="Q173" s="36"/>
    </row>
    <row r="174" spans="1:17" s="44" customFormat="1" ht="24" customHeight="1">
      <c r="A174" s="69" t="s">
        <v>35</v>
      </c>
      <c r="B174" s="64">
        <v>34300</v>
      </c>
      <c r="C174" s="75"/>
      <c r="D174" s="65">
        <v>34300</v>
      </c>
      <c r="E174" s="39"/>
      <c r="F174" s="40"/>
      <c r="G174" s="41"/>
      <c r="H174" s="42"/>
      <c r="I174" s="43"/>
      <c r="J174" s="66" t="s">
        <v>14</v>
      </c>
      <c r="K174" s="37"/>
      <c r="L174" s="37"/>
      <c r="M174" s="37"/>
      <c r="N174" s="37"/>
      <c r="O174" s="37"/>
      <c r="P174" s="36"/>
      <c r="Q174" s="36"/>
    </row>
    <row r="175" spans="1:17" s="44" customFormat="1" ht="24" customHeight="1">
      <c r="A175" s="1151" t="s">
        <v>36</v>
      </c>
      <c r="B175" s="177">
        <v>25890</v>
      </c>
      <c r="C175" s="178"/>
      <c r="D175" s="116">
        <v>25890</v>
      </c>
      <c r="E175" s="39"/>
      <c r="F175" s="40"/>
      <c r="G175" s="176"/>
      <c r="H175" s="42">
        <v>760</v>
      </c>
      <c r="I175" s="43"/>
      <c r="J175" s="66" t="s">
        <v>14</v>
      </c>
      <c r="K175" s="37"/>
      <c r="L175" s="37"/>
      <c r="M175" s="37"/>
      <c r="N175" s="37"/>
      <c r="O175" s="37"/>
      <c r="P175" s="36"/>
      <c r="Q175" s="36"/>
    </row>
    <row r="176" spans="1:17" s="44" customFormat="1" ht="24" customHeight="1">
      <c r="A176" s="1153"/>
      <c r="B176" s="177"/>
      <c r="C176" s="178"/>
      <c r="D176" s="116"/>
      <c r="E176" s="39"/>
      <c r="F176" s="40"/>
      <c r="G176" s="176"/>
      <c r="H176" s="42">
        <v>1248</v>
      </c>
      <c r="I176" s="43"/>
      <c r="J176" s="66"/>
      <c r="K176" s="37"/>
      <c r="L176" s="37"/>
      <c r="M176" s="37"/>
      <c r="N176" s="37"/>
      <c r="O176" s="37"/>
      <c r="P176" s="36"/>
      <c r="Q176" s="36"/>
    </row>
    <row r="177" spans="1:17" s="44" customFormat="1" ht="24" customHeight="1">
      <c r="A177" s="1152"/>
      <c r="B177" s="179"/>
      <c r="C177" s="75"/>
      <c r="D177" s="65"/>
      <c r="E177" s="39"/>
      <c r="F177" s="40"/>
      <c r="G177" s="172"/>
      <c r="H177" s="42"/>
      <c r="I177" s="43"/>
      <c r="J177" s="66"/>
      <c r="K177" s="37"/>
      <c r="L177" s="37"/>
      <c r="M177" s="37"/>
      <c r="N177" s="37"/>
      <c r="O177" s="37"/>
      <c r="P177" s="36"/>
      <c r="Q177" s="36"/>
    </row>
    <row r="178" spans="1:17" s="44" customFormat="1" ht="24" customHeight="1">
      <c r="A178" s="1151" t="s">
        <v>37</v>
      </c>
      <c r="B178" s="177"/>
      <c r="C178" s="75"/>
      <c r="D178" s="65"/>
      <c r="E178" s="39"/>
      <c r="F178" s="40"/>
      <c r="G178" s="172"/>
      <c r="H178" s="42"/>
      <c r="I178" s="43"/>
      <c r="J178" s="66" t="s">
        <v>17</v>
      </c>
      <c r="K178" s="37"/>
      <c r="L178" s="37"/>
      <c r="M178" s="37"/>
      <c r="N178" s="37"/>
      <c r="O178" s="37"/>
      <c r="P178" s="36"/>
      <c r="Q178" s="36"/>
    </row>
    <row r="179" spans="1:17" s="44" customFormat="1" ht="24" customHeight="1">
      <c r="A179" s="1152"/>
      <c r="B179" s="177"/>
      <c r="C179" s="75"/>
      <c r="D179" s="65"/>
      <c r="E179" s="39"/>
      <c r="F179" s="40"/>
      <c r="G179" s="176"/>
      <c r="H179" s="42"/>
      <c r="I179" s="48"/>
      <c r="J179" s="66"/>
      <c r="K179" s="37"/>
      <c r="L179" s="37"/>
      <c r="M179" s="37"/>
      <c r="N179" s="37"/>
      <c r="O179" s="37"/>
      <c r="P179" s="36"/>
      <c r="Q179" s="36"/>
    </row>
    <row r="180" spans="1:17" s="44" customFormat="1" ht="24" customHeight="1">
      <c r="A180" s="1151" t="s">
        <v>38</v>
      </c>
      <c r="B180" s="180">
        <v>19950</v>
      </c>
      <c r="C180" s="75"/>
      <c r="D180" s="65">
        <v>19950</v>
      </c>
      <c r="E180" s="39"/>
      <c r="F180" s="40"/>
      <c r="G180" s="172"/>
      <c r="H180" s="65"/>
      <c r="I180" s="70"/>
      <c r="J180" s="66" t="s">
        <v>15</v>
      </c>
      <c r="K180" s="37"/>
      <c r="L180" s="37"/>
      <c r="M180" s="37"/>
      <c r="N180" s="37"/>
      <c r="O180" s="37"/>
      <c r="P180" s="36"/>
      <c r="Q180" s="36"/>
    </row>
    <row r="181" spans="1:17" s="44" customFormat="1" ht="24" customHeight="1">
      <c r="A181" s="1152"/>
      <c r="B181" s="177"/>
      <c r="C181" s="68"/>
      <c r="D181" s="65"/>
      <c r="E181" s="39"/>
      <c r="F181" s="40"/>
      <c r="G181" s="172"/>
      <c r="H181" s="65"/>
      <c r="I181" s="70"/>
      <c r="J181" s="66"/>
      <c r="K181" s="37"/>
      <c r="L181" s="37"/>
      <c r="M181" s="37"/>
      <c r="N181" s="37"/>
      <c r="O181" s="37"/>
      <c r="P181" s="36"/>
      <c r="Q181" s="36"/>
    </row>
    <row r="182" spans="1:17" s="44" customFormat="1" ht="24" customHeight="1">
      <c r="A182" s="1154" t="s">
        <v>39</v>
      </c>
      <c r="B182" s="229" t="e">
        <f>B186</f>
        <v>#REF!</v>
      </c>
      <c r="C182" s="230"/>
      <c r="D182" s="231"/>
      <c r="E182" s="231"/>
      <c r="F182" s="231"/>
      <c r="G182" s="231"/>
      <c r="H182" s="232"/>
      <c r="I182" s="232"/>
      <c r="J182" s="175"/>
      <c r="K182" s="37"/>
      <c r="L182" s="37"/>
      <c r="M182" s="37"/>
      <c r="N182" s="37"/>
      <c r="O182" s="37"/>
      <c r="P182" s="36"/>
      <c r="Q182" s="36"/>
    </row>
    <row r="183" spans="1:17" s="44" customFormat="1" ht="24" customHeight="1">
      <c r="A183" s="1155"/>
      <c r="B183" s="181"/>
      <c r="C183" s="182"/>
      <c r="D183" s="149"/>
      <c r="E183" s="120"/>
      <c r="F183" s="121"/>
      <c r="G183" s="183"/>
      <c r="H183" s="149"/>
      <c r="I183" s="184"/>
      <c r="J183" s="35"/>
      <c r="K183" s="37"/>
      <c r="L183" s="37"/>
      <c r="M183" s="37"/>
      <c r="N183" s="37"/>
      <c r="O183" s="37"/>
      <c r="P183" s="36"/>
      <c r="Q183" s="36"/>
    </row>
    <row r="184" spans="1:17" s="44" customFormat="1" ht="24" customHeight="1">
      <c r="A184" s="1151" t="s">
        <v>40</v>
      </c>
      <c r="B184" s="177"/>
      <c r="C184" s="68"/>
      <c r="D184" s="65"/>
      <c r="E184" s="39"/>
      <c r="F184" s="40"/>
      <c r="G184" s="172"/>
      <c r="H184" s="65"/>
      <c r="I184" s="70"/>
      <c r="J184" s="66"/>
      <c r="K184" s="37"/>
      <c r="L184" s="37"/>
      <c r="M184" s="37"/>
      <c r="N184" s="37"/>
      <c r="O184" s="37"/>
      <c r="P184" s="36"/>
      <c r="Q184" s="36"/>
    </row>
    <row r="185" spans="1:17" s="44" customFormat="1" ht="24" customHeight="1">
      <c r="A185" s="1152"/>
      <c r="B185" s="64"/>
      <c r="C185" s="75"/>
      <c r="D185" s="65"/>
      <c r="E185" s="39"/>
      <c r="F185" s="40"/>
      <c r="G185" s="41"/>
      <c r="H185" s="65"/>
      <c r="I185" s="43"/>
      <c r="J185" s="66"/>
      <c r="K185" s="37"/>
      <c r="L185" s="37"/>
      <c r="M185" s="37"/>
      <c r="N185" s="37"/>
      <c r="O185" s="37"/>
      <c r="P185" s="36"/>
      <c r="Q185" s="36"/>
    </row>
    <row r="186" spans="1:17" s="44" customFormat="1" ht="24" customHeight="1">
      <c r="A186" s="69" t="s">
        <v>41</v>
      </c>
      <c r="B186" s="67" t="e">
        <f>#REF!+#REF!+#REF!+#REF!+#REF!+#REF!</f>
        <v>#REF!</v>
      </c>
      <c r="C186" s="75"/>
      <c r="D186" s="65"/>
      <c r="E186" s="39"/>
      <c r="F186" s="40"/>
      <c r="G186" s="41"/>
      <c r="H186" s="65"/>
      <c r="I186" s="70"/>
      <c r="J186" s="66"/>
      <c r="K186" s="37"/>
      <c r="L186" s="37"/>
      <c r="M186" s="37"/>
      <c r="N186" s="37"/>
      <c r="O186" s="37"/>
      <c r="P186" s="36"/>
      <c r="Q186" s="36"/>
    </row>
    <row r="187" spans="1:17" s="44" customFormat="1" ht="24" customHeight="1">
      <c r="A187" s="69" t="s">
        <v>42</v>
      </c>
      <c r="B187" s="64"/>
      <c r="C187" s="68"/>
      <c r="D187" s="65"/>
      <c r="E187" s="39"/>
      <c r="F187" s="83"/>
      <c r="G187" s="41"/>
      <c r="H187" s="65"/>
      <c r="I187" s="164"/>
      <c r="J187" s="66"/>
      <c r="K187" s="37"/>
      <c r="L187" s="37"/>
      <c r="M187" s="37"/>
      <c r="N187" s="37"/>
      <c r="O187" s="37"/>
      <c r="P187" s="36"/>
      <c r="Q187" s="36"/>
    </row>
    <row r="188" spans="1:17" s="44" customFormat="1" ht="24" customHeight="1">
      <c r="A188" s="185" t="s">
        <v>43</v>
      </c>
      <c r="B188" s="64"/>
      <c r="C188" s="178">
        <v>18000</v>
      </c>
      <c r="D188" s="65"/>
      <c r="E188" s="39"/>
      <c r="F188" s="83"/>
      <c r="G188" s="41"/>
      <c r="H188" s="42"/>
      <c r="I188" s="43"/>
      <c r="J188" s="66"/>
      <c r="K188" s="37"/>
      <c r="L188" s="37"/>
      <c r="M188" s="37"/>
      <c r="N188" s="37"/>
      <c r="O188" s="37"/>
      <c r="P188" s="36"/>
      <c r="Q188" s="36"/>
    </row>
    <row r="189" spans="1:17" s="44" customFormat="1" ht="24" customHeight="1">
      <c r="A189" s="186" t="s">
        <v>44</v>
      </c>
      <c r="B189" s="64"/>
      <c r="C189" s="178">
        <v>7500</v>
      </c>
      <c r="D189" s="65"/>
      <c r="E189" s="39"/>
      <c r="F189" s="83"/>
      <c r="G189" s="41"/>
      <c r="H189" s="42"/>
      <c r="I189" s="43"/>
      <c r="J189" s="66"/>
      <c r="K189" s="37"/>
      <c r="L189" s="37"/>
      <c r="M189" s="37"/>
      <c r="N189" s="37"/>
      <c r="O189" s="37"/>
      <c r="P189" s="36"/>
      <c r="Q189" s="36"/>
    </row>
    <row r="190" spans="1:17" s="44" customFormat="1" ht="24" customHeight="1">
      <c r="A190" s="186" t="s">
        <v>45</v>
      </c>
      <c r="B190" s="64"/>
      <c r="C190" s="178">
        <v>18000</v>
      </c>
      <c r="D190" s="65"/>
      <c r="E190" s="39"/>
      <c r="F190" s="83"/>
      <c r="G190" s="176"/>
      <c r="H190" s="42"/>
      <c r="I190" s="43"/>
      <c r="J190" s="66"/>
      <c r="K190" s="37"/>
      <c r="L190" s="37"/>
      <c r="M190" s="37"/>
      <c r="N190" s="37"/>
      <c r="O190" s="37"/>
      <c r="P190" s="36"/>
      <c r="Q190" s="36"/>
    </row>
    <row r="191" spans="1:17" s="44" customFormat="1" ht="24" customHeight="1">
      <c r="A191" s="187" t="s">
        <v>46</v>
      </c>
      <c r="B191" s="64"/>
      <c r="C191" s="178">
        <v>25300</v>
      </c>
      <c r="D191" s="65"/>
      <c r="E191" s="39"/>
      <c r="F191" s="40"/>
      <c r="G191" s="41"/>
      <c r="H191" s="65"/>
      <c r="I191" s="164"/>
      <c r="J191" s="66"/>
      <c r="K191" s="37"/>
      <c r="L191" s="37"/>
      <c r="M191" s="37"/>
      <c r="N191" s="37"/>
      <c r="O191" s="37"/>
      <c r="P191" s="36"/>
      <c r="Q191" s="36"/>
    </row>
    <row r="192" spans="1:17" s="44" customFormat="1" ht="24" customHeight="1">
      <c r="A192" s="69" t="s">
        <v>47</v>
      </c>
      <c r="B192" s="64"/>
      <c r="C192" s="75"/>
      <c r="D192" s="65"/>
      <c r="E192" s="39"/>
      <c r="F192" s="40"/>
      <c r="G192" s="41"/>
      <c r="H192" s="42"/>
      <c r="I192" s="43"/>
      <c r="J192" s="66"/>
      <c r="K192" s="37"/>
      <c r="L192" s="37"/>
      <c r="M192" s="37"/>
      <c r="N192" s="37"/>
      <c r="O192" s="37"/>
      <c r="P192" s="36"/>
      <c r="Q192" s="36"/>
    </row>
    <row r="193" spans="1:17" s="44" customFormat="1" ht="24" customHeight="1">
      <c r="A193" s="69" t="s">
        <v>48</v>
      </c>
      <c r="B193" s="64"/>
      <c r="C193" s="68">
        <v>2000</v>
      </c>
      <c r="D193" s="65"/>
      <c r="E193" s="39"/>
      <c r="F193" s="40"/>
      <c r="G193" s="41"/>
      <c r="H193" s="65"/>
      <c r="I193" s="43"/>
      <c r="J193" s="66"/>
      <c r="K193" s="37"/>
      <c r="L193" s="37"/>
      <c r="M193" s="37"/>
      <c r="N193" s="37"/>
      <c r="O193" s="37"/>
      <c r="P193" s="36"/>
      <c r="Q193" s="36"/>
    </row>
    <row r="194" spans="1:17" s="44" customFormat="1" ht="24" customHeight="1">
      <c r="A194" s="69" t="s">
        <v>49</v>
      </c>
      <c r="B194" s="64"/>
      <c r="C194" s="68"/>
      <c r="D194" s="65"/>
      <c r="E194" s="39"/>
      <c r="F194" s="40">
        <v>110000</v>
      </c>
      <c r="G194" s="41"/>
      <c r="H194" s="65"/>
      <c r="I194" s="43"/>
      <c r="J194" s="66"/>
      <c r="K194" s="37"/>
      <c r="L194" s="37"/>
      <c r="M194" s="37"/>
      <c r="N194" s="37"/>
      <c r="O194" s="37"/>
      <c r="P194" s="36"/>
      <c r="Q194" s="36"/>
    </row>
    <row r="195" spans="1:17" s="44" customFormat="1" ht="24" customHeight="1">
      <c r="A195" s="69" t="s">
        <v>50</v>
      </c>
      <c r="B195" s="64"/>
      <c r="C195" s="68"/>
      <c r="D195" s="65"/>
      <c r="E195" s="39"/>
      <c r="F195" s="40"/>
      <c r="G195" s="41"/>
      <c r="H195" s="65"/>
      <c r="I195" s="43"/>
      <c r="J195" s="66"/>
      <c r="K195" s="167"/>
      <c r="L195" s="37"/>
      <c r="M195" s="37"/>
      <c r="N195" s="37"/>
      <c r="O195" s="37"/>
      <c r="P195" s="36"/>
      <c r="Q195" s="36"/>
    </row>
    <row r="196" spans="1:17" s="44" customFormat="1" ht="24" customHeight="1">
      <c r="A196" s="188"/>
      <c r="B196" s="64"/>
      <c r="C196" s="68"/>
      <c r="D196" s="65"/>
      <c r="E196" s="39"/>
      <c r="F196" s="40"/>
      <c r="G196" s="41"/>
      <c r="H196" s="65"/>
      <c r="I196" s="70"/>
      <c r="J196" s="66"/>
      <c r="K196" s="37"/>
      <c r="L196" s="37"/>
      <c r="M196" s="37"/>
      <c r="N196" s="37"/>
      <c r="O196" s="37"/>
      <c r="P196" s="36"/>
      <c r="Q196" s="36"/>
    </row>
    <row r="197" spans="1:17" s="44" customFormat="1" ht="24" customHeight="1">
      <c r="A197" s="189"/>
      <c r="B197" s="78"/>
      <c r="C197" s="75"/>
      <c r="D197" s="65"/>
      <c r="E197" s="39"/>
      <c r="F197" s="40"/>
      <c r="G197" s="41"/>
      <c r="H197" s="65"/>
      <c r="I197" s="164"/>
      <c r="J197" s="66"/>
      <c r="K197" s="37"/>
      <c r="L197" s="37"/>
      <c r="M197" s="37"/>
      <c r="N197" s="37"/>
      <c r="O197" s="37"/>
      <c r="P197" s="36"/>
      <c r="Q197" s="36"/>
    </row>
    <row r="198" spans="1:17" s="44" customFormat="1" ht="24" customHeight="1">
      <c r="A198" s="190"/>
      <c r="B198" s="191"/>
      <c r="C198" s="75"/>
      <c r="D198" s="65"/>
      <c r="E198" s="39"/>
      <c r="F198" s="40"/>
      <c r="G198" s="41"/>
      <c r="H198" s="65"/>
      <c r="I198" s="70"/>
      <c r="J198" s="66"/>
      <c r="K198" s="37"/>
      <c r="L198" s="37"/>
      <c r="M198" s="37"/>
      <c r="N198" s="37"/>
      <c r="O198" s="37"/>
      <c r="P198" s="36"/>
      <c r="Q198" s="36"/>
    </row>
    <row r="199" spans="1:17" s="193" customFormat="1" ht="24" customHeight="1">
      <c r="A199" s="192"/>
      <c r="B199" s="78"/>
      <c r="C199" s="75"/>
      <c r="D199" s="65"/>
      <c r="E199" s="39"/>
      <c r="F199" s="40"/>
      <c r="G199" s="41"/>
      <c r="H199" s="42"/>
      <c r="I199" s="43"/>
      <c r="J199" s="66"/>
      <c r="K199" s="37"/>
      <c r="L199" s="37"/>
      <c r="M199" s="37"/>
      <c r="N199" s="37"/>
      <c r="O199" s="37"/>
      <c r="P199" s="36"/>
      <c r="Q199" s="36"/>
    </row>
    <row r="200" spans="1:17" s="193" customFormat="1" ht="33" customHeight="1">
      <c r="A200" s="192"/>
      <c r="B200" s="78"/>
      <c r="C200" s="75"/>
      <c r="D200" s="65"/>
      <c r="E200" s="39"/>
      <c r="F200" s="40"/>
      <c r="G200" s="41"/>
      <c r="H200" s="42"/>
      <c r="I200" s="43"/>
      <c r="J200" s="194"/>
      <c r="K200" s="195"/>
      <c r="L200" s="37"/>
      <c r="M200" s="37"/>
      <c r="N200" s="37"/>
      <c r="O200" s="37"/>
      <c r="P200" s="36"/>
      <c r="Q200" s="36"/>
    </row>
    <row r="201" spans="1:17" s="193" customFormat="1" ht="33" customHeight="1">
      <c r="A201" s="188"/>
      <c r="B201" s="64"/>
      <c r="C201" s="68"/>
      <c r="D201" s="65"/>
      <c r="E201" s="39"/>
      <c r="F201" s="40"/>
      <c r="G201" s="41"/>
      <c r="H201" s="65"/>
      <c r="I201" s="70"/>
      <c r="J201" s="194"/>
      <c r="K201" s="195"/>
      <c r="L201" s="37"/>
      <c r="M201" s="37"/>
      <c r="N201" s="37"/>
      <c r="O201" s="37"/>
      <c r="P201" s="36"/>
      <c r="Q201" s="36"/>
    </row>
    <row r="202" spans="1:17" s="193" customFormat="1" ht="24" customHeight="1">
      <c r="A202" s="196"/>
      <c r="B202" s="78"/>
      <c r="C202" s="75"/>
      <c r="D202" s="65"/>
      <c r="E202" s="39"/>
      <c r="F202" s="40"/>
      <c r="G202" s="41"/>
      <c r="H202" s="65"/>
      <c r="I202" s="43"/>
      <c r="J202" s="66"/>
      <c r="K202" s="37"/>
      <c r="L202" s="37"/>
      <c r="M202" s="37"/>
      <c r="N202" s="37"/>
      <c r="O202" s="37"/>
      <c r="P202" s="36"/>
      <c r="Q202" s="36"/>
    </row>
    <row r="203" spans="1:17" s="193" customFormat="1" ht="24" customHeight="1">
      <c r="A203" s="196"/>
      <c r="B203" s="78"/>
      <c r="C203" s="75"/>
      <c r="D203" s="65"/>
      <c r="E203" s="39"/>
      <c r="F203" s="40"/>
      <c r="G203" s="41"/>
      <c r="H203" s="65"/>
      <c r="I203" s="43"/>
      <c r="J203" s="66"/>
      <c r="K203" s="37"/>
      <c r="L203" s="37"/>
      <c r="M203" s="37"/>
      <c r="N203" s="37"/>
      <c r="O203" s="37"/>
      <c r="P203" s="36"/>
      <c r="Q203" s="36"/>
    </row>
    <row r="204" spans="1:17" s="193" customFormat="1" ht="31.5" customHeight="1">
      <c r="A204" s="197"/>
      <c r="B204" s="67"/>
      <c r="C204" s="68"/>
      <c r="D204" s="65"/>
      <c r="E204" s="39"/>
      <c r="F204" s="40"/>
      <c r="G204" s="41"/>
      <c r="H204" s="65"/>
      <c r="I204" s="70"/>
      <c r="J204" s="66"/>
      <c r="K204" s="198"/>
      <c r="L204" s="37"/>
      <c r="M204" s="37"/>
      <c r="N204" s="37"/>
      <c r="O204" s="37"/>
      <c r="P204" s="36"/>
      <c r="Q204" s="36"/>
    </row>
    <row r="205" spans="1:17" s="193" customFormat="1" ht="24" customHeight="1">
      <c r="A205" s="81"/>
      <c r="B205" s="67"/>
      <c r="C205" s="68"/>
      <c r="D205" s="65"/>
      <c r="E205" s="39"/>
      <c r="F205" s="40"/>
      <c r="G205" s="41"/>
      <c r="H205" s="65"/>
      <c r="I205" s="70"/>
      <c r="J205" s="66"/>
      <c r="K205" s="37"/>
      <c r="L205" s="37"/>
      <c r="M205" s="37"/>
      <c r="N205" s="37"/>
      <c r="O205" s="37"/>
      <c r="P205" s="36"/>
      <c r="Q205" s="36"/>
    </row>
    <row r="206" spans="1:17" s="193" customFormat="1" ht="24" customHeight="1">
      <c r="A206" s="81"/>
      <c r="B206" s="67"/>
      <c r="C206" s="68"/>
      <c r="D206" s="65"/>
      <c r="E206" s="39"/>
      <c r="F206" s="40"/>
      <c r="G206" s="41"/>
      <c r="H206" s="65"/>
      <c r="I206" s="70"/>
      <c r="J206" s="66"/>
      <c r="K206" s="37"/>
      <c r="L206" s="37"/>
      <c r="M206" s="37"/>
      <c r="N206" s="37"/>
      <c r="O206" s="37"/>
      <c r="P206" s="36"/>
      <c r="Q206" s="36"/>
    </row>
    <row r="207" spans="1:17" s="193" customFormat="1" ht="20.25" customHeight="1">
      <c r="A207" s="81"/>
      <c r="B207" s="67"/>
      <c r="C207" s="68"/>
      <c r="D207" s="65"/>
      <c r="E207" s="39"/>
      <c r="F207" s="40"/>
      <c r="G207" s="41"/>
      <c r="H207" s="65"/>
      <c r="I207" s="70"/>
      <c r="J207" s="66"/>
      <c r="K207" s="37"/>
      <c r="L207" s="37"/>
      <c r="M207" s="37"/>
      <c r="N207" s="37"/>
      <c r="O207" s="37"/>
      <c r="P207" s="36"/>
      <c r="Q207" s="36"/>
    </row>
    <row r="208" spans="1:17" s="193" customFormat="1" ht="20.25" customHeight="1">
      <c r="A208" s="81"/>
      <c r="B208" s="67"/>
      <c r="C208" s="68"/>
      <c r="D208" s="65"/>
      <c r="E208" s="39"/>
      <c r="F208" s="40"/>
      <c r="G208" s="41"/>
      <c r="H208" s="65"/>
      <c r="I208" s="70"/>
      <c r="J208" s="66"/>
      <c r="K208" s="37"/>
      <c r="L208" s="159"/>
      <c r="M208" s="159"/>
      <c r="N208" s="159"/>
      <c r="O208" s="37"/>
      <c r="P208" s="36"/>
      <c r="Q208" s="36"/>
    </row>
    <row r="209" spans="1:17" s="193" customFormat="1" ht="20.25" customHeight="1">
      <c r="A209" s="81"/>
      <c r="B209" s="67"/>
      <c r="C209" s="68"/>
      <c r="D209" s="65"/>
      <c r="E209" s="39"/>
      <c r="F209" s="40"/>
      <c r="G209" s="41"/>
      <c r="H209" s="65"/>
      <c r="I209" s="70"/>
      <c r="J209" s="66"/>
      <c r="K209" s="37"/>
      <c r="L209" s="159"/>
      <c r="M209" s="167"/>
      <c r="N209" s="167"/>
      <c r="O209" s="37"/>
      <c r="P209" s="36"/>
      <c r="Q209" s="36"/>
    </row>
    <row r="210" spans="1:17" s="193" customFormat="1" ht="20.25" customHeight="1">
      <c r="A210" s="81"/>
      <c r="B210" s="67"/>
      <c r="C210" s="68"/>
      <c r="D210" s="65"/>
      <c r="E210" s="39"/>
      <c r="F210" s="40"/>
      <c r="G210" s="41"/>
      <c r="H210" s="65"/>
      <c r="I210" s="70"/>
      <c r="J210" s="66"/>
      <c r="K210" s="37"/>
      <c r="L210" s="159"/>
      <c r="M210" s="167"/>
      <c r="N210" s="167"/>
      <c r="O210" s="37"/>
      <c r="P210" s="36"/>
      <c r="Q210" s="36"/>
    </row>
    <row r="211" spans="1:17" s="193" customFormat="1" ht="20.25" customHeight="1">
      <c r="A211" s="81"/>
      <c r="B211" s="67"/>
      <c r="C211" s="68"/>
      <c r="D211" s="65"/>
      <c r="E211" s="39"/>
      <c r="F211" s="40"/>
      <c r="G211" s="41"/>
      <c r="H211" s="65"/>
      <c r="I211" s="70"/>
      <c r="J211" s="66"/>
      <c r="K211" s="37"/>
      <c r="L211" s="159"/>
      <c r="M211" s="167"/>
      <c r="N211" s="167"/>
      <c r="O211" s="37"/>
      <c r="P211" s="36"/>
      <c r="Q211" s="36"/>
    </row>
    <row r="212" spans="1:17" s="193" customFormat="1" ht="24" customHeight="1">
      <c r="A212" s="69"/>
      <c r="B212" s="113"/>
      <c r="C212" s="75"/>
      <c r="D212" s="65"/>
      <c r="E212" s="39"/>
      <c r="F212" s="40"/>
      <c r="G212" s="41"/>
      <c r="H212" s="65"/>
      <c r="I212" s="43"/>
      <c r="J212" s="66"/>
      <c r="K212" s="37"/>
      <c r="L212" s="37"/>
      <c r="M212" s="37"/>
      <c r="N212" s="37"/>
      <c r="O212" s="37"/>
      <c r="P212" s="36"/>
      <c r="Q212" s="36"/>
    </row>
    <row r="213" spans="1:17" s="193" customFormat="1" ht="24" customHeight="1">
      <c r="A213" s="199"/>
      <c r="B213" s="177"/>
      <c r="C213" s="200"/>
      <c r="D213" s="65"/>
      <c r="E213" s="39"/>
      <c r="F213" s="40"/>
      <c r="G213" s="41"/>
      <c r="H213" s="42"/>
      <c r="I213" s="43"/>
      <c r="J213" s="66"/>
      <c r="K213" s="37"/>
      <c r="L213" s="37"/>
      <c r="M213" s="37"/>
      <c r="N213" s="37"/>
      <c r="O213" s="37"/>
      <c r="P213" s="36"/>
      <c r="Q213" s="36"/>
    </row>
    <row r="214" spans="1:17" s="193" customFormat="1" ht="24" customHeight="1">
      <c r="A214" s="201"/>
      <c r="B214" s="113"/>
      <c r="C214" s="75"/>
      <c r="D214" s="65"/>
      <c r="E214" s="39"/>
      <c r="F214" s="40"/>
      <c r="G214" s="41"/>
      <c r="H214" s="65"/>
      <c r="I214" s="43"/>
      <c r="J214" s="66"/>
      <c r="K214" s="37"/>
      <c r="L214" s="37"/>
      <c r="M214" s="37"/>
      <c r="N214" s="37"/>
      <c r="O214" s="37"/>
      <c r="P214" s="36"/>
      <c r="Q214" s="36"/>
    </row>
    <row r="215" spans="1:17" s="193" customFormat="1" ht="24" customHeight="1">
      <c r="A215" s="185"/>
      <c r="B215" s="113"/>
      <c r="C215" s="75"/>
      <c r="D215" s="65"/>
      <c r="E215" s="39"/>
      <c r="F215" s="40"/>
      <c r="G215" s="41"/>
      <c r="H215" s="65"/>
      <c r="I215" s="70"/>
      <c r="J215" s="66"/>
      <c r="K215" s="37"/>
      <c r="L215" s="37"/>
      <c r="M215" s="37"/>
      <c r="N215" s="37"/>
      <c r="O215" s="37"/>
      <c r="P215" s="36"/>
      <c r="Q215" s="36"/>
    </row>
    <row r="216" spans="1:17" s="193" customFormat="1" ht="24" customHeight="1">
      <c r="A216" s="201"/>
      <c r="B216" s="113"/>
      <c r="C216" s="68"/>
      <c r="D216" s="65"/>
      <c r="E216" s="39"/>
      <c r="F216" s="40"/>
      <c r="G216" s="41"/>
      <c r="H216" s="65"/>
      <c r="I216" s="70"/>
      <c r="J216" s="66"/>
      <c r="K216" s="37"/>
      <c r="L216" s="37"/>
      <c r="M216" s="37"/>
      <c r="N216" s="37"/>
      <c r="O216" s="37"/>
      <c r="P216" s="36"/>
      <c r="Q216" s="36"/>
    </row>
    <row r="217" spans="1:17" s="193" customFormat="1" ht="24" customHeight="1">
      <c r="A217" s="202"/>
      <c r="B217" s="177"/>
      <c r="C217" s="75"/>
      <c r="D217" s="65"/>
      <c r="E217" s="39"/>
      <c r="F217" s="40"/>
      <c r="G217" s="41"/>
      <c r="H217" s="65"/>
      <c r="I217" s="164"/>
      <c r="J217" s="66"/>
      <c r="K217" s="37"/>
      <c r="L217" s="37"/>
      <c r="M217" s="37"/>
      <c r="N217" s="37"/>
      <c r="O217" s="37"/>
      <c r="P217" s="36"/>
      <c r="Q217" s="36"/>
    </row>
    <row r="218" spans="1:17" s="193" customFormat="1" ht="24" customHeight="1">
      <c r="A218" s="192"/>
      <c r="B218" s="78"/>
      <c r="C218" s="75"/>
      <c r="D218" s="65"/>
      <c r="E218" s="39"/>
      <c r="F218" s="40"/>
      <c r="G218" s="41"/>
      <c r="H218" s="42"/>
      <c r="I218" s="43"/>
      <c r="J218" s="66"/>
      <c r="K218" s="37"/>
      <c r="L218" s="37"/>
      <c r="M218" s="37"/>
      <c r="N218" s="37"/>
      <c r="O218" s="37"/>
      <c r="P218" s="36"/>
      <c r="Q218" s="36"/>
    </row>
    <row r="219" spans="1:17" s="193" customFormat="1" ht="24" customHeight="1">
      <c r="A219" s="203"/>
      <c r="B219" s="78"/>
      <c r="C219" s="75"/>
      <c r="D219" s="65"/>
      <c r="E219" s="39"/>
      <c r="F219" s="40"/>
      <c r="G219" s="41"/>
      <c r="H219" s="42"/>
      <c r="I219" s="43"/>
      <c r="J219" s="66"/>
      <c r="K219" s="37"/>
      <c r="L219" s="37"/>
      <c r="M219" s="37"/>
      <c r="N219" s="37"/>
      <c r="O219" s="37"/>
      <c r="P219" s="36"/>
      <c r="Q219" s="36"/>
    </row>
    <row r="220" spans="1:17" s="193" customFormat="1" ht="24" customHeight="1">
      <c r="A220" s="194"/>
      <c r="B220" s="204"/>
      <c r="C220" s="205"/>
      <c r="D220" s="65"/>
      <c r="E220" s="39"/>
      <c r="F220" s="40"/>
      <c r="G220" s="41"/>
      <c r="H220" s="42"/>
      <c r="I220" s="43"/>
      <c r="J220" s="66"/>
      <c r="K220" s="37"/>
      <c r="L220" s="37"/>
      <c r="M220" s="37"/>
      <c r="N220" s="37"/>
      <c r="O220" s="37"/>
      <c r="P220" s="206"/>
      <c r="Q220" s="36"/>
    </row>
    <row r="221" spans="1:17" s="193" customFormat="1" ht="24" customHeight="1">
      <c r="A221" s="203"/>
      <c r="B221" s="204"/>
      <c r="C221" s="205"/>
      <c r="D221" s="65"/>
      <c r="E221" s="39"/>
      <c r="F221" s="40"/>
      <c r="G221" s="41"/>
      <c r="H221" s="42"/>
      <c r="I221" s="43"/>
      <c r="J221" s="66"/>
      <c r="K221" s="37"/>
      <c r="L221" s="37"/>
      <c r="M221" s="37"/>
      <c r="N221" s="37"/>
      <c r="O221" s="37"/>
      <c r="P221" s="36"/>
      <c r="Q221" s="36"/>
    </row>
    <row r="222" spans="1:17" s="193" customFormat="1" ht="24" customHeight="1">
      <c r="A222" s="189"/>
      <c r="B222" s="64"/>
      <c r="C222" s="68"/>
      <c r="D222" s="65"/>
      <c r="E222" s="39"/>
      <c r="F222" s="40"/>
      <c r="G222" s="41"/>
      <c r="H222" s="65"/>
      <c r="I222" s="164"/>
      <c r="J222" s="66"/>
      <c r="K222" s="37"/>
      <c r="L222" s="37"/>
      <c r="M222" s="37"/>
      <c r="N222" s="37"/>
      <c r="O222" s="37"/>
      <c r="P222" s="36"/>
      <c r="Q222" s="36"/>
    </row>
    <row r="223" spans="1:17" s="193" customFormat="1" ht="24" customHeight="1">
      <c r="A223" s="189"/>
      <c r="B223" s="64"/>
      <c r="C223" s="75"/>
      <c r="D223" s="65"/>
      <c r="E223" s="39"/>
      <c r="F223" s="40"/>
      <c r="G223" s="41"/>
      <c r="H223" s="65"/>
      <c r="I223" s="43"/>
      <c r="J223" s="66"/>
      <c r="K223" s="37"/>
      <c r="L223" s="37"/>
      <c r="M223" s="37"/>
      <c r="N223" s="37"/>
      <c r="O223" s="37"/>
      <c r="P223" s="36"/>
      <c r="Q223" s="36"/>
    </row>
    <row r="224" spans="1:17" s="193" customFormat="1" ht="24" customHeight="1">
      <c r="A224" s="189"/>
      <c r="B224" s="64"/>
      <c r="C224" s="75"/>
      <c r="D224" s="65"/>
      <c r="E224" s="39"/>
      <c r="F224" s="40"/>
      <c r="G224" s="41"/>
      <c r="H224" s="65"/>
      <c r="I224" s="43"/>
      <c r="J224" s="66"/>
      <c r="K224" s="37"/>
      <c r="L224" s="37"/>
      <c r="M224" s="37"/>
      <c r="N224" s="37"/>
      <c r="O224" s="37"/>
      <c r="P224" s="36"/>
      <c r="Q224" s="36"/>
    </row>
    <row r="225" spans="1:17" s="44" customFormat="1" ht="24" customHeight="1">
      <c r="A225" s="81"/>
      <c r="B225" s="67"/>
      <c r="C225" s="75"/>
      <c r="D225" s="65"/>
      <c r="E225" s="39"/>
      <c r="F225" s="40"/>
      <c r="G225" s="41"/>
      <c r="H225" s="65"/>
      <c r="I225" s="43"/>
      <c r="J225" s="66"/>
      <c r="K225" s="37"/>
      <c r="L225" s="37"/>
      <c r="M225" s="37"/>
      <c r="N225" s="37"/>
      <c r="O225" s="37"/>
      <c r="P225" s="36"/>
      <c r="Q225" s="36"/>
    </row>
    <row r="226" spans="1:17" s="44" customFormat="1" ht="24" customHeight="1">
      <c r="A226" s="84"/>
      <c r="B226" s="85"/>
      <c r="C226" s="75"/>
      <c r="D226" s="65"/>
      <c r="E226" s="39"/>
      <c r="F226" s="40"/>
      <c r="G226" s="41"/>
      <c r="H226" s="65"/>
      <c r="I226" s="43"/>
      <c r="J226" s="66"/>
      <c r="K226" s="37"/>
      <c r="L226" s="37"/>
      <c r="M226" s="37"/>
      <c r="N226" s="37"/>
      <c r="O226" s="37"/>
      <c r="P226" s="36"/>
      <c r="Q226" s="36"/>
    </row>
    <row r="227" spans="1:17" s="44" customFormat="1" ht="24" customHeight="1">
      <c r="A227" s="207"/>
      <c r="B227" s="85"/>
      <c r="C227" s="75"/>
      <c r="D227" s="65"/>
      <c r="E227" s="39"/>
      <c r="F227" s="40"/>
      <c r="G227" s="41"/>
      <c r="H227" s="65"/>
      <c r="I227" s="43"/>
      <c r="J227" s="66"/>
      <c r="K227" s="37"/>
      <c r="L227" s="37"/>
      <c r="M227" s="37"/>
      <c r="N227" s="37"/>
      <c r="O227" s="37"/>
      <c r="P227" s="36"/>
      <c r="Q227" s="36"/>
    </row>
    <row r="228" spans="1:17" s="44" customFormat="1" ht="24" customHeight="1">
      <c r="A228" s="207"/>
      <c r="B228" s="85"/>
      <c r="C228" s="75"/>
      <c r="D228" s="65"/>
      <c r="E228" s="39"/>
      <c r="F228" s="40"/>
      <c r="G228" s="41"/>
      <c r="H228" s="65"/>
      <c r="I228" s="164"/>
      <c r="J228" s="66"/>
      <c r="K228" s="37"/>
      <c r="L228" s="37"/>
      <c r="M228" s="37"/>
      <c r="N228" s="37"/>
      <c r="O228" s="37"/>
      <c r="P228" s="36"/>
      <c r="Q228" s="36"/>
    </row>
    <row r="229" spans="1:17" s="44" customFormat="1" ht="24" customHeight="1">
      <c r="A229" s="207"/>
      <c r="B229" s="85"/>
      <c r="C229" s="68"/>
      <c r="D229" s="208"/>
      <c r="E229" s="39"/>
      <c r="F229" s="86"/>
      <c r="G229" s="87"/>
      <c r="H229" s="65"/>
      <c r="I229" s="164"/>
      <c r="J229" s="66"/>
      <c r="K229" s="37"/>
      <c r="L229" s="37"/>
      <c r="M229" s="37"/>
      <c r="N229" s="37"/>
      <c r="O229" s="37"/>
      <c r="P229" s="36"/>
      <c r="Q229" s="36"/>
    </row>
    <row r="230" spans="1:17" s="44" customFormat="1" ht="24" customHeight="1">
      <c r="A230" s="207"/>
      <c r="B230" s="85"/>
      <c r="C230" s="68"/>
      <c r="D230" s="65"/>
      <c r="E230" s="39"/>
      <c r="F230" s="86"/>
      <c r="G230" s="87"/>
      <c r="H230" s="65"/>
      <c r="I230" s="43"/>
      <c r="J230" s="66"/>
      <c r="K230" s="37"/>
      <c r="L230" s="37"/>
      <c r="M230" s="37"/>
      <c r="N230" s="37"/>
      <c r="O230" s="37"/>
      <c r="P230" s="36"/>
      <c r="Q230" s="36"/>
    </row>
    <row r="231" spans="1:17" s="44" customFormat="1" ht="24" customHeight="1">
      <c r="A231" s="207"/>
      <c r="B231" s="85"/>
      <c r="C231" s="68"/>
      <c r="D231" s="65"/>
      <c r="E231" s="39"/>
      <c r="F231" s="86"/>
      <c r="G231" s="87"/>
      <c r="H231" s="65"/>
      <c r="I231" s="43"/>
      <c r="J231" s="66"/>
      <c r="K231" s="37"/>
      <c r="L231" s="37"/>
      <c r="M231" s="37"/>
      <c r="N231" s="37"/>
      <c r="O231" s="37"/>
      <c r="P231" s="36"/>
      <c r="Q231" s="36"/>
    </row>
    <row r="232" spans="1:17" s="44" customFormat="1" ht="24" customHeight="1">
      <c r="A232" s="207"/>
      <c r="B232" s="85"/>
      <c r="C232" s="68"/>
      <c r="D232" s="65"/>
      <c r="E232" s="39"/>
      <c r="F232" s="86"/>
      <c r="G232" s="87"/>
      <c r="H232" s="65"/>
      <c r="I232" s="164"/>
      <c r="J232" s="66"/>
      <c r="K232" s="37"/>
      <c r="L232" s="37"/>
      <c r="M232" s="37"/>
      <c r="N232" s="37"/>
      <c r="O232" s="37"/>
      <c r="P232" s="36"/>
      <c r="Q232" s="36"/>
    </row>
    <row r="233" spans="1:17" s="44" customFormat="1" ht="24" customHeight="1">
      <c r="A233" s="207"/>
      <c r="B233" s="85"/>
      <c r="C233" s="75"/>
      <c r="D233" s="65"/>
      <c r="E233" s="39"/>
      <c r="F233" s="86"/>
      <c r="G233" s="87"/>
      <c r="H233" s="65"/>
      <c r="I233" s="43"/>
      <c r="J233" s="66"/>
      <c r="K233" s="37"/>
      <c r="L233" s="37"/>
      <c r="M233" s="37"/>
      <c r="N233" s="37"/>
      <c r="O233" s="37"/>
      <c r="P233" s="36"/>
      <c r="Q233" s="36"/>
    </row>
    <row r="234" spans="1:17" s="44" customFormat="1" ht="24" customHeight="1">
      <c r="A234" s="209"/>
      <c r="B234" s="210"/>
      <c r="C234" s="68"/>
      <c r="D234" s="65"/>
      <c r="E234" s="39"/>
      <c r="F234" s="40"/>
      <c r="G234" s="41"/>
      <c r="H234" s="65"/>
      <c r="I234" s="43"/>
      <c r="J234" s="66"/>
      <c r="K234" s="37"/>
      <c r="L234" s="37"/>
      <c r="M234" s="37"/>
      <c r="N234" s="37"/>
      <c r="O234" s="37"/>
      <c r="P234" s="36"/>
      <c r="Q234" s="36"/>
    </row>
    <row r="235" spans="1:17" s="44" customFormat="1" ht="24" customHeight="1">
      <c r="A235" s="209"/>
      <c r="B235" s="210"/>
      <c r="C235" s="68"/>
      <c r="D235" s="65"/>
      <c r="E235" s="39"/>
      <c r="F235" s="40"/>
      <c r="G235" s="41"/>
      <c r="H235" s="65"/>
      <c r="I235" s="43"/>
      <c r="J235" s="66"/>
      <c r="K235" s="37"/>
      <c r="L235" s="37"/>
      <c r="M235" s="37"/>
      <c r="N235" s="37"/>
      <c r="O235" s="37"/>
      <c r="P235" s="36"/>
      <c r="Q235" s="36"/>
    </row>
    <row r="236" spans="1:17" s="44" customFormat="1" ht="24" customHeight="1">
      <c r="A236" s="81"/>
      <c r="B236" s="67"/>
      <c r="C236" s="75"/>
      <c r="D236" s="65"/>
      <c r="E236" s="39"/>
      <c r="F236" s="40"/>
      <c r="G236" s="41"/>
      <c r="H236" s="65"/>
      <c r="I236" s="164"/>
      <c r="J236" s="66"/>
      <c r="K236" s="37"/>
      <c r="L236" s="37"/>
      <c r="M236" s="37"/>
      <c r="N236" s="37"/>
      <c r="O236" s="37"/>
      <c r="P236" s="36"/>
      <c r="Q236" s="36"/>
    </row>
    <row r="237" spans="1:17" s="44" customFormat="1" ht="24" customHeight="1">
      <c r="A237" s="81"/>
      <c r="B237" s="67"/>
      <c r="C237" s="68"/>
      <c r="D237" s="65"/>
      <c r="E237" s="39"/>
      <c r="F237" s="40"/>
      <c r="G237" s="41"/>
      <c r="H237" s="65"/>
      <c r="I237" s="164"/>
      <c r="J237" s="66"/>
      <c r="K237" s="37"/>
      <c r="L237" s="37"/>
      <c r="M237" s="37"/>
      <c r="N237" s="37"/>
      <c r="O237" s="37"/>
      <c r="P237" s="36"/>
      <c r="Q237" s="36"/>
    </row>
    <row r="238" spans="1:17" s="44" customFormat="1" ht="24" customHeight="1">
      <c r="A238" s="211"/>
      <c r="B238" s="210"/>
      <c r="C238" s="75"/>
      <c r="D238" s="65"/>
      <c r="E238" s="39"/>
      <c r="F238" s="40"/>
      <c r="G238" s="41"/>
      <c r="H238" s="65"/>
      <c r="I238" s="43"/>
      <c r="J238" s="66"/>
      <c r="K238" s="37"/>
      <c r="L238" s="37"/>
      <c r="M238" s="37"/>
      <c r="N238" s="37"/>
      <c r="O238" s="37"/>
      <c r="P238" s="36"/>
      <c r="Q238" s="36"/>
    </row>
    <row r="239" spans="1:17" s="44" customFormat="1" ht="24" customHeight="1">
      <c r="A239" s="132"/>
      <c r="B239" s="67"/>
      <c r="C239" s="68"/>
      <c r="D239" s="65"/>
      <c r="E239" s="39"/>
      <c r="F239" s="40"/>
      <c r="G239" s="41"/>
      <c r="H239" s="65"/>
      <c r="I239" s="164"/>
      <c r="J239" s="66"/>
      <c r="K239" s="37"/>
      <c r="L239" s="37"/>
      <c r="M239" s="37"/>
      <c r="N239" s="37"/>
      <c r="O239" s="37"/>
      <c r="P239" s="36"/>
      <c r="Q239" s="36"/>
    </row>
    <row r="240" spans="1:17" s="44" customFormat="1" ht="24" customHeight="1">
      <c r="A240" s="81"/>
      <c r="B240" s="67"/>
      <c r="C240" s="75"/>
      <c r="D240" s="65"/>
      <c r="E240" s="39"/>
      <c r="F240" s="40"/>
      <c r="G240" s="41"/>
      <c r="H240" s="65"/>
      <c r="I240" s="164"/>
      <c r="J240" s="66"/>
      <c r="K240" s="37"/>
      <c r="L240" s="37"/>
      <c r="M240" s="37"/>
      <c r="N240" s="37"/>
      <c r="O240" s="37"/>
      <c r="P240" s="36"/>
      <c r="Q240" s="36"/>
    </row>
    <row r="241" spans="1:17" s="44" customFormat="1" ht="24" customHeight="1">
      <c r="A241" s="81"/>
      <c r="B241" s="67"/>
      <c r="C241" s="68"/>
      <c r="D241" s="65"/>
      <c r="E241" s="39"/>
      <c r="F241" s="40"/>
      <c r="G241" s="41"/>
      <c r="H241" s="65"/>
      <c r="I241" s="164"/>
      <c r="J241" s="66"/>
      <c r="K241" s="37"/>
      <c r="L241" s="37"/>
      <c r="M241" s="37"/>
      <c r="N241" s="37"/>
      <c r="O241" s="37"/>
      <c r="P241" s="36"/>
      <c r="Q241" s="36"/>
    </row>
    <row r="242" spans="1:17" s="44" customFormat="1" ht="24" customHeight="1">
      <c r="A242" s="81"/>
      <c r="B242" s="67"/>
      <c r="C242" s="75"/>
      <c r="D242" s="65"/>
      <c r="E242" s="39"/>
      <c r="F242" s="40"/>
      <c r="G242" s="41"/>
      <c r="H242" s="65"/>
      <c r="I242" s="164"/>
      <c r="J242" s="66"/>
      <c r="K242" s="37"/>
      <c r="L242" s="37"/>
      <c r="M242" s="37"/>
      <c r="N242" s="37"/>
      <c r="O242" s="37"/>
      <c r="P242" s="36"/>
      <c r="Q242" s="36"/>
    </row>
    <row r="243" spans="1:17" s="44" customFormat="1" ht="24" customHeight="1">
      <c r="A243" s="81"/>
      <c r="B243" s="67"/>
      <c r="C243" s="68"/>
      <c r="D243" s="65"/>
      <c r="E243" s="39"/>
      <c r="F243" s="40"/>
      <c r="G243" s="41"/>
      <c r="H243" s="65"/>
      <c r="I243" s="164"/>
      <c r="J243" s="66"/>
      <c r="K243" s="37"/>
      <c r="L243" s="37"/>
      <c r="M243" s="37"/>
      <c r="N243" s="37"/>
      <c r="O243" s="37"/>
      <c r="P243" s="36"/>
      <c r="Q243" s="36"/>
    </row>
    <row r="244" spans="1:17" s="44" customFormat="1" ht="24" customHeight="1">
      <c r="A244" s="81"/>
      <c r="B244" s="67"/>
      <c r="C244" s="75"/>
      <c r="D244" s="65"/>
      <c r="E244" s="212"/>
      <c r="F244" s="213"/>
      <c r="G244" s="41"/>
      <c r="H244" s="65"/>
      <c r="I244" s="43"/>
      <c r="J244" s="66"/>
      <c r="K244" s="37"/>
      <c r="L244" s="37"/>
      <c r="M244" s="37"/>
      <c r="N244" s="37"/>
      <c r="O244" s="37"/>
      <c r="P244" s="36"/>
      <c r="Q244" s="36"/>
    </row>
    <row r="245" spans="1:17" s="44" customFormat="1" ht="24" customHeight="1">
      <c r="A245" s="81"/>
      <c r="B245" s="67"/>
      <c r="C245" s="75"/>
      <c r="D245" s="65"/>
      <c r="E245" s="39"/>
      <c r="F245" s="40"/>
      <c r="G245" s="41"/>
      <c r="H245" s="65"/>
      <c r="I245" s="43"/>
      <c r="J245" s="66"/>
      <c r="K245" s="37"/>
      <c r="L245" s="37"/>
      <c r="M245" s="37"/>
      <c r="N245" s="37"/>
      <c r="O245" s="37"/>
      <c r="P245" s="36"/>
      <c r="Q245" s="36"/>
    </row>
    <row r="246" spans="1:17" s="44" customFormat="1" ht="24" customHeight="1">
      <c r="A246" s="81"/>
      <c r="B246" s="67"/>
      <c r="C246" s="75"/>
      <c r="D246" s="65"/>
      <c r="E246" s="39"/>
      <c r="F246" s="40"/>
      <c r="G246" s="41"/>
      <c r="H246" s="65"/>
      <c r="I246" s="43"/>
      <c r="J246" s="66"/>
      <c r="K246" s="37"/>
      <c r="L246" s="37"/>
      <c r="M246" s="37"/>
      <c r="N246" s="37"/>
      <c r="O246" s="37"/>
      <c r="P246" s="36"/>
      <c r="Q246" s="36"/>
    </row>
    <row r="247" spans="1:17" s="44" customFormat="1" ht="24" customHeight="1">
      <c r="A247" s="81"/>
      <c r="B247" s="67"/>
      <c r="C247" s="75"/>
      <c r="D247" s="65"/>
      <c r="E247" s="39"/>
      <c r="F247" s="40"/>
      <c r="G247" s="41"/>
      <c r="H247" s="65"/>
      <c r="I247" s="43"/>
      <c r="J247" s="66"/>
      <c r="K247" s="37"/>
      <c r="L247" s="37"/>
      <c r="M247" s="37"/>
      <c r="N247" s="37"/>
      <c r="O247" s="37"/>
      <c r="P247" s="36"/>
      <c r="Q247" s="36"/>
    </row>
    <row r="248" spans="1:17" s="44" customFormat="1" ht="24" customHeight="1">
      <c r="A248" s="81"/>
      <c r="B248" s="67"/>
      <c r="C248" s="68"/>
      <c r="D248" s="65"/>
      <c r="E248" s="39"/>
      <c r="F248" s="40"/>
      <c r="G248" s="41"/>
      <c r="H248" s="65"/>
      <c r="I248" s="164"/>
      <c r="J248" s="66"/>
      <c r="K248" s="37"/>
      <c r="L248" s="37"/>
      <c r="M248" s="37"/>
      <c r="N248" s="37"/>
      <c r="O248" s="37"/>
      <c r="P248" s="36"/>
      <c r="Q248" s="36"/>
    </row>
    <row r="249" spans="1:17" s="44" customFormat="1" ht="24" customHeight="1">
      <c r="A249" s="81"/>
      <c r="B249" s="67"/>
      <c r="C249" s="75"/>
      <c r="D249" s="65"/>
      <c r="E249" s="39"/>
      <c r="F249" s="40"/>
      <c r="G249" s="41"/>
      <c r="H249" s="65"/>
      <c r="I249" s="43"/>
      <c r="J249" s="66"/>
      <c r="K249" s="37"/>
      <c r="L249" s="37"/>
      <c r="M249" s="37"/>
      <c r="N249" s="37"/>
      <c r="O249" s="37"/>
      <c r="P249" s="36"/>
      <c r="Q249" s="36"/>
    </row>
    <row r="250" spans="1:17" s="44" customFormat="1" ht="24" customHeight="1">
      <c r="A250" s="81"/>
      <c r="B250" s="67"/>
      <c r="C250" s="68"/>
      <c r="D250" s="65"/>
      <c r="E250" s="39"/>
      <c r="F250" s="40"/>
      <c r="G250" s="41"/>
      <c r="H250" s="65"/>
      <c r="I250" s="43"/>
      <c r="J250" s="66"/>
      <c r="K250" s="37"/>
      <c r="L250" s="37"/>
      <c r="M250" s="37"/>
      <c r="N250" s="37"/>
      <c r="O250" s="37"/>
      <c r="P250" s="36"/>
      <c r="Q250" s="36"/>
    </row>
    <row r="251" spans="1:17" s="44" customFormat="1" ht="24" customHeight="1">
      <c r="A251" s="209"/>
      <c r="B251" s="210"/>
      <c r="C251" s="68"/>
      <c r="D251" s="65"/>
      <c r="E251" s="39"/>
      <c r="F251" s="40"/>
      <c r="G251" s="41"/>
      <c r="H251" s="65"/>
      <c r="I251" s="164"/>
      <c r="J251" s="66"/>
      <c r="K251" s="37"/>
      <c r="L251" s="37"/>
      <c r="M251" s="37"/>
      <c r="N251" s="37"/>
      <c r="O251" s="37"/>
      <c r="P251" s="36"/>
      <c r="Q251" s="36"/>
    </row>
    <row r="252" spans="1:17" s="44" customFormat="1" ht="24" customHeight="1">
      <c r="A252" s="81"/>
      <c r="B252" s="67"/>
      <c r="C252" s="68"/>
      <c r="D252" s="65"/>
      <c r="E252" s="39"/>
      <c r="F252" s="40"/>
      <c r="G252" s="41"/>
      <c r="H252" s="65"/>
      <c r="I252" s="164"/>
      <c r="J252" s="66"/>
      <c r="K252" s="37"/>
      <c r="L252" s="37"/>
      <c r="M252" s="37"/>
      <c r="N252" s="37"/>
      <c r="O252" s="37"/>
      <c r="P252" s="36"/>
      <c r="Q252" s="36"/>
    </row>
    <row r="253" spans="1:17" s="44" customFormat="1" ht="24" customHeight="1">
      <c r="A253" s="81"/>
      <c r="B253" s="67"/>
      <c r="C253" s="68"/>
      <c r="D253" s="65"/>
      <c r="E253" s="39"/>
      <c r="F253" s="40"/>
      <c r="G253" s="41"/>
      <c r="H253" s="65"/>
      <c r="I253" s="164"/>
      <c r="J253" s="66"/>
      <c r="K253" s="37"/>
      <c r="L253" s="37"/>
      <c r="M253" s="37"/>
      <c r="N253" s="37"/>
      <c r="O253" s="37"/>
      <c r="P253" s="36"/>
      <c r="Q253" s="36"/>
    </row>
    <row r="254" spans="1:17" s="44" customFormat="1" ht="24" customHeight="1">
      <c r="A254" s="81"/>
      <c r="B254" s="67"/>
      <c r="C254" s="68"/>
      <c r="D254" s="65"/>
      <c r="E254" s="39"/>
      <c r="F254" s="40"/>
      <c r="G254" s="41"/>
      <c r="H254" s="65"/>
      <c r="I254" s="164"/>
      <c r="J254" s="66"/>
      <c r="K254" s="37"/>
      <c r="L254" s="37"/>
      <c r="M254" s="37"/>
      <c r="N254" s="37"/>
      <c r="O254" s="37"/>
      <c r="P254" s="36"/>
      <c r="Q254" s="36"/>
    </row>
    <row r="255" spans="1:17" s="44" customFormat="1" ht="24" customHeight="1">
      <c r="A255" s="81"/>
      <c r="B255" s="67"/>
      <c r="C255" s="68"/>
      <c r="D255" s="65"/>
      <c r="E255" s="39"/>
      <c r="F255" s="40"/>
      <c r="G255" s="41"/>
      <c r="H255" s="65"/>
      <c r="I255" s="164"/>
      <c r="J255" s="66"/>
      <c r="K255" s="37"/>
      <c r="L255" s="37"/>
      <c r="M255" s="37"/>
      <c r="N255" s="37"/>
      <c r="O255" s="37"/>
      <c r="P255" s="36"/>
      <c r="Q255" s="36"/>
    </row>
    <row r="256" spans="1:17" s="44" customFormat="1" ht="24" customHeight="1">
      <c r="A256" s="81"/>
      <c r="B256" s="67"/>
      <c r="C256" s="68"/>
      <c r="D256" s="65"/>
      <c r="E256" s="39"/>
      <c r="F256" s="40"/>
      <c r="G256" s="41"/>
      <c r="H256" s="65"/>
      <c r="I256" s="164"/>
      <c r="J256" s="66"/>
      <c r="K256" s="37"/>
      <c r="L256" s="37"/>
      <c r="M256" s="37"/>
      <c r="N256" s="37"/>
      <c r="O256" s="37"/>
      <c r="P256" s="36"/>
      <c r="Q256" s="36"/>
    </row>
    <row r="257" spans="1:17" s="44" customFormat="1" ht="24" customHeight="1">
      <c r="A257" s="81"/>
      <c r="B257" s="67"/>
      <c r="C257" s="68"/>
      <c r="D257" s="65"/>
      <c r="E257" s="39"/>
      <c r="F257" s="40"/>
      <c r="G257" s="41"/>
      <c r="H257" s="65"/>
      <c r="I257" s="164"/>
      <c r="J257" s="66"/>
      <c r="K257" s="37"/>
      <c r="L257" s="37"/>
      <c r="M257" s="37"/>
      <c r="N257" s="37"/>
      <c r="O257" s="37"/>
      <c r="P257" s="36"/>
      <c r="Q257" s="36"/>
    </row>
    <row r="258" spans="1:17" s="44" customFormat="1" ht="24" customHeight="1">
      <c r="A258" s="84"/>
      <c r="B258" s="85"/>
      <c r="C258" s="75"/>
      <c r="D258" s="65"/>
      <c r="E258" s="39"/>
      <c r="F258" s="40"/>
      <c r="G258" s="41"/>
      <c r="H258" s="65"/>
      <c r="I258" s="43"/>
      <c r="J258" s="66"/>
      <c r="K258" s="37"/>
      <c r="L258" s="37"/>
      <c r="M258" s="37"/>
      <c r="N258" s="37"/>
      <c r="O258" s="37"/>
      <c r="P258" s="36"/>
      <c r="Q258" s="36"/>
    </row>
    <row r="259" spans="1:17" s="44" customFormat="1" ht="24" customHeight="1">
      <c r="A259" s="81"/>
      <c r="B259" s="67"/>
      <c r="C259" s="82"/>
      <c r="D259" s="65"/>
      <c r="E259" s="39"/>
      <c r="F259" s="40"/>
      <c r="G259" s="41"/>
      <c r="H259" s="65"/>
      <c r="I259" s="43"/>
      <c r="J259" s="66"/>
      <c r="K259" s="37"/>
      <c r="L259" s="37"/>
      <c r="M259" s="37"/>
      <c r="N259" s="37"/>
      <c r="O259" s="37"/>
      <c r="P259" s="36"/>
      <c r="Q259" s="36"/>
    </row>
    <row r="260" spans="1:17" s="44" customFormat="1" ht="24" customHeight="1">
      <c r="A260" s="81"/>
      <c r="B260" s="67"/>
      <c r="C260" s="68"/>
      <c r="D260" s="65"/>
      <c r="E260" s="39"/>
      <c r="F260" s="40"/>
      <c r="G260" s="41"/>
      <c r="H260" s="65"/>
      <c r="I260" s="43"/>
      <c r="J260" s="66"/>
      <c r="K260" s="37"/>
      <c r="L260" s="37"/>
      <c r="M260" s="37"/>
      <c r="N260" s="37"/>
      <c r="O260" s="37"/>
      <c r="P260" s="36"/>
      <c r="Q260" s="36"/>
    </row>
    <row r="261" spans="1:17" s="44" customFormat="1" ht="24" customHeight="1">
      <c r="A261" s="81"/>
      <c r="B261" s="67"/>
      <c r="C261" s="82"/>
      <c r="D261" s="65"/>
      <c r="E261" s="39"/>
      <c r="F261" s="40"/>
      <c r="G261" s="41"/>
      <c r="H261" s="65"/>
      <c r="I261" s="43"/>
      <c r="J261" s="66"/>
      <c r="K261" s="37"/>
      <c r="L261" s="37"/>
      <c r="M261" s="37"/>
      <c r="N261" s="37"/>
      <c r="O261" s="37"/>
      <c r="P261" s="36"/>
      <c r="Q261" s="36"/>
    </row>
    <row r="262" spans="1:17" s="44" customFormat="1" ht="24" customHeight="1">
      <c r="A262" s="81"/>
      <c r="B262" s="67"/>
      <c r="C262" s="82"/>
      <c r="D262" s="65"/>
      <c r="E262" s="39"/>
      <c r="F262" s="40"/>
      <c r="G262" s="41"/>
      <c r="H262" s="65"/>
      <c r="I262" s="43"/>
      <c r="J262" s="66"/>
      <c r="K262" s="37"/>
      <c r="L262" s="37"/>
      <c r="M262" s="37"/>
      <c r="N262" s="37"/>
      <c r="O262" s="37"/>
      <c r="P262" s="36"/>
      <c r="Q262" s="36"/>
    </row>
    <row r="263" spans="1:17" s="44" customFormat="1" ht="24" customHeight="1">
      <c r="A263" s="81"/>
      <c r="B263" s="67"/>
      <c r="C263" s="82"/>
      <c r="D263" s="65"/>
      <c r="E263" s="39"/>
      <c r="F263" s="40"/>
      <c r="G263" s="41"/>
      <c r="H263" s="65"/>
      <c r="I263" s="43"/>
      <c r="J263" s="66"/>
      <c r="K263" s="37"/>
      <c r="L263" s="37"/>
      <c r="M263" s="37"/>
      <c r="N263" s="37"/>
      <c r="O263" s="37"/>
      <c r="P263" s="36"/>
      <c r="Q263" s="36"/>
    </row>
    <row r="264" spans="1:17" s="44" customFormat="1" ht="24" customHeight="1">
      <c r="A264" s="81"/>
      <c r="B264" s="67"/>
      <c r="C264" s="82"/>
      <c r="D264" s="65"/>
      <c r="E264" s="39"/>
      <c r="F264" s="40"/>
      <c r="G264" s="41"/>
      <c r="H264" s="65"/>
      <c r="I264" s="43"/>
      <c r="J264" s="66"/>
      <c r="K264" s="37"/>
      <c r="L264" s="37"/>
      <c r="M264" s="37"/>
      <c r="N264" s="37"/>
      <c r="O264" s="37"/>
      <c r="P264" s="36"/>
      <c r="Q264" s="36"/>
    </row>
    <row r="265" spans="1:17" s="44" customFormat="1" ht="24" customHeight="1">
      <c r="A265" s="81"/>
      <c r="B265" s="67"/>
      <c r="C265" s="82"/>
      <c r="D265" s="65"/>
      <c r="E265" s="39"/>
      <c r="F265" s="40"/>
      <c r="G265" s="41"/>
      <c r="H265" s="65"/>
      <c r="I265" s="43"/>
      <c r="J265" s="66"/>
      <c r="K265" s="37"/>
      <c r="L265" s="37"/>
      <c r="M265" s="37"/>
      <c r="N265" s="37"/>
      <c r="O265" s="37"/>
      <c r="P265" s="36"/>
      <c r="Q265" s="36"/>
    </row>
    <row r="266" spans="1:17" s="44" customFormat="1" ht="24" customHeight="1">
      <c r="A266" s="81"/>
      <c r="B266" s="67"/>
      <c r="C266" s="82"/>
      <c r="D266" s="65"/>
      <c r="E266" s="39"/>
      <c r="F266" s="40"/>
      <c r="G266" s="41"/>
      <c r="H266" s="65"/>
      <c r="I266" s="43"/>
      <c r="J266" s="66"/>
      <c r="K266" s="37"/>
      <c r="L266" s="37"/>
      <c r="M266" s="37"/>
      <c r="N266" s="37"/>
      <c r="O266" s="37"/>
      <c r="P266" s="36"/>
      <c r="Q266" s="36"/>
    </row>
    <row r="267" spans="1:17" s="44" customFormat="1" ht="24" customHeight="1">
      <c r="A267" s="81"/>
      <c r="B267" s="67"/>
      <c r="C267" s="82"/>
      <c r="D267" s="65"/>
      <c r="E267" s="39"/>
      <c r="F267" s="40"/>
      <c r="G267" s="41"/>
      <c r="H267" s="65"/>
      <c r="I267" s="43"/>
      <c r="J267" s="66"/>
      <c r="K267" s="37"/>
      <c r="L267" s="37"/>
      <c r="M267" s="37"/>
      <c r="N267" s="37"/>
      <c r="O267" s="37"/>
      <c r="P267" s="36"/>
      <c r="Q267" s="36"/>
    </row>
    <row r="268" spans="1:17" s="44" customFormat="1" ht="24" customHeight="1">
      <c r="A268" s="81"/>
      <c r="B268" s="67"/>
      <c r="C268" s="82"/>
      <c r="D268" s="65"/>
      <c r="E268" s="39"/>
      <c r="F268" s="40"/>
      <c r="G268" s="41"/>
      <c r="H268" s="65"/>
      <c r="I268" s="43"/>
      <c r="J268" s="66"/>
      <c r="K268" s="37"/>
      <c r="L268" s="37"/>
      <c r="M268" s="37"/>
      <c r="N268" s="37"/>
      <c r="O268" s="37"/>
      <c r="P268" s="36"/>
      <c r="Q268" s="36"/>
    </row>
    <row r="269" spans="1:17" s="44" customFormat="1" ht="24" customHeight="1">
      <c r="A269" s="81"/>
      <c r="B269" s="67"/>
      <c r="C269" s="82"/>
      <c r="D269" s="65"/>
      <c r="E269" s="39"/>
      <c r="F269" s="40"/>
      <c r="G269" s="41"/>
      <c r="H269" s="65"/>
      <c r="I269" s="43"/>
      <c r="J269" s="66"/>
      <c r="K269" s="37"/>
      <c r="L269" s="37"/>
      <c r="M269" s="37"/>
      <c r="N269" s="37"/>
      <c r="O269" s="37"/>
      <c r="P269" s="36"/>
      <c r="Q269" s="36"/>
    </row>
    <row r="270" spans="1:17" s="44" customFormat="1" ht="24" customHeight="1">
      <c r="A270" s="81"/>
      <c r="B270" s="67"/>
      <c r="C270" s="82"/>
      <c r="D270" s="65"/>
      <c r="E270" s="39"/>
      <c r="F270" s="40"/>
      <c r="G270" s="41"/>
      <c r="H270" s="65"/>
      <c r="I270" s="43"/>
      <c r="J270" s="66"/>
      <c r="K270" s="37"/>
      <c r="L270" s="37"/>
      <c r="M270" s="37"/>
      <c r="N270" s="37"/>
      <c r="O270" s="37"/>
      <c r="P270" s="36"/>
      <c r="Q270" s="36"/>
    </row>
    <row r="271" spans="1:17" s="44" customFormat="1" ht="24" customHeight="1">
      <c r="A271" s="81"/>
      <c r="B271" s="67"/>
      <c r="C271" s="68"/>
      <c r="D271" s="65"/>
      <c r="E271" s="39"/>
      <c r="F271" s="40"/>
      <c r="G271" s="41"/>
      <c r="H271" s="65"/>
      <c r="I271" s="164"/>
      <c r="J271" s="66"/>
      <c r="K271" s="37"/>
      <c r="L271" s="37"/>
      <c r="M271" s="37"/>
      <c r="N271" s="37"/>
      <c r="O271" s="37"/>
      <c r="P271" s="36"/>
      <c r="Q271" s="36"/>
    </row>
    <row r="272" spans="1:17" s="44" customFormat="1" ht="24" customHeight="1">
      <c r="A272" s="81"/>
      <c r="B272" s="67"/>
      <c r="C272" s="82"/>
      <c r="D272" s="65"/>
      <c r="E272" s="39"/>
      <c r="F272" s="40"/>
      <c r="G272" s="41"/>
      <c r="H272" s="65"/>
      <c r="I272" s="43"/>
      <c r="J272" s="66"/>
      <c r="K272" s="37"/>
      <c r="L272" s="37"/>
      <c r="M272" s="37"/>
      <c r="N272" s="37"/>
      <c r="O272" s="37"/>
      <c r="P272" s="36"/>
      <c r="Q272" s="36"/>
    </row>
    <row r="273" spans="1:17" s="44" customFormat="1" ht="24" customHeight="1">
      <c r="A273" s="81"/>
      <c r="B273" s="67"/>
      <c r="C273" s="68"/>
      <c r="D273" s="65"/>
      <c r="E273" s="39"/>
      <c r="F273" s="40"/>
      <c r="G273" s="41"/>
      <c r="H273" s="65"/>
      <c r="I273" s="43"/>
      <c r="J273" s="66"/>
      <c r="K273" s="37"/>
      <c r="L273" s="37"/>
      <c r="M273" s="37"/>
      <c r="N273" s="37"/>
      <c r="O273" s="37"/>
      <c r="P273" s="36"/>
      <c r="Q273" s="36"/>
    </row>
    <row r="274" spans="1:17" s="44" customFormat="1" ht="24" customHeight="1">
      <c r="A274" s="81"/>
      <c r="B274" s="67"/>
      <c r="C274" s="82"/>
      <c r="D274" s="65"/>
      <c r="E274" s="39"/>
      <c r="F274" s="40"/>
      <c r="G274" s="41"/>
      <c r="H274" s="65"/>
      <c r="I274" s="164"/>
      <c r="J274" s="66"/>
      <c r="K274" s="37"/>
      <c r="L274" s="37"/>
      <c r="M274" s="37"/>
      <c r="N274" s="37"/>
      <c r="O274" s="37"/>
      <c r="P274" s="36"/>
      <c r="Q274" s="36"/>
    </row>
    <row r="275" spans="1:17" s="44" customFormat="1" ht="24" customHeight="1">
      <c r="A275" s="81"/>
      <c r="B275" s="67"/>
      <c r="C275" s="82"/>
      <c r="D275" s="65"/>
      <c r="E275" s="39"/>
      <c r="F275" s="40"/>
      <c r="G275" s="41"/>
      <c r="H275" s="65"/>
      <c r="I275" s="43"/>
      <c r="J275" s="66"/>
      <c r="K275" s="37"/>
      <c r="L275" s="37"/>
      <c r="M275" s="37"/>
      <c r="N275" s="37"/>
      <c r="O275" s="37"/>
      <c r="P275" s="36"/>
      <c r="Q275" s="36"/>
    </row>
    <row r="276" spans="1:17" s="44" customFormat="1" ht="24" customHeight="1">
      <c r="A276" s="81"/>
      <c r="B276" s="67"/>
      <c r="C276" s="82"/>
      <c r="D276" s="65"/>
      <c r="E276" s="39"/>
      <c r="F276" s="40"/>
      <c r="G276" s="41"/>
      <c r="H276" s="65"/>
      <c r="I276" s="164"/>
      <c r="J276" s="66"/>
      <c r="K276" s="37"/>
      <c r="L276" s="37"/>
      <c r="M276" s="37"/>
      <c r="N276" s="37"/>
      <c r="O276" s="37"/>
      <c r="P276" s="36"/>
      <c r="Q276" s="36"/>
    </row>
    <row r="277" spans="1:17" s="44" customFormat="1" ht="24" customHeight="1">
      <c r="A277" s="81"/>
      <c r="B277" s="67"/>
      <c r="C277" s="82"/>
      <c r="D277" s="65"/>
      <c r="E277" s="39"/>
      <c r="F277" s="40"/>
      <c r="G277" s="41"/>
      <c r="H277" s="65"/>
      <c r="I277" s="43"/>
      <c r="J277" s="66"/>
      <c r="K277" s="37"/>
      <c r="L277" s="37"/>
      <c r="M277" s="37"/>
      <c r="N277" s="37"/>
      <c r="O277" s="37"/>
      <c r="P277" s="36"/>
      <c r="Q277" s="36"/>
    </row>
    <row r="278" spans="1:17" s="44" customFormat="1" ht="24" customHeight="1">
      <c r="A278" s="81"/>
      <c r="B278" s="67"/>
      <c r="C278" s="82"/>
      <c r="D278" s="65"/>
      <c r="E278" s="39"/>
      <c r="F278" s="40"/>
      <c r="G278" s="41"/>
      <c r="H278" s="65"/>
      <c r="I278" s="164"/>
      <c r="J278" s="66"/>
      <c r="K278" s="37"/>
      <c r="L278" s="37"/>
      <c r="M278" s="37"/>
      <c r="N278" s="37"/>
      <c r="O278" s="37"/>
      <c r="P278" s="36"/>
      <c r="Q278" s="36"/>
    </row>
    <row r="279" spans="1:17" s="44" customFormat="1" ht="24" customHeight="1">
      <c r="A279" s="81"/>
      <c r="B279" s="67"/>
      <c r="C279" s="68"/>
      <c r="D279" s="65"/>
      <c r="E279" s="39"/>
      <c r="F279" s="40"/>
      <c r="G279" s="41"/>
      <c r="H279" s="65"/>
      <c r="I279" s="164"/>
      <c r="J279" s="66"/>
      <c r="K279" s="37"/>
      <c r="L279" s="37"/>
      <c r="M279" s="37"/>
      <c r="N279" s="37"/>
      <c r="O279" s="37"/>
      <c r="P279" s="36"/>
      <c r="Q279" s="36"/>
    </row>
    <row r="280" spans="1:17" s="44" customFormat="1" ht="24" customHeight="1">
      <c r="A280" s="81"/>
      <c r="B280" s="67"/>
      <c r="C280" s="82"/>
      <c r="D280" s="65"/>
      <c r="E280" s="39"/>
      <c r="F280" s="40"/>
      <c r="G280" s="41"/>
      <c r="H280" s="65"/>
      <c r="I280" s="43"/>
      <c r="J280" s="66"/>
      <c r="K280" s="37"/>
      <c r="L280" s="37"/>
      <c r="M280" s="37"/>
      <c r="N280" s="37"/>
      <c r="O280" s="37"/>
      <c r="P280" s="36"/>
      <c r="Q280" s="36"/>
    </row>
    <row r="281" spans="1:17" s="44" customFormat="1" ht="24" customHeight="1">
      <c r="A281" s="81"/>
      <c r="B281" s="67"/>
      <c r="C281" s="68"/>
      <c r="D281" s="65"/>
      <c r="E281" s="39"/>
      <c r="F281" s="40"/>
      <c r="G281" s="41"/>
      <c r="H281" s="65"/>
      <c r="I281" s="43"/>
      <c r="J281" s="66"/>
      <c r="K281" s="37"/>
      <c r="L281" s="37"/>
      <c r="M281" s="37"/>
      <c r="N281" s="37"/>
      <c r="O281" s="37"/>
      <c r="P281" s="36"/>
      <c r="Q281" s="36"/>
    </row>
    <row r="282" spans="1:17" s="44" customFormat="1" ht="24" customHeight="1">
      <c r="A282" s="81"/>
      <c r="B282" s="67"/>
      <c r="C282" s="82"/>
      <c r="D282" s="65"/>
      <c r="E282" s="39"/>
      <c r="F282" s="40"/>
      <c r="G282" s="41"/>
      <c r="H282" s="65"/>
      <c r="I282" s="164"/>
      <c r="J282" s="66"/>
      <c r="K282" s="37"/>
      <c r="L282" s="37"/>
      <c r="M282" s="37"/>
      <c r="N282" s="37"/>
      <c r="O282" s="37"/>
      <c r="P282" s="36"/>
      <c r="Q282" s="36"/>
    </row>
    <row r="283" spans="1:17" s="44" customFormat="1" ht="24" customHeight="1">
      <c r="A283" s="81"/>
      <c r="B283" s="67"/>
      <c r="C283" s="82"/>
      <c r="D283" s="65"/>
      <c r="E283" s="39"/>
      <c r="F283" s="40"/>
      <c r="G283" s="41"/>
      <c r="H283" s="65"/>
      <c r="I283" s="43"/>
      <c r="J283" s="66"/>
      <c r="K283" s="37"/>
      <c r="L283" s="37"/>
      <c r="M283" s="37"/>
      <c r="N283" s="37"/>
      <c r="O283" s="37"/>
      <c r="P283" s="36"/>
      <c r="Q283" s="36"/>
    </row>
    <row r="284" spans="1:17" s="44" customFormat="1" ht="24" customHeight="1">
      <c r="A284" s="81"/>
      <c r="B284" s="67"/>
      <c r="C284" s="68"/>
      <c r="D284" s="65"/>
      <c r="E284" s="39"/>
      <c r="F284" s="40"/>
      <c r="G284" s="41"/>
      <c r="H284" s="65"/>
      <c r="I284" s="164"/>
      <c r="J284" s="66"/>
      <c r="K284" s="37"/>
      <c r="L284" s="37"/>
      <c r="M284" s="37"/>
      <c r="N284" s="37"/>
      <c r="O284" s="37"/>
      <c r="P284" s="36"/>
      <c r="Q284" s="36"/>
    </row>
    <row r="285" spans="1:17" s="44" customFormat="1" ht="24" customHeight="1">
      <c r="A285" s="81"/>
      <c r="B285" s="67"/>
      <c r="C285" s="82"/>
      <c r="D285" s="65"/>
      <c r="E285" s="39"/>
      <c r="F285" s="40"/>
      <c r="G285" s="41"/>
      <c r="H285" s="65"/>
      <c r="I285" s="164"/>
      <c r="J285" s="66"/>
      <c r="K285" s="37"/>
      <c r="L285" s="37"/>
      <c r="M285" s="37"/>
      <c r="N285" s="37"/>
      <c r="O285" s="37"/>
      <c r="P285" s="36"/>
      <c r="Q285" s="36"/>
    </row>
    <row r="286" spans="1:17" s="44" customFormat="1" ht="24" customHeight="1">
      <c r="A286" s="81"/>
      <c r="B286" s="67"/>
      <c r="C286" s="82"/>
      <c r="D286" s="65"/>
      <c r="E286" s="39"/>
      <c r="F286" s="40"/>
      <c r="G286" s="41"/>
      <c r="H286" s="65"/>
      <c r="I286" s="164"/>
      <c r="J286" s="66"/>
      <c r="K286" s="37"/>
      <c r="L286" s="37"/>
      <c r="M286" s="37"/>
      <c r="N286" s="37"/>
      <c r="O286" s="37"/>
      <c r="P286" s="36"/>
      <c r="Q286" s="36"/>
    </row>
    <row r="287" spans="1:17" s="44" customFormat="1" ht="24" customHeight="1">
      <c r="A287" s="81"/>
      <c r="B287" s="67"/>
      <c r="C287" s="82"/>
      <c r="D287" s="65"/>
      <c r="E287" s="39"/>
      <c r="F287" s="40"/>
      <c r="G287" s="41"/>
      <c r="H287" s="65"/>
      <c r="I287" s="164"/>
      <c r="J287" s="66"/>
      <c r="K287" s="37"/>
      <c r="L287" s="37"/>
      <c r="M287" s="37"/>
      <c r="N287" s="37"/>
      <c r="O287" s="37"/>
      <c r="P287" s="36"/>
      <c r="Q287" s="36"/>
    </row>
    <row r="288" spans="1:17" s="44" customFormat="1" ht="24" customHeight="1">
      <c r="A288" s="81"/>
      <c r="B288" s="67"/>
      <c r="C288" s="82"/>
      <c r="D288" s="65"/>
      <c r="E288" s="39"/>
      <c r="F288" s="40"/>
      <c r="G288" s="41"/>
      <c r="H288" s="65"/>
      <c r="I288" s="164"/>
      <c r="J288" s="66"/>
      <c r="K288" s="37"/>
      <c r="L288" s="37"/>
      <c r="M288" s="37"/>
      <c r="N288" s="37"/>
      <c r="O288" s="37"/>
      <c r="P288" s="36"/>
      <c r="Q288" s="36"/>
    </row>
    <row r="289" spans="1:17" s="44" customFormat="1" ht="24" customHeight="1">
      <c r="A289" s="81"/>
      <c r="B289" s="67"/>
      <c r="C289" s="68"/>
      <c r="D289" s="65"/>
      <c r="E289" s="39"/>
      <c r="F289" s="40"/>
      <c r="G289" s="41"/>
      <c r="H289" s="65"/>
      <c r="I289" s="164"/>
      <c r="J289" s="66"/>
      <c r="K289" s="37"/>
      <c r="L289" s="37"/>
      <c r="M289" s="37"/>
      <c r="N289" s="37"/>
      <c r="O289" s="37"/>
      <c r="P289" s="36"/>
      <c r="Q289" s="36"/>
    </row>
    <row r="290" spans="1:17" s="44" customFormat="1" ht="24" customHeight="1">
      <c r="A290" s="84"/>
      <c r="B290" s="85"/>
      <c r="C290" s="75"/>
      <c r="D290" s="65"/>
      <c r="E290" s="39"/>
      <c r="F290" s="40"/>
      <c r="G290" s="41"/>
      <c r="H290" s="65"/>
      <c r="I290" s="164"/>
      <c r="J290" s="66"/>
      <c r="K290" s="37"/>
      <c r="L290" s="37"/>
      <c r="M290" s="37"/>
      <c r="N290" s="37"/>
      <c r="O290" s="37"/>
      <c r="P290" s="36"/>
      <c r="Q290" s="36"/>
    </row>
    <row r="291" spans="1:17" s="44" customFormat="1" ht="24" customHeight="1">
      <c r="A291" s="81"/>
      <c r="B291" s="67"/>
      <c r="C291" s="75"/>
      <c r="D291" s="65"/>
      <c r="E291" s="39"/>
      <c r="F291" s="86"/>
      <c r="G291" s="87"/>
      <c r="H291" s="65"/>
      <c r="I291" s="43"/>
      <c r="J291" s="66"/>
      <c r="K291" s="37"/>
      <c r="L291" s="37"/>
      <c r="M291" s="37"/>
      <c r="N291" s="37"/>
      <c r="O291" s="37"/>
      <c r="P291" s="36"/>
      <c r="Q291" s="36"/>
    </row>
    <row r="292" spans="1:17" s="44" customFormat="1" ht="24" customHeight="1">
      <c r="A292" s="81"/>
      <c r="B292" s="67"/>
      <c r="C292" s="82"/>
      <c r="D292" s="65"/>
      <c r="E292" s="39"/>
      <c r="F292" s="40"/>
      <c r="G292" s="41"/>
      <c r="H292" s="65"/>
      <c r="I292" s="43"/>
      <c r="J292" s="66"/>
      <c r="K292" s="37"/>
      <c r="L292" s="37"/>
      <c r="M292" s="37"/>
      <c r="N292" s="37"/>
      <c r="O292" s="37"/>
      <c r="P292" s="36"/>
      <c r="Q292" s="36"/>
    </row>
    <row r="293" spans="1:17" s="44" customFormat="1" ht="24" customHeight="1">
      <c r="A293" s="81"/>
      <c r="B293" s="67"/>
      <c r="C293" s="75"/>
      <c r="D293" s="65"/>
      <c r="E293" s="39"/>
      <c r="F293" s="40"/>
      <c r="G293" s="41"/>
      <c r="H293" s="65"/>
      <c r="I293" s="43"/>
      <c r="J293" s="66"/>
      <c r="K293" s="37"/>
      <c r="L293" s="37"/>
      <c r="M293" s="37"/>
      <c r="N293" s="37"/>
      <c r="O293" s="37"/>
      <c r="P293" s="36"/>
      <c r="Q293" s="36"/>
    </row>
    <row r="294" spans="1:17" s="44" customFormat="1" ht="24" customHeight="1">
      <c r="A294" s="81"/>
      <c r="B294" s="67"/>
      <c r="C294" s="68"/>
      <c r="D294" s="65"/>
      <c r="E294" s="39"/>
      <c r="F294" s="40"/>
      <c r="G294" s="41"/>
      <c r="H294" s="65"/>
      <c r="I294" s="164"/>
      <c r="J294" s="66"/>
      <c r="K294" s="37"/>
      <c r="L294" s="37"/>
      <c r="M294" s="37"/>
      <c r="N294" s="37"/>
      <c r="O294" s="37"/>
      <c r="P294" s="36"/>
      <c r="Q294" s="36"/>
    </row>
    <row r="295" spans="1:17" s="44" customFormat="1" ht="24" customHeight="1">
      <c r="A295" s="81"/>
      <c r="B295" s="67"/>
      <c r="C295" s="75"/>
      <c r="D295" s="65"/>
      <c r="E295" s="39"/>
      <c r="F295" s="40"/>
      <c r="G295" s="41"/>
      <c r="H295" s="65"/>
      <c r="I295" s="43"/>
      <c r="J295" s="66"/>
      <c r="K295" s="37"/>
      <c r="L295" s="37"/>
      <c r="M295" s="37"/>
      <c r="N295" s="37"/>
      <c r="O295" s="37"/>
      <c r="P295" s="36"/>
      <c r="Q295" s="36"/>
    </row>
    <row r="296" spans="1:17" s="44" customFormat="1" ht="24" customHeight="1">
      <c r="A296" s="81"/>
      <c r="B296" s="67"/>
      <c r="C296" s="68"/>
      <c r="D296" s="65"/>
      <c r="E296" s="39"/>
      <c r="F296" s="40"/>
      <c r="G296" s="41"/>
      <c r="H296" s="65"/>
      <c r="I296" s="164"/>
      <c r="J296" s="66"/>
      <c r="K296" s="37"/>
      <c r="L296" s="37"/>
      <c r="M296" s="37"/>
      <c r="N296" s="37"/>
      <c r="O296" s="37"/>
      <c r="P296" s="36"/>
      <c r="Q296" s="36"/>
    </row>
    <row r="297" spans="1:17" s="44" customFormat="1" ht="24" customHeight="1">
      <c r="A297" s="81"/>
      <c r="B297" s="67"/>
      <c r="C297" s="75"/>
      <c r="D297" s="65"/>
      <c r="E297" s="39"/>
      <c r="F297" s="40"/>
      <c r="G297" s="41"/>
      <c r="H297" s="65"/>
      <c r="I297" s="43"/>
      <c r="J297" s="66"/>
      <c r="K297" s="37"/>
      <c r="L297" s="37"/>
      <c r="M297" s="37"/>
      <c r="N297" s="37"/>
      <c r="O297" s="37"/>
      <c r="P297" s="36"/>
      <c r="Q297" s="36"/>
    </row>
    <row r="298" spans="1:17" s="44" customFormat="1" ht="24" customHeight="1">
      <c r="A298" s="81"/>
      <c r="B298" s="67"/>
      <c r="C298" s="68"/>
      <c r="D298" s="65"/>
      <c r="E298" s="39"/>
      <c r="F298" s="40"/>
      <c r="G298" s="41"/>
      <c r="H298" s="65"/>
      <c r="I298" s="164"/>
      <c r="J298" s="66"/>
      <c r="K298" s="37"/>
      <c r="L298" s="37"/>
      <c r="M298" s="37"/>
      <c r="N298" s="37"/>
      <c r="O298" s="37"/>
      <c r="P298" s="36"/>
      <c r="Q298" s="36"/>
    </row>
    <row r="299" spans="1:17" s="44" customFormat="1" ht="24" customHeight="1">
      <c r="A299" s="84"/>
      <c r="B299" s="85"/>
      <c r="C299" s="75"/>
      <c r="D299" s="65"/>
      <c r="E299" s="39"/>
      <c r="F299" s="40"/>
      <c r="G299" s="41"/>
      <c r="H299" s="65"/>
      <c r="I299" s="164"/>
      <c r="J299" s="66"/>
      <c r="K299" s="37"/>
      <c r="L299" s="37"/>
      <c r="M299" s="37"/>
      <c r="N299" s="37"/>
      <c r="O299" s="37"/>
      <c r="P299" s="36"/>
      <c r="Q299" s="36"/>
    </row>
    <row r="300" spans="1:17" s="44" customFormat="1" ht="24" customHeight="1">
      <c r="A300" s="81"/>
      <c r="B300" s="67"/>
      <c r="C300" s="75"/>
      <c r="D300" s="65"/>
      <c r="E300" s="39"/>
      <c r="F300" s="40"/>
      <c r="G300" s="41"/>
      <c r="H300" s="65"/>
      <c r="I300" s="164"/>
      <c r="J300" s="66"/>
      <c r="K300" s="37"/>
      <c r="L300" s="37"/>
      <c r="M300" s="37"/>
      <c r="N300" s="37"/>
      <c r="O300" s="37"/>
      <c r="P300" s="36"/>
      <c r="Q300" s="36"/>
    </row>
    <row r="301" spans="1:17" s="44" customFormat="1" ht="24" customHeight="1">
      <c r="A301" s="81"/>
      <c r="B301" s="67"/>
      <c r="C301" s="68"/>
      <c r="D301" s="65"/>
      <c r="E301" s="39"/>
      <c r="F301" s="40"/>
      <c r="G301" s="41"/>
      <c r="H301" s="65"/>
      <c r="I301" s="164"/>
      <c r="J301" s="66"/>
      <c r="K301" s="37"/>
      <c r="L301" s="37"/>
      <c r="M301" s="37"/>
      <c r="N301" s="37"/>
      <c r="O301" s="37"/>
      <c r="P301" s="36"/>
      <c r="Q301" s="36"/>
    </row>
    <row r="302" spans="1:17" s="44" customFormat="1" ht="24" customHeight="1">
      <c r="A302" s="81"/>
      <c r="B302" s="67"/>
      <c r="C302" s="75"/>
      <c r="D302" s="65"/>
      <c r="E302" s="39"/>
      <c r="F302" s="40"/>
      <c r="G302" s="41"/>
      <c r="H302" s="65"/>
      <c r="I302" s="43"/>
      <c r="J302" s="66"/>
      <c r="K302" s="37"/>
      <c r="L302" s="37"/>
      <c r="M302" s="37"/>
      <c r="N302" s="37"/>
      <c r="O302" s="37"/>
      <c r="P302" s="36"/>
      <c r="Q302" s="36"/>
    </row>
    <row r="303" spans="1:17" s="44" customFormat="1" ht="24" customHeight="1">
      <c r="A303" s="81"/>
      <c r="B303" s="67"/>
      <c r="C303" s="68"/>
      <c r="D303" s="65"/>
      <c r="E303" s="39"/>
      <c r="F303" s="40"/>
      <c r="G303" s="41"/>
      <c r="H303" s="65"/>
      <c r="I303" s="164"/>
      <c r="J303" s="66"/>
      <c r="K303" s="37"/>
      <c r="L303" s="37"/>
      <c r="M303" s="37"/>
      <c r="N303" s="37"/>
      <c r="O303" s="37"/>
      <c r="P303" s="36"/>
      <c r="Q303" s="36"/>
    </row>
    <row r="304" spans="1:17" s="44" customFormat="1" ht="24" customHeight="1">
      <c r="A304" s="81"/>
      <c r="B304" s="67"/>
      <c r="C304" s="75"/>
      <c r="D304" s="65"/>
      <c r="E304" s="39"/>
      <c r="F304" s="40"/>
      <c r="G304" s="41"/>
      <c r="H304" s="65"/>
      <c r="I304" s="164"/>
      <c r="J304" s="66"/>
      <c r="K304" s="37"/>
      <c r="L304" s="37"/>
      <c r="M304" s="37"/>
      <c r="N304" s="37"/>
      <c r="O304" s="37"/>
      <c r="P304" s="36"/>
      <c r="Q304" s="36"/>
    </row>
    <row r="305" spans="1:17" s="44" customFormat="1" ht="24" customHeight="1">
      <c r="A305" s="81"/>
      <c r="B305" s="67"/>
      <c r="C305" s="68"/>
      <c r="D305" s="65"/>
      <c r="E305" s="39"/>
      <c r="F305" s="40"/>
      <c r="G305" s="41"/>
      <c r="H305" s="65"/>
      <c r="I305" s="164"/>
      <c r="J305" s="66"/>
      <c r="K305" s="37"/>
      <c r="L305" s="37"/>
      <c r="M305" s="37"/>
      <c r="N305" s="37"/>
      <c r="O305" s="37"/>
      <c r="P305" s="36"/>
      <c r="Q305" s="36"/>
    </row>
    <row r="306" spans="1:17" s="44" customFormat="1" ht="24" customHeight="1">
      <c r="A306" s="81"/>
      <c r="B306" s="67"/>
      <c r="C306" s="68"/>
      <c r="D306" s="65"/>
      <c r="E306" s="39"/>
      <c r="F306" s="40"/>
      <c r="G306" s="41"/>
      <c r="H306" s="65"/>
      <c r="I306" s="164"/>
      <c r="J306" s="66"/>
      <c r="K306" s="37"/>
      <c r="L306" s="37"/>
      <c r="M306" s="37"/>
      <c r="N306" s="37"/>
      <c r="O306" s="37"/>
      <c r="P306" s="36"/>
      <c r="Q306" s="36"/>
    </row>
    <row r="307" spans="1:17" s="44" customFormat="1" ht="24" customHeight="1">
      <c r="A307" s="81"/>
      <c r="B307" s="67"/>
      <c r="C307" s="68"/>
      <c r="D307" s="65"/>
      <c r="E307" s="39"/>
      <c r="F307" s="40"/>
      <c r="G307" s="41"/>
      <c r="H307" s="65"/>
      <c r="I307" s="164"/>
      <c r="J307" s="66"/>
      <c r="K307" s="37"/>
      <c r="L307" s="37"/>
      <c r="M307" s="37"/>
      <c r="N307" s="37"/>
      <c r="O307" s="37"/>
      <c r="P307" s="36"/>
      <c r="Q307" s="36"/>
    </row>
    <row r="308" spans="1:17" s="44" customFormat="1" ht="24" customHeight="1">
      <c r="A308" s="81"/>
      <c r="B308" s="67"/>
      <c r="C308" s="68"/>
      <c r="D308" s="65"/>
      <c r="E308" s="39"/>
      <c r="F308" s="40"/>
      <c r="G308" s="41"/>
      <c r="H308" s="65"/>
      <c r="I308" s="164"/>
      <c r="J308" s="66"/>
      <c r="K308" s="37"/>
      <c r="L308" s="37"/>
      <c r="M308" s="37"/>
      <c r="N308" s="37"/>
      <c r="O308" s="37"/>
      <c r="P308" s="36"/>
      <c r="Q308" s="36"/>
    </row>
    <row r="309" spans="1:17" s="44" customFormat="1" ht="24" customHeight="1">
      <c r="A309" s="81"/>
      <c r="B309" s="67"/>
      <c r="C309" s="68"/>
      <c r="D309" s="65"/>
      <c r="E309" s="39"/>
      <c r="F309" s="40"/>
      <c r="G309" s="41"/>
      <c r="H309" s="65"/>
      <c r="I309" s="164"/>
      <c r="J309" s="66"/>
      <c r="K309" s="37"/>
      <c r="L309" s="37"/>
      <c r="M309" s="37"/>
      <c r="N309" s="37"/>
      <c r="O309" s="37"/>
      <c r="P309" s="36"/>
      <c r="Q309" s="36"/>
    </row>
    <row r="310" spans="1:17" s="44" customFormat="1" ht="24" customHeight="1">
      <c r="A310" s="81"/>
      <c r="B310" s="67"/>
      <c r="C310" s="68"/>
      <c r="D310" s="65"/>
      <c r="E310" s="39"/>
      <c r="F310" s="40"/>
      <c r="G310" s="41"/>
      <c r="H310" s="65"/>
      <c r="I310" s="164"/>
      <c r="J310" s="66"/>
      <c r="K310" s="37"/>
      <c r="L310" s="37"/>
      <c r="M310" s="37"/>
      <c r="N310" s="37"/>
      <c r="O310" s="37"/>
      <c r="P310" s="36"/>
      <c r="Q310" s="36"/>
    </row>
    <row r="311" spans="1:17" s="44" customFormat="1" ht="24" customHeight="1">
      <c r="A311" s="81"/>
      <c r="B311" s="67"/>
      <c r="C311" s="68"/>
      <c r="D311" s="65"/>
      <c r="E311" s="39"/>
      <c r="F311" s="40"/>
      <c r="G311" s="41"/>
      <c r="H311" s="65"/>
      <c r="I311" s="164"/>
      <c r="J311" s="66"/>
      <c r="K311" s="37"/>
      <c r="L311" s="37"/>
      <c r="M311" s="37"/>
      <c r="N311" s="37"/>
      <c r="O311" s="37"/>
      <c r="P311" s="36"/>
      <c r="Q311" s="36"/>
    </row>
    <row r="312" spans="1:17" s="44" customFormat="1" ht="24" customHeight="1">
      <c r="A312" s="81"/>
      <c r="B312" s="67"/>
      <c r="C312" s="68"/>
      <c r="D312" s="65"/>
      <c r="E312" s="39"/>
      <c r="F312" s="40"/>
      <c r="G312" s="41"/>
      <c r="H312" s="65"/>
      <c r="I312" s="164"/>
      <c r="J312" s="66"/>
      <c r="K312" s="37"/>
      <c r="L312" s="37"/>
      <c r="M312" s="37"/>
      <c r="N312" s="37"/>
      <c r="O312" s="37"/>
      <c r="P312" s="36"/>
      <c r="Q312" s="36"/>
    </row>
    <row r="313" spans="1:17" s="44" customFormat="1" ht="24" customHeight="1">
      <c r="A313" s="81"/>
      <c r="B313" s="67"/>
      <c r="C313" s="68"/>
      <c r="D313" s="65"/>
      <c r="E313" s="39"/>
      <c r="F313" s="40"/>
      <c r="G313" s="41"/>
      <c r="H313" s="65"/>
      <c r="I313" s="164"/>
      <c r="J313" s="66"/>
      <c r="K313" s="37"/>
      <c r="L313" s="37"/>
      <c r="M313" s="37"/>
      <c r="N313" s="37"/>
      <c r="O313" s="37"/>
      <c r="P313" s="36"/>
      <c r="Q313" s="36"/>
    </row>
    <row r="314" spans="1:17" s="44" customFormat="1" ht="24" customHeight="1">
      <c r="A314" s="81"/>
      <c r="B314" s="67"/>
      <c r="C314" s="68"/>
      <c r="D314" s="65"/>
      <c r="E314" s="39"/>
      <c r="F314" s="40"/>
      <c r="G314" s="41"/>
      <c r="H314" s="65"/>
      <c r="I314" s="164"/>
      <c r="J314" s="66"/>
      <c r="K314" s="37"/>
      <c r="L314" s="37"/>
      <c r="M314" s="37"/>
      <c r="N314" s="37"/>
      <c r="O314" s="37"/>
      <c r="P314" s="36"/>
      <c r="Q314" s="36"/>
    </row>
    <row r="315" spans="1:17" s="44" customFormat="1" ht="24" customHeight="1">
      <c r="A315" s="81"/>
      <c r="B315" s="67"/>
      <c r="C315" s="68"/>
      <c r="D315" s="65"/>
      <c r="E315" s="39"/>
      <c r="F315" s="40"/>
      <c r="G315" s="41"/>
      <c r="H315" s="65"/>
      <c r="I315" s="164"/>
      <c r="J315" s="66"/>
      <c r="K315" s="37"/>
      <c r="L315" s="37"/>
      <c r="M315" s="37"/>
      <c r="N315" s="37"/>
      <c r="O315" s="37"/>
      <c r="P315" s="36"/>
      <c r="Q315" s="36"/>
    </row>
    <row r="316" spans="1:17" s="44" customFormat="1" ht="24" customHeight="1">
      <c r="A316" s="81"/>
      <c r="B316" s="67"/>
      <c r="C316" s="68"/>
      <c r="D316" s="65"/>
      <c r="E316" s="39"/>
      <c r="F316" s="40"/>
      <c r="G316" s="41"/>
      <c r="H316" s="65"/>
      <c r="I316" s="164"/>
      <c r="J316" s="66"/>
      <c r="K316" s="37"/>
      <c r="L316" s="37"/>
      <c r="M316" s="37"/>
      <c r="N316" s="37"/>
      <c r="O316" s="37"/>
      <c r="P316" s="36"/>
      <c r="Q316" s="36"/>
    </row>
    <row r="317" spans="1:17" s="44" customFormat="1" ht="24" customHeight="1">
      <c r="A317" s="81"/>
      <c r="B317" s="67"/>
      <c r="C317" s="68"/>
      <c r="D317" s="65"/>
      <c r="E317" s="39"/>
      <c r="F317" s="40"/>
      <c r="G317" s="41"/>
      <c r="H317" s="65"/>
      <c r="I317" s="164"/>
      <c r="J317" s="66"/>
      <c r="K317" s="37"/>
      <c r="L317" s="37"/>
      <c r="M317" s="37"/>
      <c r="N317" s="37"/>
      <c r="O317" s="37"/>
      <c r="P317" s="36"/>
      <c r="Q317" s="36"/>
    </row>
    <row r="318" spans="1:17" s="44" customFormat="1" ht="24" customHeight="1">
      <c r="A318" s="81"/>
      <c r="B318" s="67"/>
      <c r="C318" s="68"/>
      <c r="D318" s="65"/>
      <c r="E318" s="39"/>
      <c r="F318" s="40"/>
      <c r="G318" s="41"/>
      <c r="H318" s="65"/>
      <c r="I318" s="164"/>
      <c r="J318" s="66"/>
      <c r="K318" s="37"/>
      <c r="L318" s="37"/>
      <c r="M318" s="37"/>
      <c r="N318" s="37"/>
      <c r="O318" s="37"/>
      <c r="P318" s="36"/>
      <c r="Q318" s="36"/>
    </row>
    <row r="319" spans="1:17" s="44" customFormat="1" ht="24" customHeight="1">
      <c r="A319" s="81"/>
      <c r="B319" s="67"/>
      <c r="C319" s="68"/>
      <c r="D319" s="65"/>
      <c r="E319" s="39"/>
      <c r="F319" s="40"/>
      <c r="G319" s="41"/>
      <c r="H319" s="65"/>
      <c r="I319" s="164"/>
      <c r="J319" s="66"/>
      <c r="K319" s="37"/>
      <c r="L319" s="37"/>
      <c r="M319" s="37"/>
      <c r="N319" s="37"/>
      <c r="O319" s="37"/>
      <c r="P319" s="36"/>
      <c r="Q319" s="36"/>
    </row>
    <row r="320" spans="1:17" s="44" customFormat="1" ht="24" customHeight="1">
      <c r="A320" s="81"/>
      <c r="B320" s="67"/>
      <c r="C320" s="68"/>
      <c r="D320" s="65"/>
      <c r="E320" s="39"/>
      <c r="F320" s="40"/>
      <c r="G320" s="41"/>
      <c r="H320" s="65"/>
      <c r="I320" s="164"/>
      <c r="J320" s="66"/>
      <c r="K320" s="37"/>
      <c r="L320" s="37"/>
      <c r="M320" s="37"/>
      <c r="N320" s="37"/>
      <c r="O320" s="37"/>
      <c r="P320" s="36"/>
      <c r="Q320" s="36"/>
    </row>
    <row r="321" spans="1:17" s="44" customFormat="1" ht="24" customHeight="1">
      <c r="A321" s="81"/>
      <c r="B321" s="67"/>
      <c r="C321" s="68"/>
      <c r="D321" s="65"/>
      <c r="E321" s="39"/>
      <c r="F321" s="40"/>
      <c r="G321" s="41"/>
      <c r="H321" s="65"/>
      <c r="I321" s="164"/>
      <c r="J321" s="66"/>
      <c r="K321" s="37"/>
      <c r="L321" s="37"/>
      <c r="M321" s="37"/>
      <c r="N321" s="37"/>
      <c r="O321" s="37"/>
      <c r="P321" s="36"/>
      <c r="Q321" s="36"/>
    </row>
    <row r="322" spans="1:17" s="44" customFormat="1" ht="24" customHeight="1">
      <c r="A322" s="81"/>
      <c r="B322" s="67"/>
      <c r="C322" s="68"/>
      <c r="D322" s="65"/>
      <c r="E322" s="39"/>
      <c r="F322" s="40"/>
      <c r="G322" s="41"/>
      <c r="H322" s="65"/>
      <c r="I322" s="164"/>
      <c r="J322" s="66"/>
      <c r="K322" s="37"/>
      <c r="L322" s="37"/>
      <c r="M322" s="37"/>
      <c r="N322" s="37"/>
      <c r="O322" s="37"/>
      <c r="P322" s="36"/>
      <c r="Q322" s="36"/>
    </row>
    <row r="323" spans="1:17" s="44" customFormat="1" ht="24" customHeight="1">
      <c r="A323" s="81"/>
      <c r="B323" s="67"/>
      <c r="C323" s="68"/>
      <c r="D323" s="65"/>
      <c r="E323" s="39"/>
      <c r="F323" s="40"/>
      <c r="G323" s="41"/>
      <c r="H323" s="65"/>
      <c r="I323" s="164"/>
      <c r="J323" s="66"/>
      <c r="K323" s="37"/>
      <c r="L323" s="37"/>
      <c r="M323" s="37"/>
      <c r="N323" s="37"/>
      <c r="O323" s="37"/>
      <c r="P323" s="36"/>
      <c r="Q323" s="36"/>
    </row>
    <row r="324" spans="1:17" s="44" customFormat="1" ht="24" customHeight="1">
      <c r="A324" s="81"/>
      <c r="B324" s="67"/>
      <c r="C324" s="68"/>
      <c r="D324" s="65"/>
      <c r="E324" s="39"/>
      <c r="F324" s="40"/>
      <c r="G324" s="41"/>
      <c r="H324" s="65"/>
      <c r="I324" s="164"/>
      <c r="J324" s="66"/>
      <c r="K324" s="37"/>
      <c r="L324" s="37"/>
      <c r="M324" s="37"/>
      <c r="N324" s="37"/>
      <c r="O324" s="37"/>
      <c r="P324" s="36"/>
      <c r="Q324" s="36"/>
    </row>
    <row r="325" spans="1:17" s="44" customFormat="1" ht="24" customHeight="1">
      <c r="A325" s="81"/>
      <c r="B325" s="67"/>
      <c r="C325" s="68"/>
      <c r="D325" s="65"/>
      <c r="E325" s="39"/>
      <c r="F325" s="40"/>
      <c r="G325" s="41"/>
      <c r="H325" s="65"/>
      <c r="I325" s="164"/>
      <c r="J325" s="66"/>
      <c r="K325" s="37"/>
      <c r="L325" s="37"/>
      <c r="M325" s="37"/>
      <c r="N325" s="37"/>
      <c r="O325" s="37"/>
      <c r="P325" s="36"/>
      <c r="Q325" s="36"/>
    </row>
    <row r="326" spans="1:17" s="44" customFormat="1" ht="24" customHeight="1">
      <c r="A326" s="81"/>
      <c r="B326" s="67"/>
      <c r="C326" s="68"/>
      <c r="D326" s="65"/>
      <c r="E326" s="39"/>
      <c r="F326" s="40"/>
      <c r="G326" s="41"/>
      <c r="H326" s="65"/>
      <c r="I326" s="164"/>
      <c r="J326" s="66"/>
      <c r="K326" s="37"/>
      <c r="L326" s="37"/>
      <c r="M326" s="37"/>
      <c r="N326" s="37"/>
      <c r="O326" s="37"/>
      <c r="P326" s="36"/>
      <c r="Q326" s="36"/>
    </row>
    <row r="327" spans="1:17" s="44" customFormat="1" ht="24" customHeight="1">
      <c r="A327" s="81"/>
      <c r="B327" s="67"/>
      <c r="C327" s="68"/>
      <c r="D327" s="65"/>
      <c r="E327" s="39"/>
      <c r="F327" s="40"/>
      <c r="G327" s="41"/>
      <c r="H327" s="65"/>
      <c r="I327" s="164"/>
      <c r="J327" s="66"/>
      <c r="K327" s="37"/>
      <c r="L327" s="37"/>
      <c r="M327" s="37"/>
      <c r="N327" s="37"/>
      <c r="O327" s="37"/>
      <c r="P327" s="36"/>
      <c r="Q327" s="36"/>
    </row>
    <row r="328" spans="1:17" s="44" customFormat="1" ht="24" customHeight="1">
      <c r="A328" s="81"/>
      <c r="B328" s="67"/>
      <c r="C328" s="68"/>
      <c r="D328" s="65"/>
      <c r="E328" s="39"/>
      <c r="F328" s="40"/>
      <c r="G328" s="41"/>
      <c r="H328" s="65"/>
      <c r="I328" s="164"/>
      <c r="J328" s="66"/>
      <c r="K328" s="37"/>
      <c r="L328" s="37"/>
      <c r="M328" s="37"/>
      <c r="N328" s="37"/>
      <c r="O328" s="37"/>
      <c r="P328" s="36"/>
      <c r="Q328" s="36"/>
    </row>
    <row r="329" spans="1:17" s="44" customFormat="1" ht="24" customHeight="1">
      <c r="A329" s="81"/>
      <c r="B329" s="67"/>
      <c r="C329" s="68"/>
      <c r="D329" s="65"/>
      <c r="E329" s="39"/>
      <c r="F329" s="40"/>
      <c r="G329" s="41"/>
      <c r="H329" s="65"/>
      <c r="I329" s="164"/>
      <c r="J329" s="66"/>
      <c r="K329" s="37"/>
      <c r="L329" s="37"/>
      <c r="M329" s="37"/>
      <c r="N329" s="37"/>
      <c r="O329" s="37"/>
      <c r="P329" s="36"/>
      <c r="Q329" s="36"/>
    </row>
    <row r="330" spans="1:17" s="44" customFormat="1" ht="24" customHeight="1">
      <c r="A330" s="81"/>
      <c r="B330" s="67"/>
      <c r="C330" s="68"/>
      <c r="D330" s="65"/>
      <c r="E330" s="39"/>
      <c r="F330" s="40"/>
      <c r="G330" s="41"/>
      <c r="H330" s="65"/>
      <c r="I330" s="164"/>
      <c r="J330" s="66"/>
      <c r="K330" s="37"/>
      <c r="L330" s="37"/>
      <c r="M330" s="37"/>
      <c r="N330" s="37"/>
      <c r="O330" s="37"/>
      <c r="P330" s="36"/>
      <c r="Q330" s="36"/>
    </row>
    <row r="331" spans="1:17" s="44" customFormat="1" ht="24" customHeight="1">
      <c r="A331" s="88"/>
      <c r="B331" s="89"/>
      <c r="C331" s="90"/>
      <c r="D331" s="91"/>
      <c r="E331" s="92"/>
      <c r="F331" s="93"/>
      <c r="G331" s="94"/>
      <c r="H331" s="91"/>
      <c r="I331" s="214"/>
      <c r="J331" s="66"/>
      <c r="K331" s="37"/>
      <c r="L331" s="37"/>
      <c r="M331" s="37"/>
      <c r="N331" s="37"/>
      <c r="O331" s="37"/>
      <c r="P331" s="36"/>
      <c r="Q331" s="36"/>
    </row>
    <row r="332" spans="1:17" s="44" customFormat="1" ht="24" customHeight="1">
      <c r="A332" s="97"/>
      <c r="B332" s="98"/>
      <c r="C332" s="99"/>
      <c r="D332" s="100"/>
      <c r="E332" s="101"/>
      <c r="F332" s="102"/>
      <c r="G332" s="103"/>
      <c r="H332" s="100"/>
      <c r="I332" s="215"/>
      <c r="J332" s="66"/>
      <c r="K332" s="37"/>
      <c r="L332" s="37"/>
      <c r="M332" s="37"/>
      <c r="N332" s="37"/>
      <c r="O332" s="37"/>
      <c r="P332" s="36"/>
      <c r="Q332" s="36"/>
    </row>
    <row r="333" spans="1:17" s="44" customFormat="1" ht="24" customHeight="1">
      <c r="A333" s="97"/>
      <c r="B333" s="98"/>
      <c r="C333" s="99"/>
      <c r="D333" s="100"/>
      <c r="E333" s="101"/>
      <c r="F333" s="102"/>
      <c r="G333" s="103"/>
      <c r="H333" s="100"/>
      <c r="I333" s="215"/>
      <c r="J333" s="66"/>
      <c r="K333" s="37"/>
      <c r="L333" s="37"/>
      <c r="M333" s="37"/>
      <c r="N333" s="37"/>
      <c r="O333" s="37"/>
      <c r="P333" s="36"/>
      <c r="Q333" s="36"/>
    </row>
    <row r="340" spans="2:17">
      <c r="B340" s="38"/>
      <c r="C340" s="38"/>
      <c r="D340" s="38"/>
      <c r="E340" s="38"/>
      <c r="F340" s="38"/>
      <c r="G340" s="38"/>
      <c r="H340" s="216"/>
      <c r="J340" s="38"/>
      <c r="K340" s="217"/>
      <c r="L340" s="217"/>
      <c r="M340" s="217"/>
      <c r="N340" s="38"/>
      <c r="O340" s="38"/>
      <c r="P340" s="38"/>
      <c r="Q340" s="38"/>
    </row>
    <row r="341" spans="2:17">
      <c r="B341" s="38"/>
      <c r="C341" s="38"/>
      <c r="D341" s="38"/>
      <c r="E341" s="38"/>
      <c r="F341" s="38"/>
      <c r="G341" s="38"/>
      <c r="H341" s="216"/>
      <c r="J341" s="38"/>
      <c r="K341" s="217"/>
      <c r="L341" s="217"/>
      <c r="M341" s="217"/>
      <c r="N341" s="38"/>
      <c r="O341" s="38"/>
      <c r="P341" s="38"/>
      <c r="Q341" s="38"/>
    </row>
    <row r="342" spans="2:17">
      <c r="B342" s="38"/>
      <c r="C342" s="38"/>
      <c r="D342" s="38"/>
      <c r="E342" s="38"/>
      <c r="F342" s="38"/>
      <c r="G342" s="38"/>
      <c r="H342" s="216"/>
      <c r="J342" s="38"/>
      <c r="K342" s="217"/>
      <c r="L342" s="217"/>
      <c r="M342" s="217"/>
      <c r="N342" s="38"/>
      <c r="O342" s="38"/>
      <c r="P342" s="38"/>
      <c r="Q342" s="38"/>
    </row>
    <row r="343" spans="2:17">
      <c r="B343" s="38"/>
      <c r="C343" s="38"/>
      <c r="D343" s="38"/>
      <c r="E343" s="38"/>
      <c r="F343" s="38"/>
      <c r="G343" s="38"/>
      <c r="H343" s="216"/>
      <c r="J343" s="38"/>
      <c r="K343" s="217"/>
      <c r="L343" s="217"/>
      <c r="M343" s="217"/>
      <c r="N343" s="38"/>
      <c r="O343" s="38"/>
      <c r="P343" s="38"/>
      <c r="Q343" s="38"/>
    </row>
    <row r="344" spans="2:17">
      <c r="B344" s="38"/>
      <c r="C344" s="38"/>
      <c r="D344" s="38"/>
      <c r="E344" s="38"/>
      <c r="F344" s="38"/>
      <c r="G344" s="38"/>
      <c r="H344" s="216"/>
      <c r="J344" s="38"/>
      <c r="K344" s="217"/>
      <c r="L344" s="217"/>
      <c r="M344" s="217"/>
      <c r="N344" s="38"/>
      <c r="O344" s="38"/>
      <c r="P344" s="38"/>
      <c r="Q344" s="38"/>
    </row>
    <row r="345" spans="2:17">
      <c r="B345" s="38"/>
      <c r="C345" s="38"/>
      <c r="D345" s="38"/>
      <c r="E345" s="38"/>
      <c r="F345" s="38"/>
      <c r="G345" s="38"/>
      <c r="H345" s="216"/>
      <c r="J345" s="38"/>
      <c r="K345" s="217"/>
      <c r="L345" s="217"/>
      <c r="M345" s="217"/>
      <c r="N345" s="38"/>
      <c r="O345" s="38"/>
      <c r="P345" s="38"/>
      <c r="Q345" s="38"/>
    </row>
    <row r="346" spans="2:17">
      <c r="B346" s="38"/>
      <c r="C346" s="38"/>
      <c r="D346" s="38"/>
      <c r="E346" s="38"/>
      <c r="F346" s="38"/>
      <c r="G346" s="38"/>
      <c r="H346" s="216"/>
      <c r="J346" s="38"/>
      <c r="K346" s="217"/>
      <c r="L346" s="217"/>
      <c r="M346" s="217"/>
      <c r="N346" s="38"/>
      <c r="O346" s="38"/>
      <c r="P346" s="38"/>
      <c r="Q346" s="38"/>
    </row>
    <row r="347" spans="2:17">
      <c r="B347" s="38"/>
      <c r="C347" s="38"/>
      <c r="D347" s="38"/>
      <c r="E347" s="38"/>
      <c r="F347" s="38"/>
      <c r="G347" s="38"/>
      <c r="H347" s="216"/>
      <c r="J347" s="38"/>
      <c r="K347" s="217"/>
      <c r="L347" s="217"/>
      <c r="M347" s="217"/>
      <c r="N347" s="38"/>
      <c r="O347" s="38"/>
      <c r="P347" s="38"/>
      <c r="Q347" s="38"/>
    </row>
    <row r="348" spans="2:17">
      <c r="B348" s="38"/>
      <c r="C348" s="38"/>
      <c r="D348" s="38"/>
      <c r="E348" s="38"/>
      <c r="F348" s="38"/>
      <c r="G348" s="38"/>
      <c r="H348" s="216"/>
      <c r="J348" s="38"/>
      <c r="K348" s="217"/>
      <c r="L348" s="217"/>
      <c r="M348" s="217"/>
      <c r="N348" s="38"/>
      <c r="O348" s="38"/>
      <c r="P348" s="38"/>
      <c r="Q348" s="38"/>
    </row>
  </sheetData>
  <mergeCells count="32">
    <mergeCell ref="A178:A179"/>
    <mergeCell ref="A180:A181"/>
    <mergeCell ref="A182:A183"/>
    <mergeCell ref="A184:A185"/>
    <mergeCell ref="A164:A165"/>
    <mergeCell ref="A166:A169"/>
    <mergeCell ref="A170:A171"/>
    <mergeCell ref="A172:A173"/>
    <mergeCell ref="A175:A177"/>
    <mergeCell ref="A153:A154"/>
    <mergeCell ref="A155:A156"/>
    <mergeCell ref="A157:A158"/>
    <mergeCell ref="A159:A160"/>
    <mergeCell ref="A161:A163"/>
    <mergeCell ref="A127:A128"/>
    <mergeCell ref="A120:A121"/>
    <mergeCell ref="A122:A123"/>
    <mergeCell ref="F4:F5"/>
    <mergeCell ref="A130:A131"/>
    <mergeCell ref="G4:G5"/>
    <mergeCell ref="A1:J1"/>
    <mergeCell ref="A2:J2"/>
    <mergeCell ref="A3:A5"/>
    <mergeCell ref="B3:B5"/>
    <mergeCell ref="C3:G3"/>
    <mergeCell ref="H3:I3"/>
    <mergeCell ref="J3:J5"/>
    <mergeCell ref="C4:C5"/>
    <mergeCell ref="H4:H5"/>
    <mergeCell ref="I4:I5"/>
    <mergeCell ref="D4:D5"/>
    <mergeCell ref="E4:E5"/>
  </mergeCells>
  <pageMargins left="0" right="0" top="0" bottom="0" header="0" footer="0"/>
  <pageSetup paperSize="9" orientation="landscape" horizontalDpi="360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23"/>
  <sheetViews>
    <sheetView workbookViewId="0">
      <pane xSplit="7" ySplit="5" topLeftCell="H6" activePane="bottomRight" state="frozen"/>
      <selection pane="topRight" activeCell="H1" sqref="H1"/>
      <selection pane="bottomLeft" activeCell="A10" sqref="A10"/>
      <selection pane="bottomRight" activeCell="L1" sqref="L1:L1048576"/>
    </sheetView>
  </sheetViews>
  <sheetFormatPr defaultColWidth="9" defaultRowHeight="18.75"/>
  <cols>
    <col min="1" max="1" width="36.42578125" style="335" customWidth="1"/>
    <col min="2" max="3" width="12.28515625" style="369" customWidth="1"/>
    <col min="4" max="4" width="11.42578125" style="393" customWidth="1"/>
    <col min="5" max="5" width="10.7109375" style="370" customWidth="1"/>
    <col min="6" max="6" width="10.7109375" style="371" customWidth="1"/>
    <col min="7" max="7" width="9.85546875" style="372" customWidth="1"/>
    <col min="8" max="8" width="11.5703125" style="368" customWidth="1"/>
    <col min="9" max="9" width="12.140625" style="373" customWidth="1"/>
    <col min="10" max="10" width="14.140625" style="335" customWidth="1"/>
    <col min="11" max="11" width="21.140625" style="349" customWidth="1"/>
    <col min="12" max="12" width="32" style="1061" customWidth="1"/>
    <col min="13" max="13" width="12.140625" style="333" customWidth="1"/>
    <col min="14" max="14" width="13.140625" style="333" customWidth="1"/>
    <col min="15" max="15" width="12" style="333" customWidth="1"/>
    <col min="16" max="17" width="10.5703125" style="333" customWidth="1"/>
    <col min="18" max="18" width="10.5703125" style="334" customWidth="1"/>
    <col min="19" max="19" width="9" style="334"/>
    <col min="20" max="16384" width="9" style="335"/>
  </cols>
  <sheetData>
    <row r="1" spans="1:19" s="322" customFormat="1">
      <c r="A1" s="1156" t="s">
        <v>202</v>
      </c>
      <c r="B1" s="1156"/>
      <c r="C1" s="1156"/>
      <c r="D1" s="1156"/>
      <c r="E1" s="1156"/>
      <c r="F1" s="1156"/>
      <c r="G1" s="1156"/>
      <c r="H1" s="1156"/>
      <c r="I1" s="1156"/>
      <c r="J1" s="1156"/>
      <c r="K1" s="1157"/>
      <c r="L1" s="1055"/>
      <c r="M1" s="384"/>
      <c r="N1" s="320"/>
      <c r="O1" s="320"/>
      <c r="P1" s="320"/>
      <c r="Q1" s="320"/>
      <c r="R1" s="321"/>
      <c r="S1" s="321"/>
    </row>
    <row r="2" spans="1:19" s="322" customFormat="1">
      <c r="A2" s="1158" t="s">
        <v>0</v>
      </c>
      <c r="B2" s="1158"/>
      <c r="C2" s="1158"/>
      <c r="D2" s="1158"/>
      <c r="E2" s="1158"/>
      <c r="F2" s="1158"/>
      <c r="G2" s="1158"/>
      <c r="H2" s="1158"/>
      <c r="I2" s="1158"/>
      <c r="J2" s="1158"/>
      <c r="K2" s="1159"/>
      <c r="L2" s="1055"/>
      <c r="M2" s="384"/>
      <c r="N2" s="320"/>
      <c r="O2" s="320"/>
      <c r="P2" s="320"/>
      <c r="Q2" s="320"/>
      <c r="R2" s="321"/>
      <c r="S2" s="321"/>
    </row>
    <row r="3" spans="1:19" s="325" customFormat="1" ht="24.75" customHeight="1">
      <c r="A3" s="1132" t="s">
        <v>1</v>
      </c>
      <c r="B3" s="1118" t="s">
        <v>6</v>
      </c>
      <c r="C3" s="1118" t="s">
        <v>212</v>
      </c>
      <c r="D3" s="1161" t="s">
        <v>2</v>
      </c>
      <c r="E3" s="1162"/>
      <c r="F3" s="1162"/>
      <c r="G3" s="1162"/>
      <c r="H3" s="1163"/>
      <c r="I3" s="1164"/>
      <c r="J3" s="1164"/>
      <c r="K3" s="1149" t="s">
        <v>11</v>
      </c>
      <c r="L3" s="1056"/>
      <c r="M3" s="384"/>
      <c r="N3" s="323"/>
      <c r="O3" s="323"/>
      <c r="P3" s="323"/>
      <c r="Q3" s="323"/>
      <c r="R3" s="324"/>
      <c r="S3" s="324"/>
    </row>
    <row r="4" spans="1:19" s="325" customFormat="1" ht="42" customHeight="1">
      <c r="A4" s="1160"/>
      <c r="B4" s="1119"/>
      <c r="C4" s="1120"/>
      <c r="D4" s="385" t="s">
        <v>7</v>
      </c>
      <c r="E4" s="307" t="s">
        <v>8</v>
      </c>
      <c r="F4" s="308" t="s">
        <v>9</v>
      </c>
      <c r="G4" s="309" t="s">
        <v>16</v>
      </c>
      <c r="H4" s="376" t="s">
        <v>10</v>
      </c>
      <c r="I4" s="311" t="s">
        <v>4</v>
      </c>
      <c r="J4" s="310" t="s">
        <v>3</v>
      </c>
      <c r="K4" s="1165"/>
      <c r="L4" s="1056"/>
      <c r="M4" s="384"/>
      <c r="N4" s="323"/>
      <c r="O4" s="323"/>
      <c r="P4" s="323"/>
      <c r="Q4" s="323"/>
      <c r="R4" s="324"/>
      <c r="S4" s="324"/>
    </row>
    <row r="5" spans="1:19" ht="24.75" customHeight="1">
      <c r="A5" s="326" t="s">
        <v>54</v>
      </c>
      <c r="B5" s="304"/>
      <c r="C5" s="304"/>
      <c r="D5" s="386"/>
      <c r="E5" s="327"/>
      <c r="F5" s="328"/>
      <c r="G5" s="329"/>
      <c r="H5" s="330"/>
      <c r="I5" s="331"/>
      <c r="J5" s="332"/>
      <c r="K5" s="251"/>
      <c r="L5" s="1057"/>
    </row>
    <row r="6" spans="1:19" s="276" customFormat="1" ht="50.1" customHeight="1">
      <c r="A6" s="531" t="s">
        <v>241</v>
      </c>
      <c r="B6" s="148">
        <f>B7+B8+B9+B10+B11+B12+B13+B14+B15+B16+B17+B18+B19+B20+B21+B22+B23</f>
        <v>77660</v>
      </c>
      <c r="C6" s="148">
        <f>C9</f>
        <v>13500</v>
      </c>
      <c r="D6" s="387"/>
      <c r="E6" s="312"/>
      <c r="F6" s="313"/>
      <c r="G6" s="269"/>
      <c r="H6" s="271"/>
      <c r="I6" s="306"/>
      <c r="J6" s="272"/>
      <c r="K6" s="251"/>
      <c r="L6" s="1057"/>
      <c r="M6" s="274"/>
      <c r="N6" s="274"/>
      <c r="O6" s="274"/>
      <c r="P6" s="274"/>
      <c r="Q6" s="274"/>
      <c r="R6" s="275"/>
      <c r="S6" s="275"/>
    </row>
    <row r="7" spans="1:19" s="434" customFormat="1" ht="24.95" customHeight="1">
      <c r="A7" s="540" t="s">
        <v>242</v>
      </c>
      <c r="B7" s="532">
        <v>8080</v>
      </c>
      <c r="C7" s="438"/>
      <c r="D7" s="440"/>
      <c r="E7" s="444"/>
      <c r="F7" s="460"/>
      <c r="G7" s="518"/>
      <c r="H7" s="456"/>
      <c r="I7" s="427">
        <v>0</v>
      </c>
      <c r="J7" s="535">
        <f>B7-I7</f>
        <v>8080</v>
      </c>
      <c r="K7" s="436"/>
      <c r="L7" s="1058"/>
      <c r="M7" s="432"/>
      <c r="N7" s="432"/>
      <c r="O7" s="432"/>
      <c r="P7" s="432"/>
      <c r="Q7" s="432"/>
      <c r="R7" s="433"/>
      <c r="S7" s="433"/>
    </row>
    <row r="8" spans="1:19" s="434" customFormat="1" ht="45" customHeight="1">
      <c r="A8" s="541" t="s">
        <v>243</v>
      </c>
      <c r="B8" s="536">
        <v>7520</v>
      </c>
      <c r="C8" s="438"/>
      <c r="D8" s="440"/>
      <c r="E8" s="444"/>
      <c r="F8" s="460"/>
      <c r="G8" s="518"/>
      <c r="H8" s="456"/>
      <c r="I8" s="427">
        <v>0</v>
      </c>
      <c r="J8" s="535">
        <f>B8-I8</f>
        <v>7520</v>
      </c>
      <c r="K8" s="436"/>
      <c r="L8" s="1058"/>
      <c r="M8" s="432"/>
      <c r="N8" s="432"/>
      <c r="O8" s="432"/>
      <c r="P8" s="432"/>
      <c r="Q8" s="432"/>
      <c r="R8" s="433"/>
      <c r="S8" s="433"/>
    </row>
    <row r="9" spans="1:19" s="434" customFormat="1" ht="24.95" customHeight="1">
      <c r="A9" s="428" t="s">
        <v>244</v>
      </c>
      <c r="B9" s="536">
        <v>3890</v>
      </c>
      <c r="C9" s="534">
        <v>13500</v>
      </c>
      <c r="D9" s="440"/>
      <c r="E9" s="439"/>
      <c r="F9" s="537"/>
      <c r="G9" s="518"/>
      <c r="H9" s="456"/>
      <c r="I9" s="427">
        <v>0</v>
      </c>
      <c r="J9" s="535">
        <f>B9+C9</f>
        <v>17390</v>
      </c>
      <c r="K9" s="436"/>
      <c r="L9" s="1058"/>
      <c r="M9" s="432"/>
      <c r="N9" s="432"/>
      <c r="O9" s="432"/>
      <c r="P9" s="432"/>
      <c r="Q9" s="432"/>
      <c r="R9" s="433"/>
      <c r="S9" s="433"/>
    </row>
    <row r="10" spans="1:19" s="434" customFormat="1" ht="24.95" customHeight="1">
      <c r="A10" s="428" t="s">
        <v>245</v>
      </c>
      <c r="B10" s="536">
        <v>3820</v>
      </c>
      <c r="C10" s="438"/>
      <c r="D10" s="440"/>
      <c r="E10" s="444"/>
      <c r="F10" s="460"/>
      <c r="G10" s="518"/>
      <c r="H10" s="456"/>
      <c r="I10" s="427">
        <v>0</v>
      </c>
      <c r="J10" s="535">
        <f t="shared" ref="J10:J23" si="0">B10-I10</f>
        <v>3820</v>
      </c>
      <c r="K10" s="436"/>
      <c r="L10" s="1058"/>
      <c r="M10" s="432"/>
      <c r="N10" s="432"/>
      <c r="O10" s="432"/>
      <c r="P10" s="432"/>
      <c r="Q10" s="432"/>
      <c r="R10" s="433"/>
      <c r="S10" s="433"/>
    </row>
    <row r="11" spans="1:19" s="434" customFormat="1" ht="24.95" customHeight="1">
      <c r="A11" s="428" t="s">
        <v>246</v>
      </c>
      <c r="B11" s="538">
        <v>11300</v>
      </c>
      <c r="C11" s="438"/>
      <c r="D11" s="442"/>
      <c r="E11" s="444">
        <v>11300</v>
      </c>
      <c r="F11" s="460"/>
      <c r="G11" s="518"/>
      <c r="H11" s="456"/>
      <c r="I11" s="427">
        <v>6600</v>
      </c>
      <c r="J11" s="535">
        <f t="shared" si="0"/>
        <v>4700</v>
      </c>
      <c r="K11" s="436" t="s">
        <v>312</v>
      </c>
      <c r="L11" s="1058"/>
      <c r="M11" s="432"/>
      <c r="N11" s="432"/>
      <c r="O11" s="432"/>
      <c r="P11" s="432"/>
      <c r="Q11" s="432"/>
      <c r="R11" s="433"/>
      <c r="S11" s="433"/>
    </row>
    <row r="12" spans="1:19" s="434" customFormat="1" ht="24.95" customHeight="1">
      <c r="A12" s="542" t="s">
        <v>247</v>
      </c>
      <c r="B12" s="536">
        <v>4100</v>
      </c>
      <c r="C12" s="438"/>
      <c r="D12" s="442"/>
      <c r="E12" s="444"/>
      <c r="F12" s="460"/>
      <c r="G12" s="518"/>
      <c r="H12" s="456"/>
      <c r="I12" s="427">
        <v>0</v>
      </c>
      <c r="J12" s="535">
        <f t="shared" si="0"/>
        <v>4100</v>
      </c>
      <c r="K12" s="436"/>
      <c r="L12" s="1058"/>
      <c r="M12" s="432"/>
      <c r="N12" s="432"/>
      <c r="O12" s="432"/>
      <c r="P12" s="432"/>
      <c r="Q12" s="432"/>
      <c r="R12" s="433"/>
      <c r="S12" s="433"/>
    </row>
    <row r="13" spans="1:19" s="434" customFormat="1" ht="24.95" customHeight="1">
      <c r="A13" s="428" t="s">
        <v>248</v>
      </c>
      <c r="B13" s="536">
        <v>1750</v>
      </c>
      <c r="C13" s="438"/>
      <c r="D13" s="442"/>
      <c r="E13" s="444"/>
      <c r="F13" s="460"/>
      <c r="G13" s="518"/>
      <c r="H13" s="456"/>
      <c r="I13" s="427">
        <v>0</v>
      </c>
      <c r="J13" s="535">
        <f t="shared" si="0"/>
        <v>1750</v>
      </c>
      <c r="K13" s="436"/>
      <c r="L13" s="1058"/>
      <c r="M13" s="432"/>
      <c r="N13" s="432"/>
      <c r="O13" s="432"/>
      <c r="P13" s="432"/>
      <c r="Q13" s="432"/>
      <c r="R13" s="433"/>
      <c r="S13" s="433"/>
    </row>
    <row r="14" spans="1:19" s="434" customFormat="1" ht="24.95" customHeight="1">
      <c r="A14" s="428" t="s">
        <v>249</v>
      </c>
      <c r="B14" s="536">
        <v>2100</v>
      </c>
      <c r="C14" s="438"/>
      <c r="D14" s="442"/>
      <c r="E14" s="444"/>
      <c r="F14" s="460"/>
      <c r="G14" s="518"/>
      <c r="H14" s="456"/>
      <c r="I14" s="427">
        <v>0</v>
      </c>
      <c r="J14" s="535">
        <f t="shared" si="0"/>
        <v>2100</v>
      </c>
      <c r="K14" s="436"/>
      <c r="L14" s="1058"/>
      <c r="M14" s="432"/>
      <c r="N14" s="432"/>
      <c r="O14" s="432"/>
      <c r="P14" s="432"/>
      <c r="Q14" s="432"/>
      <c r="R14" s="433"/>
      <c r="S14" s="433"/>
    </row>
    <row r="15" spans="1:19" s="434" customFormat="1" ht="24.95" customHeight="1">
      <c r="A15" s="428" t="s">
        <v>250</v>
      </c>
      <c r="B15" s="536">
        <v>1750</v>
      </c>
      <c r="C15" s="435"/>
      <c r="D15" s="442"/>
      <c r="E15" s="444"/>
      <c r="F15" s="460"/>
      <c r="G15" s="518"/>
      <c r="H15" s="456"/>
      <c r="I15" s="427">
        <v>0</v>
      </c>
      <c r="J15" s="535">
        <f t="shared" si="0"/>
        <v>1750</v>
      </c>
      <c r="K15" s="436"/>
      <c r="L15" s="1058"/>
      <c r="M15" s="432"/>
      <c r="N15" s="432"/>
      <c r="O15" s="432"/>
      <c r="P15" s="432"/>
      <c r="Q15" s="432"/>
      <c r="R15" s="433"/>
      <c r="S15" s="433"/>
    </row>
    <row r="16" spans="1:19" s="434" customFormat="1" ht="24.95" customHeight="1">
      <c r="A16" s="428" t="s">
        <v>251</v>
      </c>
      <c r="B16" s="536">
        <v>1750</v>
      </c>
      <c r="C16" s="435"/>
      <c r="D16" s="442"/>
      <c r="E16" s="444"/>
      <c r="F16" s="460"/>
      <c r="G16" s="518"/>
      <c r="H16" s="456"/>
      <c r="I16" s="427">
        <v>0</v>
      </c>
      <c r="J16" s="535">
        <f t="shared" si="0"/>
        <v>1750</v>
      </c>
      <c r="K16" s="436"/>
      <c r="L16" s="1058"/>
      <c r="M16" s="432"/>
      <c r="N16" s="432"/>
      <c r="O16" s="432"/>
      <c r="P16" s="432"/>
      <c r="Q16" s="432"/>
      <c r="R16" s="433"/>
      <c r="S16" s="433"/>
    </row>
    <row r="17" spans="1:19" s="434" customFormat="1" ht="24.95" customHeight="1">
      <c r="A17" s="428" t="s">
        <v>252</v>
      </c>
      <c r="B17" s="536">
        <v>3700</v>
      </c>
      <c r="C17" s="435"/>
      <c r="D17" s="442"/>
      <c r="E17" s="444"/>
      <c r="F17" s="460"/>
      <c r="G17" s="518"/>
      <c r="H17" s="456"/>
      <c r="I17" s="427">
        <v>0</v>
      </c>
      <c r="J17" s="522">
        <f t="shared" si="0"/>
        <v>3700</v>
      </c>
      <c r="K17" s="436"/>
      <c r="L17" s="1058"/>
      <c r="M17" s="432"/>
      <c r="N17" s="432"/>
      <c r="O17" s="432"/>
      <c r="P17" s="432"/>
      <c r="Q17" s="432"/>
      <c r="R17" s="433"/>
      <c r="S17" s="433"/>
    </row>
    <row r="18" spans="1:19" s="434" customFormat="1" ht="24.95" customHeight="1">
      <c r="A18" s="428" t="s">
        <v>253</v>
      </c>
      <c r="B18" s="536">
        <v>4400</v>
      </c>
      <c r="C18" s="435"/>
      <c r="D18" s="442"/>
      <c r="E18" s="444">
        <v>4400</v>
      </c>
      <c r="F18" s="460"/>
      <c r="G18" s="518"/>
      <c r="H18" s="456"/>
      <c r="I18" s="427">
        <v>4400</v>
      </c>
      <c r="J18" s="539">
        <f t="shared" si="0"/>
        <v>0</v>
      </c>
      <c r="K18" s="436"/>
      <c r="L18" s="1058"/>
      <c r="M18" s="432"/>
      <c r="N18" s="432"/>
      <c r="O18" s="432"/>
      <c r="P18" s="432"/>
      <c r="Q18" s="432"/>
      <c r="R18" s="433"/>
      <c r="S18" s="433"/>
    </row>
    <row r="19" spans="1:19" s="434" customFormat="1" ht="24.95" customHeight="1">
      <c r="A19" s="428" t="s">
        <v>254</v>
      </c>
      <c r="B19" s="533">
        <v>4400</v>
      </c>
      <c r="C19" s="435"/>
      <c r="D19" s="442"/>
      <c r="E19" s="444"/>
      <c r="F19" s="460"/>
      <c r="G19" s="518"/>
      <c r="H19" s="456"/>
      <c r="I19" s="427">
        <v>1200</v>
      </c>
      <c r="J19" s="1107">
        <f t="shared" si="0"/>
        <v>3200</v>
      </c>
      <c r="K19" s="436" t="s">
        <v>315</v>
      </c>
      <c r="L19" s="1058"/>
      <c r="M19" s="432"/>
      <c r="N19" s="432"/>
      <c r="O19" s="432"/>
      <c r="P19" s="432"/>
      <c r="Q19" s="432"/>
      <c r="R19" s="433"/>
      <c r="S19" s="433"/>
    </row>
    <row r="20" spans="1:19" s="434" customFormat="1" ht="24.95" customHeight="1">
      <c r="A20" s="428" t="s">
        <v>255</v>
      </c>
      <c r="B20" s="533">
        <v>3100</v>
      </c>
      <c r="C20" s="435"/>
      <c r="D20" s="442"/>
      <c r="E20" s="444">
        <v>3100</v>
      </c>
      <c r="F20" s="460"/>
      <c r="G20" s="518"/>
      <c r="H20" s="456"/>
      <c r="I20" s="427">
        <v>0</v>
      </c>
      <c r="J20" s="1107">
        <f t="shared" si="0"/>
        <v>3100</v>
      </c>
      <c r="K20" s="436" t="s">
        <v>323</v>
      </c>
      <c r="L20" s="1058"/>
      <c r="M20" s="432"/>
      <c r="N20" s="432"/>
      <c r="O20" s="432"/>
      <c r="P20" s="432"/>
      <c r="Q20" s="432"/>
      <c r="R20" s="433"/>
      <c r="S20" s="433"/>
    </row>
    <row r="21" spans="1:19" s="434" customFormat="1" ht="24.95" customHeight="1">
      <c r="A21" s="428" t="s">
        <v>256</v>
      </c>
      <c r="B21" s="533">
        <v>1500</v>
      </c>
      <c r="C21" s="435"/>
      <c r="D21" s="442"/>
      <c r="E21" s="444">
        <v>1500</v>
      </c>
      <c r="F21" s="460"/>
      <c r="G21" s="518"/>
      <c r="H21" s="456"/>
      <c r="I21" s="427">
        <v>1500</v>
      </c>
      <c r="J21" s="539">
        <f t="shared" si="0"/>
        <v>0</v>
      </c>
      <c r="K21" s="436" t="s">
        <v>312</v>
      </c>
      <c r="L21" s="1058"/>
      <c r="M21" s="432"/>
      <c r="N21" s="432"/>
      <c r="O21" s="432"/>
      <c r="P21" s="432"/>
      <c r="Q21" s="432"/>
      <c r="R21" s="433"/>
      <c r="S21" s="433"/>
    </row>
    <row r="22" spans="1:19" s="434" customFormat="1" ht="24.95" customHeight="1">
      <c r="A22" s="428" t="s">
        <v>257</v>
      </c>
      <c r="B22" s="533">
        <v>11500</v>
      </c>
      <c r="C22" s="435"/>
      <c r="D22" s="442"/>
      <c r="E22" s="444"/>
      <c r="F22" s="460"/>
      <c r="G22" s="518"/>
      <c r="H22" s="456"/>
      <c r="I22" s="427">
        <v>0</v>
      </c>
      <c r="J22" s="1107">
        <f t="shared" si="0"/>
        <v>11500</v>
      </c>
      <c r="K22" s="436"/>
      <c r="L22" s="1058"/>
      <c r="M22" s="432"/>
      <c r="N22" s="432"/>
      <c r="O22" s="432"/>
      <c r="P22" s="432"/>
      <c r="Q22" s="432"/>
      <c r="R22" s="433"/>
      <c r="S22" s="433"/>
    </row>
    <row r="23" spans="1:19" s="280" customFormat="1" ht="24.95" customHeight="1">
      <c r="A23" s="428" t="s">
        <v>258</v>
      </c>
      <c r="B23" s="533">
        <v>3000</v>
      </c>
      <c r="C23" s="136"/>
      <c r="D23" s="381"/>
      <c r="E23" s="314">
        <v>3000</v>
      </c>
      <c r="F23" s="315"/>
      <c r="G23" s="279"/>
      <c r="H23" s="284"/>
      <c r="I23" s="250">
        <v>3000</v>
      </c>
      <c r="J23" s="1108">
        <f t="shared" si="0"/>
        <v>0</v>
      </c>
      <c r="K23" s="682" t="s">
        <v>14</v>
      </c>
      <c r="L23" s="1087"/>
      <c r="M23" s="257"/>
      <c r="N23" s="257"/>
      <c r="O23" s="257"/>
      <c r="P23" s="257"/>
      <c r="Q23" s="257"/>
      <c r="R23" s="258"/>
      <c r="S23" s="258"/>
    </row>
    <row r="24" spans="1:19" s="276" customFormat="1" ht="45" customHeight="1">
      <c r="A24" s="459" t="s">
        <v>259</v>
      </c>
      <c r="B24" s="341">
        <f>B25+B28+B31+B36+B40</f>
        <v>151490</v>
      </c>
      <c r="C24" s="341">
        <f>C33</f>
        <v>20000</v>
      </c>
      <c r="D24" s="382"/>
      <c r="E24" s="313"/>
      <c r="F24" s="316"/>
      <c r="G24" s="317"/>
      <c r="H24" s="313"/>
      <c r="I24" s="267"/>
      <c r="J24" s="342"/>
      <c r="K24" s="318"/>
      <c r="L24" s="1060"/>
      <c r="M24" s="274"/>
      <c r="N24" s="274"/>
      <c r="O24" s="274"/>
      <c r="P24" s="274"/>
      <c r="Q24" s="274"/>
      <c r="R24" s="275"/>
      <c r="S24" s="275"/>
    </row>
    <row r="25" spans="1:19" s="280" customFormat="1" ht="24.95" customHeight="1">
      <c r="A25" s="543" t="s">
        <v>260</v>
      </c>
      <c r="B25" s="547">
        <f>B26+B27</f>
        <v>34056</v>
      </c>
      <c r="C25" s="136"/>
      <c r="D25" s="381"/>
      <c r="E25" s="314"/>
      <c r="F25" s="315"/>
      <c r="G25" s="236"/>
      <c r="H25" s="374"/>
      <c r="I25" s="336"/>
      <c r="J25" s="375"/>
      <c r="K25" s="227"/>
      <c r="L25" s="1059"/>
      <c r="M25" s="257"/>
      <c r="N25" s="257"/>
      <c r="O25" s="257"/>
      <c r="P25" s="257"/>
      <c r="Q25" s="257"/>
      <c r="R25" s="258"/>
      <c r="S25" s="258"/>
    </row>
    <row r="26" spans="1:19" s="280" customFormat="1" ht="24.95" customHeight="1">
      <c r="A26" s="544" t="s">
        <v>261</v>
      </c>
      <c r="B26" s="545">
        <v>5946</v>
      </c>
      <c r="C26" s="136"/>
      <c r="D26" s="381"/>
      <c r="E26" s="314"/>
      <c r="F26" s="315"/>
      <c r="G26" s="236"/>
      <c r="H26" s="315"/>
      <c r="I26" s="250">
        <v>0</v>
      </c>
      <c r="J26" s="281">
        <f>B26-I26</f>
        <v>5946</v>
      </c>
      <c r="K26" s="227"/>
      <c r="L26" s="1059"/>
      <c r="M26" s="257"/>
      <c r="N26" s="257"/>
      <c r="O26" s="257"/>
      <c r="P26" s="257"/>
      <c r="Q26" s="257"/>
      <c r="R26" s="258"/>
      <c r="S26" s="258"/>
    </row>
    <row r="27" spans="1:19" s="280" customFormat="1" ht="24.95" customHeight="1">
      <c r="A27" s="544" t="s">
        <v>262</v>
      </c>
      <c r="B27" s="134">
        <v>28110</v>
      </c>
      <c r="C27" s="136"/>
      <c r="D27" s="381"/>
      <c r="E27" s="314">
        <v>28110</v>
      </c>
      <c r="F27" s="315"/>
      <c r="G27" s="236"/>
      <c r="H27" s="314"/>
      <c r="I27" s="250">
        <v>27270</v>
      </c>
      <c r="J27" s="1109">
        <f>B27-I27</f>
        <v>840</v>
      </c>
      <c r="K27" s="227"/>
      <c r="L27" s="1059"/>
      <c r="M27" s="257"/>
      <c r="N27" s="257"/>
      <c r="O27" s="257"/>
      <c r="P27" s="257"/>
      <c r="Q27" s="257"/>
      <c r="R27" s="258"/>
      <c r="S27" s="258"/>
    </row>
    <row r="28" spans="1:19" s="280" customFormat="1" ht="24.95" customHeight="1">
      <c r="A28" s="546" t="s">
        <v>263</v>
      </c>
      <c r="B28" s="553">
        <f>B29+B30</f>
        <v>8670</v>
      </c>
      <c r="C28" s="136"/>
      <c r="D28" s="286"/>
      <c r="E28" s="250"/>
      <c r="F28" s="278"/>
      <c r="G28" s="279"/>
      <c r="H28" s="344"/>
      <c r="I28" s="250"/>
      <c r="J28" s="281"/>
      <c r="K28" s="266"/>
      <c r="L28" s="622"/>
      <c r="M28" s="257"/>
      <c r="N28" s="257"/>
      <c r="O28" s="257"/>
      <c r="P28" s="257"/>
      <c r="Q28" s="257"/>
      <c r="R28" s="258"/>
      <c r="S28" s="258"/>
    </row>
    <row r="29" spans="1:19" s="280" customFormat="1" ht="24.95" customHeight="1">
      <c r="A29" s="428" t="s">
        <v>264</v>
      </c>
      <c r="B29" s="134">
        <v>2570</v>
      </c>
      <c r="C29" s="136"/>
      <c r="D29" s="286"/>
      <c r="E29" s="250"/>
      <c r="F29" s="278"/>
      <c r="G29" s="279"/>
      <c r="H29" s="344"/>
      <c r="I29" s="250">
        <v>0</v>
      </c>
      <c r="J29" s="281">
        <f>B29-I29</f>
        <v>2570</v>
      </c>
      <c r="K29" s="266"/>
      <c r="L29" s="622"/>
      <c r="M29" s="257"/>
      <c r="N29" s="257"/>
      <c r="O29" s="257"/>
      <c r="P29" s="257"/>
      <c r="Q29" s="257"/>
      <c r="R29" s="258"/>
      <c r="S29" s="258"/>
    </row>
    <row r="30" spans="1:19" s="280" customFormat="1" ht="45" customHeight="1">
      <c r="A30" s="430" t="s">
        <v>265</v>
      </c>
      <c r="B30" s="134">
        <v>6100</v>
      </c>
      <c r="C30" s="136"/>
      <c r="D30" s="286"/>
      <c r="E30" s="250"/>
      <c r="F30" s="278"/>
      <c r="G30" s="279"/>
      <c r="H30" s="344"/>
      <c r="I30" s="250">
        <v>0</v>
      </c>
      <c r="J30" s="281">
        <f>B30-I30</f>
        <v>6100</v>
      </c>
      <c r="K30" s="266"/>
      <c r="L30" s="622"/>
      <c r="M30" s="257"/>
      <c r="N30" s="257"/>
      <c r="O30" s="257"/>
      <c r="P30" s="257"/>
      <c r="Q30" s="257"/>
      <c r="R30" s="258"/>
      <c r="S30" s="258"/>
    </row>
    <row r="31" spans="1:19" s="280" customFormat="1" ht="24.95" customHeight="1">
      <c r="A31" s="548" t="s">
        <v>266</v>
      </c>
      <c r="B31" s="554">
        <f>B32+B33+B35</f>
        <v>48969</v>
      </c>
      <c r="C31" s="136"/>
      <c r="D31" s="286"/>
      <c r="E31" s="250"/>
      <c r="F31" s="278"/>
      <c r="G31" s="279"/>
      <c r="H31" s="344"/>
      <c r="I31" s="348"/>
      <c r="J31" s="285"/>
      <c r="K31" s="266"/>
      <c r="L31" s="622"/>
      <c r="M31" s="257"/>
      <c r="N31" s="257"/>
      <c r="O31" s="257"/>
      <c r="P31" s="257"/>
      <c r="Q31" s="257"/>
      <c r="R31" s="258"/>
      <c r="S31" s="258"/>
    </row>
    <row r="32" spans="1:19" s="280" customFormat="1" ht="24.95" customHeight="1">
      <c r="A32" s="551" t="s">
        <v>267</v>
      </c>
      <c r="B32" s="314">
        <v>20490</v>
      </c>
      <c r="C32" s="136"/>
      <c r="D32" s="249"/>
      <c r="E32" s="250">
        <v>20490</v>
      </c>
      <c r="F32" s="278"/>
      <c r="G32" s="279"/>
      <c r="H32" s="344"/>
      <c r="I32" s="250">
        <v>20470</v>
      </c>
      <c r="J32" s="281">
        <f>B32-I32</f>
        <v>20</v>
      </c>
      <c r="K32" s="266"/>
      <c r="L32" s="622"/>
      <c r="M32" s="257"/>
      <c r="N32" s="257"/>
      <c r="O32" s="257"/>
      <c r="P32" s="257"/>
      <c r="Q32" s="257"/>
      <c r="R32" s="258"/>
      <c r="S32" s="258"/>
    </row>
    <row r="33" spans="1:19" s="280" customFormat="1" ht="45" customHeight="1">
      <c r="A33" s="549" t="s">
        <v>268</v>
      </c>
      <c r="B33" s="550">
        <v>11200</v>
      </c>
      <c r="C33" s="550">
        <v>20000</v>
      </c>
      <c r="D33" s="249"/>
      <c r="E33" s="250">
        <v>11200</v>
      </c>
      <c r="F33" s="278">
        <v>20000</v>
      </c>
      <c r="G33" s="279"/>
      <c r="H33" s="344"/>
      <c r="I33" s="250">
        <v>11200</v>
      </c>
      <c r="J33" s="281">
        <f>E33-I33</f>
        <v>0</v>
      </c>
      <c r="K33" s="266"/>
      <c r="L33" s="622"/>
      <c r="M33" s="257">
        <v>11200</v>
      </c>
      <c r="N33" s="257">
        <v>1706</v>
      </c>
      <c r="O33" s="257">
        <f>M33-N33</f>
        <v>9494</v>
      </c>
      <c r="P33" s="257"/>
      <c r="Q33" s="257"/>
      <c r="R33" s="258"/>
      <c r="S33" s="258"/>
    </row>
    <row r="34" spans="1:19" s="280" customFormat="1" ht="24.95" customHeight="1">
      <c r="A34" s="549"/>
      <c r="B34" s="550"/>
      <c r="C34" s="550"/>
      <c r="D34" s="249"/>
      <c r="E34" s="250"/>
      <c r="F34" s="278"/>
      <c r="G34" s="279"/>
      <c r="H34" s="344"/>
      <c r="I34" s="278">
        <v>19957</v>
      </c>
      <c r="J34" s="602">
        <f>F33-I34</f>
        <v>43</v>
      </c>
      <c r="K34" s="266"/>
      <c r="L34" s="622"/>
      <c r="M34" s="601">
        <v>20000</v>
      </c>
      <c r="N34" s="601">
        <v>7486</v>
      </c>
      <c r="O34" s="601">
        <f>M34-N34</f>
        <v>12514</v>
      </c>
      <c r="P34" s="257"/>
      <c r="Q34" s="257"/>
      <c r="R34" s="258"/>
      <c r="S34" s="258"/>
    </row>
    <row r="35" spans="1:19" s="280" customFormat="1" ht="24.95" customHeight="1">
      <c r="A35" s="549" t="s">
        <v>269</v>
      </c>
      <c r="B35" s="550">
        <v>17279</v>
      </c>
      <c r="C35" s="136"/>
      <c r="D35" s="249"/>
      <c r="E35" s="250">
        <v>17279</v>
      </c>
      <c r="F35" s="278"/>
      <c r="G35" s="279"/>
      <c r="H35" s="344"/>
      <c r="I35" s="250">
        <v>17279</v>
      </c>
      <c r="J35" s="281">
        <f>B35-I35</f>
        <v>0</v>
      </c>
      <c r="K35" s="266" t="s">
        <v>332</v>
      </c>
      <c r="L35" s="1087"/>
      <c r="M35" s="601"/>
      <c r="N35" s="601"/>
      <c r="O35" s="601"/>
      <c r="P35" s="257"/>
      <c r="Q35" s="257"/>
      <c r="R35" s="258"/>
      <c r="S35" s="258"/>
    </row>
    <row r="36" spans="1:19" s="280" customFormat="1" ht="24.95" customHeight="1">
      <c r="A36" s="552" t="s">
        <v>270</v>
      </c>
      <c r="B36" s="555">
        <f>B37+B38+B39</f>
        <v>50335</v>
      </c>
      <c r="C36" s="136"/>
      <c r="D36" s="249"/>
      <c r="E36" s="250"/>
      <c r="F36" s="278"/>
      <c r="G36" s="279"/>
      <c r="H36" s="344"/>
      <c r="I36" s="250"/>
      <c r="J36" s="281"/>
      <c r="K36" s="266"/>
      <c r="L36" s="622"/>
      <c r="M36" s="601"/>
      <c r="N36" s="601"/>
      <c r="O36" s="601"/>
      <c r="P36" s="257"/>
      <c r="Q36" s="257"/>
      <c r="R36" s="258"/>
      <c r="S36" s="258"/>
    </row>
    <row r="37" spans="1:19" s="280" customFormat="1" ht="24.95" customHeight="1">
      <c r="A37" s="549" t="s">
        <v>271</v>
      </c>
      <c r="B37" s="550">
        <v>39490</v>
      </c>
      <c r="C37" s="136"/>
      <c r="D37" s="249"/>
      <c r="E37" s="250">
        <v>39490</v>
      </c>
      <c r="F37" s="278"/>
      <c r="G37" s="279"/>
      <c r="H37" s="344"/>
      <c r="I37" s="250">
        <v>17880</v>
      </c>
      <c r="J37" s="281">
        <f>B37-I37</f>
        <v>21610</v>
      </c>
      <c r="K37" s="266" t="s">
        <v>306</v>
      </c>
      <c r="L37" s="622"/>
      <c r="M37" s="601"/>
      <c r="N37" s="601"/>
      <c r="O37" s="601"/>
      <c r="P37" s="257"/>
      <c r="Q37" s="257"/>
      <c r="R37" s="258"/>
      <c r="S37" s="258"/>
    </row>
    <row r="38" spans="1:19" s="280" customFormat="1" ht="24.95" customHeight="1">
      <c r="A38" s="549" t="s">
        <v>272</v>
      </c>
      <c r="B38" s="550">
        <v>3200</v>
      </c>
      <c r="C38" s="136"/>
      <c r="D38" s="249"/>
      <c r="E38" s="250"/>
      <c r="F38" s="278"/>
      <c r="G38" s="279"/>
      <c r="H38" s="344"/>
      <c r="I38" s="250">
        <v>0</v>
      </c>
      <c r="J38" s="281">
        <f>B38-I38</f>
        <v>3200</v>
      </c>
      <c r="K38" s="266"/>
      <c r="L38" s="622"/>
      <c r="M38" s="257"/>
      <c r="N38" s="257"/>
      <c r="O38" s="257"/>
      <c r="P38" s="257"/>
      <c r="Q38" s="257"/>
      <c r="R38" s="258"/>
      <c r="S38" s="258"/>
    </row>
    <row r="39" spans="1:19" s="280" customFormat="1" ht="24.95" customHeight="1">
      <c r="A39" s="551" t="s">
        <v>273</v>
      </c>
      <c r="B39" s="550">
        <v>7645</v>
      </c>
      <c r="C39" s="136"/>
      <c r="D39" s="261"/>
      <c r="E39" s="250">
        <v>7645</v>
      </c>
      <c r="F39" s="278"/>
      <c r="G39" s="418"/>
      <c r="H39" s="344"/>
      <c r="I39" s="250">
        <v>3135</v>
      </c>
      <c r="J39" s="281">
        <f>B39-I39</f>
        <v>4510</v>
      </c>
      <c r="K39" s="266"/>
      <c r="L39" s="622"/>
      <c r="M39" s="257"/>
      <c r="N39" s="257"/>
      <c r="O39" s="257"/>
      <c r="P39" s="257"/>
      <c r="Q39" s="257"/>
      <c r="R39" s="258"/>
      <c r="S39" s="258"/>
    </row>
    <row r="40" spans="1:19" s="338" customFormat="1" ht="45" customHeight="1">
      <c r="A40" s="546" t="s">
        <v>274</v>
      </c>
      <c r="B40" s="559">
        <f>B41+B42</f>
        <v>9460</v>
      </c>
      <c r="C40" s="339"/>
      <c r="D40" s="389"/>
      <c r="E40" s="347"/>
      <c r="F40" s="340"/>
      <c r="G40" s="350"/>
      <c r="H40" s="345"/>
      <c r="I40" s="346"/>
      <c r="J40" s="351"/>
      <c r="K40" s="349"/>
      <c r="L40" s="1061"/>
      <c r="M40" s="333"/>
      <c r="N40" s="333"/>
      <c r="O40" s="333"/>
      <c r="P40" s="333"/>
      <c r="Q40" s="333"/>
      <c r="R40" s="334"/>
      <c r="S40" s="334"/>
    </row>
    <row r="41" spans="1:19" s="280" customFormat="1" ht="24" customHeight="1">
      <c r="A41" s="558" t="s">
        <v>275</v>
      </c>
      <c r="B41" s="557">
        <v>7860</v>
      </c>
      <c r="C41" s="136"/>
      <c r="D41" s="261"/>
      <c r="E41" s="250">
        <v>7860</v>
      </c>
      <c r="F41" s="278"/>
      <c r="G41" s="279"/>
      <c r="H41" s="344"/>
      <c r="I41" s="250">
        <v>3921</v>
      </c>
      <c r="J41" s="281">
        <f>B41-I41</f>
        <v>3939</v>
      </c>
      <c r="K41" s="266" t="s">
        <v>326</v>
      </c>
      <c r="L41" s="622"/>
      <c r="M41" s="257"/>
      <c r="N41" s="257"/>
      <c r="O41" s="257"/>
      <c r="P41" s="257"/>
      <c r="Q41" s="257"/>
      <c r="R41" s="258"/>
      <c r="S41" s="258"/>
    </row>
    <row r="42" spans="1:19" s="280" customFormat="1" ht="24" customHeight="1">
      <c r="A42" s="558" t="s">
        <v>276</v>
      </c>
      <c r="B42" s="557">
        <v>1600</v>
      </c>
      <c r="C42" s="136"/>
      <c r="D42" s="261"/>
      <c r="E42" s="250">
        <v>1600</v>
      </c>
      <c r="F42" s="278"/>
      <c r="G42" s="279"/>
      <c r="H42" s="344"/>
      <c r="I42" s="250">
        <v>1546</v>
      </c>
      <c r="J42" s="281">
        <f>B42-I42</f>
        <v>54</v>
      </c>
      <c r="K42" s="266" t="s">
        <v>326</v>
      </c>
      <c r="L42" s="622"/>
      <c r="M42" s="257"/>
      <c r="N42" s="257"/>
      <c r="O42" s="257"/>
      <c r="P42" s="257"/>
      <c r="Q42" s="257"/>
      <c r="R42" s="258"/>
      <c r="S42" s="258"/>
    </row>
    <row r="43" spans="1:19" s="276" customFormat="1" ht="45" customHeight="1">
      <c r="A43" s="531" t="s">
        <v>277</v>
      </c>
      <c r="B43" s="304">
        <f>B45</f>
        <v>12970</v>
      </c>
      <c r="C43" s="304">
        <f>C44</f>
        <v>31650</v>
      </c>
      <c r="D43" s="386"/>
      <c r="E43" s="267"/>
      <c r="F43" s="268"/>
      <c r="G43" s="269"/>
      <c r="H43" s="343"/>
      <c r="I43" s="267"/>
      <c r="J43" s="560"/>
      <c r="K43" s="273"/>
      <c r="L43" s="623"/>
      <c r="M43" s="274"/>
      <c r="N43" s="274"/>
      <c r="O43" s="274"/>
      <c r="P43" s="274"/>
      <c r="Q43" s="274"/>
      <c r="R43" s="275"/>
      <c r="S43" s="275"/>
    </row>
    <row r="44" spans="1:19" s="280" customFormat="1" ht="24" customHeight="1">
      <c r="A44" s="556" t="s">
        <v>278</v>
      </c>
      <c r="B44" s="561"/>
      <c r="C44" s="562">
        <v>31650</v>
      </c>
      <c r="D44" s="261"/>
      <c r="E44" s="250"/>
      <c r="F44" s="278"/>
      <c r="G44" s="279"/>
      <c r="H44" s="344"/>
      <c r="I44" s="250">
        <v>0</v>
      </c>
      <c r="J44" s="281">
        <f>C44-I44</f>
        <v>31650</v>
      </c>
      <c r="K44" s="266"/>
      <c r="L44" s="622"/>
      <c r="M44" s="257"/>
      <c r="N44" s="257"/>
      <c r="O44" s="257"/>
      <c r="P44" s="257"/>
      <c r="Q44" s="257"/>
      <c r="R44" s="258"/>
      <c r="S44" s="258"/>
    </row>
    <row r="45" spans="1:19" s="280" customFormat="1" ht="24" customHeight="1">
      <c r="A45" s="556" t="s">
        <v>279</v>
      </c>
      <c r="B45" s="562">
        <v>12970</v>
      </c>
      <c r="C45" s="563"/>
      <c r="D45" s="261"/>
      <c r="E45" s="250"/>
      <c r="F45" s="278"/>
      <c r="G45" s="279"/>
      <c r="H45" s="344"/>
      <c r="I45" s="250">
        <v>0</v>
      </c>
      <c r="J45" s="281">
        <f>B45-I45</f>
        <v>12970</v>
      </c>
      <c r="K45" s="266"/>
      <c r="L45" s="622"/>
      <c r="M45" s="257"/>
      <c r="N45" s="257"/>
      <c r="O45" s="257"/>
      <c r="P45" s="257"/>
      <c r="Q45" s="257"/>
      <c r="R45" s="258"/>
      <c r="S45" s="258"/>
    </row>
    <row r="46" spans="1:19" s="276" customFormat="1" ht="24" customHeight="1">
      <c r="A46" s="530" t="s">
        <v>280</v>
      </c>
      <c r="B46" s="304"/>
      <c r="C46" s="304">
        <f>C47</f>
        <v>4888000</v>
      </c>
      <c r="D46" s="386"/>
      <c r="E46" s="267"/>
      <c r="F46" s="268"/>
      <c r="G46" s="269"/>
      <c r="H46" s="343"/>
      <c r="I46" s="267"/>
      <c r="J46" s="560"/>
      <c r="K46" s="273"/>
      <c r="L46" s="623"/>
      <c r="M46" s="274"/>
      <c r="N46" s="274"/>
      <c r="O46" s="274"/>
      <c r="P46" s="274"/>
      <c r="Q46" s="274"/>
      <c r="R46" s="275"/>
      <c r="S46" s="275"/>
    </row>
    <row r="47" spans="1:19" s="338" customFormat="1" ht="24" customHeight="1">
      <c r="A47" s="558" t="s">
        <v>281</v>
      </c>
      <c r="B47" s="133"/>
      <c r="C47" s="564">
        <v>4888000</v>
      </c>
      <c r="D47" s="389"/>
      <c r="E47" s="347"/>
      <c r="F47" s="340"/>
      <c r="G47" s="337"/>
      <c r="H47" s="345"/>
      <c r="I47" s="347">
        <v>4485244.34</v>
      </c>
      <c r="J47" s="1110">
        <f>C47-I47</f>
        <v>402755.66000000015</v>
      </c>
      <c r="K47" s="349"/>
      <c r="L47" s="1061"/>
      <c r="M47" s="333"/>
      <c r="N47" s="333"/>
      <c r="O47" s="333"/>
      <c r="P47" s="333"/>
      <c r="Q47" s="333"/>
      <c r="R47" s="334"/>
      <c r="S47" s="334"/>
    </row>
    <row r="48" spans="1:19" s="280" customFormat="1" ht="24" customHeight="1">
      <c r="A48" s="277"/>
      <c r="B48" s="136"/>
      <c r="C48" s="136"/>
      <c r="D48" s="261"/>
      <c r="E48" s="250"/>
      <c r="F48" s="278"/>
      <c r="G48" s="279"/>
      <c r="H48" s="344"/>
      <c r="I48" s="250"/>
      <c r="J48" s="282"/>
      <c r="K48" s="266"/>
      <c r="L48" s="622"/>
      <c r="M48" s="257"/>
      <c r="N48" s="257"/>
      <c r="O48" s="257"/>
      <c r="P48" s="257"/>
      <c r="Q48" s="257"/>
      <c r="R48" s="258"/>
      <c r="S48" s="258"/>
    </row>
    <row r="49" spans="1:19" s="338" customFormat="1" ht="24" customHeight="1">
      <c r="A49" s="319"/>
      <c r="B49" s="339"/>
      <c r="C49" s="339"/>
      <c r="D49" s="388"/>
      <c r="E49" s="347"/>
      <c r="F49" s="340"/>
      <c r="G49" s="337"/>
      <c r="H49" s="345"/>
      <c r="I49" s="346"/>
      <c r="J49" s="351"/>
      <c r="K49" s="349"/>
      <c r="L49" s="1061"/>
      <c r="M49" s="333"/>
      <c r="N49" s="333"/>
      <c r="O49" s="333"/>
      <c r="P49" s="333"/>
      <c r="Q49" s="333"/>
      <c r="R49" s="334"/>
      <c r="S49" s="334"/>
    </row>
    <row r="50" spans="1:19" s="338" customFormat="1" ht="24" customHeight="1">
      <c r="A50" s="319"/>
      <c r="B50" s="339"/>
      <c r="C50" s="339"/>
      <c r="D50" s="388"/>
      <c r="E50" s="347"/>
      <c r="F50" s="340"/>
      <c r="G50" s="337"/>
      <c r="H50" s="345"/>
      <c r="I50" s="346"/>
      <c r="J50" s="351"/>
      <c r="K50" s="349"/>
      <c r="L50" s="1061"/>
      <c r="M50" s="333"/>
      <c r="N50" s="333"/>
      <c r="O50" s="333"/>
      <c r="P50" s="333"/>
      <c r="Q50" s="333"/>
      <c r="R50" s="334"/>
      <c r="S50" s="334"/>
    </row>
    <row r="51" spans="1:19" s="338" customFormat="1" ht="24" customHeight="1">
      <c r="A51" s="319"/>
      <c r="B51" s="339"/>
      <c r="C51" s="339"/>
      <c r="D51" s="388"/>
      <c r="E51" s="347"/>
      <c r="F51" s="340"/>
      <c r="G51" s="337"/>
      <c r="H51" s="345"/>
      <c r="I51" s="346"/>
      <c r="J51" s="351"/>
      <c r="K51" s="349"/>
      <c r="L51" s="1061"/>
      <c r="M51" s="333"/>
      <c r="N51" s="333"/>
      <c r="O51" s="333"/>
      <c r="P51" s="333"/>
      <c r="Q51" s="333"/>
      <c r="R51" s="334"/>
      <c r="S51" s="334"/>
    </row>
    <row r="52" spans="1:19" s="338" customFormat="1" ht="24" customHeight="1">
      <c r="A52" s="352"/>
      <c r="B52" s="353"/>
      <c r="C52" s="353"/>
      <c r="D52" s="390"/>
      <c r="E52" s="354"/>
      <c r="F52" s="355"/>
      <c r="G52" s="356"/>
      <c r="H52" s="357"/>
      <c r="I52" s="358"/>
      <c r="J52" s="359"/>
      <c r="K52" s="349"/>
      <c r="L52" s="1061"/>
      <c r="M52" s="333"/>
      <c r="N52" s="333"/>
      <c r="O52" s="333"/>
      <c r="P52" s="333"/>
      <c r="Q52" s="333"/>
      <c r="R52" s="334"/>
      <c r="S52" s="334"/>
    </row>
    <row r="53" spans="1:19" s="338" customFormat="1" ht="24" customHeight="1">
      <c r="A53" s="360"/>
      <c r="B53" s="361"/>
      <c r="C53" s="361"/>
      <c r="D53" s="391"/>
      <c r="E53" s="362"/>
      <c r="F53" s="363"/>
      <c r="G53" s="364"/>
      <c r="H53" s="365"/>
      <c r="I53" s="366"/>
      <c r="J53" s="367"/>
      <c r="K53" s="349"/>
      <c r="L53" s="1061"/>
      <c r="M53" s="333"/>
      <c r="N53" s="333"/>
      <c r="O53" s="333"/>
      <c r="P53" s="333"/>
      <c r="Q53" s="333"/>
      <c r="R53" s="334"/>
      <c r="S53" s="334"/>
    </row>
    <row r="54" spans="1:19" s="338" customFormat="1" ht="24" customHeight="1">
      <c r="A54" s="360"/>
      <c r="B54" s="361"/>
      <c r="C54" s="361"/>
      <c r="D54" s="391"/>
      <c r="E54" s="362"/>
      <c r="F54" s="363"/>
      <c r="G54" s="364"/>
      <c r="H54" s="365"/>
      <c r="I54" s="366"/>
      <c r="J54" s="367"/>
      <c r="K54" s="349"/>
      <c r="L54" s="1061"/>
      <c r="M54" s="333"/>
      <c r="N54" s="333"/>
      <c r="O54" s="333"/>
      <c r="P54" s="333"/>
      <c r="Q54" s="333"/>
      <c r="R54" s="334"/>
      <c r="S54" s="334"/>
    </row>
    <row r="61" spans="1:19">
      <c r="B61" s="335"/>
      <c r="C61" s="335"/>
      <c r="D61" s="392"/>
      <c r="E61" s="335"/>
      <c r="F61" s="335"/>
      <c r="G61" s="368"/>
      <c r="H61" s="335"/>
      <c r="I61" s="335"/>
      <c r="K61" s="335"/>
      <c r="L61" s="335"/>
      <c r="M61" s="368"/>
      <c r="N61" s="368"/>
      <c r="O61" s="335"/>
      <c r="P61" s="335"/>
      <c r="Q61" s="335"/>
      <c r="R61" s="335"/>
      <c r="S61" s="335"/>
    </row>
    <row r="62" spans="1:19">
      <c r="B62" s="335"/>
      <c r="C62" s="335"/>
      <c r="D62" s="392"/>
      <c r="E62" s="335"/>
      <c r="F62" s="335"/>
      <c r="G62" s="368"/>
      <c r="H62" s="335"/>
      <c r="I62" s="335"/>
      <c r="K62" s="335"/>
      <c r="L62" s="335"/>
      <c r="M62" s="368"/>
      <c r="N62" s="368"/>
      <c r="O62" s="335"/>
      <c r="P62" s="335"/>
      <c r="Q62" s="335"/>
      <c r="R62" s="335"/>
      <c r="S62" s="335"/>
    </row>
    <row r="63" spans="1:19">
      <c r="B63" s="335"/>
      <c r="C63" s="335"/>
      <c r="D63" s="392"/>
      <c r="E63" s="335"/>
      <c r="F63" s="335"/>
      <c r="G63" s="368"/>
      <c r="H63" s="335"/>
      <c r="I63" s="335"/>
      <c r="K63" s="335"/>
      <c r="L63" s="335"/>
      <c r="M63" s="368"/>
      <c r="N63" s="368"/>
      <c r="O63" s="335"/>
      <c r="P63" s="335"/>
      <c r="Q63" s="335"/>
      <c r="R63" s="335"/>
      <c r="S63" s="335"/>
    </row>
    <row r="64" spans="1:19">
      <c r="B64" s="335"/>
      <c r="C64" s="335"/>
      <c r="D64" s="392"/>
      <c r="E64" s="335"/>
      <c r="F64" s="335"/>
      <c r="G64" s="368"/>
      <c r="H64" s="335"/>
      <c r="I64" s="335"/>
      <c r="K64" s="335"/>
      <c r="L64" s="335"/>
      <c r="M64" s="368"/>
      <c r="N64" s="368"/>
      <c r="O64" s="335"/>
      <c r="P64" s="335"/>
      <c r="Q64" s="335"/>
      <c r="R64" s="335"/>
      <c r="S64" s="335"/>
    </row>
    <row r="65" spans="2:19">
      <c r="B65" s="335"/>
      <c r="C65" s="335"/>
      <c r="D65" s="392"/>
      <c r="E65" s="335"/>
      <c r="F65" s="335"/>
      <c r="G65" s="368"/>
      <c r="H65" s="335"/>
      <c r="I65" s="335"/>
      <c r="K65" s="335"/>
      <c r="L65" s="335"/>
      <c r="M65" s="368"/>
      <c r="N65" s="368"/>
      <c r="O65" s="335"/>
      <c r="P65" s="335"/>
      <c r="Q65" s="335"/>
      <c r="R65" s="335"/>
      <c r="S65" s="335"/>
    </row>
    <row r="66" spans="2:19">
      <c r="B66" s="335"/>
      <c r="C66" s="335"/>
      <c r="D66" s="392"/>
      <c r="E66" s="335"/>
      <c r="F66" s="335"/>
      <c r="G66" s="368"/>
      <c r="H66" s="335"/>
      <c r="I66" s="335"/>
      <c r="K66" s="335"/>
      <c r="L66" s="335"/>
      <c r="M66" s="368"/>
      <c r="N66" s="368"/>
      <c r="O66" s="335"/>
      <c r="P66" s="335"/>
      <c r="Q66" s="335"/>
      <c r="R66" s="335"/>
      <c r="S66" s="335"/>
    </row>
    <row r="67" spans="2:19">
      <c r="B67" s="335"/>
      <c r="C67" s="335"/>
      <c r="D67" s="392"/>
      <c r="E67" s="335"/>
      <c r="F67" s="335"/>
      <c r="G67" s="368"/>
      <c r="H67" s="335"/>
      <c r="I67" s="335"/>
      <c r="K67" s="335"/>
      <c r="L67" s="335"/>
      <c r="M67" s="368"/>
      <c r="N67" s="368"/>
      <c r="O67" s="335"/>
      <c r="P67" s="335"/>
      <c r="Q67" s="335"/>
      <c r="R67" s="335"/>
      <c r="S67" s="335"/>
    </row>
    <row r="68" spans="2:19">
      <c r="B68" s="335"/>
      <c r="C68" s="335"/>
      <c r="D68" s="392"/>
      <c r="E68" s="335"/>
      <c r="F68" s="335"/>
      <c r="G68" s="368"/>
      <c r="H68" s="335"/>
      <c r="I68" s="335"/>
      <c r="K68" s="335"/>
      <c r="L68" s="335"/>
      <c r="M68" s="368"/>
      <c r="N68" s="368"/>
      <c r="O68" s="335"/>
      <c r="P68" s="335"/>
      <c r="Q68" s="335"/>
      <c r="R68" s="335"/>
      <c r="S68" s="335"/>
    </row>
    <row r="69" spans="2:19">
      <c r="B69" s="335"/>
      <c r="C69" s="335"/>
      <c r="D69" s="392"/>
      <c r="E69" s="335"/>
      <c r="F69" s="335"/>
      <c r="G69" s="368"/>
      <c r="H69" s="335"/>
      <c r="I69" s="335"/>
      <c r="K69" s="335"/>
      <c r="L69" s="335"/>
      <c r="M69" s="368"/>
      <c r="N69" s="368"/>
      <c r="O69" s="335"/>
      <c r="P69" s="335"/>
      <c r="Q69" s="335"/>
      <c r="R69" s="335"/>
      <c r="S69" s="335"/>
    </row>
    <row r="80" spans="2:19" ht="24" customHeight="1">
      <c r="B80" s="335"/>
      <c r="C80" s="335"/>
      <c r="D80" s="383"/>
      <c r="E80" s="335"/>
      <c r="F80" s="335"/>
      <c r="G80" s="335"/>
      <c r="H80" s="335"/>
      <c r="I80" s="335"/>
      <c r="K80" s="335"/>
      <c r="L80" s="335"/>
      <c r="M80" s="368"/>
      <c r="N80" s="368"/>
      <c r="O80" s="335"/>
      <c r="P80" s="335"/>
      <c r="Q80" s="335"/>
      <c r="R80" s="335"/>
      <c r="S80" s="335"/>
    </row>
    <row r="81" spans="2:19" ht="24" customHeight="1">
      <c r="B81" s="335"/>
      <c r="C81" s="335"/>
      <c r="D81" s="383"/>
      <c r="E81" s="335"/>
      <c r="F81" s="335"/>
      <c r="G81" s="335"/>
      <c r="H81" s="335"/>
      <c r="I81" s="335"/>
      <c r="K81" s="335"/>
      <c r="L81" s="335"/>
      <c r="M81" s="368"/>
      <c r="N81" s="368"/>
      <c r="O81" s="335"/>
      <c r="P81" s="335"/>
      <c r="Q81" s="335"/>
      <c r="R81" s="335"/>
      <c r="S81" s="335"/>
    </row>
    <row r="82" spans="2:19" ht="24" customHeight="1">
      <c r="B82" s="335"/>
      <c r="C82" s="335"/>
      <c r="D82" s="383"/>
      <c r="E82" s="335"/>
      <c r="F82" s="335"/>
      <c r="G82" s="335"/>
      <c r="H82" s="335"/>
      <c r="I82" s="335"/>
      <c r="K82" s="335"/>
      <c r="L82" s="335"/>
      <c r="M82" s="368"/>
      <c r="N82" s="368"/>
      <c r="O82" s="335"/>
      <c r="P82" s="335"/>
      <c r="Q82" s="335"/>
      <c r="R82" s="335"/>
      <c r="S82" s="335"/>
    </row>
    <row r="83" spans="2:19" ht="24" customHeight="1">
      <c r="B83" s="335"/>
      <c r="C83" s="335"/>
      <c r="D83" s="383"/>
      <c r="E83" s="335"/>
      <c r="F83" s="335"/>
      <c r="G83" s="335"/>
      <c r="H83" s="335"/>
      <c r="I83" s="335"/>
      <c r="K83" s="335"/>
      <c r="L83" s="335"/>
      <c r="M83" s="368"/>
      <c r="N83" s="368"/>
      <c r="O83" s="335"/>
      <c r="P83" s="335"/>
      <c r="Q83" s="335"/>
      <c r="R83" s="335"/>
      <c r="S83" s="335"/>
    </row>
    <row r="84" spans="2:19" ht="24" customHeight="1">
      <c r="B84" s="335"/>
      <c r="C84" s="335"/>
      <c r="D84" s="383"/>
      <c r="E84" s="335"/>
      <c r="F84" s="335"/>
      <c r="G84" s="335"/>
      <c r="H84" s="335"/>
      <c r="I84" s="335"/>
      <c r="K84" s="335"/>
      <c r="L84" s="335"/>
      <c r="M84" s="368"/>
      <c r="N84" s="368"/>
      <c r="O84" s="335"/>
      <c r="P84" s="335"/>
      <c r="Q84" s="335"/>
      <c r="R84" s="335"/>
      <c r="S84" s="335"/>
    </row>
    <row r="85" spans="2:19" ht="24" customHeight="1">
      <c r="B85" s="335"/>
      <c r="C85" s="335"/>
      <c r="D85" s="383"/>
      <c r="E85" s="335"/>
      <c r="F85" s="335"/>
      <c r="G85" s="335"/>
      <c r="H85" s="335"/>
      <c r="I85" s="335"/>
      <c r="K85" s="335"/>
      <c r="L85" s="335"/>
      <c r="M85" s="368"/>
      <c r="N85" s="368"/>
      <c r="O85" s="335"/>
      <c r="P85" s="335"/>
      <c r="Q85" s="335"/>
      <c r="R85" s="335"/>
      <c r="S85" s="335"/>
    </row>
    <row r="86" spans="2:19" ht="24" customHeight="1">
      <c r="B86" s="335"/>
      <c r="C86" s="335"/>
      <c r="D86" s="383"/>
      <c r="E86" s="335"/>
      <c r="F86" s="335"/>
      <c r="G86" s="335"/>
      <c r="H86" s="335"/>
      <c r="I86" s="335"/>
      <c r="K86" s="335"/>
      <c r="L86" s="335"/>
      <c r="M86" s="368"/>
      <c r="N86" s="368"/>
      <c r="O86" s="335"/>
      <c r="P86" s="335"/>
      <c r="Q86" s="335"/>
      <c r="R86" s="335"/>
      <c r="S86" s="335"/>
    </row>
    <row r="87" spans="2:19" ht="24" customHeight="1">
      <c r="B87" s="335"/>
      <c r="C87" s="335"/>
      <c r="D87" s="383"/>
      <c r="E87" s="335"/>
      <c r="F87" s="335"/>
      <c r="G87" s="335"/>
      <c r="H87" s="335"/>
      <c r="I87" s="335"/>
      <c r="K87" s="335"/>
      <c r="L87" s="335"/>
      <c r="M87" s="368"/>
      <c r="N87" s="368"/>
      <c r="O87" s="335"/>
      <c r="P87" s="335"/>
      <c r="Q87" s="335"/>
      <c r="R87" s="335"/>
      <c r="S87" s="335"/>
    </row>
    <row r="88" spans="2:19" ht="24" customHeight="1">
      <c r="B88" s="335"/>
      <c r="C88" s="335"/>
      <c r="D88" s="383"/>
      <c r="E88" s="335"/>
      <c r="F88" s="335"/>
      <c r="G88" s="335"/>
      <c r="H88" s="335"/>
      <c r="I88" s="335"/>
      <c r="K88" s="335"/>
      <c r="L88" s="335"/>
      <c r="M88" s="368"/>
      <c r="N88" s="368"/>
      <c r="O88" s="335"/>
      <c r="P88" s="335"/>
      <c r="Q88" s="335"/>
      <c r="R88" s="335"/>
      <c r="S88" s="335"/>
    </row>
    <row r="89" spans="2:19" ht="24" customHeight="1">
      <c r="B89" s="335"/>
      <c r="C89" s="335"/>
      <c r="D89" s="383"/>
      <c r="E89" s="335"/>
      <c r="F89" s="335"/>
      <c r="G89" s="335"/>
      <c r="H89" s="335"/>
      <c r="I89" s="335"/>
      <c r="K89" s="335"/>
      <c r="L89" s="335"/>
      <c r="M89" s="368"/>
      <c r="N89" s="368"/>
      <c r="O89" s="335"/>
      <c r="P89" s="335"/>
      <c r="Q89" s="335"/>
      <c r="R89" s="335"/>
      <c r="S89" s="335"/>
    </row>
    <row r="90" spans="2:19" ht="24" customHeight="1">
      <c r="B90" s="335"/>
      <c r="C90" s="335"/>
      <c r="D90" s="383"/>
      <c r="E90" s="335"/>
      <c r="F90" s="335"/>
      <c r="G90" s="335"/>
      <c r="H90" s="335"/>
      <c r="I90" s="335"/>
      <c r="K90" s="335"/>
      <c r="L90" s="335"/>
      <c r="M90" s="368"/>
      <c r="N90" s="368"/>
      <c r="O90" s="335"/>
      <c r="P90" s="335"/>
      <c r="Q90" s="335"/>
      <c r="R90" s="335"/>
      <c r="S90" s="335"/>
    </row>
    <row r="91" spans="2:19" ht="24" customHeight="1">
      <c r="B91" s="335"/>
      <c r="C91" s="335"/>
      <c r="D91" s="383"/>
      <c r="E91" s="335"/>
      <c r="F91" s="335"/>
      <c r="G91" s="335"/>
      <c r="H91" s="335"/>
      <c r="I91" s="335"/>
      <c r="K91" s="335"/>
      <c r="L91" s="335"/>
      <c r="M91" s="368"/>
      <c r="N91" s="368"/>
      <c r="O91" s="335"/>
      <c r="P91" s="335"/>
      <c r="Q91" s="335"/>
      <c r="R91" s="335"/>
      <c r="S91" s="335"/>
    </row>
    <row r="92" spans="2:19" ht="24" customHeight="1">
      <c r="B92" s="335"/>
      <c r="C92" s="335"/>
      <c r="D92" s="383"/>
      <c r="E92" s="335"/>
      <c r="F92" s="335"/>
      <c r="G92" s="335"/>
      <c r="H92" s="335"/>
      <c r="I92" s="335"/>
      <c r="K92" s="335"/>
      <c r="L92" s="335"/>
      <c r="M92" s="368"/>
      <c r="N92" s="368"/>
      <c r="O92" s="335"/>
      <c r="P92" s="335"/>
      <c r="Q92" s="335"/>
      <c r="R92" s="335"/>
      <c r="S92" s="335"/>
    </row>
    <row r="93" spans="2:19" ht="24" customHeight="1">
      <c r="B93" s="335"/>
      <c r="C93" s="335"/>
      <c r="D93" s="383"/>
      <c r="E93" s="335"/>
      <c r="F93" s="335"/>
      <c r="G93" s="335"/>
      <c r="H93" s="335"/>
      <c r="I93" s="335"/>
      <c r="K93" s="335"/>
      <c r="L93" s="335"/>
      <c r="M93" s="368"/>
      <c r="N93" s="368"/>
      <c r="O93" s="335"/>
      <c r="P93" s="335"/>
      <c r="Q93" s="335"/>
      <c r="R93" s="335"/>
      <c r="S93" s="335"/>
    </row>
    <row r="94" spans="2:19" ht="24" customHeight="1">
      <c r="B94" s="335"/>
      <c r="C94" s="335"/>
      <c r="D94" s="383"/>
      <c r="E94" s="335"/>
      <c r="F94" s="335"/>
      <c r="G94" s="335"/>
      <c r="H94" s="335"/>
      <c r="I94" s="335"/>
      <c r="K94" s="335"/>
      <c r="L94" s="335"/>
      <c r="M94" s="368"/>
      <c r="N94" s="368"/>
      <c r="O94" s="335"/>
      <c r="P94" s="335"/>
      <c r="Q94" s="335"/>
      <c r="R94" s="335"/>
      <c r="S94" s="335"/>
    </row>
    <row r="95" spans="2:19" ht="24" customHeight="1">
      <c r="B95" s="335"/>
      <c r="C95" s="335"/>
      <c r="D95" s="383"/>
      <c r="E95" s="335"/>
      <c r="F95" s="335"/>
      <c r="G95" s="335"/>
      <c r="H95" s="335"/>
      <c r="I95" s="335"/>
      <c r="K95" s="335"/>
      <c r="L95" s="335"/>
      <c r="M95" s="368"/>
      <c r="N95" s="368"/>
      <c r="O95" s="335"/>
      <c r="P95" s="335"/>
      <c r="Q95" s="335"/>
      <c r="R95" s="335"/>
      <c r="S95" s="335"/>
    </row>
    <row r="96" spans="2:19" ht="24" customHeight="1">
      <c r="B96" s="335"/>
      <c r="C96" s="335"/>
      <c r="D96" s="383"/>
      <c r="E96" s="335"/>
      <c r="F96" s="335"/>
      <c r="G96" s="335"/>
      <c r="H96" s="335"/>
      <c r="I96" s="335"/>
      <c r="K96" s="335"/>
      <c r="L96" s="335"/>
      <c r="M96" s="368"/>
      <c r="N96" s="368"/>
      <c r="O96" s="335"/>
      <c r="P96" s="335"/>
      <c r="Q96" s="335"/>
      <c r="R96" s="335"/>
      <c r="S96" s="335"/>
    </row>
    <row r="97" spans="2:19" ht="24" customHeight="1">
      <c r="B97" s="335"/>
      <c r="C97" s="335"/>
      <c r="D97" s="383"/>
      <c r="E97" s="335"/>
      <c r="F97" s="335"/>
      <c r="G97" s="335"/>
      <c r="H97" s="335"/>
      <c r="I97" s="335"/>
      <c r="K97" s="335"/>
      <c r="L97" s="335"/>
      <c r="M97" s="368"/>
      <c r="N97" s="368"/>
      <c r="O97" s="335"/>
      <c r="P97" s="335"/>
      <c r="Q97" s="335"/>
      <c r="R97" s="335"/>
      <c r="S97" s="335"/>
    </row>
    <row r="98" spans="2:19" ht="24" customHeight="1">
      <c r="B98" s="335"/>
      <c r="C98" s="335"/>
      <c r="D98" s="383"/>
      <c r="E98" s="335"/>
      <c r="F98" s="335"/>
      <c r="G98" s="335"/>
      <c r="H98" s="335"/>
      <c r="I98" s="335"/>
      <c r="K98" s="335"/>
      <c r="L98" s="335"/>
      <c r="M98" s="368"/>
      <c r="N98" s="368"/>
      <c r="O98" s="335"/>
      <c r="P98" s="335"/>
      <c r="Q98" s="335"/>
      <c r="R98" s="335"/>
      <c r="S98" s="335"/>
    </row>
    <row r="99" spans="2:19" ht="24" customHeight="1">
      <c r="B99" s="335"/>
      <c r="C99" s="335"/>
      <c r="D99" s="383"/>
      <c r="E99" s="335"/>
      <c r="F99" s="335"/>
      <c r="G99" s="335"/>
      <c r="H99" s="335"/>
      <c r="I99" s="335"/>
      <c r="K99" s="335"/>
      <c r="L99" s="335"/>
      <c r="M99" s="368"/>
      <c r="N99" s="368"/>
      <c r="O99" s="335"/>
      <c r="P99" s="335"/>
      <c r="Q99" s="335"/>
      <c r="R99" s="335"/>
      <c r="S99" s="335"/>
    </row>
    <row r="100" spans="2:19" ht="24" customHeight="1">
      <c r="B100" s="335"/>
      <c r="C100" s="335"/>
      <c r="D100" s="383"/>
      <c r="E100" s="335"/>
      <c r="F100" s="335"/>
      <c r="G100" s="335"/>
      <c r="H100" s="335"/>
      <c r="I100" s="335"/>
      <c r="K100" s="335"/>
      <c r="L100" s="335"/>
      <c r="M100" s="368"/>
      <c r="N100" s="368"/>
      <c r="O100" s="335"/>
      <c r="P100" s="335"/>
      <c r="Q100" s="335"/>
      <c r="R100" s="335"/>
      <c r="S100" s="335"/>
    </row>
    <row r="101" spans="2:19" ht="24" customHeight="1">
      <c r="B101" s="335"/>
      <c r="C101" s="335"/>
      <c r="D101" s="383"/>
      <c r="E101" s="335"/>
      <c r="F101" s="335"/>
      <c r="G101" s="335"/>
      <c r="H101" s="335"/>
      <c r="I101" s="335"/>
      <c r="K101" s="335"/>
      <c r="L101" s="335"/>
      <c r="M101" s="368"/>
      <c r="N101" s="368"/>
      <c r="O101" s="335"/>
      <c r="P101" s="335"/>
      <c r="Q101" s="335"/>
      <c r="R101" s="335"/>
      <c r="S101" s="335"/>
    </row>
    <row r="102" spans="2:19" ht="24" customHeight="1">
      <c r="B102" s="335"/>
      <c r="C102" s="335"/>
      <c r="D102" s="383"/>
      <c r="E102" s="335"/>
      <c r="F102" s="335"/>
      <c r="G102" s="335"/>
      <c r="H102" s="335"/>
      <c r="I102" s="335"/>
      <c r="K102" s="335"/>
      <c r="L102" s="335"/>
      <c r="M102" s="368"/>
      <c r="N102" s="368"/>
      <c r="O102" s="335"/>
      <c r="P102" s="335"/>
      <c r="Q102" s="335"/>
      <c r="R102" s="335"/>
      <c r="S102" s="335"/>
    </row>
    <row r="103" spans="2:19" ht="24" customHeight="1">
      <c r="B103" s="335"/>
      <c r="C103" s="335"/>
      <c r="D103" s="383"/>
      <c r="E103" s="335"/>
      <c r="F103" s="335"/>
      <c r="G103" s="335"/>
      <c r="H103" s="335"/>
      <c r="I103" s="335"/>
      <c r="K103" s="335"/>
      <c r="L103" s="335"/>
      <c r="M103" s="368"/>
      <c r="N103" s="368"/>
      <c r="O103" s="335"/>
      <c r="P103" s="335"/>
      <c r="Q103" s="335"/>
      <c r="R103" s="335"/>
      <c r="S103" s="335"/>
    </row>
    <row r="104" spans="2:19" ht="24" customHeight="1">
      <c r="B104" s="335"/>
      <c r="C104" s="335"/>
      <c r="D104" s="383"/>
      <c r="E104" s="335"/>
      <c r="F104" s="335"/>
      <c r="G104" s="335"/>
      <c r="H104" s="335"/>
      <c r="I104" s="335"/>
      <c r="K104" s="335"/>
      <c r="L104" s="335"/>
      <c r="M104" s="368"/>
      <c r="N104" s="368"/>
      <c r="O104" s="335"/>
      <c r="P104" s="335"/>
      <c r="Q104" s="335"/>
      <c r="R104" s="335"/>
      <c r="S104" s="335"/>
    </row>
    <row r="105" spans="2:19" ht="24" customHeight="1">
      <c r="B105" s="335"/>
      <c r="C105" s="335"/>
      <c r="D105" s="383"/>
      <c r="E105" s="335"/>
      <c r="F105" s="335"/>
      <c r="G105" s="335"/>
      <c r="H105" s="335"/>
      <c r="I105" s="335"/>
      <c r="K105" s="335"/>
      <c r="L105" s="335"/>
      <c r="M105" s="368"/>
      <c r="N105" s="368"/>
      <c r="O105" s="335"/>
      <c r="P105" s="335"/>
      <c r="Q105" s="335"/>
      <c r="R105" s="335"/>
      <c r="S105" s="335"/>
    </row>
    <row r="106" spans="2:19" ht="24" customHeight="1">
      <c r="B106" s="335"/>
      <c r="C106" s="335"/>
      <c r="D106" s="383"/>
      <c r="E106" s="335"/>
      <c r="F106" s="335"/>
      <c r="G106" s="335"/>
      <c r="H106" s="335"/>
      <c r="I106" s="335"/>
      <c r="K106" s="335"/>
      <c r="L106" s="335"/>
      <c r="M106" s="368"/>
      <c r="N106" s="368"/>
      <c r="O106" s="335"/>
      <c r="P106" s="335"/>
      <c r="Q106" s="335"/>
      <c r="R106" s="335"/>
      <c r="S106" s="335"/>
    </row>
    <row r="107" spans="2:19" ht="24" customHeight="1">
      <c r="B107" s="335"/>
      <c r="C107" s="335"/>
      <c r="D107" s="383"/>
      <c r="E107" s="335"/>
      <c r="F107" s="335"/>
      <c r="G107" s="335"/>
      <c r="H107" s="335"/>
      <c r="I107" s="335"/>
      <c r="K107" s="335"/>
      <c r="L107" s="335"/>
      <c r="M107" s="368"/>
      <c r="N107" s="368"/>
      <c r="O107" s="335"/>
      <c r="P107" s="335"/>
      <c r="Q107" s="335"/>
      <c r="R107" s="335"/>
      <c r="S107" s="335"/>
    </row>
    <row r="108" spans="2:19" ht="24" customHeight="1">
      <c r="B108" s="335"/>
      <c r="C108" s="335"/>
      <c r="D108" s="383"/>
      <c r="E108" s="335"/>
      <c r="F108" s="335"/>
      <c r="G108" s="335"/>
      <c r="H108" s="335"/>
      <c r="I108" s="335"/>
      <c r="K108" s="335"/>
      <c r="L108" s="335"/>
      <c r="M108" s="368"/>
      <c r="N108" s="368"/>
      <c r="O108" s="335"/>
      <c r="P108" s="335"/>
      <c r="Q108" s="335"/>
      <c r="R108" s="335"/>
      <c r="S108" s="335"/>
    </row>
    <row r="109" spans="2:19" ht="24" customHeight="1">
      <c r="B109" s="335"/>
      <c r="C109" s="335"/>
      <c r="D109" s="383"/>
      <c r="E109" s="335"/>
      <c r="F109" s="335"/>
      <c r="G109" s="335"/>
      <c r="H109" s="335"/>
      <c r="I109" s="335"/>
      <c r="K109" s="335"/>
      <c r="L109" s="335"/>
      <c r="M109" s="368"/>
      <c r="N109" s="368"/>
      <c r="O109" s="335"/>
      <c r="P109" s="335"/>
      <c r="Q109" s="335"/>
      <c r="R109" s="335"/>
      <c r="S109" s="335"/>
    </row>
    <row r="110" spans="2:19" ht="24" customHeight="1">
      <c r="B110" s="335"/>
      <c r="C110" s="335"/>
      <c r="D110" s="383"/>
      <c r="E110" s="335"/>
      <c r="F110" s="335"/>
      <c r="G110" s="335"/>
      <c r="H110" s="335"/>
      <c r="I110" s="335"/>
      <c r="K110" s="335"/>
      <c r="L110" s="335"/>
      <c r="M110" s="368"/>
      <c r="N110" s="368"/>
      <c r="O110" s="335"/>
      <c r="P110" s="335"/>
      <c r="Q110" s="335"/>
      <c r="R110" s="335"/>
      <c r="S110" s="335"/>
    </row>
    <row r="111" spans="2:19" ht="24" customHeight="1">
      <c r="B111" s="335"/>
      <c r="C111" s="335"/>
      <c r="D111" s="383"/>
      <c r="E111" s="335"/>
      <c r="F111" s="335"/>
      <c r="G111" s="335"/>
      <c r="H111" s="335"/>
      <c r="I111" s="335"/>
      <c r="K111" s="335"/>
      <c r="L111" s="335"/>
      <c r="M111" s="368"/>
      <c r="N111" s="368"/>
      <c r="O111" s="335"/>
      <c r="P111" s="335"/>
      <c r="Q111" s="335"/>
      <c r="R111" s="335"/>
      <c r="S111" s="335"/>
    </row>
    <row r="112" spans="2:19" ht="24" customHeight="1">
      <c r="B112" s="335"/>
      <c r="C112" s="335"/>
      <c r="D112" s="383"/>
      <c r="E112" s="335"/>
      <c r="F112" s="335"/>
      <c r="G112" s="335"/>
      <c r="H112" s="335"/>
      <c r="I112" s="335"/>
      <c r="K112" s="335"/>
      <c r="L112" s="335"/>
      <c r="M112" s="368"/>
      <c r="N112" s="368"/>
      <c r="O112" s="335"/>
      <c r="P112" s="335"/>
      <c r="Q112" s="335"/>
      <c r="R112" s="335"/>
      <c r="S112" s="335"/>
    </row>
    <row r="113" spans="2:19" ht="24" customHeight="1">
      <c r="B113" s="335"/>
      <c r="C113" s="335"/>
      <c r="D113" s="383"/>
      <c r="E113" s="335"/>
      <c r="F113" s="335"/>
      <c r="G113" s="335"/>
      <c r="H113" s="335"/>
      <c r="I113" s="335"/>
      <c r="K113" s="335"/>
      <c r="L113" s="335"/>
      <c r="M113" s="368"/>
      <c r="N113" s="368"/>
      <c r="O113" s="335"/>
      <c r="P113" s="335"/>
      <c r="Q113" s="335"/>
      <c r="R113" s="335"/>
      <c r="S113" s="335"/>
    </row>
    <row r="114" spans="2:19" ht="24" customHeight="1">
      <c r="B114" s="335"/>
      <c r="C114" s="335"/>
      <c r="D114" s="383"/>
      <c r="E114" s="335"/>
      <c r="F114" s="335"/>
      <c r="G114" s="335"/>
      <c r="H114" s="335"/>
      <c r="I114" s="335"/>
      <c r="K114" s="335"/>
      <c r="L114" s="335"/>
      <c r="M114" s="368"/>
      <c r="N114" s="368"/>
      <c r="O114" s="335"/>
      <c r="P114" s="335"/>
      <c r="Q114" s="335"/>
      <c r="R114" s="335"/>
      <c r="S114" s="335"/>
    </row>
    <row r="115" spans="2:19" ht="24" customHeight="1">
      <c r="B115" s="335"/>
      <c r="C115" s="335"/>
      <c r="D115" s="383"/>
      <c r="E115" s="335"/>
      <c r="F115" s="335"/>
      <c r="G115" s="335"/>
      <c r="H115" s="335"/>
      <c r="I115" s="335"/>
      <c r="K115" s="335"/>
      <c r="L115" s="335"/>
      <c r="M115" s="368"/>
      <c r="N115" s="368"/>
      <c r="O115" s="335"/>
      <c r="P115" s="335"/>
      <c r="Q115" s="335"/>
      <c r="R115" s="335"/>
      <c r="S115" s="335"/>
    </row>
    <row r="116" spans="2:19" ht="24" customHeight="1">
      <c r="B116" s="335"/>
      <c r="C116" s="335"/>
      <c r="D116" s="383"/>
      <c r="E116" s="335"/>
      <c r="F116" s="335"/>
      <c r="G116" s="335"/>
      <c r="H116" s="335"/>
      <c r="I116" s="335"/>
      <c r="K116" s="335"/>
      <c r="L116" s="335"/>
      <c r="M116" s="368"/>
      <c r="N116" s="368"/>
      <c r="O116" s="335"/>
      <c r="P116" s="335"/>
      <c r="Q116" s="335"/>
      <c r="R116" s="335"/>
      <c r="S116" s="335"/>
    </row>
    <row r="117" spans="2:19" ht="24" customHeight="1">
      <c r="B117" s="335"/>
      <c r="C117" s="335"/>
      <c r="D117" s="383"/>
      <c r="E117" s="335"/>
      <c r="F117" s="335"/>
      <c r="G117" s="335"/>
      <c r="H117" s="335"/>
      <c r="I117" s="335"/>
      <c r="K117" s="335"/>
      <c r="L117" s="335"/>
      <c r="M117" s="368"/>
      <c r="N117" s="368"/>
      <c r="O117" s="335"/>
      <c r="P117" s="335"/>
      <c r="Q117" s="335"/>
      <c r="R117" s="335"/>
      <c r="S117" s="335"/>
    </row>
    <row r="118" spans="2:19" ht="24" customHeight="1">
      <c r="B118" s="335"/>
      <c r="C118" s="335"/>
      <c r="D118" s="383"/>
      <c r="E118" s="335"/>
      <c r="F118" s="335"/>
      <c r="G118" s="335"/>
      <c r="H118" s="335"/>
      <c r="I118" s="335"/>
      <c r="K118" s="335"/>
      <c r="L118" s="335"/>
      <c r="M118" s="368"/>
      <c r="N118" s="368"/>
      <c r="O118" s="335"/>
      <c r="P118" s="335"/>
      <c r="Q118" s="335"/>
      <c r="R118" s="335"/>
      <c r="S118" s="335"/>
    </row>
    <row r="119" spans="2:19" ht="24" customHeight="1">
      <c r="B119" s="335"/>
      <c r="C119" s="335"/>
      <c r="D119" s="383"/>
      <c r="E119" s="335"/>
      <c r="F119" s="335"/>
      <c r="G119" s="335"/>
      <c r="H119" s="335"/>
      <c r="I119" s="335"/>
      <c r="K119" s="335"/>
      <c r="L119" s="335"/>
      <c r="M119" s="368"/>
      <c r="N119" s="368"/>
      <c r="O119" s="335"/>
      <c r="P119" s="335"/>
      <c r="Q119" s="335"/>
      <c r="R119" s="335"/>
      <c r="S119" s="335"/>
    </row>
    <row r="120" spans="2:19" ht="24" customHeight="1">
      <c r="B120" s="335"/>
      <c r="C120" s="335"/>
      <c r="D120" s="383"/>
      <c r="E120" s="335"/>
      <c r="F120" s="335"/>
      <c r="G120" s="335"/>
      <c r="H120" s="335"/>
      <c r="I120" s="335"/>
      <c r="K120" s="335"/>
      <c r="L120" s="335"/>
      <c r="M120" s="368"/>
      <c r="N120" s="368"/>
      <c r="O120" s="335"/>
      <c r="P120" s="335"/>
      <c r="Q120" s="335"/>
      <c r="R120" s="335"/>
      <c r="S120" s="335"/>
    </row>
    <row r="121" spans="2:19" ht="24" customHeight="1">
      <c r="B121" s="335"/>
      <c r="C121" s="335"/>
      <c r="D121" s="383"/>
      <c r="E121" s="335"/>
      <c r="F121" s="335"/>
      <c r="G121" s="335"/>
      <c r="H121" s="335"/>
      <c r="I121" s="335"/>
      <c r="K121" s="335"/>
      <c r="L121" s="335"/>
      <c r="M121" s="368"/>
      <c r="N121" s="368"/>
      <c r="O121" s="335"/>
      <c r="P121" s="335"/>
      <c r="Q121" s="335"/>
      <c r="R121" s="335"/>
      <c r="S121" s="335"/>
    </row>
    <row r="122" spans="2:19" ht="24" customHeight="1">
      <c r="B122" s="335"/>
      <c r="C122" s="335"/>
      <c r="D122" s="383"/>
      <c r="E122" s="335"/>
      <c r="F122" s="335"/>
      <c r="G122" s="335"/>
      <c r="H122" s="335"/>
      <c r="I122" s="335"/>
      <c r="K122" s="335"/>
      <c r="L122" s="335"/>
      <c r="M122" s="368"/>
      <c r="N122" s="368"/>
      <c r="O122" s="335"/>
      <c r="P122" s="335"/>
      <c r="Q122" s="335"/>
      <c r="R122" s="335"/>
      <c r="S122" s="335"/>
    </row>
    <row r="123" spans="2:19" ht="24" customHeight="1">
      <c r="B123" s="335"/>
      <c r="C123" s="335"/>
      <c r="D123" s="383"/>
      <c r="E123" s="335"/>
      <c r="F123" s="335"/>
      <c r="G123" s="335"/>
      <c r="H123" s="335"/>
      <c r="I123" s="335"/>
      <c r="K123" s="335"/>
      <c r="L123" s="335"/>
      <c r="M123" s="368"/>
      <c r="N123" s="368"/>
      <c r="O123" s="335"/>
      <c r="P123" s="335"/>
      <c r="Q123" s="335"/>
      <c r="R123" s="335"/>
      <c r="S123" s="335"/>
    </row>
  </sheetData>
  <mergeCells count="8">
    <mergeCell ref="A1:K1"/>
    <mergeCell ref="A2:K2"/>
    <mergeCell ref="A3:A4"/>
    <mergeCell ref="B3:B4"/>
    <mergeCell ref="C3:C4"/>
    <mergeCell ref="D3:H3"/>
    <mergeCell ref="I3:J3"/>
    <mergeCell ref="K3:K4"/>
  </mergeCells>
  <pageMargins left="0" right="0" top="0" bottom="0" header="0" footer="0"/>
  <pageSetup paperSize="9" orientation="landscape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43"/>
  <sheetViews>
    <sheetView zoomScale="120" zoomScaleNormal="120" workbookViewId="0">
      <pane xSplit="6" ySplit="6" topLeftCell="G7" activePane="bottomRight" state="frozen"/>
      <selection pane="topRight" activeCell="H1" sqref="H1"/>
      <selection pane="bottomLeft" activeCell="A9" sqref="A9"/>
      <selection pane="bottomRight" activeCell="K3" sqref="K3"/>
    </sheetView>
  </sheetViews>
  <sheetFormatPr defaultColWidth="9" defaultRowHeight="24.95" customHeight="1"/>
  <cols>
    <col min="1" max="1" width="30.140625" style="661" customWidth="1"/>
    <col min="2" max="2" width="10.140625" style="1050" customWidth="1"/>
    <col min="3" max="3" width="8.28515625" style="1051" customWidth="1"/>
    <col min="4" max="4" width="8.85546875" style="1047" customWidth="1"/>
    <col min="5" max="5" width="9.7109375" style="1052" customWidth="1"/>
    <col min="6" max="6" width="9" style="1053" customWidth="1"/>
    <col min="7" max="7" width="9.7109375" style="1045" customWidth="1"/>
    <col min="8" max="8" width="12" style="1046" customWidth="1"/>
    <col min="9" max="9" width="14" style="1047" customWidth="1"/>
    <col min="10" max="10" width="14.5703125" style="909" customWidth="1"/>
    <col min="11" max="11" width="40" style="682" customWidth="1"/>
    <col min="12" max="12" width="8.28515625" style="683" customWidth="1"/>
    <col min="13" max="15" width="9.5703125" style="659" customWidth="1"/>
    <col min="16" max="17" width="10.5703125" style="659" customWidth="1"/>
    <col min="18" max="18" width="10.5703125" style="660" customWidth="1"/>
    <col min="19" max="19" width="9" style="660"/>
    <col min="20" max="16384" width="9" style="661"/>
  </cols>
  <sheetData>
    <row r="1" spans="1:19" s="634" customFormat="1" ht="24.95" customHeight="1">
      <c r="A1" s="1177" t="s">
        <v>202</v>
      </c>
      <c r="B1" s="1177"/>
      <c r="C1" s="1177"/>
      <c r="D1" s="1177"/>
      <c r="E1" s="1177"/>
      <c r="F1" s="1177"/>
      <c r="G1" s="1177"/>
      <c r="H1" s="1177"/>
      <c r="I1" s="1177"/>
      <c r="J1" s="1177"/>
      <c r="K1" s="1178"/>
      <c r="L1" s="631"/>
      <c r="M1" s="632"/>
      <c r="N1" s="632"/>
      <c r="O1" s="632"/>
      <c r="P1" s="632"/>
      <c r="Q1" s="632"/>
      <c r="R1" s="633"/>
      <c r="S1" s="633"/>
    </row>
    <row r="2" spans="1:19" s="634" customFormat="1" ht="24.95" customHeight="1">
      <c r="A2" s="1179" t="s">
        <v>0</v>
      </c>
      <c r="B2" s="1179"/>
      <c r="C2" s="1179"/>
      <c r="D2" s="1179"/>
      <c r="E2" s="1179"/>
      <c r="F2" s="1179"/>
      <c r="G2" s="1179"/>
      <c r="H2" s="1179"/>
      <c r="I2" s="1179"/>
      <c r="J2" s="1179"/>
      <c r="K2" s="1180"/>
      <c r="L2" s="631"/>
      <c r="M2" s="632"/>
      <c r="N2" s="632"/>
      <c r="O2" s="632"/>
      <c r="P2" s="632"/>
      <c r="Q2" s="632"/>
      <c r="R2" s="633"/>
      <c r="S2" s="633"/>
    </row>
    <row r="3" spans="1:19" s="640" customFormat="1" ht="24.95" customHeight="1">
      <c r="A3" s="1171" t="s">
        <v>1</v>
      </c>
      <c r="B3" s="1168" t="s">
        <v>6</v>
      </c>
      <c r="C3" s="1174" t="s">
        <v>2</v>
      </c>
      <c r="D3" s="1175"/>
      <c r="E3" s="1175"/>
      <c r="F3" s="1175"/>
      <c r="G3" s="1176"/>
      <c r="H3" s="1175"/>
      <c r="I3" s="1176"/>
      <c r="J3" s="635" t="s">
        <v>11</v>
      </c>
      <c r="K3" s="636" t="s">
        <v>69</v>
      </c>
      <c r="L3" s="637"/>
      <c r="M3" s="638"/>
      <c r="N3" s="638"/>
      <c r="O3" s="638"/>
      <c r="P3" s="638"/>
      <c r="Q3" s="638"/>
      <c r="R3" s="639"/>
      <c r="S3" s="639"/>
    </row>
    <row r="4" spans="1:19" s="640" customFormat="1" ht="24.95" customHeight="1">
      <c r="A4" s="1172"/>
      <c r="B4" s="1169"/>
      <c r="C4" s="1166" t="s">
        <v>7</v>
      </c>
      <c r="D4" s="1185" t="s">
        <v>8</v>
      </c>
      <c r="E4" s="1183" t="s">
        <v>9</v>
      </c>
      <c r="F4" s="1181" t="s">
        <v>16</v>
      </c>
      <c r="G4" s="1187" t="s">
        <v>305</v>
      </c>
      <c r="H4" s="641" t="s">
        <v>4</v>
      </c>
      <c r="I4" s="642" t="s">
        <v>3</v>
      </c>
      <c r="J4" s="643"/>
      <c r="K4" s="636"/>
      <c r="L4" s="637"/>
      <c r="M4" s="638"/>
      <c r="N4" s="638"/>
      <c r="O4" s="638"/>
      <c r="P4" s="638"/>
      <c r="Q4" s="638"/>
      <c r="R4" s="639"/>
      <c r="S4" s="639"/>
    </row>
    <row r="5" spans="1:19" s="640" customFormat="1" ht="24.95" customHeight="1">
      <c r="A5" s="1173"/>
      <c r="B5" s="1170"/>
      <c r="C5" s="1167"/>
      <c r="D5" s="1186"/>
      <c r="E5" s="1184"/>
      <c r="F5" s="1182"/>
      <c r="G5" s="1188"/>
      <c r="H5" s="644"/>
      <c r="I5" s="645"/>
      <c r="J5" s="646"/>
      <c r="K5" s="636"/>
      <c r="L5" s="637"/>
      <c r="M5" s="638"/>
      <c r="N5" s="638"/>
      <c r="O5" s="638"/>
      <c r="P5" s="638"/>
      <c r="Q5" s="638"/>
      <c r="R5" s="639"/>
      <c r="S5" s="639"/>
    </row>
    <row r="6" spans="1:19" ht="24.95" customHeight="1">
      <c r="A6" s="647" t="s">
        <v>5</v>
      </c>
      <c r="B6" s="648"/>
      <c r="C6" s="649"/>
      <c r="D6" s="650"/>
      <c r="E6" s="651"/>
      <c r="F6" s="652"/>
      <c r="G6" s="653"/>
      <c r="H6" s="654"/>
      <c r="I6" s="655"/>
      <c r="J6" s="656"/>
      <c r="K6" s="657"/>
      <c r="L6" s="658"/>
    </row>
    <row r="7" spans="1:19" s="671" customFormat="1" ht="24.95" customHeight="1">
      <c r="A7" s="662" t="s">
        <v>91</v>
      </c>
      <c r="B7" s="663">
        <f>B8+B9+B10+B11+B12+B13+B14</f>
        <v>51220</v>
      </c>
      <c r="C7" s="664"/>
      <c r="D7" s="665"/>
      <c r="E7" s="666"/>
      <c r="F7" s="667"/>
      <c r="G7" s="653"/>
      <c r="H7" s="668"/>
      <c r="I7" s="669"/>
      <c r="J7" s="670"/>
      <c r="K7" s="657"/>
      <c r="L7" s="658"/>
      <c r="M7" s="659"/>
      <c r="N7" s="659"/>
      <c r="O7" s="659"/>
      <c r="P7" s="659"/>
      <c r="Q7" s="659"/>
      <c r="R7" s="660"/>
      <c r="S7" s="660"/>
    </row>
    <row r="8" spans="1:19" s="671" customFormat="1" ht="24.95" customHeight="1">
      <c r="A8" s="672" t="s">
        <v>141</v>
      </c>
      <c r="B8" s="673">
        <v>10000</v>
      </c>
      <c r="C8" s="674"/>
      <c r="D8" s="675">
        <v>10000</v>
      </c>
      <c r="E8" s="676"/>
      <c r="F8" s="677"/>
      <c r="G8" s="678"/>
      <c r="H8" s="679">
        <v>10000</v>
      </c>
      <c r="I8" s="680">
        <f t="shared" ref="I8:I14" si="0">B8-H8</f>
        <v>0</v>
      </c>
      <c r="J8" s="681"/>
      <c r="K8" s="682"/>
      <c r="L8" s="683"/>
      <c r="M8" s="659"/>
      <c r="N8" s="659"/>
      <c r="O8" s="659"/>
      <c r="P8" s="659"/>
      <c r="Q8" s="659"/>
      <c r="R8" s="660"/>
      <c r="S8" s="660"/>
    </row>
    <row r="9" spans="1:19" s="671" customFormat="1" ht="24.95" customHeight="1">
      <c r="A9" s="672" t="s">
        <v>142</v>
      </c>
      <c r="B9" s="684">
        <v>13510</v>
      </c>
      <c r="C9" s="674"/>
      <c r="D9" s="675"/>
      <c r="E9" s="676"/>
      <c r="F9" s="677"/>
      <c r="G9" s="678"/>
      <c r="H9" s="967">
        <v>13510</v>
      </c>
      <c r="I9" s="1073">
        <f t="shared" si="0"/>
        <v>0</v>
      </c>
      <c r="J9" s="681"/>
      <c r="K9" s="682"/>
      <c r="L9" s="683"/>
      <c r="M9" s="659"/>
      <c r="N9" s="659"/>
      <c r="O9" s="659"/>
      <c r="P9" s="659"/>
      <c r="Q9" s="659"/>
      <c r="R9" s="660"/>
      <c r="S9" s="660"/>
    </row>
    <row r="10" spans="1:19" s="697" customFormat="1" ht="45" customHeight="1">
      <c r="A10" s="685" t="s">
        <v>143</v>
      </c>
      <c r="B10" s="675">
        <v>15000</v>
      </c>
      <c r="C10" s="686"/>
      <c r="D10" s="687"/>
      <c r="E10" s="688"/>
      <c r="F10" s="689"/>
      <c r="G10" s="690"/>
      <c r="H10" s="679">
        <v>0</v>
      </c>
      <c r="I10" s="699">
        <f t="shared" si="0"/>
        <v>15000</v>
      </c>
      <c r="J10" s="692"/>
      <c r="K10" s="693"/>
      <c r="L10" s="694"/>
      <c r="M10" s="695"/>
      <c r="N10" s="695"/>
      <c r="O10" s="695"/>
      <c r="P10" s="695"/>
      <c r="Q10" s="695"/>
      <c r="R10" s="696"/>
      <c r="S10" s="696"/>
    </row>
    <row r="11" spans="1:19" s="671" customFormat="1" ht="45" customHeight="1">
      <c r="A11" s="685" t="s">
        <v>144</v>
      </c>
      <c r="B11" s="675">
        <v>5000</v>
      </c>
      <c r="C11" s="686"/>
      <c r="D11" s="698"/>
      <c r="E11" s="688"/>
      <c r="F11" s="689"/>
      <c r="G11" s="690"/>
      <c r="H11" s="679">
        <v>0</v>
      </c>
      <c r="I11" s="699">
        <f t="shared" si="0"/>
        <v>5000</v>
      </c>
      <c r="J11" s="681"/>
      <c r="K11" s="700"/>
      <c r="L11" s="683"/>
      <c r="M11" s="659"/>
      <c r="N11" s="659"/>
      <c r="O11" s="659"/>
      <c r="P11" s="659"/>
      <c r="Q11" s="659"/>
      <c r="R11" s="660"/>
      <c r="S11" s="660"/>
    </row>
    <row r="12" spans="1:19" s="697" customFormat="1" ht="24.95" customHeight="1">
      <c r="A12" s="701" t="s">
        <v>145</v>
      </c>
      <c r="B12" s="673">
        <v>1500</v>
      </c>
      <c r="C12" s="702"/>
      <c r="D12" s="698"/>
      <c r="E12" s="688"/>
      <c r="F12" s="689"/>
      <c r="G12" s="690"/>
      <c r="H12" s="679">
        <v>0</v>
      </c>
      <c r="I12" s="699">
        <f t="shared" si="0"/>
        <v>1500</v>
      </c>
      <c r="J12" s="681"/>
      <c r="K12" s="703"/>
      <c r="L12" s="694"/>
      <c r="M12" s="695"/>
      <c r="N12" s="695"/>
      <c r="O12" s="695"/>
      <c r="P12" s="695"/>
      <c r="Q12" s="695"/>
      <c r="R12" s="696"/>
      <c r="S12" s="696"/>
    </row>
    <row r="13" spans="1:19" s="671" customFormat="1" ht="24.95" customHeight="1">
      <c r="A13" s="672" t="s">
        <v>146</v>
      </c>
      <c r="B13" s="673">
        <v>5010</v>
      </c>
      <c r="C13" s="702"/>
      <c r="D13" s="698"/>
      <c r="E13" s="688"/>
      <c r="F13" s="689"/>
      <c r="G13" s="690"/>
      <c r="H13" s="679">
        <v>0</v>
      </c>
      <c r="I13" s="699">
        <f t="shared" si="0"/>
        <v>5010</v>
      </c>
      <c r="J13" s="704"/>
      <c r="K13" s="682"/>
      <c r="L13" s="683"/>
      <c r="M13" s="659"/>
      <c r="N13" s="659"/>
      <c r="O13" s="659"/>
      <c r="P13" s="659"/>
      <c r="Q13" s="659"/>
      <c r="R13" s="660"/>
      <c r="S13" s="660"/>
    </row>
    <row r="14" spans="1:19" s="671" customFormat="1" ht="24.95" customHeight="1">
      <c r="A14" s="705" t="s">
        <v>147</v>
      </c>
      <c r="B14" s="673">
        <v>1200</v>
      </c>
      <c r="C14" s="686"/>
      <c r="D14" s="698"/>
      <c r="E14" s="688"/>
      <c r="F14" s="689"/>
      <c r="G14" s="690"/>
      <c r="H14" s="679">
        <v>0</v>
      </c>
      <c r="I14" s="699">
        <f t="shared" si="0"/>
        <v>1200</v>
      </c>
      <c r="J14" s="704"/>
      <c r="K14" s="682"/>
      <c r="L14" s="683"/>
      <c r="M14" s="659"/>
      <c r="N14" s="659"/>
      <c r="O14" s="659"/>
      <c r="P14" s="659"/>
      <c r="Q14" s="659"/>
      <c r="R14" s="660"/>
      <c r="S14" s="660"/>
    </row>
    <row r="15" spans="1:19" s="715" customFormat="1" ht="24.95" customHeight="1">
      <c r="A15" s="662" t="s">
        <v>92</v>
      </c>
      <c r="B15" s="706">
        <f>B16+B17+B18+B19+B20</f>
        <v>61700</v>
      </c>
      <c r="C15" s="664"/>
      <c r="D15" s="707"/>
      <c r="E15" s="708"/>
      <c r="F15" s="667"/>
      <c r="G15" s="709"/>
      <c r="H15" s="711"/>
      <c r="I15" s="669"/>
      <c r="J15" s="712"/>
      <c r="K15" s="657"/>
      <c r="L15" s="658"/>
      <c r="M15" s="713"/>
      <c r="N15" s="713"/>
      <c r="O15" s="713"/>
      <c r="P15" s="713"/>
      <c r="Q15" s="713"/>
      <c r="R15" s="714"/>
      <c r="S15" s="714"/>
    </row>
    <row r="16" spans="1:19" s="671" customFormat="1" ht="24.95" customHeight="1">
      <c r="A16" s="716" t="s">
        <v>84</v>
      </c>
      <c r="B16" s="717">
        <v>25100</v>
      </c>
      <c r="C16" s="718"/>
      <c r="D16" s="698"/>
      <c r="E16" s="719"/>
      <c r="F16" s="677"/>
      <c r="G16" s="720"/>
      <c r="H16" s="735">
        <v>0</v>
      </c>
      <c r="I16" s="680">
        <f>B16-H16</f>
        <v>25100</v>
      </c>
      <c r="J16" s="722"/>
      <c r="K16" s="1054"/>
      <c r="L16" s="683"/>
      <c r="M16" s="659"/>
      <c r="N16" s="659"/>
      <c r="O16" s="659"/>
      <c r="P16" s="659"/>
      <c r="Q16" s="659"/>
      <c r="R16" s="660"/>
      <c r="S16" s="660"/>
    </row>
    <row r="17" spans="1:19" s="671" customFormat="1" ht="24.95" customHeight="1">
      <c r="A17" s="723" t="s">
        <v>85</v>
      </c>
      <c r="B17" s="717">
        <v>17700</v>
      </c>
      <c r="C17" s="718"/>
      <c r="D17" s="698">
        <v>17700</v>
      </c>
      <c r="E17" s="719"/>
      <c r="F17" s="677"/>
      <c r="G17" s="720"/>
      <c r="H17" s="945">
        <v>17654</v>
      </c>
      <c r="I17" s="1073">
        <f>B17-H17</f>
        <v>46</v>
      </c>
      <c r="J17" s="722" t="s">
        <v>12</v>
      </c>
      <c r="K17" s="682"/>
      <c r="L17" s="683"/>
      <c r="M17" s="659"/>
      <c r="N17" s="659"/>
      <c r="O17" s="659"/>
      <c r="P17" s="659"/>
      <c r="Q17" s="659"/>
      <c r="R17" s="660"/>
      <c r="S17" s="660"/>
    </row>
    <row r="18" spans="1:19" s="733" customFormat="1" ht="24.95" customHeight="1">
      <c r="A18" s="724" t="s">
        <v>86</v>
      </c>
      <c r="B18" s="725">
        <v>4550</v>
      </c>
      <c r="C18" s="702"/>
      <c r="D18" s="687"/>
      <c r="E18" s="719"/>
      <c r="F18" s="689"/>
      <c r="G18" s="690"/>
      <c r="H18" s="679">
        <v>0</v>
      </c>
      <c r="I18" s="699">
        <f>B18-H18</f>
        <v>4550</v>
      </c>
      <c r="J18" s="722"/>
      <c r="K18" s="729"/>
      <c r="L18" s="730"/>
      <c r="M18" s="731"/>
      <c r="N18" s="731"/>
      <c r="O18" s="731"/>
      <c r="P18" s="731"/>
      <c r="Q18" s="731"/>
      <c r="R18" s="732"/>
      <c r="S18" s="732"/>
    </row>
    <row r="19" spans="1:19" s="671" customFormat="1" ht="24.95" customHeight="1">
      <c r="A19" s="724" t="s">
        <v>87</v>
      </c>
      <c r="B19" s="725">
        <v>12000</v>
      </c>
      <c r="C19" s="674"/>
      <c r="D19" s="698">
        <v>12000</v>
      </c>
      <c r="E19" s="719"/>
      <c r="F19" s="677"/>
      <c r="G19" s="720"/>
      <c r="H19" s="945">
        <v>6990</v>
      </c>
      <c r="I19" s="1073">
        <f>D19-H19</f>
        <v>5010</v>
      </c>
      <c r="J19" s="704" t="s">
        <v>17</v>
      </c>
      <c r="K19" s="1054"/>
      <c r="L19" s="683"/>
      <c r="M19" s="659"/>
      <c r="N19" s="659"/>
      <c r="O19" s="659"/>
      <c r="P19" s="659"/>
      <c r="Q19" s="659"/>
      <c r="R19" s="660"/>
      <c r="S19" s="660"/>
    </row>
    <row r="20" spans="1:19" s="733" customFormat="1" ht="24.95" customHeight="1">
      <c r="A20" s="724" t="s">
        <v>148</v>
      </c>
      <c r="B20" s="725">
        <v>2350</v>
      </c>
      <c r="C20" s="702"/>
      <c r="D20" s="687"/>
      <c r="E20" s="719"/>
      <c r="F20" s="689"/>
      <c r="G20" s="690"/>
      <c r="H20" s="679">
        <v>0</v>
      </c>
      <c r="I20" s="699">
        <f>B20-H20</f>
        <v>2350</v>
      </c>
      <c r="J20" s="722"/>
      <c r="K20" s="729"/>
      <c r="L20" s="730"/>
      <c r="M20" s="731"/>
      <c r="N20" s="731"/>
      <c r="O20" s="731"/>
      <c r="P20" s="731"/>
      <c r="Q20" s="731"/>
      <c r="R20" s="732"/>
      <c r="S20" s="732"/>
    </row>
    <row r="21" spans="1:19" s="715" customFormat="1" ht="24.95" customHeight="1">
      <c r="A21" s="662" t="s">
        <v>93</v>
      </c>
      <c r="B21" s="706">
        <f>B22+B23+B24+B25</f>
        <v>44600</v>
      </c>
      <c r="C21" s="649"/>
      <c r="D21" s="736"/>
      <c r="E21" s="666"/>
      <c r="F21" s="667"/>
      <c r="G21" s="709"/>
      <c r="H21" s="711"/>
      <c r="I21" s="669"/>
      <c r="J21" s="670"/>
      <c r="K21" s="657"/>
      <c r="L21" s="658"/>
      <c r="M21" s="713"/>
      <c r="N21" s="713"/>
      <c r="O21" s="713"/>
      <c r="P21" s="713"/>
      <c r="Q21" s="713"/>
      <c r="R21" s="714"/>
      <c r="S21" s="714"/>
    </row>
    <row r="22" spans="1:19" s="733" customFormat="1" ht="24.95" customHeight="1">
      <c r="A22" s="737" t="s">
        <v>152</v>
      </c>
      <c r="B22" s="738">
        <v>8770</v>
      </c>
      <c r="C22" s="702"/>
      <c r="D22" s="698"/>
      <c r="E22" s="688"/>
      <c r="F22" s="689"/>
      <c r="G22" s="690"/>
      <c r="H22" s="679">
        <v>0</v>
      </c>
      <c r="I22" s="699">
        <f>B22-H22</f>
        <v>8770</v>
      </c>
      <c r="J22" s="739"/>
      <c r="K22" s="729"/>
      <c r="L22" s="730"/>
      <c r="M22" s="731"/>
      <c r="N22" s="731"/>
      <c r="O22" s="731"/>
      <c r="P22" s="731"/>
      <c r="Q22" s="731"/>
      <c r="R22" s="732"/>
      <c r="S22" s="732"/>
    </row>
    <row r="23" spans="1:19" s="733" customFormat="1" ht="24.95" customHeight="1">
      <c r="A23" s="737" t="s">
        <v>149</v>
      </c>
      <c r="B23" s="740">
        <v>4830</v>
      </c>
      <c r="C23" s="702"/>
      <c r="D23" s="698"/>
      <c r="E23" s="688"/>
      <c r="F23" s="689"/>
      <c r="G23" s="690"/>
      <c r="H23" s="679">
        <v>0</v>
      </c>
      <c r="I23" s="699">
        <f>B23-H23</f>
        <v>4830</v>
      </c>
      <c r="J23" s="739"/>
      <c r="K23" s="729"/>
      <c r="L23" s="730"/>
      <c r="M23" s="731"/>
      <c r="N23" s="731"/>
      <c r="O23" s="731"/>
      <c r="P23" s="731"/>
      <c r="Q23" s="731"/>
      <c r="R23" s="732"/>
      <c r="S23" s="732"/>
    </row>
    <row r="24" spans="1:19" s="733" customFormat="1" ht="24.95" customHeight="1">
      <c r="A24" s="737" t="s">
        <v>150</v>
      </c>
      <c r="B24" s="738">
        <v>15000</v>
      </c>
      <c r="C24" s="702"/>
      <c r="D24" s="698"/>
      <c r="E24" s="688"/>
      <c r="F24" s="689"/>
      <c r="G24" s="690"/>
      <c r="H24" s="679">
        <v>0</v>
      </c>
      <c r="I24" s="699">
        <f>B24-H24</f>
        <v>15000</v>
      </c>
      <c r="J24" s="739"/>
      <c r="K24" s="729"/>
      <c r="L24" s="730"/>
      <c r="M24" s="731"/>
      <c r="N24" s="731"/>
      <c r="O24" s="731"/>
      <c r="P24" s="731"/>
      <c r="Q24" s="731"/>
      <c r="R24" s="732"/>
      <c r="S24" s="732"/>
    </row>
    <row r="25" spans="1:19" s="733" customFormat="1" ht="45" customHeight="1">
      <c r="A25" s="737" t="s">
        <v>151</v>
      </c>
      <c r="B25" s="738">
        <v>16000</v>
      </c>
      <c r="C25" s="702"/>
      <c r="D25" s="698"/>
      <c r="E25" s="688"/>
      <c r="F25" s="689"/>
      <c r="G25" s="690"/>
      <c r="H25" s="679">
        <v>0</v>
      </c>
      <c r="I25" s="699">
        <f>B25-H25</f>
        <v>16000</v>
      </c>
      <c r="J25" s="739"/>
      <c r="K25" s="729"/>
      <c r="L25" s="730"/>
      <c r="M25" s="731"/>
      <c r="N25" s="731"/>
      <c r="O25" s="731"/>
      <c r="P25" s="731"/>
      <c r="Q25" s="731"/>
      <c r="R25" s="732"/>
      <c r="S25" s="732"/>
    </row>
    <row r="26" spans="1:19" s="715" customFormat="1" ht="60" customHeight="1">
      <c r="A26" s="741" t="s">
        <v>90</v>
      </c>
      <c r="B26" s="706">
        <f>B27+B28+B29+B30</f>
        <v>185340</v>
      </c>
      <c r="C26" s="649"/>
      <c r="D26" s="742"/>
      <c r="E26" s="708"/>
      <c r="F26" s="667"/>
      <c r="G26" s="709"/>
      <c r="H26" s="711"/>
      <c r="I26" s="669"/>
      <c r="J26" s="656"/>
      <c r="K26" s="657"/>
      <c r="L26" s="658"/>
      <c r="M26" s="713"/>
      <c r="N26" s="713"/>
      <c r="O26" s="713"/>
      <c r="P26" s="713"/>
      <c r="Q26" s="713"/>
      <c r="R26" s="714"/>
      <c r="S26" s="714"/>
    </row>
    <row r="27" spans="1:19" s="733" customFormat="1" ht="24.95" customHeight="1">
      <c r="A27" s="743" t="s">
        <v>153</v>
      </c>
      <c r="B27" s="744">
        <v>43440</v>
      </c>
      <c r="C27" s="702"/>
      <c r="D27" s="698"/>
      <c r="E27" s="745"/>
      <c r="F27" s="689"/>
      <c r="G27" s="690"/>
      <c r="H27" s="679">
        <v>0</v>
      </c>
      <c r="I27" s="699">
        <f>B27-H27</f>
        <v>43440</v>
      </c>
      <c r="J27" s="746"/>
      <c r="K27" s="729"/>
      <c r="L27" s="730"/>
      <c r="M27" s="731"/>
      <c r="N27" s="731"/>
      <c r="O27" s="731"/>
      <c r="P27" s="731"/>
      <c r="Q27" s="731"/>
      <c r="R27" s="732"/>
      <c r="S27" s="732"/>
    </row>
    <row r="28" spans="1:19" s="733" customFormat="1" ht="34.5" customHeight="1">
      <c r="A28" s="747" t="s">
        <v>154</v>
      </c>
      <c r="B28" s="1072">
        <v>62900</v>
      </c>
      <c r="C28" s="702"/>
      <c r="D28" s="698">
        <v>62900</v>
      </c>
      <c r="E28" s="745"/>
      <c r="F28" s="689"/>
      <c r="G28" s="690"/>
      <c r="H28" s="967">
        <v>50000</v>
      </c>
      <c r="I28" s="1074">
        <f>B28-H28</f>
        <v>12900</v>
      </c>
      <c r="J28" s="746" t="s">
        <v>328</v>
      </c>
      <c r="K28" s="682"/>
      <c r="L28" s="730"/>
      <c r="M28" s="731"/>
      <c r="N28" s="731"/>
      <c r="O28" s="731"/>
      <c r="P28" s="731"/>
      <c r="Q28" s="731"/>
      <c r="R28" s="732"/>
      <c r="S28" s="732"/>
    </row>
    <row r="29" spans="1:19" s="733" customFormat="1" ht="24.95" customHeight="1">
      <c r="A29" s="747" t="s">
        <v>155</v>
      </c>
      <c r="B29" s="748">
        <v>65000</v>
      </c>
      <c r="C29" s="702"/>
      <c r="D29" s="698">
        <v>37420</v>
      </c>
      <c r="E29" s="749">
        <v>27580</v>
      </c>
      <c r="F29" s="689"/>
      <c r="G29" s="690"/>
      <c r="H29" s="679">
        <v>37420</v>
      </c>
      <c r="I29" s="699">
        <f>B29-H29</f>
        <v>27580</v>
      </c>
      <c r="J29" s="722" t="s">
        <v>331</v>
      </c>
      <c r="K29" s="682"/>
      <c r="L29" s="730"/>
      <c r="M29" s="731"/>
      <c r="N29" s="731"/>
      <c r="O29" s="731"/>
      <c r="P29" s="731"/>
      <c r="Q29" s="731"/>
      <c r="R29" s="732"/>
      <c r="S29" s="732"/>
    </row>
    <row r="30" spans="1:19" s="671" customFormat="1" ht="24.95" customHeight="1">
      <c r="A30" s="747" t="s">
        <v>156</v>
      </c>
      <c r="B30" s="750">
        <v>14000</v>
      </c>
      <c r="C30" s="674"/>
      <c r="D30" s="698">
        <v>14000</v>
      </c>
      <c r="E30" s="749"/>
      <c r="F30" s="677"/>
      <c r="G30" s="720"/>
      <c r="H30" s="735">
        <v>8000</v>
      </c>
      <c r="I30" s="680">
        <f>B30-H30</f>
        <v>6000</v>
      </c>
      <c r="J30" s="722"/>
      <c r="K30" s="682"/>
      <c r="L30" s="683"/>
      <c r="M30" s="659"/>
      <c r="N30" s="659"/>
      <c r="O30" s="659"/>
      <c r="P30" s="659"/>
      <c r="Q30" s="659"/>
      <c r="R30" s="660"/>
      <c r="S30" s="660"/>
    </row>
    <row r="31" spans="1:19" s="715" customFormat="1" ht="24.95" customHeight="1">
      <c r="A31" s="662" t="s">
        <v>89</v>
      </c>
      <c r="B31" s="706">
        <f>B32+B33+B34</f>
        <v>141260</v>
      </c>
      <c r="C31" s="649"/>
      <c r="D31" s="736"/>
      <c r="E31" s="666"/>
      <c r="F31" s="667"/>
      <c r="G31" s="709"/>
      <c r="H31" s="711"/>
      <c r="I31" s="751"/>
      <c r="J31" s="752"/>
      <c r="K31" s="657"/>
      <c r="L31" s="658"/>
      <c r="M31" s="713"/>
      <c r="N31" s="713"/>
      <c r="O31" s="713"/>
      <c r="P31" s="713"/>
      <c r="Q31" s="713"/>
      <c r="R31" s="714"/>
      <c r="S31" s="714"/>
    </row>
    <row r="32" spans="1:19" s="733" customFormat="1" ht="60" customHeight="1">
      <c r="A32" s="685" t="s">
        <v>88</v>
      </c>
      <c r="B32" s="753">
        <v>80000</v>
      </c>
      <c r="C32" s="702"/>
      <c r="D32" s="698">
        <v>80000</v>
      </c>
      <c r="E32" s="688"/>
      <c r="F32" s="689"/>
      <c r="G32" s="690"/>
      <c r="H32" s="679">
        <v>46402</v>
      </c>
      <c r="I32" s="699">
        <f>B32-H32</f>
        <v>33598</v>
      </c>
      <c r="J32" s="722"/>
      <c r="K32" s="729"/>
      <c r="L32" s="730"/>
      <c r="M32" s="731"/>
      <c r="N32" s="731"/>
      <c r="O32" s="731"/>
      <c r="P32" s="731"/>
      <c r="Q32" s="731"/>
      <c r="R32" s="732"/>
      <c r="S32" s="732"/>
    </row>
    <row r="33" spans="1:19" s="733" customFormat="1" ht="60" customHeight="1">
      <c r="A33" s="685" t="s">
        <v>157</v>
      </c>
      <c r="B33" s="753">
        <v>15000</v>
      </c>
      <c r="C33" s="702"/>
      <c r="D33" s="698">
        <v>15000</v>
      </c>
      <c r="E33" s="688"/>
      <c r="F33" s="689"/>
      <c r="G33" s="690"/>
      <c r="H33" s="679">
        <v>14588</v>
      </c>
      <c r="I33" s="699">
        <f>B33-H33</f>
        <v>412</v>
      </c>
      <c r="J33" s="722" t="s">
        <v>324</v>
      </c>
      <c r="K33" s="792"/>
      <c r="L33" s="730"/>
      <c r="M33" s="731"/>
      <c r="N33" s="731"/>
      <c r="O33" s="731"/>
      <c r="P33" s="731"/>
      <c r="Q33" s="731"/>
      <c r="R33" s="732"/>
      <c r="S33" s="732"/>
    </row>
    <row r="34" spans="1:19" s="733" customFormat="1" ht="24.95" customHeight="1">
      <c r="A34" s="672" t="s">
        <v>158</v>
      </c>
      <c r="B34" s="756">
        <v>46260</v>
      </c>
      <c r="C34" s="702"/>
      <c r="D34" s="698">
        <v>46260</v>
      </c>
      <c r="E34" s="688"/>
      <c r="F34" s="689"/>
      <c r="G34" s="690"/>
      <c r="H34" s="679">
        <v>36210</v>
      </c>
      <c r="I34" s="699">
        <f>B34-H34</f>
        <v>10050</v>
      </c>
      <c r="J34" s="722" t="s">
        <v>303</v>
      </c>
      <c r="K34" s="729"/>
      <c r="L34" s="730"/>
      <c r="M34" s="731"/>
      <c r="N34" s="731"/>
      <c r="O34" s="731"/>
      <c r="P34" s="731"/>
      <c r="Q34" s="731"/>
      <c r="R34" s="732"/>
      <c r="S34" s="732"/>
    </row>
    <row r="35" spans="1:19" s="715" customFormat="1" ht="24.95" customHeight="1">
      <c r="A35" s="662" t="s">
        <v>94</v>
      </c>
      <c r="B35" s="706">
        <f>B36+B37+B38+B39+B40+B41+B42+B43+B44</f>
        <v>109600</v>
      </c>
      <c r="C35" s="649"/>
      <c r="D35" s="707"/>
      <c r="E35" s="757"/>
      <c r="F35" s="667"/>
      <c r="G35" s="709"/>
      <c r="H35" s="711"/>
      <c r="I35" s="669"/>
      <c r="J35" s="670"/>
      <c r="K35" s="657"/>
      <c r="L35" s="658"/>
      <c r="M35" s="713"/>
      <c r="N35" s="713"/>
      <c r="O35" s="713"/>
      <c r="P35" s="713"/>
      <c r="Q35" s="713"/>
      <c r="R35" s="714"/>
      <c r="S35" s="714"/>
    </row>
    <row r="36" spans="1:19" s="733" customFormat="1" ht="60" customHeight="1">
      <c r="A36" s="758" t="s">
        <v>159</v>
      </c>
      <c r="B36" s="759" t="s">
        <v>160</v>
      </c>
      <c r="C36" s="702"/>
      <c r="D36" s="760">
        <v>22500</v>
      </c>
      <c r="E36" s="688"/>
      <c r="F36" s="689"/>
      <c r="G36" s="690"/>
      <c r="H36" s="967">
        <v>16320</v>
      </c>
      <c r="I36" s="1074">
        <f>D36-H36</f>
        <v>6180</v>
      </c>
      <c r="J36" s="712" t="s">
        <v>318</v>
      </c>
      <c r="K36" s="729"/>
      <c r="L36" s="730"/>
      <c r="M36" s="731"/>
      <c r="N36" s="731"/>
      <c r="O36" s="731"/>
      <c r="P36" s="731"/>
      <c r="Q36" s="731"/>
      <c r="R36" s="732"/>
      <c r="S36" s="732"/>
    </row>
    <row r="37" spans="1:19" s="770" customFormat="1" ht="60" customHeight="1">
      <c r="A37" s="672" t="s">
        <v>307</v>
      </c>
      <c r="B37" s="759" t="s">
        <v>161</v>
      </c>
      <c r="C37" s="761"/>
      <c r="D37" s="762">
        <v>15000</v>
      </c>
      <c r="E37" s="763"/>
      <c r="F37" s="764"/>
      <c r="G37" s="765"/>
      <c r="H37" s="766">
        <v>15000</v>
      </c>
      <c r="I37" s="767">
        <f t="shared" ref="I37:I44" si="1">B37-H37</f>
        <v>0</v>
      </c>
      <c r="J37" s="937" t="s">
        <v>333</v>
      </c>
      <c r="K37" s="682"/>
      <c r="L37" s="730"/>
      <c r="M37" s="1089"/>
      <c r="N37" s="1089"/>
      <c r="O37" s="768"/>
      <c r="P37" s="768"/>
      <c r="Q37" s="768"/>
      <c r="R37" s="769"/>
      <c r="S37" s="769"/>
    </row>
    <row r="38" spans="1:19" s="779" customFormat="1" ht="45" customHeight="1">
      <c r="A38" s="771" t="s">
        <v>162</v>
      </c>
      <c r="B38" s="772" t="s">
        <v>161</v>
      </c>
      <c r="C38" s="773"/>
      <c r="D38" s="774">
        <v>15000</v>
      </c>
      <c r="E38" s="775"/>
      <c r="F38" s="776"/>
      <c r="G38" s="777"/>
      <c r="H38" s="1075">
        <v>15000</v>
      </c>
      <c r="I38" s="1076">
        <f t="shared" si="1"/>
        <v>0</v>
      </c>
      <c r="J38" s="778" t="s">
        <v>322</v>
      </c>
      <c r="K38" s="729"/>
      <c r="L38" s="730"/>
      <c r="M38" s="731"/>
      <c r="N38" s="731"/>
      <c r="O38" s="731"/>
      <c r="P38" s="731"/>
      <c r="Q38" s="731"/>
      <c r="R38" s="732"/>
      <c r="S38" s="732"/>
    </row>
    <row r="39" spans="1:19" s="783" customFormat="1" ht="45" customHeight="1">
      <c r="A39" s="758" t="s">
        <v>308</v>
      </c>
      <c r="B39" s="759" t="s">
        <v>163</v>
      </c>
      <c r="C39" s="702"/>
      <c r="D39" s="760"/>
      <c r="E39" s="688"/>
      <c r="F39" s="689"/>
      <c r="G39" s="690"/>
      <c r="H39" s="679">
        <v>0</v>
      </c>
      <c r="I39" s="679">
        <f t="shared" si="1"/>
        <v>12000</v>
      </c>
      <c r="J39" s="780"/>
      <c r="K39" s="729"/>
      <c r="L39" s="781"/>
      <c r="M39" s="782"/>
      <c r="N39" s="782"/>
      <c r="O39" s="782"/>
      <c r="P39" s="782"/>
      <c r="Q39" s="782"/>
    </row>
    <row r="40" spans="1:19" s="732" customFormat="1" ht="45" customHeight="1">
      <c r="A40" s="747" t="s">
        <v>164</v>
      </c>
      <c r="B40" s="759" t="s">
        <v>161</v>
      </c>
      <c r="C40" s="702"/>
      <c r="D40" s="760">
        <v>15000</v>
      </c>
      <c r="E40" s="688"/>
      <c r="F40" s="689"/>
      <c r="G40" s="690"/>
      <c r="H40" s="967">
        <v>15000</v>
      </c>
      <c r="I40" s="1074">
        <f t="shared" si="1"/>
        <v>0</v>
      </c>
      <c r="J40" s="780" t="s">
        <v>325</v>
      </c>
      <c r="K40" s="792"/>
      <c r="L40" s="730"/>
      <c r="M40" s="731"/>
      <c r="N40" s="731"/>
      <c r="O40" s="731"/>
      <c r="P40" s="731"/>
      <c r="Q40" s="731"/>
    </row>
    <row r="41" spans="1:19" s="732" customFormat="1" ht="45" customHeight="1">
      <c r="A41" s="758" t="s">
        <v>165</v>
      </c>
      <c r="B41" s="759" t="s">
        <v>166</v>
      </c>
      <c r="C41" s="702"/>
      <c r="D41" s="760"/>
      <c r="E41" s="688"/>
      <c r="F41" s="689"/>
      <c r="G41" s="690"/>
      <c r="H41" s="679">
        <v>0</v>
      </c>
      <c r="I41" s="699">
        <f t="shared" si="1"/>
        <v>8000</v>
      </c>
      <c r="J41" s="780"/>
      <c r="K41" s="729"/>
      <c r="L41" s="730"/>
      <c r="M41" s="731"/>
      <c r="N41" s="731"/>
      <c r="O41" s="731"/>
      <c r="P41" s="731"/>
      <c r="Q41" s="731"/>
    </row>
    <row r="42" spans="1:19" s="732" customFormat="1" ht="24.95" customHeight="1">
      <c r="A42" s="743" t="s">
        <v>167</v>
      </c>
      <c r="B42" s="784" t="s">
        <v>168</v>
      </c>
      <c r="C42" s="702"/>
      <c r="D42" s="760"/>
      <c r="E42" s="688"/>
      <c r="F42" s="689"/>
      <c r="G42" s="690"/>
      <c r="H42" s="679">
        <v>0</v>
      </c>
      <c r="I42" s="699">
        <f t="shared" si="1"/>
        <v>500</v>
      </c>
      <c r="J42" s="780"/>
      <c r="K42" s="729"/>
      <c r="L42" s="730"/>
      <c r="M42" s="731"/>
      <c r="N42" s="731"/>
      <c r="O42" s="731"/>
      <c r="P42" s="731"/>
      <c r="Q42" s="731"/>
    </row>
    <row r="43" spans="1:19" s="732" customFormat="1" ht="24.95" customHeight="1">
      <c r="A43" s="743" t="s">
        <v>169</v>
      </c>
      <c r="B43" s="784" t="s">
        <v>168</v>
      </c>
      <c r="C43" s="702"/>
      <c r="D43" s="760"/>
      <c r="E43" s="688"/>
      <c r="F43" s="689"/>
      <c r="G43" s="690"/>
      <c r="H43" s="679">
        <v>0</v>
      </c>
      <c r="I43" s="699">
        <f t="shared" si="1"/>
        <v>500</v>
      </c>
      <c r="J43" s="780"/>
      <c r="K43" s="729"/>
      <c r="L43" s="730"/>
      <c r="M43" s="731"/>
      <c r="N43" s="731"/>
      <c r="O43" s="731"/>
      <c r="P43" s="731"/>
      <c r="Q43" s="731"/>
    </row>
    <row r="44" spans="1:19" s="732" customFormat="1" ht="24.95" customHeight="1">
      <c r="A44" s="743" t="s">
        <v>170</v>
      </c>
      <c r="B44" s="784" t="s">
        <v>171</v>
      </c>
      <c r="C44" s="702"/>
      <c r="D44" s="760"/>
      <c r="E44" s="688"/>
      <c r="F44" s="689"/>
      <c r="G44" s="690"/>
      <c r="H44" s="679">
        <v>0</v>
      </c>
      <c r="I44" s="699">
        <f t="shared" si="1"/>
        <v>21100</v>
      </c>
      <c r="J44" s="780"/>
      <c r="K44" s="729"/>
      <c r="L44" s="730"/>
      <c r="M44" s="731"/>
      <c r="N44" s="731"/>
      <c r="O44" s="731"/>
      <c r="P44" s="731"/>
      <c r="Q44" s="731"/>
    </row>
    <row r="45" spans="1:19" s="715" customFormat="1" ht="45" customHeight="1">
      <c r="A45" s="662" t="s">
        <v>95</v>
      </c>
      <c r="B45" s="663">
        <f>B46+B49+B50+B51+B52</f>
        <v>89300</v>
      </c>
      <c r="C45" s="785"/>
      <c r="D45" s="742"/>
      <c r="E45" s="666"/>
      <c r="F45" s="667"/>
      <c r="G45" s="709"/>
      <c r="H45" s="711"/>
      <c r="I45" s="669"/>
      <c r="J45" s="670"/>
      <c r="K45" s="657"/>
      <c r="L45" s="658"/>
      <c r="M45" s="713"/>
      <c r="N45" s="713"/>
      <c r="O45" s="713"/>
      <c r="P45" s="713"/>
      <c r="Q45" s="713"/>
      <c r="R45" s="714"/>
      <c r="S45" s="714"/>
    </row>
    <row r="46" spans="1:19" s="733" customFormat="1" ht="45" customHeight="1">
      <c r="A46" s="685" t="s">
        <v>172</v>
      </c>
      <c r="B46" s="675">
        <v>17000</v>
      </c>
      <c r="C46" s="786"/>
      <c r="D46" s="698">
        <v>17000</v>
      </c>
      <c r="E46" s="727"/>
      <c r="F46" s="787"/>
      <c r="G46" s="788"/>
      <c r="H46" s="679">
        <v>17000</v>
      </c>
      <c r="I46" s="699">
        <f>B46-H46</f>
        <v>0</v>
      </c>
      <c r="J46" s="712"/>
      <c r="K46" s="729"/>
      <c r="L46" s="730"/>
      <c r="M46" s="731"/>
      <c r="N46" s="731"/>
      <c r="O46" s="731"/>
      <c r="P46" s="731"/>
      <c r="Q46" s="731"/>
      <c r="R46" s="732"/>
      <c r="S46" s="732"/>
    </row>
    <row r="47" spans="1:19" s="733" customFormat="1" ht="24.95" customHeight="1">
      <c r="A47" s="685"/>
      <c r="B47" s="675"/>
      <c r="C47" s="786"/>
      <c r="D47" s="698"/>
      <c r="E47" s="727"/>
      <c r="F47" s="787"/>
      <c r="G47" s="788"/>
      <c r="H47" s="754"/>
      <c r="I47" s="755"/>
      <c r="J47" s="712"/>
      <c r="K47" s="729"/>
      <c r="L47" s="730"/>
      <c r="M47" s="731"/>
      <c r="N47" s="731"/>
      <c r="O47" s="731"/>
      <c r="P47" s="731"/>
      <c r="Q47" s="731"/>
      <c r="R47" s="732"/>
      <c r="S47" s="732"/>
    </row>
    <row r="48" spans="1:19" s="733" customFormat="1" ht="24.95" customHeight="1">
      <c r="A48" s="685"/>
      <c r="B48" s="675"/>
      <c r="C48" s="786"/>
      <c r="D48" s="698"/>
      <c r="E48" s="727"/>
      <c r="F48" s="787"/>
      <c r="G48" s="788"/>
      <c r="H48" s="754"/>
      <c r="I48" s="755"/>
      <c r="J48" s="712"/>
      <c r="K48" s="729"/>
      <c r="L48" s="730"/>
      <c r="M48" s="731"/>
      <c r="N48" s="731"/>
      <c r="O48" s="731"/>
      <c r="P48" s="731"/>
      <c r="Q48" s="731"/>
      <c r="R48" s="732"/>
      <c r="S48" s="732"/>
    </row>
    <row r="49" spans="1:19" s="733" customFormat="1" ht="60" customHeight="1">
      <c r="A49" s="789" t="s">
        <v>173</v>
      </c>
      <c r="B49" s="753">
        <v>24000</v>
      </c>
      <c r="C49" s="786"/>
      <c r="D49" s="698">
        <v>24000</v>
      </c>
      <c r="E49" s="727"/>
      <c r="F49" s="787"/>
      <c r="G49" s="788"/>
      <c r="H49" s="679">
        <v>14000</v>
      </c>
      <c r="I49" s="699">
        <f>B49-H49</f>
        <v>10000</v>
      </c>
      <c r="J49" s="712"/>
      <c r="K49" s="729"/>
      <c r="L49" s="730"/>
      <c r="M49" s="731"/>
      <c r="N49" s="731"/>
      <c r="O49" s="731"/>
      <c r="P49" s="731"/>
      <c r="Q49" s="731"/>
      <c r="R49" s="732"/>
      <c r="S49" s="732"/>
    </row>
    <row r="50" spans="1:19" s="733" customFormat="1" ht="45" customHeight="1">
      <c r="A50" s="789" t="s">
        <v>174</v>
      </c>
      <c r="B50" s="753">
        <v>16000</v>
      </c>
      <c r="C50" s="790"/>
      <c r="D50" s="791"/>
      <c r="E50" s="727"/>
      <c r="F50" s="787"/>
      <c r="G50" s="788"/>
      <c r="H50" s="679">
        <v>0</v>
      </c>
      <c r="I50" s="699">
        <f>B50-H50</f>
        <v>16000</v>
      </c>
      <c r="J50" s="722"/>
      <c r="K50" s="792"/>
      <c r="L50" s="730"/>
      <c r="M50" s="731"/>
      <c r="N50" s="731"/>
      <c r="O50" s="731"/>
      <c r="P50" s="731"/>
      <c r="Q50" s="731"/>
      <c r="R50" s="732"/>
      <c r="S50" s="732"/>
    </row>
    <row r="51" spans="1:19" s="733" customFormat="1" ht="60" customHeight="1">
      <c r="A51" s="685" t="s">
        <v>175</v>
      </c>
      <c r="B51" s="793">
        <v>10000</v>
      </c>
      <c r="C51" s="790"/>
      <c r="D51" s="794">
        <v>10000</v>
      </c>
      <c r="E51" s="727"/>
      <c r="F51" s="787"/>
      <c r="G51" s="788"/>
      <c r="H51" s="679">
        <v>4800</v>
      </c>
      <c r="I51" s="699">
        <f>B51-H51</f>
        <v>5200</v>
      </c>
      <c r="J51" s="704" t="s">
        <v>327</v>
      </c>
      <c r="K51" s="729"/>
      <c r="L51" s="730"/>
      <c r="M51" s="731"/>
      <c r="N51" s="731"/>
      <c r="O51" s="731"/>
      <c r="P51" s="731"/>
      <c r="Q51" s="731"/>
      <c r="R51" s="732"/>
      <c r="S51" s="732"/>
    </row>
    <row r="52" spans="1:19" s="733" customFormat="1" ht="24.95" customHeight="1">
      <c r="A52" s="685" t="s">
        <v>176</v>
      </c>
      <c r="B52" s="795">
        <v>22300</v>
      </c>
      <c r="C52" s="796"/>
      <c r="D52" s="794">
        <v>22300</v>
      </c>
      <c r="E52" s="727"/>
      <c r="F52" s="787"/>
      <c r="G52" s="788"/>
      <c r="H52" s="679">
        <v>10500</v>
      </c>
      <c r="I52" s="699">
        <f>B52-H52</f>
        <v>11800</v>
      </c>
      <c r="J52" s="704" t="s">
        <v>327</v>
      </c>
      <c r="K52" s="729"/>
      <c r="L52" s="730"/>
      <c r="M52" s="731"/>
      <c r="N52" s="731"/>
      <c r="O52" s="731"/>
      <c r="P52" s="731"/>
      <c r="Q52" s="731"/>
      <c r="R52" s="732"/>
      <c r="S52" s="732"/>
    </row>
    <row r="53" spans="1:19" s="733" customFormat="1" ht="24.95" customHeight="1">
      <c r="A53" s="797"/>
      <c r="B53" s="798"/>
      <c r="C53" s="790"/>
      <c r="D53" s="794"/>
      <c r="E53" s="688"/>
      <c r="F53" s="689"/>
      <c r="G53" s="690"/>
      <c r="H53" s="679"/>
      <c r="I53" s="699"/>
      <c r="J53" s="799"/>
      <c r="K53" s="729"/>
      <c r="L53" s="730"/>
      <c r="M53" s="731"/>
      <c r="N53" s="731"/>
      <c r="O53" s="731"/>
      <c r="P53" s="731"/>
      <c r="Q53" s="731"/>
      <c r="R53" s="732"/>
      <c r="S53" s="732"/>
    </row>
    <row r="54" spans="1:19" s="715" customFormat="1" ht="80.099999999999994" customHeight="1">
      <c r="A54" s="800" t="s">
        <v>177</v>
      </c>
      <c r="B54" s="663">
        <f>B55+B56+B57+B58+B59+B60+B61+B62+B63</f>
        <v>855400</v>
      </c>
      <c r="C54" s="801"/>
      <c r="D54" s="742"/>
      <c r="E54" s="802"/>
      <c r="F54" s="803"/>
      <c r="G54" s="804"/>
      <c r="H54" s="805"/>
      <c r="I54" s="806"/>
      <c r="J54" s="656"/>
      <c r="K54" s="657"/>
      <c r="L54" s="658"/>
      <c r="M54" s="713"/>
      <c r="N54" s="713"/>
      <c r="O54" s="713"/>
      <c r="P54" s="713"/>
      <c r="Q54" s="713"/>
      <c r="R54" s="714"/>
      <c r="S54" s="714"/>
    </row>
    <row r="55" spans="1:19" s="813" customFormat="1" ht="60" customHeight="1">
      <c r="A55" s="797" t="s">
        <v>178</v>
      </c>
      <c r="B55" s="807">
        <v>480000</v>
      </c>
      <c r="C55" s="808"/>
      <c r="D55" s="809"/>
      <c r="E55" s="810">
        <v>480000</v>
      </c>
      <c r="F55" s="811"/>
      <c r="G55" s="765"/>
      <c r="H55" s="763">
        <v>480000</v>
      </c>
      <c r="I55" s="763">
        <f t="shared" ref="I55:I63" si="2">B55-H55</f>
        <v>0</v>
      </c>
      <c r="J55" s="812"/>
      <c r="K55" s="729"/>
      <c r="L55" s="730"/>
      <c r="M55" s="768"/>
      <c r="N55" s="768"/>
      <c r="O55" s="768"/>
      <c r="P55" s="768"/>
      <c r="Q55" s="768"/>
      <c r="R55" s="769"/>
      <c r="S55" s="769"/>
    </row>
    <row r="56" spans="1:19" s="770" customFormat="1" ht="60" customHeight="1">
      <c r="A56" s="797" t="s">
        <v>179</v>
      </c>
      <c r="B56" s="807">
        <v>13750</v>
      </c>
      <c r="C56" s="814"/>
      <c r="D56" s="766"/>
      <c r="E56" s="815">
        <v>13750</v>
      </c>
      <c r="F56" s="816"/>
      <c r="G56" s="817"/>
      <c r="H56" s="818">
        <v>13750</v>
      </c>
      <c r="I56" s="819">
        <f t="shared" si="2"/>
        <v>0</v>
      </c>
      <c r="J56" s="780"/>
      <c r="K56" s="729"/>
      <c r="L56" s="730"/>
      <c r="M56" s="768"/>
      <c r="N56" s="768"/>
      <c r="O56" s="768"/>
      <c r="P56" s="768"/>
      <c r="Q56" s="768"/>
      <c r="R56" s="769"/>
      <c r="S56" s="769"/>
    </row>
    <row r="57" spans="1:19" s="828" customFormat="1" ht="45" customHeight="1">
      <c r="A57" s="685" t="s">
        <v>309</v>
      </c>
      <c r="B57" s="820">
        <v>52500</v>
      </c>
      <c r="C57" s="790"/>
      <c r="D57" s="687"/>
      <c r="E57" s="749">
        <v>52500</v>
      </c>
      <c r="F57" s="821"/>
      <c r="G57" s="822"/>
      <c r="H57" s="823">
        <v>52500</v>
      </c>
      <c r="I57" s="823">
        <f t="shared" si="2"/>
        <v>0</v>
      </c>
      <c r="J57" s="704"/>
      <c r="K57" s="729"/>
      <c r="L57" s="824"/>
      <c r="M57" s="825"/>
      <c r="N57" s="825"/>
      <c r="O57" s="826"/>
      <c r="P57" s="825"/>
      <c r="Q57" s="825"/>
      <c r="R57" s="827"/>
      <c r="S57" s="827"/>
    </row>
    <row r="58" spans="1:19" s="839" customFormat="1" ht="45" customHeight="1">
      <c r="A58" s="685" t="s">
        <v>180</v>
      </c>
      <c r="B58" s="829">
        <v>3210</v>
      </c>
      <c r="C58" s="830"/>
      <c r="D58" s="831"/>
      <c r="E58" s="832">
        <v>3210</v>
      </c>
      <c r="F58" s="833"/>
      <c r="G58" s="834"/>
      <c r="H58" s="1065">
        <v>3210</v>
      </c>
      <c r="I58" s="1065">
        <f t="shared" si="2"/>
        <v>0</v>
      </c>
      <c r="J58" s="835" t="s">
        <v>313</v>
      </c>
      <c r="K58" s="836"/>
      <c r="L58" s="837"/>
      <c r="M58" s="731"/>
      <c r="N58" s="731"/>
      <c r="O58" s="838"/>
      <c r="P58" s="731"/>
      <c r="Q58" s="731"/>
      <c r="R58" s="732"/>
      <c r="S58" s="732"/>
    </row>
    <row r="59" spans="1:19" s="733" customFormat="1" ht="60" customHeight="1">
      <c r="A59" s="685" t="s">
        <v>181</v>
      </c>
      <c r="B59" s="675">
        <v>113850</v>
      </c>
      <c r="C59" s="840"/>
      <c r="D59" s="687"/>
      <c r="E59" s="688">
        <v>113850</v>
      </c>
      <c r="F59" s="689"/>
      <c r="G59" s="690"/>
      <c r="H59" s="688">
        <v>113850</v>
      </c>
      <c r="I59" s="841">
        <f t="shared" si="2"/>
        <v>0</v>
      </c>
      <c r="J59" s="842"/>
      <c r="K59" s="729"/>
      <c r="L59" s="730"/>
      <c r="M59" s="731"/>
      <c r="N59" s="731"/>
      <c r="O59" s="838"/>
      <c r="P59" s="731"/>
      <c r="Q59" s="731"/>
      <c r="R59" s="732"/>
      <c r="S59" s="732"/>
    </row>
    <row r="60" spans="1:19" s="733" customFormat="1" ht="60" customHeight="1">
      <c r="A60" s="685" t="s">
        <v>182</v>
      </c>
      <c r="B60" s="820">
        <v>83000</v>
      </c>
      <c r="C60" s="840"/>
      <c r="D60" s="687"/>
      <c r="E60" s="688">
        <v>83000</v>
      </c>
      <c r="F60" s="689"/>
      <c r="G60" s="690"/>
      <c r="H60" s="727">
        <v>83000</v>
      </c>
      <c r="I60" s="728">
        <f t="shared" si="2"/>
        <v>0</v>
      </c>
      <c r="J60" s="780"/>
      <c r="K60" s="729"/>
      <c r="L60" s="730"/>
      <c r="M60" s="731"/>
      <c r="N60" s="731"/>
      <c r="O60" s="838"/>
      <c r="P60" s="731"/>
      <c r="Q60" s="731"/>
      <c r="R60" s="732"/>
      <c r="S60" s="732"/>
    </row>
    <row r="61" spans="1:19" s="733" customFormat="1" ht="45" customHeight="1">
      <c r="A61" s="758" t="s">
        <v>183</v>
      </c>
      <c r="B61" s="675">
        <v>32000</v>
      </c>
      <c r="C61" s="796"/>
      <c r="D61" s="843">
        <v>32000</v>
      </c>
      <c r="E61" s="688"/>
      <c r="F61" s="689"/>
      <c r="G61" s="690"/>
      <c r="H61" s="679">
        <v>32000</v>
      </c>
      <c r="I61" s="699">
        <f t="shared" si="2"/>
        <v>0</v>
      </c>
      <c r="J61" s="704"/>
      <c r="K61" s="729"/>
      <c r="L61" s="730"/>
      <c r="M61" s="731"/>
      <c r="N61" s="731"/>
      <c r="O61" s="838"/>
      <c r="P61" s="731"/>
      <c r="Q61" s="731"/>
      <c r="R61" s="732"/>
      <c r="S61" s="732"/>
    </row>
    <row r="62" spans="1:19" s="733" customFormat="1" ht="45" customHeight="1">
      <c r="A62" s="685" t="s">
        <v>184</v>
      </c>
      <c r="B62" s="820">
        <v>45190</v>
      </c>
      <c r="C62" s="725"/>
      <c r="D62" s="796"/>
      <c r="E62" s="844">
        <v>45190</v>
      </c>
      <c r="F62" s="688"/>
      <c r="G62" s="689"/>
      <c r="H62" s="726">
        <v>45190</v>
      </c>
      <c r="I62" s="727">
        <f t="shared" si="2"/>
        <v>0</v>
      </c>
      <c r="J62" s="699"/>
      <c r="K62" s="797"/>
      <c r="L62" s="845"/>
      <c r="M62" s="730"/>
      <c r="N62" s="731"/>
      <c r="O62" s="731"/>
      <c r="P62" s="838"/>
      <c r="Q62" s="731"/>
      <c r="R62" s="731"/>
      <c r="S62" s="732"/>
    </row>
    <row r="63" spans="1:19" s="671" customFormat="1" ht="49.5" customHeight="1">
      <c r="A63" s="994" t="s">
        <v>185</v>
      </c>
      <c r="B63" s="1066">
        <v>31900</v>
      </c>
      <c r="C63" s="1066"/>
      <c r="D63" s="1067"/>
      <c r="E63" s="1068">
        <v>31900</v>
      </c>
      <c r="F63" s="676"/>
      <c r="G63" s="677"/>
      <c r="H63" s="1069">
        <v>31900</v>
      </c>
      <c r="I63" s="1071">
        <f t="shared" si="2"/>
        <v>0</v>
      </c>
      <c r="J63" s="680"/>
      <c r="K63" s="986"/>
      <c r="L63" s="1070"/>
      <c r="M63" s="683"/>
      <c r="N63" s="659"/>
      <c r="O63" s="659"/>
      <c r="P63" s="912"/>
      <c r="Q63" s="659"/>
      <c r="R63" s="659"/>
      <c r="S63" s="660"/>
    </row>
    <row r="64" spans="1:19" s="715" customFormat="1" ht="45" customHeight="1">
      <c r="A64" s="846" t="s">
        <v>186</v>
      </c>
      <c r="B64" s="706">
        <f>B65+B66+B67</f>
        <v>142120</v>
      </c>
      <c r="C64" s="847"/>
      <c r="D64" s="742"/>
      <c r="E64" s="666"/>
      <c r="F64" s="667"/>
      <c r="G64" s="848"/>
      <c r="H64" s="711"/>
      <c r="I64" s="669"/>
      <c r="J64" s="656"/>
      <c r="K64" s="657"/>
      <c r="L64" s="658"/>
      <c r="M64" s="713"/>
      <c r="N64" s="713"/>
      <c r="O64" s="713"/>
      <c r="P64" s="713"/>
      <c r="Q64" s="713"/>
      <c r="R64" s="714"/>
      <c r="S64" s="714"/>
    </row>
    <row r="65" spans="1:19" s="770" customFormat="1" ht="24.95" customHeight="1">
      <c r="A65" s="758" t="s">
        <v>188</v>
      </c>
      <c r="B65" s="807">
        <v>3500</v>
      </c>
      <c r="C65" s="849"/>
      <c r="D65" s="850"/>
      <c r="E65" s="851"/>
      <c r="F65" s="852"/>
      <c r="G65" s="853"/>
      <c r="H65" s="766">
        <v>0</v>
      </c>
      <c r="I65" s="767">
        <f>B65-H65</f>
        <v>3500</v>
      </c>
      <c r="J65" s="722"/>
      <c r="K65" s="729"/>
      <c r="L65" s="730"/>
      <c r="M65" s="768"/>
      <c r="N65" s="768"/>
      <c r="O65" s="768"/>
      <c r="P65" s="768"/>
      <c r="Q65" s="768"/>
      <c r="R65" s="769"/>
      <c r="S65" s="769"/>
    </row>
    <row r="66" spans="1:19" s="770" customFormat="1" ht="60" customHeight="1">
      <c r="A66" s="747" t="s">
        <v>189</v>
      </c>
      <c r="B66" s="807">
        <v>134870</v>
      </c>
      <c r="C66" s="849"/>
      <c r="D66" s="850">
        <v>134870</v>
      </c>
      <c r="E66" s="851"/>
      <c r="F66" s="852"/>
      <c r="G66" s="853"/>
      <c r="H66" s="766">
        <v>65000</v>
      </c>
      <c r="I66" s="767">
        <f>D66-H66</f>
        <v>69870</v>
      </c>
      <c r="J66" s="722"/>
      <c r="K66" s="729"/>
      <c r="L66" s="730"/>
      <c r="M66" s="768"/>
      <c r="N66" s="768"/>
      <c r="O66" s="768"/>
      <c r="P66" s="768"/>
      <c r="Q66" s="768"/>
      <c r="R66" s="769"/>
      <c r="S66" s="769"/>
    </row>
    <row r="67" spans="1:19" s="770" customFormat="1" ht="24.95" customHeight="1">
      <c r="A67" s="797" t="s">
        <v>187</v>
      </c>
      <c r="B67" s="807">
        <v>3750</v>
      </c>
      <c r="C67" s="849"/>
      <c r="D67" s="850"/>
      <c r="E67" s="851"/>
      <c r="F67" s="852"/>
      <c r="G67" s="853"/>
      <c r="H67" s="766">
        <v>0</v>
      </c>
      <c r="I67" s="767">
        <f>B67-H67</f>
        <v>3750</v>
      </c>
      <c r="J67" s="722"/>
      <c r="K67" s="729"/>
      <c r="L67" s="730"/>
      <c r="M67" s="768"/>
      <c r="N67" s="768"/>
      <c r="O67" s="768"/>
      <c r="P67" s="768"/>
      <c r="Q67" s="768"/>
      <c r="R67" s="769"/>
      <c r="S67" s="769"/>
    </row>
    <row r="68" spans="1:19" s="715" customFormat="1" ht="24.95" customHeight="1">
      <c r="A68" s="854" t="s">
        <v>190</v>
      </c>
      <c r="B68" s="648">
        <f>B69</f>
        <v>245000</v>
      </c>
      <c r="C68" s="649"/>
      <c r="D68" s="711"/>
      <c r="E68" s="855"/>
      <c r="F68" s="667"/>
      <c r="G68" s="848"/>
      <c r="H68" s="711"/>
      <c r="I68" s="669"/>
      <c r="J68" s="856"/>
      <c r="K68" s="657"/>
      <c r="L68" s="658"/>
      <c r="M68" s="713"/>
      <c r="N68" s="713"/>
      <c r="O68" s="713"/>
      <c r="P68" s="713"/>
      <c r="Q68" s="713"/>
      <c r="R68" s="714"/>
      <c r="S68" s="714"/>
    </row>
    <row r="69" spans="1:19" s="671" customFormat="1" ht="45" customHeight="1">
      <c r="A69" s="857" t="s">
        <v>191</v>
      </c>
      <c r="B69" s="858">
        <v>245000</v>
      </c>
      <c r="C69" s="859"/>
      <c r="D69" s="794"/>
      <c r="E69" s="860">
        <v>150000</v>
      </c>
      <c r="F69" s="677"/>
      <c r="G69" s="861">
        <v>95000</v>
      </c>
      <c r="H69" s="676">
        <v>20358</v>
      </c>
      <c r="I69" s="721">
        <f>E69-H69</f>
        <v>129642</v>
      </c>
      <c r="J69" s="864"/>
      <c r="K69" s="682"/>
      <c r="L69" s="683">
        <v>150000</v>
      </c>
      <c r="M69" s="1064">
        <v>8708</v>
      </c>
      <c r="N69" s="1064">
        <f>L69-M69</f>
        <v>141292</v>
      </c>
      <c r="O69" s="659"/>
      <c r="P69" s="659"/>
      <c r="Q69" s="659"/>
      <c r="R69" s="660"/>
      <c r="S69" s="660"/>
    </row>
    <row r="70" spans="1:19" s="715" customFormat="1" ht="60" customHeight="1">
      <c r="A70" s="865" t="s">
        <v>192</v>
      </c>
      <c r="B70" s="648">
        <f>B71+B72+B73+B74+B75+B76+B77</f>
        <v>219210</v>
      </c>
      <c r="C70" s="866"/>
      <c r="D70" s="867"/>
      <c r="E70" s="666"/>
      <c r="F70" s="667"/>
      <c r="G70" s="709"/>
      <c r="H70" s="711"/>
      <c r="I70" s="751"/>
      <c r="J70" s="656"/>
      <c r="K70" s="657"/>
      <c r="L70" s="658"/>
      <c r="M70" s="713"/>
      <c r="N70" s="713"/>
      <c r="O70" s="713"/>
      <c r="P70" s="713"/>
      <c r="Q70" s="713"/>
      <c r="R70" s="714"/>
      <c r="S70" s="714"/>
    </row>
    <row r="71" spans="1:19" s="876" customFormat="1" ht="45" customHeight="1">
      <c r="A71" s="747" t="s">
        <v>193</v>
      </c>
      <c r="B71" s="675">
        <v>3100</v>
      </c>
      <c r="C71" s="849"/>
      <c r="D71" s="868"/>
      <c r="E71" s="869"/>
      <c r="F71" s="870"/>
      <c r="G71" s="871"/>
      <c r="H71" s="872">
        <v>0</v>
      </c>
      <c r="I71" s="873">
        <f t="shared" ref="I71:I77" si="3">B71-H71</f>
        <v>3100</v>
      </c>
      <c r="J71" s="722"/>
      <c r="K71" s="682"/>
      <c r="L71" s="683"/>
      <c r="M71" s="874"/>
      <c r="N71" s="874"/>
      <c r="O71" s="874"/>
      <c r="P71" s="874"/>
      <c r="Q71" s="874"/>
      <c r="R71" s="875"/>
      <c r="S71" s="875"/>
    </row>
    <row r="72" spans="1:19" s="770" customFormat="1" ht="45" customHeight="1">
      <c r="A72" s="747" t="s">
        <v>100</v>
      </c>
      <c r="B72" s="877">
        <v>77100</v>
      </c>
      <c r="C72" s="814"/>
      <c r="D72" s="698">
        <v>77100</v>
      </c>
      <c r="E72" s="763"/>
      <c r="F72" s="764"/>
      <c r="G72" s="878"/>
      <c r="H72" s="766">
        <v>77040</v>
      </c>
      <c r="I72" s="767">
        <f t="shared" si="3"/>
        <v>60</v>
      </c>
      <c r="J72" s="712"/>
      <c r="K72" s="729"/>
      <c r="L72" s="730"/>
      <c r="M72" s="768"/>
      <c r="N72" s="768"/>
      <c r="O72" s="768"/>
      <c r="P72" s="768"/>
      <c r="Q72" s="768"/>
      <c r="R72" s="769"/>
      <c r="S72" s="769"/>
    </row>
    <row r="73" spans="1:19" s="770" customFormat="1" ht="45" customHeight="1">
      <c r="A73" s="747" t="s">
        <v>101</v>
      </c>
      <c r="B73" s="675">
        <v>38375</v>
      </c>
      <c r="C73" s="814"/>
      <c r="D73" s="762">
        <v>38375</v>
      </c>
      <c r="E73" s="763"/>
      <c r="F73" s="764"/>
      <c r="G73" s="878"/>
      <c r="H73" s="766">
        <v>37960</v>
      </c>
      <c r="I73" s="767">
        <f t="shared" si="3"/>
        <v>415</v>
      </c>
      <c r="J73" s="712"/>
      <c r="K73" s="729"/>
      <c r="L73" s="730"/>
      <c r="M73" s="768"/>
      <c r="N73" s="768"/>
      <c r="O73" s="768"/>
      <c r="P73" s="768"/>
      <c r="Q73" s="768"/>
      <c r="R73" s="769"/>
      <c r="S73" s="769"/>
    </row>
    <row r="74" spans="1:19" s="733" customFormat="1" ht="24.95" customHeight="1">
      <c r="A74" s="789" t="s">
        <v>102</v>
      </c>
      <c r="B74" s="795">
        <v>6600</v>
      </c>
      <c r="C74" s="1077"/>
      <c r="D74" s="760">
        <v>6600</v>
      </c>
      <c r="E74" s="688"/>
      <c r="F74" s="689"/>
      <c r="G74" s="1078"/>
      <c r="H74" s="679">
        <v>6500</v>
      </c>
      <c r="I74" s="699">
        <f t="shared" si="3"/>
        <v>100</v>
      </c>
      <c r="J74" s="1079"/>
      <c r="K74" s="1080"/>
      <c r="L74" s="1081"/>
      <c r="M74" s="731"/>
      <c r="N74" s="731"/>
      <c r="O74" s="731"/>
      <c r="P74" s="731"/>
      <c r="Q74" s="731"/>
      <c r="R74" s="732"/>
      <c r="S74" s="732"/>
    </row>
    <row r="75" spans="1:19" s="733" customFormat="1" ht="24.95" customHeight="1">
      <c r="A75" s="789" t="s">
        <v>194</v>
      </c>
      <c r="B75" s="877">
        <v>13937</v>
      </c>
      <c r="C75" s="1077"/>
      <c r="D75" s="760"/>
      <c r="E75" s="688"/>
      <c r="F75" s="689"/>
      <c r="G75" s="1078"/>
      <c r="H75" s="679">
        <v>13000</v>
      </c>
      <c r="I75" s="699">
        <f t="shared" si="3"/>
        <v>937</v>
      </c>
      <c r="J75" s="1079"/>
      <c r="K75" s="1080"/>
      <c r="L75" s="1081"/>
      <c r="M75" s="731"/>
      <c r="N75" s="731"/>
      <c r="O75" s="731"/>
      <c r="P75" s="731"/>
      <c r="Q75" s="731"/>
      <c r="R75" s="732"/>
      <c r="S75" s="732"/>
    </row>
    <row r="76" spans="1:19" s="671" customFormat="1" ht="45" customHeight="1">
      <c r="A76" s="789" t="s">
        <v>195</v>
      </c>
      <c r="B76" s="877">
        <v>67798</v>
      </c>
      <c r="C76" s="1082"/>
      <c r="D76" s="1083">
        <v>67798</v>
      </c>
      <c r="E76" s="676"/>
      <c r="F76" s="677"/>
      <c r="G76" s="1084"/>
      <c r="H76" s="679">
        <v>67788</v>
      </c>
      <c r="I76" s="680">
        <f t="shared" si="3"/>
        <v>10</v>
      </c>
      <c r="J76" s="681"/>
      <c r="K76" s="1085"/>
      <c r="L76" s="1086"/>
      <c r="M76" s="659"/>
      <c r="N76" s="659"/>
      <c r="O76" s="659"/>
      <c r="P76" s="659"/>
      <c r="Q76" s="659"/>
      <c r="R76" s="660"/>
      <c r="S76" s="660"/>
    </row>
    <row r="77" spans="1:19" s="885" customFormat="1" ht="45" customHeight="1">
      <c r="A77" s="789" t="s">
        <v>196</v>
      </c>
      <c r="B77" s="675">
        <v>12300</v>
      </c>
      <c r="C77" s="879"/>
      <c r="D77" s="1083">
        <v>12300</v>
      </c>
      <c r="E77" s="676"/>
      <c r="F77" s="677"/>
      <c r="G77" s="1084"/>
      <c r="H77" s="679">
        <v>12288</v>
      </c>
      <c r="I77" s="680">
        <f t="shared" si="3"/>
        <v>12</v>
      </c>
      <c r="J77" s="880"/>
      <c r="K77" s="881"/>
      <c r="L77" s="882"/>
      <c r="M77" s="883"/>
      <c r="N77" s="883"/>
      <c r="O77" s="883"/>
      <c r="P77" s="883"/>
      <c r="Q77" s="883"/>
      <c r="R77" s="884"/>
      <c r="S77" s="884"/>
    </row>
    <row r="78" spans="1:19" s="715" customFormat="1" ht="24.95" customHeight="1">
      <c r="A78" s="886" t="s">
        <v>197</v>
      </c>
      <c r="B78" s="887">
        <f>B79+B80</f>
        <v>40000</v>
      </c>
      <c r="C78" s="847"/>
      <c r="D78" s="710"/>
      <c r="E78" s="888"/>
      <c r="F78" s="667"/>
      <c r="G78" s="889"/>
      <c r="H78" s="710"/>
      <c r="I78" s="711"/>
      <c r="J78" s="751"/>
      <c r="K78" s="890"/>
      <c r="L78" s="891"/>
      <c r="M78" s="658"/>
      <c r="N78" s="713"/>
      <c r="O78" s="713"/>
      <c r="P78" s="713"/>
      <c r="Q78" s="713"/>
      <c r="R78" s="713"/>
      <c r="S78" s="714"/>
    </row>
    <row r="79" spans="1:19" s="876" customFormat="1" ht="24" customHeight="1">
      <c r="A79" s="747" t="s">
        <v>103</v>
      </c>
      <c r="B79" s="675">
        <v>2500</v>
      </c>
      <c r="C79" s="849"/>
      <c r="D79" s="850"/>
      <c r="E79" s="892">
        <v>2500</v>
      </c>
      <c r="F79" s="893"/>
      <c r="G79" s="894"/>
      <c r="H79" s="1063">
        <v>40000</v>
      </c>
      <c r="I79" s="1063">
        <f>B78-H79</f>
        <v>0</v>
      </c>
      <c r="J79" s="704" t="s">
        <v>304</v>
      </c>
      <c r="K79" s="797"/>
      <c r="L79" s="895"/>
      <c r="M79" s="797"/>
      <c r="N79" s="797"/>
      <c r="O79" s="797"/>
      <c r="P79" s="797"/>
      <c r="Q79" s="797"/>
      <c r="R79" s="797"/>
      <c r="S79" s="797"/>
    </row>
    <row r="80" spans="1:19" s="899" customFormat="1" ht="60" customHeight="1">
      <c r="A80" s="758" t="s">
        <v>104</v>
      </c>
      <c r="B80" s="675">
        <v>37500</v>
      </c>
      <c r="C80" s="849"/>
      <c r="D80" s="896"/>
      <c r="E80" s="897">
        <v>37500</v>
      </c>
      <c r="F80" s="893"/>
      <c r="G80" s="894"/>
      <c r="H80" s="898">
        <v>0</v>
      </c>
      <c r="I80" s="898">
        <f>B80-H80</f>
        <v>37500</v>
      </c>
      <c r="J80" s="704"/>
      <c r="K80" s="797"/>
      <c r="L80" s="895"/>
      <c r="M80" s="797"/>
      <c r="N80" s="797"/>
      <c r="O80" s="797"/>
      <c r="P80" s="797"/>
      <c r="Q80" s="797"/>
      <c r="R80" s="797"/>
      <c r="S80" s="797"/>
    </row>
    <row r="81" spans="1:19" s="715" customFormat="1" ht="24.95" customHeight="1">
      <c r="A81" s="900" t="s">
        <v>198</v>
      </c>
      <c r="B81" s="648">
        <f>B82+B83+B84</f>
        <v>35000</v>
      </c>
      <c r="C81" s="847"/>
      <c r="D81" s="710"/>
      <c r="E81" s="666"/>
      <c r="F81" s="803"/>
      <c r="G81" s="709"/>
      <c r="H81" s="711"/>
      <c r="I81" s="669"/>
      <c r="J81" s="656"/>
      <c r="K81" s="657"/>
      <c r="L81" s="658"/>
      <c r="M81" s="713"/>
      <c r="N81" s="713"/>
      <c r="O81" s="713"/>
      <c r="P81" s="713"/>
      <c r="Q81" s="713"/>
      <c r="R81" s="714"/>
      <c r="S81" s="714"/>
    </row>
    <row r="82" spans="1:19" s="733" customFormat="1" ht="24.95" customHeight="1">
      <c r="A82" s="901" t="s">
        <v>199</v>
      </c>
      <c r="B82" s="795">
        <v>4700</v>
      </c>
      <c r="C82" s="840"/>
      <c r="D82" s="687">
        <v>4700</v>
      </c>
      <c r="E82" s="688"/>
      <c r="F82" s="689"/>
      <c r="G82" s="902"/>
      <c r="H82" s="967">
        <v>600</v>
      </c>
      <c r="I82" s="1074">
        <f>B82-H82</f>
        <v>4100</v>
      </c>
      <c r="J82" s="712" t="s">
        <v>311</v>
      </c>
      <c r="K82" s="729"/>
      <c r="L82" s="730"/>
      <c r="M82" s="731"/>
      <c r="N82" s="731"/>
      <c r="O82" s="731"/>
      <c r="P82" s="731"/>
      <c r="Q82" s="731"/>
      <c r="R82" s="732"/>
      <c r="S82" s="732"/>
    </row>
    <row r="83" spans="1:19" s="733" customFormat="1" ht="24.95" customHeight="1">
      <c r="A83" s="903" t="s">
        <v>200</v>
      </c>
      <c r="B83" s="760">
        <v>19600</v>
      </c>
      <c r="C83" s="840"/>
      <c r="D83" s="687">
        <v>19600</v>
      </c>
      <c r="E83" s="775"/>
      <c r="F83" s="776"/>
      <c r="G83" s="904"/>
      <c r="H83" s="1075">
        <v>8000</v>
      </c>
      <c r="I83" s="1076">
        <f>B83-H83</f>
        <v>11600</v>
      </c>
      <c r="J83" s="937" t="s">
        <v>321</v>
      </c>
      <c r="K83" s="729"/>
      <c r="L83" s="730"/>
      <c r="M83" s="731"/>
      <c r="N83" s="731"/>
      <c r="O83" s="731"/>
      <c r="P83" s="731"/>
      <c r="Q83" s="731"/>
      <c r="R83" s="732"/>
      <c r="S83" s="732"/>
    </row>
    <row r="84" spans="1:19" s="733" customFormat="1" ht="24.95" customHeight="1">
      <c r="A84" s="685" t="s">
        <v>201</v>
      </c>
      <c r="B84" s="795">
        <v>10700</v>
      </c>
      <c r="C84" s="840"/>
      <c r="D84" s="687"/>
      <c r="E84" s="775"/>
      <c r="F84" s="776"/>
      <c r="G84" s="904"/>
      <c r="H84" s="774">
        <v>0</v>
      </c>
      <c r="I84" s="905">
        <f>B84-H84</f>
        <v>10700</v>
      </c>
      <c r="J84" s="746"/>
      <c r="K84" s="729"/>
      <c r="L84" s="730"/>
      <c r="M84" s="731"/>
      <c r="N84" s="731"/>
      <c r="O84" s="731"/>
      <c r="P84" s="731"/>
      <c r="Q84" s="731"/>
      <c r="R84" s="732"/>
      <c r="S84" s="732"/>
    </row>
    <row r="85" spans="1:19" s="733" customFormat="1" ht="24.95" customHeight="1">
      <c r="A85" s="947"/>
      <c r="B85" s="1090"/>
      <c r="C85" s="702"/>
      <c r="D85" s="679"/>
      <c r="E85" s="688"/>
      <c r="F85" s="936"/>
      <c r="G85" s="902"/>
      <c r="H85" s="679"/>
      <c r="I85" s="699"/>
      <c r="J85" s="937"/>
      <c r="K85" s="729"/>
      <c r="L85" s="730"/>
      <c r="M85" s="1091"/>
      <c r="N85" s="1091"/>
      <c r="O85" s="1092"/>
      <c r="P85" s="838"/>
      <c r="Q85" s="838"/>
      <c r="R85" s="732"/>
      <c r="S85" s="732"/>
    </row>
    <row r="86" spans="1:19" s="733" customFormat="1" ht="24.95" customHeight="1">
      <c r="A86" s="947"/>
      <c r="B86" s="1090"/>
      <c r="C86" s="702"/>
      <c r="D86" s="679"/>
      <c r="E86" s="688"/>
      <c r="F86" s="936"/>
      <c r="G86" s="902"/>
      <c r="H86" s="679"/>
      <c r="I86" s="691"/>
      <c r="J86" s="937"/>
      <c r="K86" s="729"/>
      <c r="L86" s="730"/>
      <c r="M86" s="1091"/>
      <c r="N86" s="1091"/>
      <c r="O86" s="1092"/>
      <c r="P86" s="838"/>
      <c r="Q86" s="838"/>
      <c r="R86" s="732"/>
      <c r="S86" s="732"/>
    </row>
    <row r="87" spans="1:19" s="733" customFormat="1" ht="24.95" customHeight="1">
      <c r="A87" s="947"/>
      <c r="B87" s="1090"/>
      <c r="C87" s="702"/>
      <c r="D87" s="679"/>
      <c r="E87" s="688"/>
      <c r="F87" s="936"/>
      <c r="G87" s="902"/>
      <c r="H87" s="754"/>
      <c r="I87" s="755"/>
      <c r="J87" s="937"/>
      <c r="K87" s="729"/>
      <c r="L87" s="730"/>
      <c r="M87" s="1091"/>
      <c r="N87" s="1091"/>
      <c r="O87" s="1092"/>
      <c r="P87" s="838"/>
      <c r="Q87" s="838"/>
      <c r="R87" s="732"/>
      <c r="S87" s="732"/>
    </row>
    <row r="88" spans="1:19" s="733" customFormat="1" ht="24.95" customHeight="1">
      <c r="A88" s="1093"/>
      <c r="B88" s="1090"/>
      <c r="C88" s="702"/>
      <c r="D88" s="679"/>
      <c r="E88" s="688"/>
      <c r="F88" s="936"/>
      <c r="G88" s="902"/>
      <c r="H88" s="727"/>
      <c r="I88" s="691"/>
      <c r="J88" s="937"/>
      <c r="K88" s="729"/>
      <c r="L88" s="730"/>
      <c r="M88" s="731"/>
      <c r="N88" s="731"/>
      <c r="O88" s="838"/>
      <c r="P88" s="838"/>
      <c r="Q88" s="838"/>
      <c r="R88" s="732"/>
      <c r="S88" s="732"/>
    </row>
    <row r="89" spans="1:19" s="733" customFormat="1" ht="24.95" customHeight="1">
      <c r="A89" s="1094"/>
      <c r="B89" s="1090"/>
      <c r="C89" s="702"/>
      <c r="D89" s="679"/>
      <c r="E89" s="688"/>
      <c r="F89" s="936"/>
      <c r="G89" s="902"/>
      <c r="H89" s="727"/>
      <c r="I89" s="699"/>
      <c r="J89" s="937"/>
      <c r="K89" s="729"/>
      <c r="L89" s="730"/>
      <c r="M89" s="731"/>
      <c r="N89" s="731"/>
      <c r="O89" s="731"/>
      <c r="P89" s="731"/>
      <c r="Q89" s="731"/>
      <c r="R89" s="732"/>
      <c r="S89" s="732"/>
    </row>
    <row r="90" spans="1:19" s="733" customFormat="1" ht="24.95" customHeight="1">
      <c r="A90" s="947"/>
      <c r="B90" s="1090"/>
      <c r="C90" s="702"/>
      <c r="D90" s="679"/>
      <c r="E90" s="688"/>
      <c r="F90" s="936"/>
      <c r="G90" s="902"/>
      <c r="H90" s="727"/>
      <c r="I90" s="691"/>
      <c r="J90" s="937"/>
      <c r="K90" s="729"/>
      <c r="L90" s="730"/>
      <c r="M90" s="731"/>
      <c r="N90" s="731"/>
      <c r="O90" s="731"/>
      <c r="P90" s="731"/>
      <c r="Q90" s="731"/>
      <c r="R90" s="732"/>
      <c r="S90" s="732"/>
    </row>
    <row r="91" spans="1:19" s="733" customFormat="1" ht="24.95" customHeight="1">
      <c r="A91" s="947"/>
      <c r="B91" s="1090"/>
      <c r="C91" s="702"/>
      <c r="D91" s="679"/>
      <c r="E91" s="688"/>
      <c r="F91" s="936"/>
      <c r="G91" s="902"/>
      <c r="H91" s="679"/>
      <c r="I91" s="699"/>
      <c r="J91" s="937"/>
      <c r="K91" s="729"/>
      <c r="L91" s="730"/>
      <c r="M91" s="731"/>
      <c r="N91" s="731"/>
      <c r="O91" s="731"/>
      <c r="P91" s="731"/>
      <c r="Q91" s="731"/>
      <c r="R91" s="732"/>
      <c r="S91" s="732"/>
    </row>
    <row r="92" spans="1:19" s="733" customFormat="1" ht="24.95" customHeight="1">
      <c r="A92" s="1093"/>
      <c r="B92" s="1090"/>
      <c r="C92" s="702"/>
      <c r="D92" s="679"/>
      <c r="E92" s="688"/>
      <c r="F92" s="936"/>
      <c r="G92" s="690"/>
      <c r="H92" s="679"/>
      <c r="I92" s="691"/>
      <c r="J92" s="937"/>
      <c r="K92" s="729"/>
      <c r="L92" s="730"/>
      <c r="M92" s="731"/>
      <c r="N92" s="731"/>
      <c r="O92" s="731"/>
      <c r="P92" s="731"/>
      <c r="Q92" s="731"/>
      <c r="R92" s="732"/>
      <c r="S92" s="732"/>
    </row>
    <row r="93" spans="1:19" s="733" customFormat="1" ht="24.95" customHeight="1">
      <c r="A93" s="1094"/>
      <c r="B93" s="1090"/>
      <c r="C93" s="686"/>
      <c r="D93" s="679"/>
      <c r="E93" s="688"/>
      <c r="F93" s="936"/>
      <c r="G93" s="690"/>
      <c r="H93" s="754"/>
      <c r="I93" s="755"/>
      <c r="J93" s="937"/>
      <c r="K93" s="729"/>
      <c r="L93" s="730"/>
      <c r="M93" s="731"/>
      <c r="N93" s="731"/>
      <c r="O93" s="731"/>
      <c r="P93" s="731"/>
      <c r="Q93" s="731"/>
      <c r="R93" s="732"/>
      <c r="S93" s="732"/>
    </row>
    <row r="94" spans="1:19" s="733" customFormat="1" ht="24.95" customHeight="1">
      <c r="A94" s="1095"/>
      <c r="B94" s="1090"/>
      <c r="C94" s="686"/>
      <c r="D94" s="679"/>
      <c r="E94" s="688"/>
      <c r="F94" s="936"/>
      <c r="G94" s="690"/>
      <c r="H94" s="754"/>
      <c r="I94" s="755"/>
      <c r="J94" s="937"/>
      <c r="K94" s="729"/>
      <c r="L94" s="730"/>
      <c r="M94" s="731"/>
      <c r="N94" s="731"/>
      <c r="O94" s="731"/>
      <c r="P94" s="731"/>
      <c r="Q94" s="731"/>
      <c r="R94" s="732"/>
      <c r="S94" s="732"/>
    </row>
    <row r="95" spans="1:19" s="733" customFormat="1" ht="24.95" customHeight="1">
      <c r="A95" s="947"/>
      <c r="B95" s="1090"/>
      <c r="C95" s="702"/>
      <c r="D95" s="679"/>
      <c r="E95" s="688"/>
      <c r="F95" s="689"/>
      <c r="G95" s="690"/>
      <c r="H95" s="679"/>
      <c r="I95" s="699"/>
      <c r="J95" s="937"/>
      <c r="K95" s="729"/>
      <c r="L95" s="730"/>
      <c r="M95" s="731"/>
      <c r="N95" s="731"/>
      <c r="O95" s="731"/>
      <c r="P95" s="731"/>
      <c r="Q95" s="731"/>
      <c r="R95" s="732"/>
      <c r="S95" s="732"/>
    </row>
    <row r="96" spans="1:19" s="733" customFormat="1" ht="24.95" customHeight="1">
      <c r="A96" s="947"/>
      <c r="B96" s="1090"/>
      <c r="C96" s="702"/>
      <c r="D96" s="679"/>
      <c r="E96" s="688"/>
      <c r="F96" s="689"/>
      <c r="G96" s="690"/>
      <c r="H96" s="679"/>
      <c r="I96" s="691"/>
      <c r="J96" s="937"/>
      <c r="K96" s="729"/>
      <c r="L96" s="730"/>
      <c r="M96" s="731"/>
      <c r="N96" s="731"/>
      <c r="O96" s="731"/>
      <c r="P96" s="731"/>
      <c r="Q96" s="731"/>
      <c r="R96" s="732"/>
      <c r="S96" s="732"/>
    </row>
    <row r="97" spans="1:19" s="733" customFormat="1" ht="24.95" customHeight="1">
      <c r="A97" s="947"/>
      <c r="B97" s="1090"/>
      <c r="C97" s="702"/>
      <c r="D97" s="679"/>
      <c r="E97" s="688"/>
      <c r="F97" s="689"/>
      <c r="G97" s="690"/>
      <c r="H97" s="754"/>
      <c r="I97" s="755"/>
      <c r="J97" s="937"/>
      <c r="K97" s="729"/>
      <c r="L97" s="730"/>
      <c r="M97" s="731"/>
      <c r="N97" s="731"/>
      <c r="O97" s="731"/>
      <c r="P97" s="731"/>
      <c r="Q97" s="731"/>
      <c r="R97" s="732"/>
      <c r="S97" s="732"/>
    </row>
    <row r="98" spans="1:19" s="733" customFormat="1" ht="24.95" customHeight="1">
      <c r="A98" s="1093"/>
      <c r="B98" s="1090"/>
      <c r="C98" s="686"/>
      <c r="D98" s="679"/>
      <c r="E98" s="688"/>
      <c r="F98" s="689"/>
      <c r="G98" s="690"/>
      <c r="H98" s="679"/>
      <c r="I98" s="691"/>
      <c r="J98" s="937"/>
      <c r="K98" s="729"/>
      <c r="L98" s="730"/>
      <c r="M98" s="731"/>
      <c r="N98" s="731"/>
      <c r="O98" s="731"/>
      <c r="P98" s="731"/>
      <c r="Q98" s="731"/>
      <c r="R98" s="732"/>
      <c r="S98" s="732"/>
    </row>
    <row r="99" spans="1:19" s="733" customFormat="1" ht="24.95" customHeight="1">
      <c r="A99" s="1094"/>
      <c r="B99" s="942"/>
      <c r="C99" s="702"/>
      <c r="D99" s="679"/>
      <c r="E99" s="688"/>
      <c r="F99" s="936"/>
      <c r="G99" s="902"/>
      <c r="H99" s="679"/>
      <c r="I99" s="699"/>
      <c r="J99" s="939"/>
      <c r="K99" s="729"/>
      <c r="L99" s="940"/>
      <c r="M99" s="943"/>
      <c r="N99" s="943"/>
      <c r="O99" s="943"/>
      <c r="P99" s="943"/>
      <c r="Q99" s="731"/>
      <c r="R99" s="732"/>
      <c r="S99" s="732"/>
    </row>
    <row r="100" spans="1:19" s="733" customFormat="1" ht="24.95" customHeight="1">
      <c r="A100" s="1096"/>
      <c r="B100" s="942"/>
      <c r="C100" s="702"/>
      <c r="D100" s="679"/>
      <c r="E100" s="688"/>
      <c r="F100" s="936"/>
      <c r="G100" s="902"/>
      <c r="H100" s="679"/>
      <c r="I100" s="699"/>
      <c r="J100" s="939"/>
      <c r="K100" s="729"/>
      <c r="L100" s="940"/>
      <c r="M100" s="943"/>
      <c r="N100" s="943"/>
      <c r="O100" s="943"/>
      <c r="P100" s="943"/>
      <c r="Q100" s="731"/>
      <c r="R100" s="732"/>
      <c r="S100" s="732"/>
    </row>
    <row r="101" spans="1:19" s="733" customFormat="1" ht="24.95" customHeight="1">
      <c r="A101" s="947"/>
      <c r="B101" s="942"/>
      <c r="C101" s="702"/>
      <c r="D101" s="679"/>
      <c r="E101" s="688"/>
      <c r="F101" s="936"/>
      <c r="G101" s="902"/>
      <c r="H101" s="754"/>
      <c r="I101" s="691"/>
      <c r="J101" s="939"/>
      <c r="K101" s="729"/>
      <c r="L101" s="940"/>
      <c r="M101" s="943"/>
      <c r="N101" s="943"/>
      <c r="O101" s="943"/>
      <c r="P101" s="943"/>
      <c r="Q101" s="731"/>
      <c r="R101" s="732"/>
      <c r="S101" s="732"/>
    </row>
    <row r="102" spans="1:19" s="733" customFormat="1" ht="24.95" customHeight="1">
      <c r="A102" s="947"/>
      <c r="B102" s="942"/>
      <c r="C102" s="702"/>
      <c r="D102" s="679"/>
      <c r="E102" s="688"/>
      <c r="F102" s="936"/>
      <c r="G102" s="902"/>
      <c r="H102" s="754"/>
      <c r="I102" s="699"/>
      <c r="J102" s="939"/>
      <c r="K102" s="729"/>
      <c r="L102" s="940"/>
      <c r="M102" s="943"/>
      <c r="N102" s="943"/>
      <c r="O102" s="943"/>
      <c r="P102" s="943"/>
      <c r="Q102" s="731"/>
      <c r="R102" s="732"/>
      <c r="S102" s="732"/>
    </row>
    <row r="103" spans="1:19" s="733" customFormat="1" ht="24.95" customHeight="1">
      <c r="A103" s="947"/>
      <c r="B103" s="1090"/>
      <c r="C103" s="686"/>
      <c r="D103" s="679"/>
      <c r="E103" s="688"/>
      <c r="F103" s="689"/>
      <c r="G103" s="690"/>
      <c r="H103" s="679"/>
      <c r="I103" s="699"/>
      <c r="J103" s="939"/>
      <c r="K103" s="729"/>
      <c r="L103" s="940"/>
      <c r="M103" s="941"/>
      <c r="N103" s="941"/>
      <c r="O103" s="941"/>
      <c r="P103" s="941"/>
      <c r="Q103" s="731"/>
      <c r="R103" s="732"/>
      <c r="S103" s="732"/>
    </row>
    <row r="104" spans="1:19" s="733" customFormat="1" ht="24.95" customHeight="1">
      <c r="A104" s="934"/>
      <c r="B104" s="935"/>
      <c r="C104" s="702"/>
      <c r="D104" s="679"/>
      <c r="E104" s="688"/>
      <c r="F104" s="689"/>
      <c r="G104" s="902"/>
      <c r="H104" s="727"/>
      <c r="I104" s="691"/>
      <c r="J104" s="937"/>
      <c r="K104" s="729"/>
      <c r="L104" s="730"/>
      <c r="M104" s="731"/>
      <c r="N104" s="731"/>
      <c r="O104" s="731"/>
      <c r="P104" s="731"/>
      <c r="Q104" s="731"/>
      <c r="R104" s="732"/>
      <c r="S104" s="732"/>
    </row>
    <row r="105" spans="1:19" s="733" customFormat="1" ht="24.95" customHeight="1">
      <c r="A105" s="934"/>
      <c r="B105" s="935"/>
      <c r="C105" s="702"/>
      <c r="D105" s="679"/>
      <c r="E105" s="688"/>
      <c r="F105" s="936"/>
      <c r="G105" s="902"/>
      <c r="H105" s="727"/>
      <c r="I105" s="728"/>
      <c r="J105" s="937"/>
      <c r="K105" s="729"/>
      <c r="L105" s="730"/>
      <c r="M105" s="731"/>
      <c r="N105" s="731"/>
      <c r="O105" s="731"/>
      <c r="P105" s="731"/>
      <c r="Q105" s="731"/>
      <c r="R105" s="732"/>
      <c r="S105" s="732"/>
    </row>
    <row r="106" spans="1:19" s="733" customFormat="1" ht="24.95" customHeight="1">
      <c r="A106" s="934"/>
      <c r="B106" s="935"/>
      <c r="C106" s="702"/>
      <c r="D106" s="679"/>
      <c r="E106" s="688"/>
      <c r="F106" s="936"/>
      <c r="G106" s="902"/>
      <c r="H106" s="727"/>
      <c r="I106" s="691"/>
      <c r="J106" s="937"/>
      <c r="K106" s="729"/>
      <c r="L106" s="730"/>
      <c r="M106" s="731"/>
      <c r="N106" s="731"/>
      <c r="O106" s="731"/>
      <c r="P106" s="731"/>
      <c r="Q106" s="731"/>
      <c r="R106" s="732"/>
      <c r="S106" s="732"/>
    </row>
    <row r="107" spans="1:19" s="733" customFormat="1" ht="24.95" customHeight="1">
      <c r="A107" s="934"/>
      <c r="B107" s="935"/>
      <c r="C107" s="702"/>
      <c r="D107" s="679"/>
      <c r="E107" s="688"/>
      <c r="F107" s="936"/>
      <c r="G107" s="902"/>
      <c r="H107" s="727"/>
      <c r="I107" s="728"/>
      <c r="J107" s="937"/>
      <c r="K107" s="729"/>
      <c r="L107" s="730"/>
      <c r="M107" s="731"/>
      <c r="N107" s="731"/>
      <c r="O107" s="731"/>
      <c r="P107" s="731"/>
      <c r="Q107" s="731"/>
      <c r="R107" s="732"/>
      <c r="S107" s="732"/>
    </row>
    <row r="108" spans="1:19" s="733" customFormat="1" ht="24.95" customHeight="1">
      <c r="A108" s="934"/>
      <c r="B108" s="938"/>
      <c r="C108" s="702"/>
      <c r="D108" s="679"/>
      <c r="E108" s="688"/>
      <c r="F108" s="936"/>
      <c r="G108" s="690"/>
      <c r="H108" s="727"/>
      <c r="I108" s="691"/>
      <c r="J108" s="939"/>
      <c r="K108" s="729"/>
      <c r="L108" s="940"/>
      <c r="M108" s="941"/>
      <c r="N108" s="941"/>
      <c r="O108" s="941"/>
      <c r="P108" s="941"/>
      <c r="Q108" s="731"/>
      <c r="R108" s="732"/>
      <c r="S108" s="732"/>
    </row>
    <row r="109" spans="1:19" s="733" customFormat="1" ht="24.95" customHeight="1">
      <c r="A109" s="934"/>
      <c r="B109" s="938"/>
      <c r="C109" s="702"/>
      <c r="D109" s="679"/>
      <c r="E109" s="688"/>
      <c r="F109" s="936"/>
      <c r="G109" s="690"/>
      <c r="H109" s="727"/>
      <c r="I109" s="728"/>
      <c r="J109" s="939"/>
      <c r="K109" s="729"/>
      <c r="L109" s="940"/>
      <c r="M109" s="941"/>
      <c r="N109" s="941"/>
      <c r="O109" s="941"/>
      <c r="P109" s="941"/>
      <c r="Q109" s="731"/>
      <c r="R109" s="732"/>
      <c r="S109" s="732"/>
    </row>
    <row r="110" spans="1:19" s="733" customFormat="1" ht="24.95" customHeight="1">
      <c r="A110" s="934"/>
      <c r="B110" s="942"/>
      <c r="C110" s="702"/>
      <c r="D110" s="679"/>
      <c r="E110" s="688"/>
      <c r="F110" s="936"/>
      <c r="G110" s="902"/>
      <c r="H110" s="727"/>
      <c r="I110" s="728"/>
      <c r="J110" s="939"/>
      <c r="K110" s="729" t="s">
        <v>65</v>
      </c>
      <c r="L110" s="940"/>
      <c r="M110" s="943"/>
      <c r="N110" s="943"/>
      <c r="O110" s="943"/>
      <c r="P110" s="943"/>
      <c r="Q110" s="731"/>
      <c r="R110" s="732"/>
      <c r="S110" s="732"/>
    </row>
    <row r="111" spans="1:19" s="733" customFormat="1" ht="24.95" customHeight="1">
      <c r="A111" s="947"/>
      <c r="B111" s="942"/>
      <c r="C111" s="702"/>
      <c r="D111" s="679"/>
      <c r="E111" s="688"/>
      <c r="F111" s="936"/>
      <c r="G111" s="902"/>
      <c r="H111" s="727"/>
      <c r="I111" s="691"/>
      <c r="J111" s="939"/>
      <c r="K111" s="729" t="s">
        <v>64</v>
      </c>
      <c r="L111" s="940"/>
      <c r="M111" s="943"/>
      <c r="N111" s="943"/>
      <c r="O111" s="943"/>
      <c r="P111" s="943"/>
      <c r="Q111" s="731"/>
      <c r="R111" s="732"/>
      <c r="S111" s="732"/>
    </row>
    <row r="112" spans="1:19" s="733" customFormat="1" ht="24.95" customHeight="1">
      <c r="A112" s="947"/>
      <c r="B112" s="942"/>
      <c r="C112" s="702"/>
      <c r="D112" s="679"/>
      <c r="E112" s="688"/>
      <c r="F112" s="936"/>
      <c r="G112" s="902"/>
      <c r="H112" s="754"/>
      <c r="I112" s="755"/>
      <c r="J112" s="939"/>
      <c r="K112" s="729"/>
      <c r="L112" s="940"/>
      <c r="M112" s="943"/>
      <c r="N112" s="943"/>
      <c r="O112" s="943"/>
      <c r="P112" s="943"/>
      <c r="Q112" s="731"/>
      <c r="R112" s="732"/>
      <c r="S112" s="732"/>
    </row>
    <row r="113" spans="1:19" s="733" customFormat="1" ht="24.95" customHeight="1">
      <c r="A113" s="947"/>
      <c r="B113" s="942"/>
      <c r="C113" s="702"/>
      <c r="D113" s="679"/>
      <c r="E113" s="688"/>
      <c r="F113" s="689"/>
      <c r="G113" s="902"/>
      <c r="H113" s="679"/>
      <c r="I113" s="691"/>
      <c r="J113" s="937"/>
      <c r="K113" s="729"/>
      <c r="L113" s="730"/>
      <c r="M113" s="731"/>
      <c r="N113" s="731"/>
      <c r="O113" s="731"/>
      <c r="P113" s="731"/>
      <c r="Q113" s="731"/>
      <c r="R113" s="732"/>
      <c r="S113" s="732"/>
    </row>
    <row r="114" spans="1:19" s="733" customFormat="1" ht="24.95" customHeight="1">
      <c r="A114" s="947"/>
      <c r="B114" s="942"/>
      <c r="C114" s="702"/>
      <c r="D114" s="679"/>
      <c r="E114" s="688"/>
      <c r="F114" s="689"/>
      <c r="G114" s="902"/>
      <c r="H114" s="679"/>
      <c r="I114" s="699"/>
      <c r="J114" s="937"/>
      <c r="K114" s="729"/>
      <c r="L114" s="730"/>
      <c r="M114" s="731"/>
      <c r="N114" s="731"/>
      <c r="O114" s="731"/>
      <c r="P114" s="731"/>
      <c r="Q114" s="731"/>
      <c r="R114" s="732"/>
      <c r="S114" s="732"/>
    </row>
    <row r="115" spans="1:19" s="733" customFormat="1" ht="24.95" customHeight="1">
      <c r="A115" s="947"/>
      <c r="B115" s="942"/>
      <c r="C115" s="702"/>
      <c r="D115" s="679"/>
      <c r="E115" s="688"/>
      <c r="F115" s="689"/>
      <c r="G115" s="902"/>
      <c r="H115" s="679"/>
      <c r="I115" s="699"/>
      <c r="J115" s="937"/>
      <c r="K115" s="729"/>
      <c r="L115" s="730"/>
      <c r="M115" s="731"/>
      <c r="N115" s="731"/>
      <c r="O115" s="731"/>
      <c r="P115" s="731"/>
      <c r="Q115" s="731"/>
      <c r="R115" s="732"/>
      <c r="S115" s="732"/>
    </row>
    <row r="116" spans="1:19" s="733" customFormat="1" ht="24.95" customHeight="1">
      <c r="A116" s="1097"/>
      <c r="B116" s="798"/>
      <c r="C116" s="686"/>
      <c r="D116" s="679"/>
      <c r="E116" s="688"/>
      <c r="F116" s="689"/>
      <c r="G116" s="690"/>
      <c r="H116" s="967"/>
      <c r="I116" s="699"/>
      <c r="J116" s="937"/>
      <c r="K116" s="729"/>
      <c r="L116" s="730"/>
      <c r="M116" s="731"/>
      <c r="N116" s="731"/>
      <c r="O116" s="731"/>
      <c r="P116" s="731"/>
      <c r="Q116" s="731"/>
      <c r="R116" s="732"/>
      <c r="S116" s="732"/>
    </row>
    <row r="117" spans="1:19" s="733" customFormat="1" ht="24.95" customHeight="1">
      <c r="A117" s="947"/>
      <c r="B117" s="798"/>
      <c r="C117" s="702"/>
      <c r="D117" s="679"/>
      <c r="E117" s="688"/>
      <c r="F117" s="936"/>
      <c r="G117" s="690"/>
      <c r="H117" s="679"/>
      <c r="I117" s="691"/>
      <c r="J117" s="937"/>
      <c r="K117" s="729"/>
      <c r="L117" s="730"/>
      <c r="M117" s="731"/>
      <c r="N117" s="731"/>
      <c r="O117" s="731"/>
      <c r="P117" s="731"/>
      <c r="Q117" s="731"/>
      <c r="R117" s="732"/>
      <c r="S117" s="732"/>
    </row>
    <row r="118" spans="1:19" s="733" customFormat="1" ht="24.95" customHeight="1">
      <c r="A118" s="947"/>
      <c r="B118" s="798"/>
      <c r="C118" s="702"/>
      <c r="D118" s="679"/>
      <c r="E118" s="688"/>
      <c r="F118" s="936"/>
      <c r="G118" s="690"/>
      <c r="H118" s="679"/>
      <c r="I118" s="699"/>
      <c r="J118" s="937"/>
      <c r="K118" s="729"/>
      <c r="L118" s="730"/>
      <c r="M118" s="731"/>
      <c r="N118" s="731"/>
      <c r="O118" s="731"/>
      <c r="P118" s="731"/>
      <c r="Q118" s="731"/>
      <c r="R118" s="732"/>
      <c r="S118" s="732"/>
    </row>
    <row r="119" spans="1:19" s="733" customFormat="1" ht="24.95" customHeight="1">
      <c r="A119" s="947"/>
      <c r="B119" s="798"/>
      <c r="C119" s="686"/>
      <c r="D119" s="679"/>
      <c r="E119" s="688"/>
      <c r="F119" s="936"/>
      <c r="G119" s="690"/>
      <c r="H119" s="679"/>
      <c r="I119" s="699"/>
      <c r="J119" s="939"/>
      <c r="K119" s="729"/>
      <c r="L119" s="940"/>
      <c r="M119" s="731"/>
      <c r="N119" s="731"/>
      <c r="O119" s="731"/>
      <c r="P119" s="731"/>
      <c r="Q119" s="731"/>
      <c r="R119" s="732"/>
      <c r="S119" s="732"/>
    </row>
    <row r="120" spans="1:19" s="733" customFormat="1" ht="24.95" customHeight="1">
      <c r="A120" s="947"/>
      <c r="B120" s="798"/>
      <c r="C120" s="686"/>
      <c r="D120" s="679"/>
      <c r="E120" s="688"/>
      <c r="F120" s="936"/>
      <c r="G120" s="690"/>
      <c r="H120" s="679"/>
      <c r="I120" s="699"/>
      <c r="J120" s="939"/>
      <c r="K120" s="729"/>
      <c r="L120" s="940"/>
      <c r="M120" s="731"/>
      <c r="N120" s="731"/>
      <c r="O120" s="731"/>
      <c r="P120" s="731"/>
      <c r="Q120" s="731"/>
      <c r="R120" s="732"/>
      <c r="S120" s="732"/>
    </row>
    <row r="121" spans="1:19" s="733" customFormat="1" ht="24.95" customHeight="1">
      <c r="A121" s="947"/>
      <c r="B121" s="798"/>
      <c r="C121" s="686"/>
      <c r="D121" s="679"/>
      <c r="E121" s="688"/>
      <c r="F121" s="936"/>
      <c r="G121" s="690"/>
      <c r="H121" s="679"/>
      <c r="I121" s="699"/>
      <c r="J121" s="939"/>
      <c r="K121" s="729"/>
      <c r="L121" s="940"/>
      <c r="M121" s="731"/>
      <c r="N121" s="731"/>
      <c r="O121" s="731"/>
      <c r="P121" s="731"/>
      <c r="Q121" s="731"/>
      <c r="R121" s="732"/>
      <c r="S121" s="732"/>
    </row>
    <row r="122" spans="1:19" s="733" customFormat="1" ht="24.95" customHeight="1">
      <c r="A122" s="947"/>
      <c r="B122" s="798"/>
      <c r="C122" s="686"/>
      <c r="D122" s="679"/>
      <c r="E122" s="688"/>
      <c r="F122" s="936"/>
      <c r="G122" s="690"/>
      <c r="H122" s="679"/>
      <c r="I122" s="691"/>
      <c r="J122" s="939"/>
      <c r="K122" s="729"/>
      <c r="L122" s="940"/>
      <c r="M122" s="731"/>
      <c r="N122" s="731"/>
      <c r="O122" s="731"/>
      <c r="P122" s="731"/>
      <c r="Q122" s="731"/>
      <c r="R122" s="732"/>
      <c r="S122" s="732"/>
    </row>
    <row r="123" spans="1:19" s="733" customFormat="1" ht="24.95" customHeight="1">
      <c r="A123" s="947"/>
      <c r="B123" s="798"/>
      <c r="C123" s="686"/>
      <c r="D123" s="679"/>
      <c r="E123" s="688"/>
      <c r="F123" s="936"/>
      <c r="G123" s="690"/>
      <c r="H123" s="679"/>
      <c r="I123" s="699"/>
      <c r="J123" s="939"/>
      <c r="K123" s="729"/>
      <c r="L123" s="940"/>
      <c r="M123" s="731"/>
      <c r="N123" s="731"/>
      <c r="O123" s="731"/>
      <c r="P123" s="731"/>
      <c r="Q123" s="731"/>
      <c r="R123" s="732"/>
      <c r="S123" s="732"/>
    </row>
    <row r="124" spans="1:19" s="733" customFormat="1" ht="24.95" customHeight="1">
      <c r="A124" s="947"/>
      <c r="B124" s="990"/>
      <c r="C124" s="702"/>
      <c r="D124" s="679"/>
      <c r="E124" s="688"/>
      <c r="F124" s="689"/>
      <c r="G124" s="690"/>
      <c r="H124" s="679"/>
      <c r="I124" s="691"/>
      <c r="J124" s="937"/>
      <c r="K124" s="729"/>
      <c r="L124" s="730"/>
      <c r="M124" s="731"/>
      <c r="N124" s="731"/>
      <c r="O124" s="731"/>
      <c r="P124" s="731"/>
      <c r="Q124" s="731"/>
      <c r="R124" s="732"/>
      <c r="S124" s="732"/>
    </row>
    <row r="125" spans="1:19" s="733" customFormat="1" ht="24.95" customHeight="1">
      <c r="A125" s="934"/>
      <c r="B125" s="990"/>
      <c r="C125" s="702"/>
      <c r="D125" s="679"/>
      <c r="E125" s="688"/>
      <c r="F125" s="689"/>
      <c r="G125" s="902"/>
      <c r="H125" s="679"/>
      <c r="I125" s="699"/>
      <c r="J125" s="937"/>
      <c r="K125" s="729"/>
      <c r="L125" s="730"/>
      <c r="M125" s="731"/>
      <c r="N125" s="731"/>
      <c r="O125" s="731"/>
      <c r="P125" s="731"/>
      <c r="Q125" s="731"/>
      <c r="R125" s="732"/>
      <c r="S125" s="732"/>
    </row>
    <row r="126" spans="1:19" s="733" customFormat="1" ht="24.95" customHeight="1">
      <c r="A126" s="934"/>
      <c r="B126" s="990"/>
      <c r="C126" s="702"/>
      <c r="D126" s="679"/>
      <c r="E126" s="688"/>
      <c r="F126" s="689"/>
      <c r="G126" s="902"/>
      <c r="H126" s="679"/>
      <c r="I126" s="699"/>
      <c r="J126" s="937"/>
      <c r="K126" s="729"/>
      <c r="L126" s="730"/>
      <c r="M126" s="731"/>
      <c r="N126" s="731"/>
      <c r="O126" s="731"/>
      <c r="P126" s="731"/>
      <c r="Q126" s="731"/>
      <c r="R126" s="732"/>
      <c r="S126" s="732"/>
    </row>
    <row r="127" spans="1:19" s="733" customFormat="1" ht="24.95" customHeight="1">
      <c r="A127" s="934"/>
      <c r="B127" s="990"/>
      <c r="C127" s="702"/>
      <c r="D127" s="679"/>
      <c r="E127" s="688"/>
      <c r="F127" s="689"/>
      <c r="G127" s="902"/>
      <c r="H127" s="679"/>
      <c r="I127" s="699"/>
      <c r="J127" s="937"/>
      <c r="K127" s="729"/>
      <c r="L127" s="730"/>
      <c r="M127" s="731"/>
      <c r="N127" s="731"/>
      <c r="O127" s="731"/>
      <c r="P127" s="731"/>
      <c r="Q127" s="731"/>
      <c r="R127" s="732"/>
      <c r="S127" s="732"/>
    </row>
    <row r="128" spans="1:19" s="733" customFormat="1" ht="24.95" customHeight="1">
      <c r="A128" s="947"/>
      <c r="B128" s="1098"/>
      <c r="C128" s="773"/>
      <c r="D128" s="774"/>
      <c r="E128" s="775"/>
      <c r="F128" s="776"/>
      <c r="G128" s="904"/>
      <c r="H128" s="774"/>
      <c r="I128" s="905"/>
      <c r="J128" s="1099"/>
      <c r="K128" s="729"/>
      <c r="L128" s="730"/>
      <c r="M128" s="731"/>
      <c r="N128" s="731"/>
      <c r="O128" s="731"/>
      <c r="P128" s="731"/>
      <c r="Q128" s="731"/>
      <c r="R128" s="732"/>
      <c r="S128" s="732"/>
    </row>
    <row r="129" spans="1:19" s="733" customFormat="1" ht="24.95" customHeight="1">
      <c r="A129" s="1100"/>
      <c r="B129" s="1101"/>
      <c r="C129" s="1102"/>
      <c r="D129" s="1103"/>
      <c r="E129" s="775"/>
      <c r="F129" s="776"/>
      <c r="G129" s="1104"/>
      <c r="H129" s="1105"/>
      <c r="I129" s="1103"/>
      <c r="J129" s="1106"/>
      <c r="K129" s="836"/>
      <c r="L129" s="837"/>
      <c r="M129" s="731"/>
      <c r="N129" s="731"/>
      <c r="O129" s="731"/>
      <c r="P129" s="731"/>
      <c r="Q129" s="731"/>
      <c r="R129" s="732"/>
      <c r="S129" s="732"/>
    </row>
    <row r="130" spans="1:19" s="733" customFormat="1" ht="24.95" customHeight="1">
      <c r="A130" s="947"/>
      <c r="B130" s="990"/>
      <c r="C130" s="702"/>
      <c r="D130" s="679"/>
      <c r="E130" s="688"/>
      <c r="F130" s="689"/>
      <c r="G130" s="902"/>
      <c r="H130" s="679"/>
      <c r="I130" s="699"/>
      <c r="J130" s="937"/>
      <c r="K130" s="729"/>
      <c r="L130" s="730"/>
      <c r="M130" s="731"/>
      <c r="N130" s="731"/>
      <c r="O130" s="731"/>
      <c r="P130" s="731"/>
      <c r="Q130" s="731"/>
      <c r="R130" s="732"/>
      <c r="S130" s="732"/>
    </row>
    <row r="131" spans="1:19" s="733" customFormat="1" ht="24.95" customHeight="1">
      <c r="A131" s="947"/>
      <c r="B131" s="1090"/>
      <c r="C131" s="686"/>
      <c r="D131" s="679"/>
      <c r="E131" s="688"/>
      <c r="F131" s="689"/>
      <c r="G131" s="902"/>
      <c r="H131" s="679"/>
      <c r="I131" s="699"/>
      <c r="J131" s="939"/>
      <c r="K131" s="729"/>
      <c r="L131" s="940"/>
      <c r="M131" s="731"/>
      <c r="N131" s="731"/>
      <c r="O131" s="731"/>
      <c r="P131" s="731"/>
      <c r="Q131" s="731"/>
      <c r="R131" s="732"/>
      <c r="S131" s="732"/>
    </row>
    <row r="132" spans="1:19" s="733" customFormat="1" ht="24.95" customHeight="1">
      <c r="A132" s="947"/>
      <c r="B132" s="935"/>
      <c r="C132" s="702"/>
      <c r="D132" s="679"/>
      <c r="E132" s="688"/>
      <c r="F132" s="689"/>
      <c r="G132" s="902"/>
      <c r="H132" s="679"/>
      <c r="I132" s="691"/>
      <c r="J132" s="937"/>
      <c r="K132" s="729"/>
      <c r="L132" s="730"/>
      <c r="M132" s="731"/>
      <c r="N132" s="731"/>
      <c r="O132" s="731"/>
      <c r="P132" s="731"/>
      <c r="Q132" s="731"/>
      <c r="R132" s="732"/>
      <c r="S132" s="732"/>
    </row>
    <row r="133" spans="1:19" s="733" customFormat="1" ht="24.95" customHeight="1">
      <c r="A133" s="947"/>
      <c r="B133" s="962"/>
      <c r="C133" s="773"/>
      <c r="D133" s="774"/>
      <c r="E133" s="775"/>
      <c r="F133" s="776"/>
      <c r="G133" s="904"/>
      <c r="H133" s="774"/>
      <c r="I133" s="905"/>
      <c r="J133" s="937"/>
      <c r="K133" s="729"/>
      <c r="L133" s="730"/>
      <c r="M133" s="731"/>
      <c r="N133" s="731"/>
      <c r="O133" s="731"/>
      <c r="P133" s="731"/>
      <c r="Q133" s="731"/>
      <c r="R133" s="732"/>
      <c r="S133" s="732"/>
    </row>
    <row r="134" spans="1:19" s="733" customFormat="1" ht="24.95" customHeight="1">
      <c r="A134" s="947"/>
      <c r="B134" s="962"/>
      <c r="C134" s="773"/>
      <c r="D134" s="774"/>
      <c r="E134" s="775"/>
      <c r="F134" s="776"/>
      <c r="G134" s="904"/>
      <c r="H134" s="774"/>
      <c r="I134" s="905"/>
      <c r="J134" s="937"/>
      <c r="K134" s="729"/>
      <c r="L134" s="730"/>
      <c r="M134" s="731"/>
      <c r="N134" s="731"/>
      <c r="O134" s="731"/>
      <c r="P134" s="731"/>
      <c r="Q134" s="731"/>
      <c r="R134" s="732"/>
      <c r="S134" s="732"/>
    </row>
    <row r="135" spans="1:19" s="733" customFormat="1" ht="24.95" customHeight="1">
      <c r="A135" s="947"/>
      <c r="B135" s="962"/>
      <c r="C135" s="773"/>
      <c r="D135" s="774"/>
      <c r="E135" s="775"/>
      <c r="F135" s="776"/>
      <c r="G135" s="904"/>
      <c r="H135" s="774"/>
      <c r="I135" s="905"/>
      <c r="J135" s="937"/>
      <c r="K135" s="729"/>
      <c r="L135" s="730"/>
      <c r="M135" s="731"/>
      <c r="N135" s="731"/>
      <c r="O135" s="731"/>
      <c r="P135" s="731"/>
      <c r="Q135" s="731"/>
      <c r="R135" s="732"/>
      <c r="S135" s="732"/>
    </row>
    <row r="136" spans="1:19" s="733" customFormat="1" ht="24.95" customHeight="1">
      <c r="A136" s="947"/>
      <c r="B136" s="962"/>
      <c r="C136" s="773"/>
      <c r="D136" s="774"/>
      <c r="E136" s="775"/>
      <c r="F136" s="776"/>
      <c r="G136" s="904"/>
      <c r="H136" s="774"/>
      <c r="I136" s="905"/>
      <c r="J136" s="937"/>
      <c r="K136" s="729"/>
      <c r="L136" s="730"/>
      <c r="M136" s="731"/>
      <c r="N136" s="731"/>
      <c r="O136" s="731"/>
      <c r="P136" s="731"/>
      <c r="Q136" s="731"/>
      <c r="R136" s="732"/>
      <c r="S136" s="732"/>
    </row>
    <row r="137" spans="1:19" s="733" customFormat="1" ht="24.95" customHeight="1">
      <c r="A137" s="1100"/>
      <c r="B137" s="1101"/>
      <c r="C137" s="1102"/>
      <c r="D137" s="1103"/>
      <c r="E137" s="775"/>
      <c r="F137" s="776"/>
      <c r="G137" s="1104"/>
      <c r="H137" s="1105"/>
      <c r="I137" s="1103"/>
      <c r="J137" s="939"/>
      <c r="K137" s="729"/>
      <c r="L137" s="940"/>
      <c r="M137" s="731"/>
      <c r="N137" s="731"/>
      <c r="O137" s="731"/>
      <c r="P137" s="731"/>
      <c r="Q137" s="731"/>
      <c r="R137" s="732"/>
      <c r="S137" s="732"/>
    </row>
    <row r="138" spans="1:19" s="733" customFormat="1" ht="24.95" customHeight="1">
      <c r="A138" s="947"/>
      <c r="B138" s="938"/>
      <c r="C138" s="702"/>
      <c r="D138" s="679"/>
      <c r="E138" s="688"/>
      <c r="F138" s="936"/>
      <c r="G138" s="690"/>
      <c r="H138" s="679"/>
      <c r="I138" s="691"/>
      <c r="J138" s="939"/>
      <c r="K138" s="729"/>
      <c r="L138" s="940"/>
      <c r="M138" s="731"/>
      <c r="N138" s="731"/>
      <c r="O138" s="731"/>
      <c r="P138" s="731"/>
      <c r="Q138" s="731"/>
      <c r="R138" s="732"/>
      <c r="S138" s="732"/>
    </row>
    <row r="139" spans="1:19" s="733" customFormat="1" ht="24.95" customHeight="1">
      <c r="A139" s="947"/>
      <c r="B139" s="938"/>
      <c r="C139" s="702"/>
      <c r="D139" s="679"/>
      <c r="E139" s="688"/>
      <c r="F139" s="936"/>
      <c r="G139" s="690"/>
      <c r="H139" s="679"/>
      <c r="I139" s="699"/>
      <c r="J139" s="939"/>
      <c r="K139" s="729"/>
      <c r="L139" s="940"/>
      <c r="M139" s="731"/>
      <c r="N139" s="731"/>
      <c r="O139" s="731"/>
      <c r="P139" s="731"/>
      <c r="Q139" s="731"/>
      <c r="R139" s="732"/>
      <c r="S139" s="732"/>
    </row>
    <row r="140" spans="1:19" s="733" customFormat="1" ht="24.95" customHeight="1">
      <c r="A140" s="1093"/>
      <c r="B140" s="942"/>
      <c r="C140" s="702"/>
      <c r="D140" s="679"/>
      <c r="E140" s="688"/>
      <c r="F140" s="936"/>
      <c r="G140" s="902"/>
      <c r="H140" s="679"/>
      <c r="I140" s="699"/>
      <c r="J140" s="939"/>
      <c r="K140" s="729"/>
      <c r="L140" s="940"/>
      <c r="M140" s="731"/>
      <c r="N140" s="731"/>
      <c r="O140" s="731"/>
      <c r="P140" s="731"/>
      <c r="Q140" s="731"/>
      <c r="R140" s="732"/>
      <c r="S140" s="732"/>
    </row>
    <row r="141" spans="1:19" s="733" customFormat="1" ht="24.95" customHeight="1">
      <c r="A141" s="1094"/>
      <c r="B141" s="942"/>
      <c r="C141" s="702"/>
      <c r="D141" s="679"/>
      <c r="E141" s="688"/>
      <c r="F141" s="689"/>
      <c r="G141" s="902"/>
      <c r="H141" s="679"/>
      <c r="I141" s="699"/>
      <c r="J141" s="937"/>
      <c r="K141" s="729"/>
      <c r="L141" s="730"/>
      <c r="M141" s="731"/>
      <c r="N141" s="731"/>
      <c r="O141" s="731"/>
      <c r="P141" s="731"/>
      <c r="Q141" s="731"/>
      <c r="R141" s="732"/>
      <c r="S141" s="732"/>
    </row>
    <row r="142" spans="1:19" s="733" customFormat="1" ht="24.95" customHeight="1">
      <c r="A142" s="1093"/>
      <c r="B142" s="798"/>
      <c r="C142" s="686"/>
      <c r="D142" s="679"/>
      <c r="E142" s="688"/>
      <c r="F142" s="689"/>
      <c r="G142" s="690"/>
      <c r="H142" s="679"/>
      <c r="I142" s="691"/>
      <c r="J142" s="937"/>
      <c r="K142" s="729"/>
      <c r="L142" s="730"/>
      <c r="M142" s="731"/>
      <c r="N142" s="731"/>
      <c r="O142" s="731"/>
      <c r="P142" s="731"/>
      <c r="Q142" s="731"/>
      <c r="R142" s="732"/>
      <c r="S142" s="732"/>
    </row>
    <row r="143" spans="1:19" s="671" customFormat="1" ht="24.95" customHeight="1">
      <c r="A143" s="922"/>
      <c r="B143" s="944"/>
      <c r="C143" s="718"/>
      <c r="D143" s="735"/>
      <c r="E143" s="676"/>
      <c r="F143" s="908"/>
      <c r="G143" s="720"/>
      <c r="H143" s="735"/>
      <c r="I143" s="680"/>
      <c r="J143" s="909"/>
      <c r="K143" s="682"/>
      <c r="L143" s="683"/>
      <c r="M143" s="659"/>
      <c r="N143" s="659"/>
      <c r="O143" s="659"/>
      <c r="P143" s="659"/>
      <c r="Q143" s="659"/>
      <c r="R143" s="660"/>
      <c r="S143" s="660"/>
    </row>
    <row r="144" spans="1:19" s="697" customFormat="1" ht="24.95" customHeight="1">
      <c r="A144" s="857"/>
      <c r="B144" s="946"/>
      <c r="C144" s="928"/>
      <c r="D144" s="914"/>
      <c r="E144" s="915"/>
      <c r="F144" s="916"/>
      <c r="G144" s="924"/>
      <c r="H144" s="921"/>
      <c r="I144" s="918"/>
      <c r="J144" s="919"/>
      <c r="K144" s="703"/>
      <c r="L144" s="694"/>
      <c r="M144" s="695"/>
      <c r="N144" s="695"/>
      <c r="O144" s="695"/>
      <c r="P144" s="695"/>
      <c r="Q144" s="695"/>
      <c r="R144" s="696"/>
      <c r="S144" s="696"/>
    </row>
    <row r="145" spans="1:19" s="671" customFormat="1" ht="24.95" customHeight="1">
      <c r="A145" s="922"/>
      <c r="B145" s="944"/>
      <c r="C145" s="718"/>
      <c r="D145" s="735"/>
      <c r="E145" s="676"/>
      <c r="F145" s="908"/>
      <c r="G145" s="720"/>
      <c r="H145" s="735"/>
      <c r="I145" s="680"/>
      <c r="J145" s="909"/>
      <c r="K145" s="682"/>
      <c r="L145" s="683"/>
      <c r="M145" s="659"/>
      <c r="N145" s="659"/>
      <c r="O145" s="659"/>
      <c r="P145" s="659"/>
      <c r="Q145" s="659"/>
      <c r="R145" s="660"/>
      <c r="S145" s="660"/>
    </row>
    <row r="146" spans="1:19" s="697" customFormat="1" ht="24.95" customHeight="1">
      <c r="A146" s="857" t="s">
        <v>28</v>
      </c>
      <c r="B146" s="946">
        <v>70000</v>
      </c>
      <c r="C146" s="928"/>
      <c r="D146" s="914"/>
      <c r="E146" s="915">
        <v>70000</v>
      </c>
      <c r="F146" s="916"/>
      <c r="G146" s="924"/>
      <c r="H146" s="921">
        <v>70000</v>
      </c>
      <c r="I146" s="918" t="e">
        <f>#REF!-H146</f>
        <v>#REF!</v>
      </c>
      <c r="J146" s="919" t="s">
        <v>13</v>
      </c>
      <c r="K146" s="703"/>
      <c r="L146" s="694"/>
      <c r="M146" s="695"/>
      <c r="N146" s="695"/>
      <c r="O146" s="695"/>
      <c r="P146" s="695"/>
      <c r="Q146" s="695"/>
      <c r="R146" s="696"/>
      <c r="S146" s="696"/>
    </row>
    <row r="147" spans="1:19" s="671" customFormat="1" ht="24.95" customHeight="1">
      <c r="A147" s="922"/>
      <c r="B147" s="944"/>
      <c r="C147" s="718"/>
      <c r="D147" s="735"/>
      <c r="E147" s="676"/>
      <c r="F147" s="908"/>
      <c r="G147" s="720"/>
      <c r="H147" s="945"/>
      <c r="I147" s="680"/>
      <c r="J147" s="909"/>
      <c r="K147" s="682"/>
      <c r="L147" s="683"/>
      <c r="M147" s="659"/>
      <c r="N147" s="659"/>
      <c r="O147" s="659"/>
      <c r="P147" s="659"/>
      <c r="Q147" s="659"/>
      <c r="R147" s="660"/>
      <c r="S147" s="660"/>
    </row>
    <row r="148" spans="1:19" s="671" customFormat="1" ht="24.95" customHeight="1">
      <c r="A148" s="857" t="s">
        <v>29</v>
      </c>
      <c r="B148" s="944"/>
      <c r="C148" s="718"/>
      <c r="D148" s="735"/>
      <c r="E148" s="676">
        <v>60000</v>
      </c>
      <c r="F148" s="908"/>
      <c r="G148" s="720"/>
      <c r="H148" s="735">
        <f>28100+30200</f>
        <v>58300</v>
      </c>
      <c r="I148" s="680" t="e">
        <f>#REF!-H148</f>
        <v>#REF!</v>
      </c>
      <c r="J148" s="909" t="s">
        <v>30</v>
      </c>
      <c r="K148" s="682"/>
      <c r="L148" s="683"/>
      <c r="M148" s="659"/>
      <c r="N148" s="659"/>
      <c r="O148" s="659"/>
      <c r="P148" s="659"/>
      <c r="Q148" s="659"/>
      <c r="R148" s="660"/>
      <c r="S148" s="660"/>
    </row>
    <row r="149" spans="1:19" s="697" customFormat="1" ht="24.95" customHeight="1">
      <c r="A149" s="926"/>
      <c r="B149" s="946"/>
      <c r="C149" s="928"/>
      <c r="D149" s="914"/>
      <c r="E149" s="915"/>
      <c r="F149" s="916"/>
      <c r="G149" s="924"/>
      <c r="H149" s="914">
        <v>1400</v>
      </c>
      <c r="I149" s="918" t="e">
        <f>I148-H149</f>
        <v>#REF!</v>
      </c>
      <c r="J149" s="919" t="s">
        <v>13</v>
      </c>
      <c r="K149" s="703"/>
      <c r="L149" s="694"/>
      <c r="M149" s="695"/>
      <c r="N149" s="695"/>
      <c r="O149" s="695"/>
      <c r="P149" s="695"/>
      <c r="Q149" s="695"/>
      <c r="R149" s="696"/>
      <c r="S149" s="696"/>
    </row>
    <row r="150" spans="1:19" s="671" customFormat="1" ht="24.95" customHeight="1">
      <c r="A150" s="922"/>
      <c r="B150" s="944"/>
      <c r="C150" s="718"/>
      <c r="D150" s="735"/>
      <c r="E150" s="676"/>
      <c r="F150" s="908"/>
      <c r="G150" s="720"/>
      <c r="H150" s="945"/>
      <c r="I150" s="680"/>
      <c r="J150" s="909"/>
      <c r="K150" s="682"/>
      <c r="L150" s="683"/>
      <c r="M150" s="659"/>
      <c r="N150" s="659"/>
      <c r="O150" s="659"/>
      <c r="P150" s="659"/>
      <c r="Q150" s="659"/>
      <c r="R150" s="660"/>
      <c r="S150" s="660"/>
    </row>
    <row r="151" spans="1:19" s="697" customFormat="1" ht="24.95" customHeight="1">
      <c r="A151" s="857" t="s">
        <v>31</v>
      </c>
      <c r="B151" s="946"/>
      <c r="C151" s="913"/>
      <c r="D151" s="914"/>
      <c r="E151" s="915">
        <v>3260</v>
      </c>
      <c r="F151" s="916"/>
      <c r="G151" s="924"/>
      <c r="H151" s="966">
        <v>3210</v>
      </c>
      <c r="I151" s="918" t="e">
        <f>#REF!-H151</f>
        <v>#REF!</v>
      </c>
      <c r="J151" s="919" t="s">
        <v>13</v>
      </c>
      <c r="K151" s="703"/>
      <c r="L151" s="694"/>
      <c r="M151" s="695"/>
      <c r="N151" s="695"/>
      <c r="O151" s="695"/>
      <c r="P151" s="695"/>
      <c r="Q151" s="695"/>
      <c r="R151" s="696"/>
      <c r="S151" s="696"/>
    </row>
    <row r="152" spans="1:19" s="671" customFormat="1" ht="24.95" customHeight="1">
      <c r="A152" s="922"/>
      <c r="B152" s="944"/>
      <c r="C152" s="718"/>
      <c r="D152" s="735"/>
      <c r="E152" s="676"/>
      <c r="F152" s="908"/>
      <c r="G152" s="720"/>
      <c r="H152" s="945"/>
      <c r="I152" s="680"/>
      <c r="J152" s="930"/>
      <c r="K152" s="682"/>
      <c r="L152" s="931"/>
      <c r="M152" s="659"/>
      <c r="N152" s="659"/>
      <c r="O152" s="659"/>
      <c r="P152" s="659"/>
      <c r="Q152" s="659"/>
      <c r="R152" s="660"/>
      <c r="S152" s="660"/>
    </row>
    <row r="153" spans="1:19" s="697" customFormat="1" ht="24.95" customHeight="1">
      <c r="A153" s="857" t="s">
        <v>32</v>
      </c>
      <c r="B153" s="948"/>
      <c r="C153" s="913"/>
      <c r="D153" s="914">
        <v>16027</v>
      </c>
      <c r="E153" s="915"/>
      <c r="F153" s="927"/>
      <c r="G153" s="924"/>
      <c r="H153" s="925">
        <v>15120</v>
      </c>
      <c r="I153" s="918" t="e">
        <f>#REF!-H153</f>
        <v>#REF!</v>
      </c>
      <c r="J153" s="919" t="s">
        <v>30</v>
      </c>
      <c r="K153" s="703"/>
      <c r="L153" s="694"/>
      <c r="M153" s="695"/>
      <c r="N153" s="695"/>
      <c r="O153" s="695"/>
      <c r="P153" s="695"/>
      <c r="Q153" s="695"/>
      <c r="R153" s="696"/>
      <c r="S153" s="696"/>
    </row>
    <row r="154" spans="1:19" s="671" customFormat="1" ht="24.95" customHeight="1">
      <c r="A154" s="926"/>
      <c r="B154" s="950"/>
      <c r="C154" s="674"/>
      <c r="D154" s="735"/>
      <c r="E154" s="676"/>
      <c r="F154" s="677"/>
      <c r="G154" s="720"/>
      <c r="H154" s="735"/>
      <c r="I154" s="680"/>
      <c r="J154" s="909" t="s">
        <v>13</v>
      </c>
      <c r="K154" s="682"/>
      <c r="L154" s="683"/>
      <c r="M154" s="659"/>
      <c r="N154" s="659"/>
      <c r="O154" s="659"/>
      <c r="P154" s="659"/>
      <c r="Q154" s="659"/>
      <c r="R154" s="660"/>
      <c r="S154" s="660"/>
    </row>
    <row r="155" spans="1:19" s="671" customFormat="1" ht="24.95" customHeight="1">
      <c r="A155" s="922"/>
      <c r="B155" s="950"/>
      <c r="C155" s="674"/>
      <c r="D155" s="735"/>
      <c r="E155" s="676"/>
      <c r="F155" s="677"/>
      <c r="G155" s="720"/>
      <c r="H155" s="735"/>
      <c r="I155" s="680"/>
      <c r="J155" s="909"/>
      <c r="K155" s="682"/>
      <c r="L155" s="683"/>
      <c r="M155" s="659"/>
      <c r="N155" s="659"/>
      <c r="O155" s="659"/>
      <c r="P155" s="659"/>
      <c r="Q155" s="659"/>
      <c r="R155" s="660"/>
      <c r="S155" s="660"/>
    </row>
    <row r="156" spans="1:19" s="671" customFormat="1" ht="24.95" customHeight="1">
      <c r="A156" s="926"/>
      <c r="B156" s="950"/>
      <c r="C156" s="674"/>
      <c r="D156" s="735"/>
      <c r="E156" s="676"/>
      <c r="F156" s="677"/>
      <c r="G156" s="720"/>
      <c r="H156" s="735"/>
      <c r="I156" s="680"/>
      <c r="J156" s="909"/>
      <c r="K156" s="682"/>
      <c r="L156" s="683"/>
      <c r="M156" s="659"/>
      <c r="N156" s="659"/>
      <c r="O156" s="659"/>
      <c r="P156" s="659"/>
      <c r="Q156" s="659"/>
      <c r="R156" s="660"/>
      <c r="S156" s="660"/>
    </row>
    <row r="157" spans="1:19" s="697" customFormat="1" ht="24.95" customHeight="1">
      <c r="A157" s="857" t="s">
        <v>33</v>
      </c>
      <c r="B157" s="948">
        <v>1180</v>
      </c>
      <c r="C157" s="913"/>
      <c r="D157" s="914"/>
      <c r="E157" s="915">
        <v>1180</v>
      </c>
      <c r="F157" s="927"/>
      <c r="G157" s="917"/>
      <c r="H157" s="914"/>
      <c r="I157" s="918">
        <f>B157</f>
        <v>1180</v>
      </c>
      <c r="J157" s="919" t="s">
        <v>30</v>
      </c>
      <c r="K157" s="703"/>
      <c r="L157" s="694"/>
      <c r="M157" s="695"/>
      <c r="N157" s="695"/>
      <c r="O157" s="695"/>
      <c r="P157" s="695"/>
      <c r="Q157" s="695"/>
      <c r="R157" s="696"/>
      <c r="S157" s="696"/>
    </row>
    <row r="158" spans="1:19" s="671" customFormat="1" ht="24.95" customHeight="1">
      <c r="A158" s="922"/>
      <c r="B158" s="950"/>
      <c r="C158" s="674"/>
      <c r="D158" s="735"/>
      <c r="E158" s="676"/>
      <c r="F158" s="677"/>
      <c r="G158" s="678"/>
      <c r="H158" s="679"/>
      <c r="I158" s="680"/>
      <c r="J158" s="909" t="s">
        <v>13</v>
      </c>
      <c r="K158" s="682"/>
      <c r="L158" s="683"/>
      <c r="M158" s="659"/>
      <c r="N158" s="659"/>
      <c r="O158" s="659"/>
      <c r="P158" s="659"/>
      <c r="Q158" s="659"/>
      <c r="R158" s="660"/>
      <c r="S158" s="660"/>
    </row>
    <row r="159" spans="1:19" s="697" customFormat="1" ht="24.95" customHeight="1">
      <c r="A159" s="857" t="s">
        <v>34</v>
      </c>
      <c r="B159" s="948">
        <v>2500</v>
      </c>
      <c r="C159" s="913"/>
      <c r="D159" s="914">
        <v>2500</v>
      </c>
      <c r="E159" s="915"/>
      <c r="F159" s="927"/>
      <c r="G159" s="924"/>
      <c r="H159" s="914">
        <v>2500</v>
      </c>
      <c r="I159" s="918">
        <f>B159-H159</f>
        <v>0</v>
      </c>
      <c r="J159" s="919" t="s">
        <v>30</v>
      </c>
      <c r="K159" s="703"/>
      <c r="L159" s="694"/>
      <c r="M159" s="695"/>
      <c r="N159" s="695"/>
      <c r="O159" s="695"/>
      <c r="P159" s="695"/>
      <c r="Q159" s="695"/>
      <c r="R159" s="696"/>
      <c r="S159" s="696"/>
    </row>
    <row r="160" spans="1:19" s="671" customFormat="1" ht="24.95" customHeight="1">
      <c r="A160" s="922"/>
      <c r="B160" s="950"/>
      <c r="C160" s="674"/>
      <c r="D160" s="735"/>
      <c r="E160" s="676"/>
      <c r="F160" s="677"/>
      <c r="G160" s="678"/>
      <c r="H160" s="967"/>
      <c r="I160" s="680"/>
      <c r="J160" s="909" t="s">
        <v>13</v>
      </c>
      <c r="K160" s="682"/>
      <c r="L160" s="683"/>
      <c r="M160" s="659"/>
      <c r="N160" s="659"/>
      <c r="O160" s="659"/>
      <c r="P160" s="659"/>
      <c r="Q160" s="659"/>
      <c r="R160" s="660"/>
      <c r="S160" s="660"/>
    </row>
    <row r="161" spans="1:19" s="697" customFormat="1" ht="24.95" customHeight="1">
      <c r="A161" s="933" t="s">
        <v>35</v>
      </c>
      <c r="B161" s="948">
        <v>34300</v>
      </c>
      <c r="C161" s="913"/>
      <c r="D161" s="914">
        <v>34300</v>
      </c>
      <c r="E161" s="915"/>
      <c r="F161" s="927"/>
      <c r="G161" s="917"/>
      <c r="H161" s="914"/>
      <c r="I161" s="918">
        <f>B161</f>
        <v>34300</v>
      </c>
      <c r="J161" s="919" t="s">
        <v>14</v>
      </c>
      <c r="K161" s="703"/>
      <c r="L161" s="694"/>
      <c r="M161" s="695"/>
      <c r="N161" s="695"/>
      <c r="O161" s="695"/>
      <c r="P161" s="695"/>
      <c r="Q161" s="695"/>
      <c r="R161" s="696"/>
      <c r="S161" s="696"/>
    </row>
    <row r="162" spans="1:19" s="671" customFormat="1" ht="24.95" customHeight="1">
      <c r="A162" s="857" t="s">
        <v>36</v>
      </c>
      <c r="B162" s="968">
        <v>25890</v>
      </c>
      <c r="C162" s="969"/>
      <c r="D162" s="734">
        <v>25890</v>
      </c>
      <c r="E162" s="676"/>
      <c r="F162" s="677"/>
      <c r="G162" s="678"/>
      <c r="H162" s="679">
        <v>1800</v>
      </c>
      <c r="I162" s="680">
        <f>B162-H162</f>
        <v>24090</v>
      </c>
      <c r="J162" s="909" t="s">
        <v>14</v>
      </c>
      <c r="K162" s="682"/>
      <c r="L162" s="683"/>
      <c r="M162" s="659"/>
      <c r="N162" s="659"/>
      <c r="O162" s="659"/>
      <c r="P162" s="659"/>
      <c r="Q162" s="659"/>
      <c r="R162" s="660"/>
      <c r="S162" s="660"/>
    </row>
    <row r="163" spans="1:19" s="671" customFormat="1" ht="24.95" customHeight="1">
      <c r="A163" s="922"/>
      <c r="B163" s="970"/>
      <c r="C163" s="674"/>
      <c r="D163" s="735"/>
      <c r="E163" s="676"/>
      <c r="F163" s="677"/>
      <c r="G163" s="720"/>
      <c r="H163" s="679">
        <f>4110+1035+3900+340</f>
        <v>9385</v>
      </c>
      <c r="I163" s="680">
        <f>I162-H163</f>
        <v>14705</v>
      </c>
      <c r="J163" s="909"/>
      <c r="K163" s="682"/>
      <c r="L163" s="683"/>
      <c r="M163" s="659"/>
      <c r="N163" s="659"/>
      <c r="O163" s="659"/>
      <c r="P163" s="659"/>
      <c r="Q163" s="659"/>
      <c r="R163" s="660"/>
      <c r="S163" s="660"/>
    </row>
    <row r="164" spans="1:19" s="697" customFormat="1" ht="24.95" customHeight="1">
      <c r="A164" s="971"/>
      <c r="B164" s="972"/>
      <c r="C164" s="913"/>
      <c r="D164" s="914"/>
      <c r="E164" s="915"/>
      <c r="F164" s="927"/>
      <c r="G164" s="924"/>
      <c r="H164" s="914">
        <f>760+1248</f>
        <v>2008</v>
      </c>
      <c r="I164" s="918">
        <f>I163-H164</f>
        <v>12697</v>
      </c>
      <c r="J164" s="919"/>
      <c r="K164" s="703"/>
      <c r="L164" s="694"/>
      <c r="M164" s="695"/>
      <c r="N164" s="695"/>
      <c r="O164" s="695"/>
      <c r="P164" s="695"/>
      <c r="Q164" s="695"/>
      <c r="R164" s="696"/>
      <c r="S164" s="696"/>
    </row>
    <row r="165" spans="1:19" s="671" customFormat="1" ht="24.95" customHeight="1">
      <c r="A165" s="857" t="s">
        <v>37</v>
      </c>
      <c r="B165" s="968"/>
      <c r="C165" s="674"/>
      <c r="D165" s="735"/>
      <c r="E165" s="676"/>
      <c r="F165" s="677"/>
      <c r="G165" s="720"/>
      <c r="H165" s="679"/>
      <c r="I165" s="680"/>
      <c r="J165" s="909" t="s">
        <v>17</v>
      </c>
      <c r="K165" s="682"/>
      <c r="L165" s="683"/>
      <c r="M165" s="659"/>
      <c r="N165" s="659"/>
      <c r="O165" s="659"/>
      <c r="P165" s="659"/>
      <c r="Q165" s="659"/>
      <c r="R165" s="660"/>
      <c r="S165" s="660"/>
    </row>
    <row r="166" spans="1:19" s="671" customFormat="1" ht="24.95" customHeight="1">
      <c r="A166" s="922"/>
      <c r="B166" s="968"/>
      <c r="C166" s="674"/>
      <c r="D166" s="735"/>
      <c r="E166" s="676"/>
      <c r="F166" s="677"/>
      <c r="G166" s="690"/>
      <c r="H166" s="679"/>
      <c r="I166" s="699"/>
      <c r="J166" s="909"/>
      <c r="K166" s="682"/>
      <c r="L166" s="683"/>
      <c r="M166" s="659"/>
      <c r="N166" s="659"/>
      <c r="O166" s="659"/>
      <c r="P166" s="659"/>
      <c r="Q166" s="659"/>
      <c r="R166" s="660"/>
      <c r="S166" s="660"/>
    </row>
    <row r="167" spans="1:19" s="697" customFormat="1" ht="24.95" customHeight="1">
      <c r="A167" s="857" t="s">
        <v>38</v>
      </c>
      <c r="B167" s="973">
        <v>19950</v>
      </c>
      <c r="C167" s="913"/>
      <c r="D167" s="914">
        <v>19950</v>
      </c>
      <c r="E167" s="915"/>
      <c r="F167" s="927"/>
      <c r="G167" s="924"/>
      <c r="H167" s="914">
        <f>2350+500</f>
        <v>2850</v>
      </c>
      <c r="I167" s="918">
        <f>B167-H167</f>
        <v>17100</v>
      </c>
      <c r="J167" s="919" t="s">
        <v>15</v>
      </c>
      <c r="K167" s="703"/>
      <c r="L167" s="694"/>
      <c r="M167" s="695"/>
      <c r="N167" s="695"/>
      <c r="O167" s="695"/>
      <c r="P167" s="695"/>
      <c r="Q167" s="695"/>
      <c r="R167" s="696"/>
      <c r="S167" s="696"/>
    </row>
    <row r="168" spans="1:19" s="671" customFormat="1" ht="24.95" customHeight="1">
      <c r="A168" s="922"/>
      <c r="B168" s="968"/>
      <c r="C168" s="718"/>
      <c r="D168" s="735"/>
      <c r="E168" s="676"/>
      <c r="F168" s="677"/>
      <c r="G168" s="720"/>
      <c r="H168" s="862"/>
      <c r="I168" s="863"/>
      <c r="J168" s="909"/>
      <c r="K168" s="682"/>
      <c r="L168" s="683"/>
      <c r="M168" s="659"/>
      <c r="N168" s="659"/>
      <c r="O168" s="659"/>
      <c r="P168" s="659"/>
      <c r="Q168" s="659"/>
      <c r="R168" s="660"/>
      <c r="S168" s="660"/>
    </row>
    <row r="169" spans="1:19" s="671" customFormat="1" ht="24.95" customHeight="1">
      <c r="A169" s="926"/>
      <c r="B169" s="974"/>
      <c r="C169" s="975"/>
      <c r="D169" s="951"/>
      <c r="E169" s="952"/>
      <c r="F169" s="953"/>
      <c r="G169" s="976"/>
      <c r="H169" s="951"/>
      <c r="I169" s="954"/>
      <c r="J169" s="909"/>
      <c r="K169" s="682"/>
      <c r="L169" s="683"/>
      <c r="M169" s="659"/>
      <c r="N169" s="659"/>
      <c r="O169" s="659"/>
      <c r="P169" s="659"/>
      <c r="Q169" s="659"/>
      <c r="R169" s="660"/>
      <c r="S169" s="660"/>
    </row>
    <row r="170" spans="1:19" s="671" customFormat="1" ht="24.95" customHeight="1">
      <c r="A170" s="977" t="s">
        <v>39</v>
      </c>
      <c r="B170" s="955" t="e">
        <f>B174</f>
        <v>#REF!</v>
      </c>
      <c r="C170" s="956"/>
      <c r="D170" s="957"/>
      <c r="E170" s="958"/>
      <c r="F170" s="959"/>
      <c r="G170" s="960"/>
      <c r="H170" s="961"/>
      <c r="I170" s="957" t="e">
        <f>I179</f>
        <v>#REF!</v>
      </c>
      <c r="J170" s="963"/>
      <c r="K170" s="657"/>
      <c r="L170" s="964"/>
      <c r="M170" s="659"/>
      <c r="N170" s="659"/>
      <c r="O170" s="659"/>
      <c r="P170" s="659"/>
      <c r="Q170" s="659"/>
      <c r="R170" s="660"/>
      <c r="S170" s="660"/>
    </row>
    <row r="171" spans="1:19" s="671" customFormat="1" ht="24.95" customHeight="1">
      <c r="A171" s="978"/>
      <c r="B171" s="867"/>
      <c r="C171" s="664"/>
      <c r="D171" s="711"/>
      <c r="E171" s="666"/>
      <c r="F171" s="667"/>
      <c r="G171" s="709"/>
      <c r="H171" s="711"/>
      <c r="I171" s="669"/>
      <c r="J171" s="656"/>
      <c r="K171" s="657"/>
      <c r="L171" s="658"/>
      <c r="M171" s="659"/>
      <c r="N171" s="659"/>
      <c r="O171" s="659"/>
      <c r="P171" s="659"/>
      <c r="Q171" s="659"/>
      <c r="R171" s="660"/>
      <c r="S171" s="660"/>
    </row>
    <row r="172" spans="1:19" s="671" customFormat="1" ht="24.95" customHeight="1">
      <c r="A172" s="857" t="s">
        <v>40</v>
      </c>
      <c r="B172" s="968"/>
      <c r="C172" s="718"/>
      <c r="D172" s="735"/>
      <c r="E172" s="676"/>
      <c r="F172" s="677"/>
      <c r="G172" s="720"/>
      <c r="H172" s="945"/>
      <c r="I172" s="680"/>
      <c r="J172" s="909"/>
      <c r="K172" s="682"/>
      <c r="L172" s="683"/>
      <c r="M172" s="659"/>
      <c r="N172" s="659"/>
      <c r="O172" s="659"/>
      <c r="P172" s="659"/>
      <c r="Q172" s="659"/>
      <c r="R172" s="660"/>
      <c r="S172" s="660"/>
    </row>
    <row r="173" spans="1:19" s="671" customFormat="1" ht="24.95" customHeight="1">
      <c r="A173" s="922"/>
      <c r="B173" s="950"/>
      <c r="C173" s="674"/>
      <c r="D173" s="735"/>
      <c r="E173" s="676"/>
      <c r="F173" s="677"/>
      <c r="G173" s="720"/>
      <c r="H173" s="735"/>
      <c r="I173" s="680"/>
      <c r="J173" s="909"/>
      <c r="K173" s="682"/>
      <c r="L173" s="683" t="s">
        <v>55</v>
      </c>
      <c r="M173" s="659" t="s">
        <v>56</v>
      </c>
      <c r="N173" s="659"/>
      <c r="O173" s="659"/>
      <c r="P173" s="659"/>
      <c r="Q173" s="659"/>
      <c r="R173" s="660"/>
      <c r="S173" s="660"/>
    </row>
    <row r="174" spans="1:19" s="671" customFormat="1" ht="24.95" customHeight="1">
      <c r="A174" s="949" t="s">
        <v>41</v>
      </c>
      <c r="B174" s="944" t="e">
        <f>#REF!+#REF!+#REF!+#REF!+#REF!+#REF!</f>
        <v>#REF!</v>
      </c>
      <c r="C174" s="674">
        <v>70800</v>
      </c>
      <c r="D174" s="735"/>
      <c r="E174" s="676"/>
      <c r="F174" s="677">
        <v>110000</v>
      </c>
      <c r="G174" s="720"/>
      <c r="H174" s="979">
        <v>67690</v>
      </c>
      <c r="I174" s="680" t="e">
        <f>B174-H174</f>
        <v>#REF!</v>
      </c>
      <c r="J174" s="909"/>
      <c r="K174" s="682"/>
      <c r="L174" s="980">
        <v>70800</v>
      </c>
      <c r="M174" s="981">
        <v>110000</v>
      </c>
      <c r="N174" s="911"/>
      <c r="O174" s="981"/>
      <c r="P174" s="659"/>
      <c r="Q174" s="659"/>
      <c r="R174" s="660"/>
      <c r="S174" s="660"/>
    </row>
    <row r="175" spans="1:19" s="671" customFormat="1" ht="24.95" customHeight="1">
      <c r="A175" s="949"/>
      <c r="B175" s="944"/>
      <c r="C175" s="674"/>
      <c r="D175" s="735"/>
      <c r="E175" s="676"/>
      <c r="F175" s="677"/>
      <c r="G175" s="720"/>
      <c r="H175" s="982">
        <v>55800</v>
      </c>
      <c r="I175" s="680" t="e">
        <f>I174-H175</f>
        <v>#REF!</v>
      </c>
      <c r="J175" s="909"/>
      <c r="K175" s="682"/>
      <c r="L175" s="981"/>
      <c r="M175" s="981">
        <v>67690</v>
      </c>
      <c r="N175" s="981">
        <f>M174-M175</f>
        <v>42310</v>
      </c>
      <c r="O175" s="981"/>
      <c r="P175" s="659"/>
      <c r="Q175" s="659"/>
      <c r="R175" s="660"/>
      <c r="S175" s="660"/>
    </row>
    <row r="176" spans="1:19" s="671" customFormat="1" ht="24.95" customHeight="1">
      <c r="A176" s="949"/>
      <c r="B176" s="944"/>
      <c r="C176" s="674"/>
      <c r="D176" s="735"/>
      <c r="E176" s="676"/>
      <c r="F176" s="677"/>
      <c r="G176" s="720"/>
      <c r="H176" s="982">
        <v>15000</v>
      </c>
      <c r="I176" s="680" t="e">
        <f>I175-H176</f>
        <v>#REF!</v>
      </c>
      <c r="J176" s="909"/>
      <c r="K176" s="682"/>
      <c r="L176" s="911">
        <v>55800</v>
      </c>
      <c r="M176" s="911"/>
      <c r="N176" s="911">
        <f>L174-L176</f>
        <v>15000</v>
      </c>
      <c r="O176" s="911"/>
      <c r="P176" s="659"/>
      <c r="Q176" s="659"/>
      <c r="R176" s="660"/>
      <c r="S176" s="660"/>
    </row>
    <row r="177" spans="1:19" s="671" customFormat="1" ht="24.95" customHeight="1">
      <c r="A177" s="949"/>
      <c r="B177" s="944"/>
      <c r="C177" s="674"/>
      <c r="D177" s="735"/>
      <c r="E177" s="676"/>
      <c r="F177" s="677"/>
      <c r="G177" s="720"/>
      <c r="H177" s="979">
        <v>21000</v>
      </c>
      <c r="I177" s="680" t="e">
        <f>I176-H177</f>
        <v>#REF!</v>
      </c>
      <c r="J177" s="909"/>
      <c r="K177" s="682"/>
      <c r="L177" s="911"/>
      <c r="M177" s="911"/>
      <c r="N177" s="911"/>
      <c r="O177" s="911"/>
      <c r="P177" s="659"/>
      <c r="Q177" s="659"/>
      <c r="R177" s="660"/>
      <c r="S177" s="660"/>
    </row>
    <row r="178" spans="1:19" s="671" customFormat="1" ht="24.95" customHeight="1">
      <c r="A178" s="949"/>
      <c r="B178" s="944"/>
      <c r="C178" s="674"/>
      <c r="D178" s="735"/>
      <c r="E178" s="676"/>
      <c r="F178" s="677"/>
      <c r="G178" s="720"/>
      <c r="H178" s="979">
        <v>8100</v>
      </c>
      <c r="I178" s="680" t="e">
        <f>I177-H178</f>
        <v>#REF!</v>
      </c>
      <c r="J178" s="909"/>
      <c r="K178" s="682"/>
      <c r="L178" s="911">
        <v>15000</v>
      </c>
      <c r="M178" s="981">
        <v>21000</v>
      </c>
      <c r="N178" s="981">
        <f>N175-M178</f>
        <v>21310</v>
      </c>
      <c r="O178" s="659"/>
      <c r="P178" s="659"/>
      <c r="Q178" s="659"/>
      <c r="R178" s="660"/>
      <c r="S178" s="660"/>
    </row>
    <row r="179" spans="1:19" s="697" customFormat="1" ht="24.95" customHeight="1">
      <c r="A179" s="933"/>
      <c r="B179" s="946"/>
      <c r="C179" s="913"/>
      <c r="D179" s="914"/>
      <c r="E179" s="915"/>
      <c r="F179" s="927"/>
      <c r="G179" s="924"/>
      <c r="H179" s="983">
        <v>18720</v>
      </c>
      <c r="I179" s="918" t="e">
        <f>I178-H179</f>
        <v>#REF!</v>
      </c>
      <c r="J179" s="919"/>
      <c r="K179" s="703"/>
      <c r="L179" s="920"/>
      <c r="M179" s="984"/>
      <c r="N179" s="984"/>
      <c r="O179" s="695"/>
      <c r="P179" s="695"/>
      <c r="Q179" s="695"/>
      <c r="R179" s="696"/>
      <c r="S179" s="696"/>
    </row>
    <row r="180" spans="1:19" s="671" customFormat="1" ht="24.95" customHeight="1">
      <c r="A180" s="949" t="s">
        <v>42</v>
      </c>
      <c r="B180" s="950"/>
      <c r="C180" s="718"/>
      <c r="D180" s="735"/>
      <c r="E180" s="676"/>
      <c r="F180" s="985"/>
      <c r="G180" s="720"/>
      <c r="H180" s="945"/>
      <c r="I180" s="680"/>
      <c r="J180" s="909"/>
      <c r="K180" s="682"/>
      <c r="L180" s="683"/>
      <c r="M180" s="981">
        <v>8100</v>
      </c>
      <c r="N180" s="981">
        <f>N178-M180</f>
        <v>13210</v>
      </c>
      <c r="O180" s="659"/>
      <c r="P180" s="659"/>
      <c r="Q180" s="659"/>
      <c r="R180" s="660"/>
      <c r="S180" s="660"/>
    </row>
    <row r="181" spans="1:19" s="671" customFormat="1" ht="24.95" customHeight="1">
      <c r="A181" s="986" t="s">
        <v>43</v>
      </c>
      <c r="B181" s="950"/>
      <c r="C181" s="969">
        <v>18000</v>
      </c>
      <c r="D181" s="735"/>
      <c r="E181" s="676"/>
      <c r="F181" s="985"/>
      <c r="G181" s="720"/>
      <c r="H181" s="987">
        <v>18000</v>
      </c>
      <c r="I181" s="680"/>
      <c r="J181" s="909"/>
      <c r="K181" s="682"/>
      <c r="L181" s="683"/>
      <c r="M181" s="659"/>
      <c r="N181" s="659"/>
      <c r="O181" s="659"/>
      <c r="P181" s="659"/>
      <c r="Q181" s="659"/>
      <c r="R181" s="660"/>
      <c r="S181" s="660"/>
    </row>
    <row r="182" spans="1:19" s="671" customFormat="1" ht="24.95" customHeight="1">
      <c r="A182" s="988" t="s">
        <v>44</v>
      </c>
      <c r="B182" s="950"/>
      <c r="C182" s="969">
        <v>7500</v>
      </c>
      <c r="D182" s="735"/>
      <c r="E182" s="676"/>
      <c r="F182" s="985"/>
      <c r="G182" s="720"/>
      <c r="H182" s="987">
        <v>8100</v>
      </c>
      <c r="I182" s="680"/>
      <c r="J182" s="909"/>
      <c r="K182" s="682"/>
      <c r="L182" s="683"/>
      <c r="M182" s="659"/>
      <c r="N182" s="659"/>
      <c r="O182" s="659"/>
      <c r="P182" s="659"/>
      <c r="Q182" s="659"/>
      <c r="R182" s="660"/>
      <c r="S182" s="660"/>
    </row>
    <row r="183" spans="1:19" s="671" customFormat="1" ht="24.95" customHeight="1">
      <c r="A183" s="988" t="s">
        <v>45</v>
      </c>
      <c r="B183" s="950"/>
      <c r="C183" s="969">
        <v>18000</v>
      </c>
      <c r="D183" s="735"/>
      <c r="E183" s="676"/>
      <c r="F183" s="985"/>
      <c r="G183" s="720"/>
      <c r="H183" s="987">
        <v>18000</v>
      </c>
      <c r="I183" s="680"/>
      <c r="J183" s="909"/>
      <c r="K183" s="682"/>
      <c r="L183" s="683"/>
      <c r="M183" s="659"/>
      <c r="N183" s="659"/>
      <c r="O183" s="659"/>
      <c r="P183" s="659"/>
      <c r="Q183" s="659"/>
      <c r="R183" s="660"/>
      <c r="S183" s="660"/>
    </row>
    <row r="184" spans="1:19" s="733" customFormat="1" ht="24.95" customHeight="1">
      <c r="A184" s="989" t="s">
        <v>46</v>
      </c>
      <c r="B184" s="990"/>
      <c r="C184" s="991">
        <v>156000</v>
      </c>
      <c r="D184" s="679"/>
      <c r="E184" s="688"/>
      <c r="F184" s="689"/>
      <c r="G184" s="690"/>
      <c r="H184" s="754">
        <v>147000</v>
      </c>
      <c r="I184" s="755" t="e">
        <f>#REF!-H184</f>
        <v>#REF!</v>
      </c>
      <c r="J184" s="937"/>
      <c r="K184" s="729"/>
      <c r="L184" s="730"/>
      <c r="M184" s="731"/>
      <c r="N184" s="731"/>
      <c r="O184" s="731"/>
      <c r="P184" s="731"/>
      <c r="Q184" s="731"/>
      <c r="R184" s="732"/>
      <c r="S184" s="732"/>
    </row>
    <row r="185" spans="1:19" s="671" customFormat="1" ht="24.95" customHeight="1">
      <c r="A185" s="949" t="s">
        <v>47</v>
      </c>
      <c r="B185" s="950"/>
      <c r="C185" s="674"/>
      <c r="D185" s="735"/>
      <c r="E185" s="676"/>
      <c r="F185" s="677"/>
      <c r="G185" s="678"/>
      <c r="H185" s="987"/>
      <c r="I185" s="680"/>
      <c r="J185" s="909"/>
      <c r="K185" s="682"/>
      <c r="L185" s="683"/>
      <c r="M185" s="659"/>
      <c r="N185" s="659"/>
      <c r="O185" s="659"/>
      <c r="P185" s="659"/>
      <c r="Q185" s="659"/>
      <c r="R185" s="660"/>
      <c r="S185" s="660"/>
    </row>
    <row r="186" spans="1:19" s="697" customFormat="1" ht="24.95" customHeight="1">
      <c r="A186" s="933" t="s">
        <v>48</v>
      </c>
      <c r="B186" s="948"/>
      <c r="C186" s="928">
        <v>2000</v>
      </c>
      <c r="D186" s="914"/>
      <c r="E186" s="915"/>
      <c r="F186" s="927"/>
      <c r="G186" s="924"/>
      <c r="H186" s="921"/>
      <c r="I186" s="992"/>
      <c r="J186" s="919"/>
      <c r="K186" s="703"/>
      <c r="L186" s="694"/>
      <c r="M186" s="695"/>
      <c r="N186" s="695"/>
      <c r="O186" s="695"/>
      <c r="P186" s="695"/>
      <c r="Q186" s="695"/>
      <c r="R186" s="696"/>
      <c r="S186" s="696"/>
    </row>
    <row r="187" spans="1:19" s="733" customFormat="1" ht="24.95" customHeight="1">
      <c r="A187" s="934"/>
      <c r="B187" s="990"/>
      <c r="C187" s="686"/>
      <c r="D187" s="679"/>
      <c r="E187" s="688"/>
      <c r="F187" s="689"/>
      <c r="G187" s="690"/>
      <c r="H187" s="727"/>
      <c r="I187" s="699"/>
      <c r="J187" s="937"/>
      <c r="K187" s="729"/>
      <c r="L187" s="730"/>
      <c r="M187" s="731"/>
      <c r="N187" s="731"/>
      <c r="O187" s="731"/>
      <c r="P187" s="731"/>
      <c r="Q187" s="731"/>
      <c r="R187" s="732"/>
      <c r="S187" s="732"/>
    </row>
    <row r="188" spans="1:19" s="697" customFormat="1" ht="24.95" customHeight="1">
      <c r="A188" s="933" t="s">
        <v>49</v>
      </c>
      <c r="B188" s="948"/>
      <c r="C188" s="928"/>
      <c r="D188" s="914"/>
      <c r="E188" s="915"/>
      <c r="F188" s="927">
        <v>110000</v>
      </c>
      <c r="G188" s="924"/>
      <c r="H188" s="983">
        <v>67690</v>
      </c>
      <c r="I188" s="992"/>
      <c r="J188" s="919"/>
      <c r="K188" s="703"/>
      <c r="L188" s="694"/>
      <c r="M188" s="695"/>
      <c r="N188" s="695"/>
      <c r="O188" s="695"/>
      <c r="P188" s="695"/>
      <c r="Q188" s="695"/>
      <c r="R188" s="696"/>
      <c r="S188" s="696"/>
    </row>
    <row r="189" spans="1:19" s="671" customFormat="1" ht="24.95" customHeight="1">
      <c r="A189" s="949"/>
      <c r="B189" s="950"/>
      <c r="C189" s="718"/>
      <c r="D189" s="735"/>
      <c r="E189" s="676"/>
      <c r="F189" s="677"/>
      <c r="G189" s="720"/>
      <c r="H189" s="923"/>
      <c r="I189" s="680"/>
      <c r="J189" s="909"/>
      <c r="K189" s="682"/>
      <c r="L189" s="683"/>
      <c r="M189" s="659"/>
      <c r="N189" s="659"/>
      <c r="O189" s="659"/>
      <c r="P189" s="659"/>
      <c r="Q189" s="659"/>
      <c r="R189" s="660"/>
      <c r="S189" s="660"/>
    </row>
    <row r="190" spans="1:19" s="671" customFormat="1" ht="24.95" customHeight="1">
      <c r="A190" s="949" t="s">
        <v>50</v>
      </c>
      <c r="B190" s="950"/>
      <c r="C190" s="718"/>
      <c r="D190" s="735"/>
      <c r="E190" s="676"/>
      <c r="F190" s="677"/>
      <c r="G190" s="720"/>
      <c r="H190" s="923"/>
      <c r="I190" s="680"/>
      <c r="J190" s="909"/>
      <c r="K190" s="682"/>
      <c r="L190" s="683"/>
      <c r="M190" s="659"/>
      <c r="N190" s="659"/>
      <c r="O190" s="659"/>
      <c r="P190" s="659"/>
      <c r="Q190" s="659"/>
      <c r="R190" s="660"/>
      <c r="S190" s="660"/>
    </row>
    <row r="191" spans="1:19" s="671" customFormat="1" ht="24.95" customHeight="1">
      <c r="A191" s="906"/>
      <c r="B191" s="950"/>
      <c r="C191" s="718"/>
      <c r="D191" s="735"/>
      <c r="E191" s="676"/>
      <c r="F191" s="677"/>
      <c r="G191" s="720"/>
      <c r="H191" s="923"/>
      <c r="I191" s="680"/>
      <c r="J191" s="909"/>
      <c r="K191" s="682"/>
      <c r="L191" s="683"/>
      <c r="M191" s="659"/>
      <c r="N191" s="659"/>
      <c r="O191" s="659"/>
      <c r="P191" s="659"/>
      <c r="Q191" s="659"/>
      <c r="R191" s="660"/>
      <c r="S191" s="660"/>
    </row>
    <row r="192" spans="1:19" s="671" customFormat="1" ht="24.95" customHeight="1">
      <c r="A192" s="977" t="s">
        <v>82</v>
      </c>
      <c r="B192" s="965"/>
      <c r="C192" s="674"/>
      <c r="D192" s="735"/>
      <c r="E192" s="676"/>
      <c r="F192" s="677"/>
      <c r="G192" s="720"/>
      <c r="H192" s="945"/>
      <c r="I192" s="680"/>
      <c r="J192" s="909"/>
      <c r="K192" s="682"/>
      <c r="L192" s="683"/>
      <c r="M192" s="659"/>
      <c r="N192" s="659"/>
      <c r="O192" s="659"/>
      <c r="P192" s="659"/>
      <c r="Q192" s="659"/>
      <c r="R192" s="660"/>
      <c r="S192" s="660"/>
    </row>
    <row r="193" spans="1:19" s="671" customFormat="1" ht="24.95" customHeight="1">
      <c r="A193" s="978"/>
      <c r="B193" s="993"/>
      <c r="C193" s="674"/>
      <c r="D193" s="735"/>
      <c r="E193" s="676"/>
      <c r="F193" s="677"/>
      <c r="G193" s="720"/>
      <c r="H193" s="735"/>
      <c r="I193" s="680"/>
      <c r="J193" s="909"/>
      <c r="K193" s="682"/>
      <c r="L193" s="683"/>
      <c r="M193" s="659"/>
      <c r="N193" s="659"/>
      <c r="O193" s="659"/>
      <c r="P193" s="659"/>
      <c r="Q193" s="659"/>
      <c r="R193" s="660"/>
      <c r="S193" s="660"/>
    </row>
    <row r="194" spans="1:19" s="995" customFormat="1" ht="24.95" customHeight="1">
      <c r="A194" s="994" t="s">
        <v>81</v>
      </c>
      <c r="B194" s="965"/>
      <c r="C194" s="674">
        <v>32505</v>
      </c>
      <c r="D194" s="735"/>
      <c r="E194" s="676">
        <v>150705</v>
      </c>
      <c r="F194" s="677"/>
      <c r="G194" s="678"/>
      <c r="H194" s="679"/>
      <c r="I194" s="680"/>
      <c r="J194" s="909"/>
      <c r="K194" s="682"/>
      <c r="L194" s="683"/>
      <c r="M194" s="659"/>
      <c r="N194" s="659"/>
      <c r="O194" s="659"/>
      <c r="P194" s="659"/>
      <c r="Q194" s="659"/>
      <c r="R194" s="660"/>
      <c r="S194" s="660"/>
    </row>
    <row r="195" spans="1:19" s="995" customFormat="1" ht="24.95" customHeight="1">
      <c r="A195" s="994" t="s">
        <v>79</v>
      </c>
      <c r="B195" s="965"/>
      <c r="C195" s="674"/>
      <c r="D195" s="735"/>
      <c r="E195" s="676"/>
      <c r="F195" s="677"/>
      <c r="G195" s="720"/>
      <c r="H195" s="679"/>
      <c r="I195" s="680"/>
      <c r="J195" s="996"/>
      <c r="K195" s="997"/>
      <c r="L195" s="998"/>
      <c r="M195" s="659"/>
      <c r="N195" s="659"/>
      <c r="O195" s="659"/>
      <c r="P195" s="659"/>
      <c r="Q195" s="659"/>
      <c r="R195" s="660"/>
      <c r="S195" s="660"/>
    </row>
    <row r="196" spans="1:19" s="995" customFormat="1" ht="24.95" customHeight="1">
      <c r="A196" s="999" t="s">
        <v>80</v>
      </c>
      <c r="B196" s="950"/>
      <c r="C196" s="718"/>
      <c r="D196" s="735"/>
      <c r="E196" s="676"/>
      <c r="F196" s="677"/>
      <c r="G196" s="720"/>
      <c r="H196" s="945"/>
      <c r="I196" s="680"/>
      <c r="J196" s="996"/>
      <c r="K196" s="997"/>
      <c r="L196" s="998"/>
      <c r="M196" s="659"/>
      <c r="N196" s="659"/>
      <c r="O196" s="659"/>
      <c r="P196" s="659"/>
      <c r="Q196" s="659"/>
      <c r="R196" s="660"/>
      <c r="S196" s="660"/>
    </row>
    <row r="197" spans="1:19" s="995" customFormat="1" ht="24.95" customHeight="1">
      <c r="A197" s="1000" t="s">
        <v>310</v>
      </c>
      <c r="B197" s="965"/>
      <c r="C197" s="674"/>
      <c r="D197" s="735"/>
      <c r="E197" s="676"/>
      <c r="F197" s="677"/>
      <c r="G197" s="678"/>
      <c r="H197" s="945"/>
      <c r="I197" s="680"/>
      <c r="J197" s="909"/>
      <c r="K197" s="682"/>
      <c r="L197" s="683"/>
      <c r="M197" s="659"/>
      <c r="N197" s="659"/>
      <c r="O197" s="659"/>
      <c r="P197" s="659"/>
      <c r="Q197" s="659"/>
      <c r="R197" s="660"/>
      <c r="S197" s="660"/>
    </row>
    <row r="198" spans="1:19" s="995" customFormat="1" ht="24.95" customHeight="1">
      <c r="A198" s="1001" t="s">
        <v>83</v>
      </c>
      <c r="B198" s="965"/>
      <c r="C198" s="674"/>
      <c r="D198" s="735"/>
      <c r="E198" s="676"/>
      <c r="F198" s="677"/>
      <c r="G198" s="678"/>
      <c r="H198" s="945"/>
      <c r="I198" s="680"/>
      <c r="J198" s="909"/>
      <c r="K198" s="682"/>
      <c r="L198" s="683"/>
      <c r="M198" s="659"/>
      <c r="N198" s="659"/>
      <c r="O198" s="659"/>
      <c r="P198" s="659"/>
      <c r="Q198" s="659"/>
      <c r="R198" s="660"/>
      <c r="S198" s="660"/>
    </row>
    <row r="199" spans="1:19" s="995" customFormat="1" ht="24.95" customHeight="1">
      <c r="A199" s="949"/>
      <c r="B199" s="944"/>
      <c r="C199" s="718"/>
      <c r="D199" s="735"/>
      <c r="E199" s="676"/>
      <c r="F199" s="677"/>
      <c r="G199" s="720"/>
      <c r="H199" s="945"/>
      <c r="I199" s="680"/>
      <c r="J199" s="909"/>
      <c r="K199" s="682"/>
      <c r="L199" s="683"/>
      <c r="M199" s="659"/>
      <c r="N199" s="659"/>
      <c r="O199" s="659"/>
      <c r="P199" s="659"/>
      <c r="Q199" s="659"/>
      <c r="R199" s="660"/>
      <c r="S199" s="660"/>
    </row>
    <row r="200" spans="1:19" s="995" customFormat="1" ht="24.95" customHeight="1">
      <c r="A200" s="1002"/>
      <c r="B200" s="944"/>
      <c r="C200" s="718"/>
      <c r="D200" s="735"/>
      <c r="E200" s="676"/>
      <c r="F200" s="677"/>
      <c r="G200" s="720"/>
      <c r="H200" s="945"/>
      <c r="I200" s="680"/>
      <c r="J200" s="909"/>
      <c r="K200" s="682"/>
      <c r="L200" s="683"/>
      <c r="M200" s="659"/>
      <c r="N200" s="659"/>
      <c r="O200" s="659"/>
      <c r="P200" s="659"/>
      <c r="Q200" s="659"/>
      <c r="R200" s="660"/>
      <c r="S200" s="660"/>
    </row>
    <row r="201" spans="1:19" s="995" customFormat="1" ht="24.95" customHeight="1">
      <c r="A201" s="1002"/>
      <c r="B201" s="944"/>
      <c r="C201" s="718"/>
      <c r="D201" s="735"/>
      <c r="E201" s="676"/>
      <c r="F201" s="677"/>
      <c r="G201" s="720"/>
      <c r="H201" s="735"/>
      <c r="I201" s="680"/>
      <c r="J201" s="909"/>
      <c r="K201" s="682"/>
      <c r="L201" s="683"/>
      <c r="M201" s="659"/>
      <c r="N201" s="659"/>
      <c r="O201" s="659"/>
      <c r="P201" s="659"/>
      <c r="Q201" s="659"/>
      <c r="R201" s="660"/>
      <c r="S201" s="660"/>
    </row>
    <row r="202" spans="1:19" s="995" customFormat="1" ht="24.95" customHeight="1">
      <c r="A202" s="1002"/>
      <c r="B202" s="944"/>
      <c r="C202" s="718"/>
      <c r="D202" s="735"/>
      <c r="E202" s="676"/>
      <c r="F202" s="677"/>
      <c r="G202" s="720"/>
      <c r="H202" s="735"/>
      <c r="I202" s="680"/>
      <c r="J202" s="909"/>
      <c r="K202" s="682"/>
      <c r="L202" s="683"/>
      <c r="M202" s="659"/>
      <c r="N202" s="659"/>
      <c r="O202" s="659"/>
      <c r="P202" s="659"/>
      <c r="Q202" s="659"/>
      <c r="R202" s="660"/>
      <c r="S202" s="660"/>
    </row>
    <row r="203" spans="1:19" s="995" customFormat="1" ht="24.95" customHeight="1">
      <c r="A203" s="1002"/>
      <c r="B203" s="944"/>
      <c r="C203" s="718"/>
      <c r="D203" s="735"/>
      <c r="E203" s="676"/>
      <c r="F203" s="677"/>
      <c r="G203" s="720"/>
      <c r="H203" s="735"/>
      <c r="I203" s="680"/>
      <c r="J203" s="909"/>
      <c r="K203" s="682"/>
      <c r="L203" s="683"/>
      <c r="M203" s="910"/>
      <c r="N203" s="910"/>
      <c r="O203" s="910"/>
      <c r="P203" s="910"/>
      <c r="Q203" s="659"/>
      <c r="R203" s="660"/>
      <c r="S203" s="660"/>
    </row>
    <row r="204" spans="1:19" s="995" customFormat="1" ht="24.95" customHeight="1">
      <c r="A204" s="1002"/>
      <c r="B204" s="944"/>
      <c r="C204" s="718"/>
      <c r="D204" s="735"/>
      <c r="E204" s="676"/>
      <c r="F204" s="677"/>
      <c r="G204" s="720"/>
      <c r="H204" s="735"/>
      <c r="I204" s="680"/>
      <c r="J204" s="909"/>
      <c r="K204" s="682"/>
      <c r="L204" s="683"/>
      <c r="M204" s="910"/>
      <c r="N204" s="910"/>
      <c r="O204" s="932"/>
      <c r="P204" s="932"/>
      <c r="Q204" s="659"/>
      <c r="R204" s="660"/>
      <c r="S204" s="660"/>
    </row>
    <row r="205" spans="1:19" s="995" customFormat="1" ht="24.95" customHeight="1">
      <c r="A205" s="1002"/>
      <c r="B205" s="944"/>
      <c r="C205" s="718"/>
      <c r="D205" s="735"/>
      <c r="E205" s="676"/>
      <c r="F205" s="677"/>
      <c r="G205" s="720"/>
      <c r="H205" s="735"/>
      <c r="I205" s="680"/>
      <c r="J205" s="909"/>
      <c r="K205" s="682"/>
      <c r="L205" s="683"/>
      <c r="M205" s="910"/>
      <c r="N205" s="910"/>
      <c r="O205" s="932"/>
      <c r="P205" s="932"/>
      <c r="Q205" s="659"/>
      <c r="R205" s="660"/>
      <c r="S205" s="660"/>
    </row>
    <row r="206" spans="1:19" s="995" customFormat="1" ht="24.95" customHeight="1">
      <c r="A206" s="1002"/>
      <c r="B206" s="944"/>
      <c r="C206" s="718"/>
      <c r="D206" s="735"/>
      <c r="E206" s="676"/>
      <c r="F206" s="677"/>
      <c r="G206" s="720"/>
      <c r="H206" s="735"/>
      <c r="I206" s="680"/>
      <c r="J206" s="909"/>
      <c r="K206" s="682"/>
      <c r="L206" s="683"/>
      <c r="M206" s="910"/>
      <c r="N206" s="910"/>
      <c r="O206" s="932"/>
      <c r="P206" s="932"/>
      <c r="Q206" s="659"/>
      <c r="R206" s="660"/>
      <c r="S206" s="660"/>
    </row>
    <row r="207" spans="1:19" s="995" customFormat="1" ht="24.95" customHeight="1">
      <c r="A207" s="949"/>
      <c r="B207" s="907"/>
      <c r="C207" s="674"/>
      <c r="D207" s="735"/>
      <c r="E207" s="676"/>
      <c r="F207" s="677"/>
      <c r="G207" s="678"/>
      <c r="H207" s="735"/>
      <c r="I207" s="680"/>
      <c r="J207" s="909"/>
      <c r="K207" s="682"/>
      <c r="L207" s="683"/>
      <c r="M207" s="659"/>
      <c r="N207" s="659"/>
      <c r="O207" s="659"/>
      <c r="P207" s="659"/>
      <c r="Q207" s="659"/>
      <c r="R207" s="660"/>
      <c r="S207" s="660"/>
    </row>
    <row r="208" spans="1:19" s="995" customFormat="1" ht="24.95" customHeight="1">
      <c r="A208" s="1003"/>
      <c r="B208" s="968"/>
      <c r="C208" s="1004"/>
      <c r="D208" s="735"/>
      <c r="E208" s="676"/>
      <c r="F208" s="677"/>
      <c r="G208" s="720"/>
      <c r="H208" s="679"/>
      <c r="I208" s="680"/>
      <c r="J208" s="909"/>
      <c r="K208" s="682"/>
      <c r="L208" s="683"/>
      <c r="M208" s="659"/>
      <c r="N208" s="659"/>
      <c r="O208" s="659"/>
      <c r="P208" s="659"/>
      <c r="Q208" s="659"/>
      <c r="R208" s="660"/>
      <c r="S208" s="660"/>
    </row>
    <row r="209" spans="1:19" s="995" customFormat="1" ht="24.95" customHeight="1">
      <c r="A209" s="986"/>
      <c r="B209" s="907"/>
      <c r="C209" s="674"/>
      <c r="D209" s="735"/>
      <c r="E209" s="676"/>
      <c r="F209" s="677"/>
      <c r="G209" s="720"/>
      <c r="H209" s="735"/>
      <c r="I209" s="680"/>
      <c r="J209" s="909"/>
      <c r="K209" s="682"/>
      <c r="L209" s="683"/>
      <c r="M209" s="659"/>
      <c r="N209" s="659"/>
      <c r="O209" s="659"/>
      <c r="P209" s="659"/>
      <c r="Q209" s="659"/>
      <c r="R209" s="660"/>
      <c r="S209" s="660"/>
    </row>
    <row r="210" spans="1:19" s="995" customFormat="1" ht="24.95" customHeight="1">
      <c r="A210" s="986"/>
      <c r="B210" s="907"/>
      <c r="C210" s="674"/>
      <c r="D210" s="735"/>
      <c r="E210" s="676"/>
      <c r="F210" s="677"/>
      <c r="G210" s="720"/>
      <c r="H210" s="735"/>
      <c r="I210" s="680"/>
      <c r="J210" s="909"/>
      <c r="K210" s="682"/>
      <c r="L210" s="683"/>
      <c r="M210" s="659"/>
      <c r="N210" s="659"/>
      <c r="O210" s="659"/>
      <c r="P210" s="659"/>
      <c r="Q210" s="659"/>
      <c r="R210" s="660"/>
      <c r="S210" s="660"/>
    </row>
    <row r="211" spans="1:19" s="995" customFormat="1" ht="24.95" customHeight="1">
      <c r="A211" s="986"/>
      <c r="B211" s="907"/>
      <c r="C211" s="718"/>
      <c r="D211" s="735"/>
      <c r="E211" s="676"/>
      <c r="F211" s="677"/>
      <c r="G211" s="720"/>
      <c r="H211" s="735"/>
      <c r="I211" s="680"/>
      <c r="J211" s="909"/>
      <c r="K211" s="682"/>
      <c r="L211" s="683"/>
      <c r="M211" s="659"/>
      <c r="N211" s="659"/>
      <c r="O211" s="659"/>
      <c r="P211" s="659"/>
      <c r="Q211" s="659"/>
      <c r="R211" s="660"/>
      <c r="S211" s="660"/>
    </row>
    <row r="212" spans="1:19" s="995" customFormat="1" ht="24.95" customHeight="1">
      <c r="A212" s="1005"/>
      <c r="B212" s="968"/>
      <c r="C212" s="674"/>
      <c r="D212" s="735"/>
      <c r="E212" s="676"/>
      <c r="F212" s="677"/>
      <c r="G212" s="720"/>
      <c r="H212" s="945"/>
      <c r="I212" s="680"/>
      <c r="J212" s="909"/>
      <c r="K212" s="682"/>
      <c r="L212" s="683"/>
      <c r="M212" s="659"/>
      <c r="N212" s="659"/>
      <c r="O212" s="659"/>
      <c r="P212" s="659"/>
      <c r="Q212" s="659"/>
      <c r="R212" s="660"/>
      <c r="S212" s="660"/>
    </row>
    <row r="213" spans="1:19" s="995" customFormat="1" ht="24.95" customHeight="1">
      <c r="A213" s="994"/>
      <c r="B213" s="965"/>
      <c r="C213" s="674"/>
      <c r="D213" s="735"/>
      <c r="E213" s="676"/>
      <c r="F213" s="677"/>
      <c r="G213" s="929"/>
      <c r="H213" s="679"/>
      <c r="I213" s="680"/>
      <c r="J213" s="909"/>
      <c r="K213" s="682"/>
      <c r="L213" s="683"/>
      <c r="M213" s="659"/>
      <c r="N213" s="659"/>
      <c r="O213" s="659"/>
      <c r="P213" s="659"/>
      <c r="Q213" s="659"/>
      <c r="R213" s="660"/>
      <c r="S213" s="660"/>
    </row>
    <row r="214" spans="1:19" s="995" customFormat="1" ht="24.95" customHeight="1">
      <c r="A214" s="999"/>
      <c r="B214" s="965"/>
      <c r="C214" s="674"/>
      <c r="D214" s="735"/>
      <c r="E214" s="676"/>
      <c r="F214" s="677"/>
      <c r="G214" s="678"/>
      <c r="H214" s="679"/>
      <c r="I214" s="680"/>
      <c r="J214" s="909"/>
      <c r="K214" s="682"/>
      <c r="L214" s="683"/>
      <c r="M214" s="659"/>
      <c r="N214" s="659"/>
      <c r="O214" s="659"/>
      <c r="P214" s="659"/>
      <c r="Q214" s="659"/>
      <c r="R214" s="660"/>
      <c r="S214" s="660"/>
    </row>
    <row r="215" spans="1:19" s="995" customFormat="1" ht="24.95" customHeight="1">
      <c r="A215" s="1006"/>
      <c r="B215" s="1007"/>
      <c r="C215" s="1008"/>
      <c r="D215" s="735"/>
      <c r="E215" s="676"/>
      <c r="F215" s="677"/>
      <c r="G215" s="678"/>
      <c r="H215" s="987"/>
      <c r="I215" s="680"/>
      <c r="J215" s="909"/>
      <c r="K215" s="682"/>
      <c r="L215" s="683"/>
      <c r="M215" s="659"/>
      <c r="N215" s="659"/>
      <c r="O215" s="659"/>
      <c r="P215" s="659"/>
      <c r="Q215" s="659"/>
      <c r="R215" s="1009"/>
      <c r="S215" s="660"/>
    </row>
    <row r="216" spans="1:19" s="995" customFormat="1" ht="24.95" customHeight="1">
      <c r="A216" s="999"/>
      <c r="B216" s="1007"/>
      <c r="C216" s="1008"/>
      <c r="D216" s="735"/>
      <c r="E216" s="676"/>
      <c r="F216" s="677"/>
      <c r="G216" s="929"/>
      <c r="H216" s="679"/>
      <c r="I216" s="680"/>
      <c r="J216" s="909"/>
      <c r="K216" s="682"/>
      <c r="L216" s="683"/>
      <c r="M216" s="659"/>
      <c r="N216" s="659"/>
      <c r="O216" s="659"/>
      <c r="P216" s="659"/>
      <c r="Q216" s="659"/>
      <c r="R216" s="660"/>
      <c r="S216" s="660"/>
    </row>
    <row r="217" spans="1:19" s="995" customFormat="1" ht="24.95" customHeight="1">
      <c r="A217" s="1010"/>
      <c r="B217" s="950"/>
      <c r="C217" s="718"/>
      <c r="D217" s="735"/>
      <c r="E217" s="676"/>
      <c r="F217" s="677"/>
      <c r="G217" s="720"/>
      <c r="H217" s="945"/>
      <c r="I217" s="680"/>
      <c r="J217" s="909"/>
      <c r="K217" s="682"/>
      <c r="L217" s="683"/>
      <c r="M217" s="659"/>
      <c r="N217" s="659"/>
      <c r="O217" s="659"/>
      <c r="P217" s="659"/>
      <c r="Q217" s="659"/>
      <c r="R217" s="660"/>
      <c r="S217" s="660"/>
    </row>
    <row r="218" spans="1:19" s="995" customFormat="1" ht="24.95" customHeight="1">
      <c r="A218" s="1010"/>
      <c r="B218" s="950"/>
      <c r="C218" s="674"/>
      <c r="D218" s="735"/>
      <c r="E218" s="676"/>
      <c r="F218" s="677"/>
      <c r="G218" s="720"/>
      <c r="H218" s="945"/>
      <c r="I218" s="680"/>
      <c r="J218" s="909"/>
      <c r="K218" s="682"/>
      <c r="L218" s="683"/>
      <c r="M218" s="659"/>
      <c r="N218" s="659"/>
      <c r="O218" s="659"/>
      <c r="P218" s="659"/>
      <c r="Q218" s="659"/>
      <c r="R218" s="660"/>
      <c r="S218" s="660"/>
    </row>
    <row r="219" spans="1:19" s="995" customFormat="1" ht="24.95" customHeight="1">
      <c r="A219" s="1010"/>
      <c r="B219" s="950"/>
      <c r="C219" s="674"/>
      <c r="D219" s="735"/>
      <c r="E219" s="676"/>
      <c r="F219" s="677"/>
      <c r="G219" s="720"/>
      <c r="H219" s="945"/>
      <c r="I219" s="680"/>
      <c r="J219" s="909"/>
      <c r="K219" s="682"/>
      <c r="L219" s="683"/>
      <c r="M219" s="659"/>
      <c r="N219" s="659"/>
      <c r="O219" s="659"/>
      <c r="P219" s="659"/>
      <c r="Q219" s="659"/>
      <c r="R219" s="660"/>
      <c r="S219" s="660"/>
    </row>
    <row r="220" spans="1:19" s="671" customFormat="1" ht="24.95" customHeight="1">
      <c r="A220" s="1002"/>
      <c r="B220" s="944"/>
      <c r="C220" s="674"/>
      <c r="D220" s="735"/>
      <c r="E220" s="676"/>
      <c r="F220" s="677"/>
      <c r="G220" s="720"/>
      <c r="H220" s="945"/>
      <c r="I220" s="680"/>
      <c r="J220" s="909"/>
      <c r="K220" s="682"/>
      <c r="L220" s="683"/>
      <c r="M220" s="659"/>
      <c r="N220" s="659"/>
      <c r="O220" s="659"/>
      <c r="P220" s="659"/>
      <c r="Q220" s="659"/>
      <c r="R220" s="660"/>
      <c r="S220" s="660"/>
    </row>
    <row r="221" spans="1:19" s="671" customFormat="1" ht="24.95" customHeight="1">
      <c r="A221" s="1011"/>
      <c r="B221" s="1012"/>
      <c r="C221" s="674"/>
      <c r="D221" s="735"/>
      <c r="E221" s="676"/>
      <c r="F221" s="677"/>
      <c r="G221" s="720"/>
      <c r="H221" s="945"/>
      <c r="I221" s="680"/>
      <c r="J221" s="909"/>
      <c r="K221" s="682"/>
      <c r="L221" s="683"/>
      <c r="M221" s="659"/>
      <c r="N221" s="659"/>
      <c r="O221" s="659"/>
      <c r="P221" s="659"/>
      <c r="Q221" s="659"/>
      <c r="R221" s="660"/>
      <c r="S221" s="660"/>
    </row>
    <row r="222" spans="1:19" s="671" customFormat="1" ht="24.95" customHeight="1">
      <c r="A222" s="864"/>
      <c r="B222" s="1012"/>
      <c r="C222" s="674"/>
      <c r="D222" s="735"/>
      <c r="E222" s="676"/>
      <c r="F222" s="677"/>
      <c r="G222" s="720"/>
      <c r="H222" s="945"/>
      <c r="I222" s="680"/>
      <c r="J222" s="909"/>
      <c r="K222" s="682"/>
      <c r="L222" s="683"/>
      <c r="M222" s="659"/>
      <c r="N222" s="659"/>
      <c r="O222" s="659"/>
      <c r="P222" s="659"/>
      <c r="Q222" s="659"/>
      <c r="R222" s="660"/>
      <c r="S222" s="660"/>
    </row>
    <row r="223" spans="1:19" s="671" customFormat="1" ht="24.95" customHeight="1">
      <c r="A223" s="864"/>
      <c r="B223" s="1012"/>
      <c r="C223" s="674"/>
      <c r="D223" s="735"/>
      <c r="E223" s="676"/>
      <c r="F223" s="677"/>
      <c r="G223" s="720"/>
      <c r="H223" s="945"/>
      <c r="I223" s="680"/>
      <c r="J223" s="909"/>
      <c r="K223" s="682"/>
      <c r="L223" s="683"/>
      <c r="M223" s="659"/>
      <c r="N223" s="659"/>
      <c r="O223" s="659"/>
      <c r="P223" s="659"/>
      <c r="Q223" s="659"/>
      <c r="R223" s="660"/>
      <c r="S223" s="660"/>
    </row>
    <row r="224" spans="1:19" s="671" customFormat="1" ht="24.95" customHeight="1">
      <c r="A224" s="864"/>
      <c r="B224" s="1012"/>
      <c r="C224" s="718"/>
      <c r="D224" s="1013"/>
      <c r="E224" s="676"/>
      <c r="F224" s="908"/>
      <c r="G224" s="720"/>
      <c r="H224" s="945"/>
      <c r="I224" s="680"/>
      <c r="J224" s="909"/>
      <c r="K224" s="682"/>
      <c r="L224" s="683"/>
      <c r="M224" s="659"/>
      <c r="N224" s="659"/>
      <c r="O224" s="659"/>
      <c r="P224" s="659"/>
      <c r="Q224" s="659"/>
      <c r="R224" s="660"/>
      <c r="S224" s="660"/>
    </row>
    <row r="225" spans="1:19" s="671" customFormat="1" ht="24.95" customHeight="1">
      <c r="A225" s="864"/>
      <c r="B225" s="1012"/>
      <c r="C225" s="718"/>
      <c r="D225" s="735"/>
      <c r="E225" s="676"/>
      <c r="F225" s="908"/>
      <c r="G225" s="720"/>
      <c r="H225" s="945"/>
      <c r="I225" s="680"/>
      <c r="J225" s="909"/>
      <c r="K225" s="682"/>
      <c r="L225" s="683"/>
      <c r="M225" s="659"/>
      <c r="N225" s="659"/>
      <c r="O225" s="659"/>
      <c r="P225" s="659"/>
      <c r="Q225" s="659"/>
      <c r="R225" s="660"/>
      <c r="S225" s="660"/>
    </row>
    <row r="226" spans="1:19" s="671" customFormat="1" ht="24.95" customHeight="1">
      <c r="A226" s="864"/>
      <c r="B226" s="1012"/>
      <c r="C226" s="718"/>
      <c r="D226" s="735"/>
      <c r="E226" s="676"/>
      <c r="F226" s="908"/>
      <c r="G226" s="720"/>
      <c r="H226" s="945"/>
      <c r="I226" s="680"/>
      <c r="J226" s="909"/>
      <c r="K226" s="682"/>
      <c r="L226" s="683"/>
      <c r="M226" s="659"/>
      <c r="N226" s="659"/>
      <c r="O226" s="659"/>
      <c r="P226" s="659"/>
      <c r="Q226" s="659"/>
      <c r="R226" s="660"/>
      <c r="S226" s="660"/>
    </row>
    <row r="227" spans="1:19" s="671" customFormat="1" ht="24.95" customHeight="1">
      <c r="A227" s="864"/>
      <c r="B227" s="1012"/>
      <c r="C227" s="718"/>
      <c r="D227" s="735"/>
      <c r="E227" s="676"/>
      <c r="F227" s="908"/>
      <c r="G227" s="720"/>
      <c r="H227" s="945"/>
      <c r="I227" s="680"/>
      <c r="J227" s="909"/>
      <c r="K227" s="682"/>
      <c r="L227" s="683"/>
      <c r="M227" s="659"/>
      <c r="N227" s="659"/>
      <c r="O227" s="659"/>
      <c r="P227" s="659"/>
      <c r="Q227" s="659"/>
      <c r="R227" s="660"/>
      <c r="S227" s="660"/>
    </row>
    <row r="228" spans="1:19" s="671" customFormat="1" ht="24.95" customHeight="1">
      <c r="A228" s="864"/>
      <c r="B228" s="1012"/>
      <c r="C228" s="674"/>
      <c r="D228" s="735"/>
      <c r="E228" s="676"/>
      <c r="F228" s="908"/>
      <c r="G228" s="720"/>
      <c r="H228" s="945"/>
      <c r="I228" s="680"/>
      <c r="J228" s="909"/>
      <c r="K228" s="682"/>
      <c r="L228" s="683"/>
      <c r="M228" s="659"/>
      <c r="N228" s="659"/>
      <c r="O228" s="659"/>
      <c r="P228" s="659"/>
      <c r="Q228" s="659"/>
      <c r="R228" s="660"/>
      <c r="S228" s="660"/>
    </row>
    <row r="229" spans="1:19" s="671" customFormat="1" ht="24.95" customHeight="1">
      <c r="A229" s="1014"/>
      <c r="B229" s="1015"/>
      <c r="C229" s="718"/>
      <c r="D229" s="735"/>
      <c r="E229" s="676"/>
      <c r="F229" s="677"/>
      <c r="G229" s="720"/>
      <c r="H229" s="945"/>
      <c r="I229" s="680"/>
      <c r="J229" s="909"/>
      <c r="K229" s="682"/>
      <c r="L229" s="683"/>
      <c r="M229" s="659"/>
      <c r="N229" s="659"/>
      <c r="O229" s="659"/>
      <c r="P229" s="659"/>
      <c r="Q229" s="659"/>
      <c r="R229" s="660"/>
      <c r="S229" s="660"/>
    </row>
    <row r="230" spans="1:19" s="671" customFormat="1" ht="24.95" customHeight="1">
      <c r="A230" s="1014"/>
      <c r="B230" s="1015"/>
      <c r="C230" s="718"/>
      <c r="D230" s="735"/>
      <c r="E230" s="676"/>
      <c r="F230" s="677"/>
      <c r="G230" s="720"/>
      <c r="H230" s="945"/>
      <c r="I230" s="680"/>
      <c r="J230" s="909"/>
      <c r="K230" s="682"/>
      <c r="L230" s="683"/>
      <c r="M230" s="659"/>
      <c r="N230" s="659"/>
      <c r="O230" s="659"/>
      <c r="P230" s="659"/>
      <c r="Q230" s="659"/>
      <c r="R230" s="660"/>
      <c r="S230" s="660"/>
    </row>
    <row r="231" spans="1:19" s="671" customFormat="1" ht="24.95" customHeight="1">
      <c r="A231" s="1002"/>
      <c r="B231" s="944"/>
      <c r="C231" s="674"/>
      <c r="D231" s="735"/>
      <c r="E231" s="676"/>
      <c r="F231" s="677"/>
      <c r="G231" s="720"/>
      <c r="H231" s="945"/>
      <c r="I231" s="680"/>
      <c r="J231" s="909"/>
      <c r="K231" s="682"/>
      <c r="L231" s="683"/>
      <c r="M231" s="659"/>
      <c r="N231" s="659"/>
      <c r="O231" s="659"/>
      <c r="P231" s="659"/>
      <c r="Q231" s="659"/>
      <c r="R231" s="660"/>
      <c r="S231" s="660"/>
    </row>
    <row r="232" spans="1:19" s="671" customFormat="1" ht="24.95" customHeight="1">
      <c r="A232" s="1002"/>
      <c r="B232" s="944"/>
      <c r="C232" s="718"/>
      <c r="D232" s="735"/>
      <c r="E232" s="676"/>
      <c r="F232" s="677"/>
      <c r="G232" s="720"/>
      <c r="H232" s="945"/>
      <c r="I232" s="680"/>
      <c r="J232" s="909"/>
      <c r="K232" s="682"/>
      <c r="L232" s="683"/>
      <c r="M232" s="659"/>
      <c r="N232" s="659"/>
      <c r="O232" s="659"/>
      <c r="P232" s="659"/>
      <c r="Q232" s="659"/>
      <c r="R232" s="660"/>
      <c r="S232" s="660"/>
    </row>
    <row r="233" spans="1:19" s="671" customFormat="1" ht="24.95" customHeight="1">
      <c r="A233" s="1016"/>
      <c r="B233" s="1015"/>
      <c r="C233" s="674"/>
      <c r="D233" s="735"/>
      <c r="E233" s="676"/>
      <c r="F233" s="677"/>
      <c r="G233" s="720"/>
      <c r="H233" s="945"/>
      <c r="I233" s="680"/>
      <c r="J233" s="909"/>
      <c r="K233" s="682"/>
      <c r="L233" s="683"/>
      <c r="M233" s="659"/>
      <c r="N233" s="659"/>
      <c r="O233" s="659"/>
      <c r="P233" s="659"/>
      <c r="Q233" s="659"/>
      <c r="R233" s="660"/>
      <c r="S233" s="660"/>
    </row>
    <row r="234" spans="1:19" s="671" customFormat="1" ht="24.95" customHeight="1">
      <c r="A234" s="1017"/>
      <c r="B234" s="944"/>
      <c r="C234" s="718"/>
      <c r="D234" s="735"/>
      <c r="E234" s="676"/>
      <c r="F234" s="677"/>
      <c r="G234" s="720"/>
      <c r="H234" s="945"/>
      <c r="I234" s="680"/>
      <c r="J234" s="909"/>
      <c r="K234" s="682"/>
      <c r="L234" s="683"/>
      <c r="M234" s="659"/>
      <c r="N234" s="659"/>
      <c r="O234" s="659"/>
      <c r="P234" s="659"/>
      <c r="Q234" s="659"/>
      <c r="R234" s="660"/>
      <c r="S234" s="660"/>
    </row>
    <row r="235" spans="1:19" s="671" customFormat="1" ht="24.95" customHeight="1">
      <c r="A235" s="1002"/>
      <c r="B235" s="944"/>
      <c r="C235" s="674"/>
      <c r="D235" s="735"/>
      <c r="E235" s="676"/>
      <c r="F235" s="677"/>
      <c r="G235" s="720"/>
      <c r="H235" s="945"/>
      <c r="I235" s="680"/>
      <c r="J235" s="909"/>
      <c r="K235" s="682"/>
      <c r="L235" s="683"/>
      <c r="M235" s="659"/>
      <c r="N235" s="659"/>
      <c r="O235" s="659"/>
      <c r="P235" s="659"/>
      <c r="Q235" s="659"/>
      <c r="R235" s="660"/>
      <c r="S235" s="660"/>
    </row>
    <row r="236" spans="1:19" s="671" customFormat="1" ht="24.95" customHeight="1">
      <c r="A236" s="1002"/>
      <c r="B236" s="944"/>
      <c r="C236" s="718"/>
      <c r="D236" s="735"/>
      <c r="E236" s="676"/>
      <c r="F236" s="677"/>
      <c r="G236" s="720"/>
      <c r="H236" s="945"/>
      <c r="I236" s="680"/>
      <c r="J236" s="909"/>
      <c r="K236" s="682"/>
      <c r="L236" s="683"/>
      <c r="M236" s="659"/>
      <c r="N236" s="659"/>
      <c r="O236" s="659"/>
      <c r="P236" s="659"/>
      <c r="Q236" s="659"/>
      <c r="R236" s="660"/>
      <c r="S236" s="660"/>
    </row>
    <row r="237" spans="1:19" s="671" customFormat="1" ht="24.95" customHeight="1">
      <c r="A237" s="1002"/>
      <c r="B237" s="944"/>
      <c r="C237" s="674"/>
      <c r="D237" s="735"/>
      <c r="E237" s="676"/>
      <c r="F237" s="677"/>
      <c r="G237" s="720"/>
      <c r="H237" s="945"/>
      <c r="I237" s="680"/>
      <c r="J237" s="909"/>
      <c r="K237" s="682"/>
      <c r="L237" s="683"/>
      <c r="M237" s="659"/>
      <c r="N237" s="659"/>
      <c r="O237" s="659"/>
      <c r="P237" s="659"/>
      <c r="Q237" s="659"/>
      <c r="R237" s="660"/>
      <c r="S237" s="660"/>
    </row>
    <row r="238" spans="1:19" s="671" customFormat="1" ht="24.95" customHeight="1">
      <c r="A238" s="1002"/>
      <c r="B238" s="944"/>
      <c r="C238" s="718"/>
      <c r="D238" s="735"/>
      <c r="E238" s="676"/>
      <c r="F238" s="677"/>
      <c r="G238" s="720"/>
      <c r="H238" s="945"/>
      <c r="I238" s="680"/>
      <c r="J238" s="909"/>
      <c r="K238" s="682"/>
      <c r="L238" s="683"/>
      <c r="M238" s="659"/>
      <c r="N238" s="659"/>
      <c r="O238" s="659"/>
      <c r="P238" s="659"/>
      <c r="Q238" s="659"/>
      <c r="R238" s="660"/>
      <c r="S238" s="660"/>
    </row>
    <row r="239" spans="1:19" s="671" customFormat="1" ht="24.95" customHeight="1">
      <c r="A239" s="1002"/>
      <c r="B239" s="944"/>
      <c r="C239" s="674"/>
      <c r="D239" s="735"/>
      <c r="E239" s="1018"/>
      <c r="F239" s="1019"/>
      <c r="G239" s="720"/>
      <c r="H239" s="945"/>
      <c r="I239" s="680"/>
      <c r="J239" s="909"/>
      <c r="K239" s="682"/>
      <c r="L239" s="683"/>
      <c r="M239" s="659"/>
      <c r="N239" s="659"/>
      <c r="O239" s="659"/>
      <c r="P239" s="659"/>
      <c r="Q239" s="659"/>
      <c r="R239" s="660"/>
      <c r="S239" s="660"/>
    </row>
    <row r="240" spans="1:19" s="671" customFormat="1" ht="24.95" customHeight="1">
      <c r="A240" s="1002"/>
      <c r="B240" s="944"/>
      <c r="C240" s="674"/>
      <c r="D240" s="735"/>
      <c r="E240" s="676"/>
      <c r="F240" s="677"/>
      <c r="G240" s="720"/>
      <c r="H240" s="945"/>
      <c r="I240" s="680"/>
      <c r="J240" s="909"/>
      <c r="K240" s="682"/>
      <c r="L240" s="683"/>
      <c r="M240" s="659"/>
      <c r="N240" s="659"/>
      <c r="O240" s="659"/>
      <c r="P240" s="659"/>
      <c r="Q240" s="659"/>
      <c r="R240" s="660"/>
      <c r="S240" s="660"/>
    </row>
    <row r="241" spans="1:19" s="671" customFormat="1" ht="24.95" customHeight="1">
      <c r="A241" s="1002"/>
      <c r="B241" s="944"/>
      <c r="C241" s="674"/>
      <c r="D241" s="735"/>
      <c r="E241" s="676"/>
      <c r="F241" s="677"/>
      <c r="G241" s="720"/>
      <c r="H241" s="945"/>
      <c r="I241" s="680"/>
      <c r="J241" s="909"/>
      <c r="K241" s="682"/>
      <c r="L241" s="683"/>
      <c r="M241" s="659"/>
      <c r="N241" s="659"/>
      <c r="O241" s="659"/>
      <c r="P241" s="659"/>
      <c r="Q241" s="659"/>
      <c r="R241" s="660"/>
      <c r="S241" s="660"/>
    </row>
    <row r="242" spans="1:19" s="671" customFormat="1" ht="24.95" customHeight="1">
      <c r="A242" s="1002"/>
      <c r="B242" s="944"/>
      <c r="C242" s="674"/>
      <c r="D242" s="735"/>
      <c r="E242" s="676"/>
      <c r="F242" s="677"/>
      <c r="G242" s="720"/>
      <c r="H242" s="945"/>
      <c r="I242" s="680"/>
      <c r="J242" s="909"/>
      <c r="K242" s="682"/>
      <c r="L242" s="683"/>
      <c r="M242" s="659"/>
      <c r="N242" s="659"/>
      <c r="O242" s="659"/>
      <c r="P242" s="659"/>
      <c r="Q242" s="659"/>
      <c r="R242" s="660"/>
      <c r="S242" s="660"/>
    </row>
    <row r="243" spans="1:19" s="671" customFormat="1" ht="24.95" customHeight="1">
      <c r="A243" s="1002"/>
      <c r="B243" s="944"/>
      <c r="C243" s="718"/>
      <c r="D243" s="735"/>
      <c r="E243" s="676"/>
      <c r="F243" s="677"/>
      <c r="G243" s="720"/>
      <c r="H243" s="945"/>
      <c r="I243" s="680"/>
      <c r="J243" s="909"/>
      <c r="K243" s="682"/>
      <c r="L243" s="683"/>
      <c r="M243" s="659"/>
      <c r="N243" s="659"/>
      <c r="O243" s="659"/>
      <c r="P243" s="659"/>
      <c r="Q243" s="659"/>
      <c r="R243" s="660"/>
      <c r="S243" s="660"/>
    </row>
    <row r="244" spans="1:19" s="671" customFormat="1" ht="24.95" customHeight="1">
      <c r="A244" s="1002"/>
      <c r="B244" s="944"/>
      <c r="C244" s="674"/>
      <c r="D244" s="735"/>
      <c r="E244" s="676"/>
      <c r="F244" s="677"/>
      <c r="G244" s="720"/>
      <c r="H244" s="945"/>
      <c r="I244" s="680"/>
      <c r="J244" s="909"/>
      <c r="K244" s="682"/>
      <c r="L244" s="683"/>
      <c r="M244" s="659"/>
      <c r="N244" s="659"/>
      <c r="O244" s="659"/>
      <c r="P244" s="659"/>
      <c r="Q244" s="659"/>
      <c r="R244" s="660"/>
      <c r="S244" s="660"/>
    </row>
    <row r="245" spans="1:19" s="671" customFormat="1" ht="24.95" customHeight="1">
      <c r="A245" s="1002"/>
      <c r="B245" s="944"/>
      <c r="C245" s="718"/>
      <c r="D245" s="735"/>
      <c r="E245" s="676"/>
      <c r="F245" s="677"/>
      <c r="G245" s="720"/>
      <c r="H245" s="945"/>
      <c r="I245" s="680"/>
      <c r="J245" s="909"/>
      <c r="K245" s="682"/>
      <c r="L245" s="683"/>
      <c r="M245" s="659"/>
      <c r="N245" s="659"/>
      <c r="O245" s="659"/>
      <c r="P245" s="659"/>
      <c r="Q245" s="659"/>
      <c r="R245" s="660"/>
      <c r="S245" s="660"/>
    </row>
    <row r="246" spans="1:19" s="671" customFormat="1" ht="24.95" customHeight="1">
      <c r="A246" s="1014"/>
      <c r="B246" s="1015"/>
      <c r="C246" s="718"/>
      <c r="D246" s="735"/>
      <c r="E246" s="676"/>
      <c r="F246" s="677"/>
      <c r="G246" s="720"/>
      <c r="H246" s="945"/>
      <c r="I246" s="680"/>
      <c r="J246" s="909"/>
      <c r="K246" s="682"/>
      <c r="L246" s="683"/>
      <c r="M246" s="659"/>
      <c r="N246" s="659"/>
      <c r="O246" s="659"/>
      <c r="P246" s="659"/>
      <c r="Q246" s="659"/>
      <c r="R246" s="660"/>
      <c r="S246" s="660"/>
    </row>
    <row r="247" spans="1:19" s="671" customFormat="1" ht="24.95" customHeight="1">
      <c r="A247" s="1002"/>
      <c r="B247" s="944"/>
      <c r="C247" s="718"/>
      <c r="D247" s="735"/>
      <c r="E247" s="676"/>
      <c r="F247" s="677"/>
      <c r="G247" s="720"/>
      <c r="H247" s="945"/>
      <c r="I247" s="680"/>
      <c r="J247" s="909"/>
      <c r="K247" s="682"/>
      <c r="L247" s="683"/>
      <c r="M247" s="659"/>
      <c r="N247" s="659"/>
      <c r="O247" s="659"/>
      <c r="P247" s="659"/>
      <c r="Q247" s="659"/>
      <c r="R247" s="660"/>
      <c r="S247" s="660"/>
    </row>
    <row r="248" spans="1:19" s="671" customFormat="1" ht="24.95" customHeight="1">
      <c r="A248" s="1002"/>
      <c r="B248" s="944"/>
      <c r="C248" s="718"/>
      <c r="D248" s="735"/>
      <c r="E248" s="676"/>
      <c r="F248" s="677"/>
      <c r="G248" s="720"/>
      <c r="H248" s="945"/>
      <c r="I248" s="680"/>
      <c r="J248" s="909"/>
      <c r="K248" s="682"/>
      <c r="L248" s="683"/>
      <c r="M248" s="659"/>
      <c r="N248" s="659"/>
      <c r="O248" s="659"/>
      <c r="P248" s="659"/>
      <c r="Q248" s="659"/>
      <c r="R248" s="660"/>
      <c r="S248" s="660"/>
    </row>
    <row r="249" spans="1:19" s="671" customFormat="1" ht="24.95" customHeight="1">
      <c r="A249" s="1002"/>
      <c r="B249" s="944"/>
      <c r="C249" s="718"/>
      <c r="D249" s="735"/>
      <c r="E249" s="676"/>
      <c r="F249" s="677"/>
      <c r="G249" s="720"/>
      <c r="H249" s="945"/>
      <c r="I249" s="680"/>
      <c r="J249" s="909"/>
      <c r="K249" s="682"/>
      <c r="L249" s="683"/>
      <c r="M249" s="659"/>
      <c r="N249" s="659"/>
      <c r="O249" s="659"/>
      <c r="P249" s="659"/>
      <c r="Q249" s="659"/>
      <c r="R249" s="660"/>
      <c r="S249" s="660"/>
    </row>
    <row r="250" spans="1:19" s="671" customFormat="1" ht="24.95" customHeight="1">
      <c r="A250" s="1002"/>
      <c r="B250" s="944"/>
      <c r="C250" s="718"/>
      <c r="D250" s="735"/>
      <c r="E250" s="676"/>
      <c r="F250" s="677"/>
      <c r="G250" s="720"/>
      <c r="H250" s="945"/>
      <c r="I250" s="680"/>
      <c r="J250" s="909"/>
      <c r="K250" s="682"/>
      <c r="L250" s="683"/>
      <c r="M250" s="659"/>
      <c r="N250" s="659"/>
      <c r="O250" s="659"/>
      <c r="P250" s="659"/>
      <c r="Q250" s="659"/>
      <c r="R250" s="660"/>
      <c r="S250" s="660"/>
    </row>
    <row r="251" spans="1:19" s="671" customFormat="1" ht="24.95" customHeight="1">
      <c r="A251" s="1002"/>
      <c r="B251" s="944"/>
      <c r="C251" s="718"/>
      <c r="D251" s="735"/>
      <c r="E251" s="676"/>
      <c r="F251" s="677"/>
      <c r="G251" s="720"/>
      <c r="H251" s="945"/>
      <c r="I251" s="680"/>
      <c r="J251" s="909"/>
      <c r="K251" s="682"/>
      <c r="L251" s="683"/>
      <c r="M251" s="659"/>
      <c r="N251" s="659"/>
      <c r="O251" s="659"/>
      <c r="P251" s="659"/>
      <c r="Q251" s="659"/>
      <c r="R251" s="660"/>
      <c r="S251" s="660"/>
    </row>
    <row r="252" spans="1:19" s="671" customFormat="1" ht="24.95" customHeight="1">
      <c r="A252" s="1002"/>
      <c r="B252" s="944"/>
      <c r="C252" s="718"/>
      <c r="D252" s="735"/>
      <c r="E252" s="676"/>
      <c r="F252" s="677"/>
      <c r="G252" s="720"/>
      <c r="H252" s="945"/>
      <c r="I252" s="680"/>
      <c r="J252" s="909"/>
      <c r="K252" s="682"/>
      <c r="L252" s="683"/>
      <c r="M252" s="659"/>
      <c r="N252" s="659"/>
      <c r="O252" s="659"/>
      <c r="P252" s="659"/>
      <c r="Q252" s="659"/>
      <c r="R252" s="660"/>
      <c r="S252" s="660"/>
    </row>
    <row r="253" spans="1:19" s="671" customFormat="1" ht="24.95" customHeight="1">
      <c r="A253" s="1011"/>
      <c r="B253" s="1012"/>
      <c r="C253" s="674"/>
      <c r="D253" s="735"/>
      <c r="E253" s="676"/>
      <c r="F253" s="677"/>
      <c r="G253" s="1020"/>
      <c r="H253" s="945"/>
      <c r="I253" s="680"/>
      <c r="J253" s="909"/>
      <c r="K253" s="682"/>
      <c r="L253" s="683"/>
      <c r="M253" s="659"/>
      <c r="N253" s="659"/>
      <c r="O253" s="659"/>
      <c r="P253" s="659"/>
      <c r="Q253" s="659"/>
      <c r="R253" s="660"/>
      <c r="S253" s="660"/>
    </row>
    <row r="254" spans="1:19" s="671" customFormat="1" ht="24.95" customHeight="1">
      <c r="A254" s="1002"/>
      <c r="B254" s="944"/>
      <c r="C254" s="1021"/>
      <c r="D254" s="735"/>
      <c r="E254" s="676"/>
      <c r="F254" s="677"/>
      <c r="G254" s="1020"/>
      <c r="H254" s="945"/>
      <c r="I254" s="680"/>
      <c r="J254" s="909"/>
      <c r="K254" s="682"/>
      <c r="L254" s="683"/>
      <c r="M254" s="659"/>
      <c r="N254" s="659"/>
      <c r="O254" s="659"/>
      <c r="P254" s="659"/>
      <c r="Q254" s="659"/>
      <c r="R254" s="660"/>
      <c r="S254" s="660"/>
    </row>
    <row r="255" spans="1:19" s="671" customFormat="1" ht="24.95" customHeight="1">
      <c r="A255" s="1002"/>
      <c r="B255" s="944"/>
      <c r="C255" s="718"/>
      <c r="D255" s="735"/>
      <c r="E255" s="676"/>
      <c r="F255" s="677"/>
      <c r="G255" s="1020"/>
      <c r="H255" s="945"/>
      <c r="I255" s="680"/>
      <c r="J255" s="909"/>
      <c r="K255" s="682"/>
      <c r="L255" s="683"/>
      <c r="M255" s="659"/>
      <c r="N255" s="659"/>
      <c r="O255" s="659"/>
      <c r="P255" s="659"/>
      <c r="Q255" s="659"/>
      <c r="R255" s="660"/>
      <c r="S255" s="660"/>
    </row>
    <row r="256" spans="1:19" s="671" customFormat="1" ht="24.95" customHeight="1">
      <c r="A256" s="1002"/>
      <c r="B256" s="944"/>
      <c r="C256" s="1021"/>
      <c r="D256" s="735"/>
      <c r="E256" s="676"/>
      <c r="F256" s="677"/>
      <c r="G256" s="1020"/>
      <c r="H256" s="945"/>
      <c r="I256" s="680"/>
      <c r="J256" s="909"/>
      <c r="K256" s="682"/>
      <c r="L256" s="683"/>
      <c r="M256" s="659"/>
      <c r="N256" s="659"/>
      <c r="O256" s="659"/>
      <c r="P256" s="659"/>
      <c r="Q256" s="659"/>
      <c r="R256" s="660"/>
      <c r="S256" s="660"/>
    </row>
    <row r="257" spans="1:19" s="671" customFormat="1" ht="24.95" customHeight="1">
      <c r="A257" s="1002"/>
      <c r="B257" s="944"/>
      <c r="C257" s="1021"/>
      <c r="D257" s="735"/>
      <c r="E257" s="676"/>
      <c r="F257" s="677"/>
      <c r="G257" s="1020"/>
      <c r="H257" s="945"/>
      <c r="I257" s="680"/>
      <c r="J257" s="909"/>
      <c r="K257" s="682"/>
      <c r="L257" s="683"/>
      <c r="M257" s="659"/>
      <c r="N257" s="659"/>
      <c r="O257" s="659"/>
      <c r="P257" s="659"/>
      <c r="Q257" s="659"/>
      <c r="R257" s="660"/>
      <c r="S257" s="660"/>
    </row>
    <row r="258" spans="1:19" s="671" customFormat="1" ht="24.95" customHeight="1">
      <c r="A258" s="1002"/>
      <c r="B258" s="944"/>
      <c r="C258" s="1021"/>
      <c r="D258" s="735"/>
      <c r="E258" s="676"/>
      <c r="F258" s="677"/>
      <c r="G258" s="1020"/>
      <c r="H258" s="945"/>
      <c r="I258" s="680"/>
      <c r="J258" s="909"/>
      <c r="K258" s="682"/>
      <c r="L258" s="683"/>
      <c r="M258" s="659"/>
      <c r="N258" s="659"/>
      <c r="O258" s="659"/>
      <c r="P258" s="659"/>
      <c r="Q258" s="659"/>
      <c r="R258" s="660"/>
      <c r="S258" s="660"/>
    </row>
    <row r="259" spans="1:19" s="671" customFormat="1" ht="24.95" customHeight="1">
      <c r="A259" s="1002"/>
      <c r="B259" s="944"/>
      <c r="C259" s="1021"/>
      <c r="D259" s="735"/>
      <c r="E259" s="676"/>
      <c r="F259" s="677"/>
      <c r="G259" s="1020"/>
      <c r="H259" s="945"/>
      <c r="I259" s="680"/>
      <c r="J259" s="909"/>
      <c r="K259" s="682"/>
      <c r="L259" s="683"/>
      <c r="M259" s="659"/>
      <c r="N259" s="659"/>
      <c r="O259" s="659"/>
      <c r="P259" s="659"/>
      <c r="Q259" s="659"/>
      <c r="R259" s="660"/>
      <c r="S259" s="660"/>
    </row>
    <row r="260" spans="1:19" s="671" customFormat="1" ht="24.95" customHeight="1">
      <c r="A260" s="1002"/>
      <c r="B260" s="944"/>
      <c r="C260" s="1021"/>
      <c r="D260" s="735"/>
      <c r="E260" s="676"/>
      <c r="F260" s="677"/>
      <c r="G260" s="1020"/>
      <c r="H260" s="945"/>
      <c r="I260" s="680"/>
      <c r="J260" s="909"/>
      <c r="K260" s="682"/>
      <c r="L260" s="683"/>
      <c r="M260" s="659"/>
      <c r="N260" s="659"/>
      <c r="O260" s="659"/>
      <c r="P260" s="659"/>
      <c r="Q260" s="659"/>
      <c r="R260" s="660"/>
      <c r="S260" s="660"/>
    </row>
    <row r="261" spans="1:19" s="671" customFormat="1" ht="24.95" customHeight="1">
      <c r="A261" s="1002"/>
      <c r="B261" s="944"/>
      <c r="C261" s="1021"/>
      <c r="D261" s="735"/>
      <c r="E261" s="676"/>
      <c r="F261" s="677"/>
      <c r="G261" s="1020"/>
      <c r="H261" s="945"/>
      <c r="I261" s="680"/>
      <c r="J261" s="909"/>
      <c r="K261" s="682"/>
      <c r="L261" s="683"/>
      <c r="M261" s="659"/>
      <c r="N261" s="659"/>
      <c r="O261" s="659"/>
      <c r="P261" s="659"/>
      <c r="Q261" s="659"/>
      <c r="R261" s="660"/>
      <c r="S261" s="660"/>
    </row>
    <row r="262" spans="1:19" s="671" customFormat="1" ht="24.95" customHeight="1">
      <c r="A262" s="1002"/>
      <c r="B262" s="944"/>
      <c r="C262" s="1021"/>
      <c r="D262" s="735"/>
      <c r="E262" s="676"/>
      <c r="F262" s="677"/>
      <c r="G262" s="1020"/>
      <c r="H262" s="945"/>
      <c r="I262" s="680"/>
      <c r="J262" s="909"/>
      <c r="K262" s="682"/>
      <c r="L262" s="683"/>
      <c r="M262" s="659"/>
      <c r="N262" s="659"/>
      <c r="O262" s="659"/>
      <c r="P262" s="659"/>
      <c r="Q262" s="659"/>
      <c r="R262" s="660"/>
      <c r="S262" s="660"/>
    </row>
    <row r="263" spans="1:19" s="671" customFormat="1" ht="24.95" customHeight="1">
      <c r="A263" s="1002"/>
      <c r="B263" s="944"/>
      <c r="C263" s="1021"/>
      <c r="D263" s="735"/>
      <c r="E263" s="676"/>
      <c r="F263" s="677"/>
      <c r="G263" s="1020"/>
      <c r="H263" s="945"/>
      <c r="I263" s="680"/>
      <c r="J263" s="909"/>
      <c r="K263" s="682"/>
      <c r="L263" s="683"/>
      <c r="M263" s="659"/>
      <c r="N263" s="659"/>
      <c r="O263" s="659"/>
      <c r="P263" s="659"/>
      <c r="Q263" s="659"/>
      <c r="R263" s="660"/>
      <c r="S263" s="660"/>
    </row>
    <row r="264" spans="1:19" s="671" customFormat="1" ht="24.95" customHeight="1">
      <c r="A264" s="1002"/>
      <c r="B264" s="944"/>
      <c r="C264" s="1021"/>
      <c r="D264" s="735"/>
      <c r="E264" s="676"/>
      <c r="F264" s="677"/>
      <c r="G264" s="1020"/>
      <c r="H264" s="945"/>
      <c r="I264" s="680"/>
      <c r="J264" s="909"/>
      <c r="K264" s="682"/>
      <c r="L264" s="683"/>
      <c r="M264" s="659"/>
      <c r="N264" s="659"/>
      <c r="O264" s="659"/>
      <c r="P264" s="659"/>
      <c r="Q264" s="659"/>
      <c r="R264" s="660"/>
      <c r="S264" s="660"/>
    </row>
    <row r="265" spans="1:19" s="671" customFormat="1" ht="24.95" customHeight="1">
      <c r="A265" s="1002"/>
      <c r="B265" s="944"/>
      <c r="C265" s="1021"/>
      <c r="D265" s="735"/>
      <c r="E265" s="676"/>
      <c r="F265" s="677"/>
      <c r="G265" s="1020"/>
      <c r="H265" s="945"/>
      <c r="I265" s="680"/>
      <c r="J265" s="909"/>
      <c r="K265" s="682"/>
      <c r="L265" s="683"/>
      <c r="M265" s="659"/>
      <c r="N265" s="659"/>
      <c r="O265" s="659"/>
      <c r="P265" s="659"/>
      <c r="Q265" s="659"/>
      <c r="R265" s="660"/>
      <c r="S265" s="660"/>
    </row>
    <row r="266" spans="1:19" s="671" customFormat="1" ht="24.95" customHeight="1">
      <c r="A266" s="1002"/>
      <c r="B266" s="944"/>
      <c r="C266" s="718"/>
      <c r="D266" s="735"/>
      <c r="E266" s="676"/>
      <c r="F266" s="677"/>
      <c r="G266" s="1020"/>
      <c r="H266" s="945"/>
      <c r="I266" s="680"/>
      <c r="J266" s="909"/>
      <c r="K266" s="682"/>
      <c r="L266" s="683"/>
      <c r="M266" s="659"/>
      <c r="N266" s="659"/>
      <c r="O266" s="659"/>
      <c r="P266" s="659"/>
      <c r="Q266" s="659"/>
      <c r="R266" s="660"/>
      <c r="S266" s="660"/>
    </row>
    <row r="267" spans="1:19" s="671" customFormat="1" ht="24.95" customHeight="1">
      <c r="A267" s="1002"/>
      <c r="B267" s="944"/>
      <c r="C267" s="1021"/>
      <c r="D267" s="735"/>
      <c r="E267" s="676"/>
      <c r="F267" s="677"/>
      <c r="G267" s="1020"/>
      <c r="H267" s="945"/>
      <c r="I267" s="680"/>
      <c r="J267" s="909"/>
      <c r="K267" s="682"/>
      <c r="L267" s="683"/>
      <c r="M267" s="659"/>
      <c r="N267" s="659"/>
      <c r="O267" s="659"/>
      <c r="P267" s="659"/>
      <c r="Q267" s="659"/>
      <c r="R267" s="660"/>
      <c r="S267" s="660"/>
    </row>
    <row r="268" spans="1:19" s="671" customFormat="1" ht="24.95" customHeight="1">
      <c r="A268" s="1002"/>
      <c r="B268" s="944"/>
      <c r="C268" s="718"/>
      <c r="D268" s="735"/>
      <c r="E268" s="676"/>
      <c r="F268" s="677"/>
      <c r="G268" s="1020"/>
      <c r="H268" s="945"/>
      <c r="I268" s="680"/>
      <c r="J268" s="909"/>
      <c r="K268" s="682"/>
      <c r="L268" s="683"/>
      <c r="M268" s="659"/>
      <c r="N268" s="659"/>
      <c r="O268" s="659"/>
      <c r="P268" s="659"/>
      <c r="Q268" s="659"/>
      <c r="R268" s="660"/>
      <c r="S268" s="660"/>
    </row>
    <row r="269" spans="1:19" s="671" customFormat="1" ht="24.95" customHeight="1">
      <c r="A269" s="1002"/>
      <c r="B269" s="944"/>
      <c r="C269" s="1021"/>
      <c r="D269" s="735"/>
      <c r="E269" s="676"/>
      <c r="F269" s="677"/>
      <c r="G269" s="1020"/>
      <c r="H269" s="945"/>
      <c r="I269" s="680"/>
      <c r="J269" s="909"/>
      <c r="K269" s="682"/>
      <c r="L269" s="683"/>
      <c r="M269" s="659"/>
      <c r="N269" s="659"/>
      <c r="O269" s="659"/>
      <c r="P269" s="659"/>
      <c r="Q269" s="659"/>
      <c r="R269" s="660"/>
      <c r="S269" s="660"/>
    </row>
    <row r="270" spans="1:19" s="671" customFormat="1" ht="24.95" customHeight="1">
      <c r="A270" s="1002"/>
      <c r="B270" s="944"/>
      <c r="C270" s="1021"/>
      <c r="D270" s="735"/>
      <c r="E270" s="676"/>
      <c r="F270" s="677"/>
      <c r="G270" s="1020"/>
      <c r="H270" s="945"/>
      <c r="I270" s="680"/>
      <c r="J270" s="909"/>
      <c r="K270" s="682"/>
      <c r="L270" s="683"/>
      <c r="M270" s="659"/>
      <c r="N270" s="659"/>
      <c r="O270" s="659"/>
      <c r="P270" s="659"/>
      <c r="Q270" s="659"/>
      <c r="R270" s="660"/>
      <c r="S270" s="660"/>
    </row>
    <row r="271" spans="1:19" s="671" customFormat="1" ht="24.95" customHeight="1">
      <c r="A271" s="1002"/>
      <c r="B271" s="944"/>
      <c r="C271" s="1021"/>
      <c r="D271" s="735"/>
      <c r="E271" s="676"/>
      <c r="F271" s="677"/>
      <c r="G271" s="1020"/>
      <c r="H271" s="945"/>
      <c r="I271" s="680"/>
      <c r="J271" s="909"/>
      <c r="K271" s="682"/>
      <c r="L271" s="683"/>
      <c r="M271" s="659"/>
      <c r="N271" s="659"/>
      <c r="O271" s="659"/>
      <c r="P271" s="659"/>
      <c r="Q271" s="659"/>
      <c r="R271" s="660"/>
      <c r="S271" s="660"/>
    </row>
    <row r="272" spans="1:19" s="671" customFormat="1" ht="24.95" customHeight="1">
      <c r="A272" s="1002"/>
      <c r="B272" s="944"/>
      <c r="C272" s="1021"/>
      <c r="D272" s="735"/>
      <c r="E272" s="676"/>
      <c r="F272" s="677"/>
      <c r="G272" s="1020"/>
      <c r="H272" s="945"/>
      <c r="I272" s="680"/>
      <c r="J272" s="909"/>
      <c r="K272" s="682"/>
      <c r="L272" s="683"/>
      <c r="M272" s="659"/>
      <c r="N272" s="659"/>
      <c r="O272" s="659"/>
      <c r="P272" s="659"/>
      <c r="Q272" s="659"/>
      <c r="R272" s="660"/>
      <c r="S272" s="660"/>
    </row>
    <row r="273" spans="1:19" s="671" customFormat="1" ht="24.95" customHeight="1">
      <c r="A273" s="1002"/>
      <c r="B273" s="944"/>
      <c r="C273" s="1021"/>
      <c r="D273" s="735"/>
      <c r="E273" s="676"/>
      <c r="F273" s="677"/>
      <c r="G273" s="1020"/>
      <c r="H273" s="945"/>
      <c r="I273" s="680"/>
      <c r="J273" s="909"/>
      <c r="K273" s="682"/>
      <c r="L273" s="683"/>
      <c r="M273" s="659"/>
      <c r="N273" s="659"/>
      <c r="O273" s="659"/>
      <c r="P273" s="659"/>
      <c r="Q273" s="659"/>
      <c r="R273" s="660"/>
      <c r="S273" s="660"/>
    </row>
    <row r="274" spans="1:19" s="671" customFormat="1" ht="24.95" customHeight="1">
      <c r="A274" s="1002"/>
      <c r="B274" s="944"/>
      <c r="C274" s="718"/>
      <c r="D274" s="735"/>
      <c r="E274" s="676"/>
      <c r="F274" s="677"/>
      <c r="G274" s="1020"/>
      <c r="H274" s="945"/>
      <c r="I274" s="680"/>
      <c r="J274" s="909"/>
      <c r="K274" s="682"/>
      <c r="L274" s="683"/>
      <c r="M274" s="659"/>
      <c r="N274" s="659"/>
      <c r="O274" s="659"/>
      <c r="P274" s="659"/>
      <c r="Q274" s="659"/>
      <c r="R274" s="660"/>
      <c r="S274" s="660"/>
    </row>
    <row r="275" spans="1:19" s="671" customFormat="1" ht="24.95" customHeight="1">
      <c r="A275" s="1002"/>
      <c r="B275" s="944"/>
      <c r="C275" s="1021"/>
      <c r="D275" s="735"/>
      <c r="E275" s="676"/>
      <c r="F275" s="677"/>
      <c r="G275" s="1020"/>
      <c r="H275" s="945"/>
      <c r="I275" s="680"/>
      <c r="J275" s="909"/>
      <c r="K275" s="682"/>
      <c r="L275" s="683"/>
      <c r="M275" s="659"/>
      <c r="N275" s="659"/>
      <c r="O275" s="659"/>
      <c r="P275" s="659"/>
      <c r="Q275" s="659"/>
      <c r="R275" s="660"/>
      <c r="S275" s="660"/>
    </row>
    <row r="276" spans="1:19" s="671" customFormat="1" ht="24.95" customHeight="1">
      <c r="A276" s="1002"/>
      <c r="B276" s="944"/>
      <c r="C276" s="718"/>
      <c r="D276" s="735"/>
      <c r="E276" s="676"/>
      <c r="F276" s="677"/>
      <c r="G276" s="1022"/>
      <c r="H276" s="945"/>
      <c r="I276" s="680"/>
      <c r="J276" s="909"/>
      <c r="K276" s="682"/>
      <c r="L276" s="683"/>
      <c r="M276" s="659"/>
      <c r="N276" s="659"/>
      <c r="O276" s="659"/>
      <c r="P276" s="659"/>
      <c r="Q276" s="659"/>
      <c r="R276" s="660"/>
      <c r="S276" s="660"/>
    </row>
    <row r="277" spans="1:19" s="671" customFormat="1" ht="24.95" customHeight="1">
      <c r="A277" s="1002"/>
      <c r="B277" s="944"/>
      <c r="C277" s="1021"/>
      <c r="D277" s="735"/>
      <c r="E277" s="676"/>
      <c r="F277" s="677"/>
      <c r="G277" s="1020"/>
      <c r="H277" s="945"/>
      <c r="I277" s="680"/>
      <c r="J277" s="909"/>
      <c r="K277" s="682"/>
      <c r="L277" s="683"/>
      <c r="M277" s="659"/>
      <c r="N277" s="659"/>
      <c r="O277" s="659"/>
      <c r="P277" s="659"/>
      <c r="Q277" s="659"/>
      <c r="R277" s="660"/>
      <c r="S277" s="660"/>
    </row>
    <row r="278" spans="1:19" s="671" customFormat="1" ht="24.95" customHeight="1">
      <c r="A278" s="1002"/>
      <c r="B278" s="944"/>
      <c r="C278" s="1021"/>
      <c r="D278" s="735"/>
      <c r="E278" s="676"/>
      <c r="F278" s="677"/>
      <c r="G278" s="1020"/>
      <c r="H278" s="945"/>
      <c r="I278" s="680"/>
      <c r="J278" s="909"/>
      <c r="K278" s="682"/>
      <c r="L278" s="683"/>
      <c r="M278" s="659"/>
      <c r="N278" s="659"/>
      <c r="O278" s="659"/>
      <c r="P278" s="659"/>
      <c r="Q278" s="659"/>
      <c r="R278" s="660"/>
      <c r="S278" s="660"/>
    </row>
    <row r="279" spans="1:19" s="671" customFormat="1" ht="24.95" customHeight="1">
      <c r="A279" s="1002"/>
      <c r="B279" s="944"/>
      <c r="C279" s="718"/>
      <c r="D279" s="735"/>
      <c r="E279" s="676"/>
      <c r="F279" s="677"/>
      <c r="G279" s="1020"/>
      <c r="H279" s="945"/>
      <c r="I279" s="680"/>
      <c r="J279" s="909"/>
      <c r="K279" s="682"/>
      <c r="L279" s="683"/>
      <c r="M279" s="659"/>
      <c r="N279" s="659"/>
      <c r="O279" s="659"/>
      <c r="P279" s="659"/>
      <c r="Q279" s="659"/>
      <c r="R279" s="660"/>
      <c r="S279" s="660"/>
    </row>
    <row r="280" spans="1:19" s="671" customFormat="1" ht="24.95" customHeight="1">
      <c r="A280" s="1002"/>
      <c r="B280" s="944"/>
      <c r="C280" s="1021"/>
      <c r="D280" s="735"/>
      <c r="E280" s="676"/>
      <c r="F280" s="677"/>
      <c r="G280" s="1020"/>
      <c r="H280" s="945"/>
      <c r="I280" s="680"/>
      <c r="J280" s="909"/>
      <c r="K280" s="682"/>
      <c r="L280" s="683"/>
      <c r="M280" s="659"/>
      <c r="N280" s="659"/>
      <c r="O280" s="659"/>
      <c r="P280" s="659"/>
      <c r="Q280" s="659"/>
      <c r="R280" s="660"/>
      <c r="S280" s="660"/>
    </row>
    <row r="281" spans="1:19" s="671" customFormat="1" ht="24.95" customHeight="1">
      <c r="A281" s="1002"/>
      <c r="B281" s="944"/>
      <c r="C281" s="1021"/>
      <c r="D281" s="735"/>
      <c r="E281" s="676"/>
      <c r="F281" s="677"/>
      <c r="G281" s="1020"/>
      <c r="H281" s="945"/>
      <c r="I281" s="680"/>
      <c r="J281" s="909"/>
      <c r="K281" s="682"/>
      <c r="L281" s="683"/>
      <c r="M281" s="659"/>
      <c r="N281" s="659"/>
      <c r="O281" s="659"/>
      <c r="P281" s="659"/>
      <c r="Q281" s="659"/>
      <c r="R281" s="660"/>
      <c r="S281" s="660"/>
    </row>
    <row r="282" spans="1:19" s="671" customFormat="1" ht="24.95" customHeight="1">
      <c r="A282" s="1002"/>
      <c r="B282" s="944"/>
      <c r="C282" s="1021"/>
      <c r="D282" s="735"/>
      <c r="E282" s="676"/>
      <c r="F282" s="677"/>
      <c r="G282" s="1020"/>
      <c r="H282" s="945"/>
      <c r="I282" s="680"/>
      <c r="J282" s="909"/>
      <c r="K282" s="682"/>
      <c r="L282" s="683"/>
      <c r="M282" s="659"/>
      <c r="N282" s="659"/>
      <c r="O282" s="659"/>
      <c r="P282" s="659"/>
      <c r="Q282" s="659"/>
      <c r="R282" s="660"/>
      <c r="S282" s="660"/>
    </row>
    <row r="283" spans="1:19" s="671" customFormat="1" ht="24.95" customHeight="1">
      <c r="A283" s="1002"/>
      <c r="B283" s="944"/>
      <c r="C283" s="1021"/>
      <c r="D283" s="735"/>
      <c r="E283" s="676"/>
      <c r="F283" s="677"/>
      <c r="G283" s="1020"/>
      <c r="H283" s="945"/>
      <c r="I283" s="680"/>
      <c r="J283" s="909"/>
      <c r="K283" s="682"/>
      <c r="L283" s="683"/>
      <c r="M283" s="659"/>
      <c r="N283" s="659"/>
      <c r="O283" s="659"/>
      <c r="P283" s="659"/>
      <c r="Q283" s="659"/>
      <c r="R283" s="660"/>
      <c r="S283" s="660"/>
    </row>
    <row r="284" spans="1:19" s="671" customFormat="1" ht="24.95" customHeight="1">
      <c r="A284" s="1002"/>
      <c r="B284" s="944"/>
      <c r="C284" s="718"/>
      <c r="D284" s="735"/>
      <c r="E284" s="676"/>
      <c r="F284" s="677"/>
      <c r="G284" s="1020"/>
      <c r="H284" s="945"/>
      <c r="I284" s="680"/>
      <c r="J284" s="909"/>
      <c r="K284" s="682"/>
      <c r="L284" s="683"/>
      <c r="M284" s="659"/>
      <c r="N284" s="659"/>
      <c r="O284" s="659"/>
      <c r="P284" s="659"/>
      <c r="Q284" s="659"/>
      <c r="R284" s="660"/>
      <c r="S284" s="660"/>
    </row>
    <row r="285" spans="1:19" s="671" customFormat="1" ht="24.95" customHeight="1">
      <c r="A285" s="1011"/>
      <c r="B285" s="1012"/>
      <c r="C285" s="674"/>
      <c r="D285" s="735"/>
      <c r="E285" s="676"/>
      <c r="F285" s="677"/>
      <c r="G285" s="1020"/>
      <c r="H285" s="945"/>
      <c r="I285" s="680"/>
      <c r="J285" s="909"/>
      <c r="K285" s="682"/>
      <c r="L285" s="683"/>
      <c r="M285" s="659"/>
      <c r="N285" s="659"/>
      <c r="O285" s="659"/>
      <c r="P285" s="659"/>
      <c r="Q285" s="659"/>
      <c r="R285" s="660"/>
      <c r="S285" s="660"/>
    </row>
    <row r="286" spans="1:19" s="671" customFormat="1" ht="24.95" customHeight="1">
      <c r="A286" s="1002"/>
      <c r="B286" s="944"/>
      <c r="C286" s="674"/>
      <c r="D286" s="735"/>
      <c r="E286" s="676"/>
      <c r="F286" s="908"/>
      <c r="G286" s="1020"/>
      <c r="H286" s="945"/>
      <c r="I286" s="680"/>
      <c r="J286" s="909"/>
      <c r="K286" s="682"/>
      <c r="L286" s="683"/>
      <c r="M286" s="659"/>
      <c r="N286" s="659"/>
      <c r="O286" s="659"/>
      <c r="P286" s="659"/>
      <c r="Q286" s="659"/>
      <c r="R286" s="660"/>
      <c r="S286" s="660"/>
    </row>
    <row r="287" spans="1:19" s="671" customFormat="1" ht="24.95" customHeight="1">
      <c r="A287" s="1002"/>
      <c r="B287" s="944"/>
      <c r="C287" s="1021"/>
      <c r="D287" s="735"/>
      <c r="E287" s="676"/>
      <c r="F287" s="677"/>
      <c r="G287" s="1020"/>
      <c r="H287" s="945"/>
      <c r="I287" s="680"/>
      <c r="J287" s="909"/>
      <c r="K287" s="682"/>
      <c r="L287" s="683"/>
      <c r="M287" s="659"/>
      <c r="N287" s="659"/>
      <c r="O287" s="659"/>
      <c r="P287" s="659"/>
      <c r="Q287" s="659"/>
      <c r="R287" s="660"/>
      <c r="S287" s="660"/>
    </row>
    <row r="288" spans="1:19" s="671" customFormat="1" ht="24.95" customHeight="1">
      <c r="A288" s="1002"/>
      <c r="B288" s="944"/>
      <c r="C288" s="674"/>
      <c r="D288" s="735"/>
      <c r="E288" s="676"/>
      <c r="F288" s="677"/>
      <c r="G288" s="1020"/>
      <c r="H288" s="945"/>
      <c r="I288" s="680"/>
      <c r="J288" s="909"/>
      <c r="K288" s="682"/>
      <c r="L288" s="683"/>
      <c r="M288" s="659"/>
      <c r="N288" s="659"/>
      <c r="O288" s="659"/>
      <c r="P288" s="659"/>
      <c r="Q288" s="659"/>
      <c r="R288" s="660"/>
      <c r="S288" s="660"/>
    </row>
    <row r="289" spans="1:19" s="671" customFormat="1" ht="24.95" customHeight="1">
      <c r="A289" s="1002"/>
      <c r="B289" s="944"/>
      <c r="C289" s="718"/>
      <c r="D289" s="735"/>
      <c r="E289" s="676"/>
      <c r="F289" s="677"/>
      <c r="G289" s="1020"/>
      <c r="H289" s="945"/>
      <c r="I289" s="680"/>
      <c r="J289" s="909"/>
      <c r="K289" s="682"/>
      <c r="L289" s="683"/>
      <c r="M289" s="659"/>
      <c r="N289" s="659"/>
      <c r="O289" s="659"/>
      <c r="P289" s="659"/>
      <c r="Q289" s="659"/>
      <c r="R289" s="660"/>
      <c r="S289" s="660"/>
    </row>
    <row r="290" spans="1:19" s="671" customFormat="1" ht="24.95" customHeight="1">
      <c r="A290" s="1002"/>
      <c r="B290" s="944"/>
      <c r="C290" s="674"/>
      <c r="D290" s="735"/>
      <c r="E290" s="676"/>
      <c r="F290" s="677"/>
      <c r="G290" s="1020"/>
      <c r="H290" s="945"/>
      <c r="I290" s="680"/>
      <c r="J290" s="909"/>
      <c r="K290" s="682"/>
      <c r="L290" s="683"/>
      <c r="M290" s="659"/>
      <c r="N290" s="659"/>
      <c r="O290" s="659"/>
      <c r="P290" s="659"/>
      <c r="Q290" s="659"/>
      <c r="R290" s="660"/>
      <c r="S290" s="660"/>
    </row>
    <row r="291" spans="1:19" s="671" customFormat="1" ht="24.95" customHeight="1">
      <c r="A291" s="1002"/>
      <c r="B291" s="944"/>
      <c r="C291" s="718"/>
      <c r="D291" s="735"/>
      <c r="E291" s="676"/>
      <c r="F291" s="677"/>
      <c r="G291" s="1020"/>
      <c r="H291" s="945"/>
      <c r="I291" s="680"/>
      <c r="J291" s="909"/>
      <c r="K291" s="682"/>
      <c r="L291" s="683"/>
      <c r="M291" s="659"/>
      <c r="N291" s="659"/>
      <c r="O291" s="659"/>
      <c r="P291" s="659"/>
      <c r="Q291" s="659"/>
      <c r="R291" s="660"/>
      <c r="S291" s="660"/>
    </row>
    <row r="292" spans="1:19" s="671" customFormat="1" ht="24.95" customHeight="1">
      <c r="A292" s="1002"/>
      <c r="B292" s="944"/>
      <c r="C292" s="674"/>
      <c r="D292" s="735"/>
      <c r="E292" s="676"/>
      <c r="F292" s="677"/>
      <c r="G292" s="1020"/>
      <c r="H292" s="945"/>
      <c r="I292" s="680"/>
      <c r="J292" s="909"/>
      <c r="K292" s="682"/>
      <c r="L292" s="683"/>
      <c r="M292" s="659"/>
      <c r="N292" s="659"/>
      <c r="O292" s="659"/>
      <c r="P292" s="659"/>
      <c r="Q292" s="659"/>
      <c r="R292" s="660"/>
      <c r="S292" s="660"/>
    </row>
    <row r="293" spans="1:19" s="671" customFormat="1" ht="24.95" customHeight="1">
      <c r="A293" s="1002"/>
      <c r="B293" s="944"/>
      <c r="C293" s="718"/>
      <c r="D293" s="735"/>
      <c r="E293" s="676"/>
      <c r="F293" s="677"/>
      <c r="G293" s="1020"/>
      <c r="H293" s="945"/>
      <c r="I293" s="680"/>
      <c r="J293" s="909"/>
      <c r="K293" s="682"/>
      <c r="L293" s="683"/>
      <c r="M293" s="659"/>
      <c r="N293" s="659"/>
      <c r="O293" s="659"/>
      <c r="P293" s="659"/>
      <c r="Q293" s="659"/>
      <c r="R293" s="660"/>
      <c r="S293" s="660"/>
    </row>
    <row r="294" spans="1:19" s="671" customFormat="1" ht="24.95" customHeight="1">
      <c r="A294" s="1011"/>
      <c r="B294" s="1012"/>
      <c r="C294" s="674"/>
      <c r="D294" s="735"/>
      <c r="E294" s="676"/>
      <c r="F294" s="677"/>
      <c r="G294" s="1020"/>
      <c r="H294" s="945"/>
      <c r="I294" s="680"/>
      <c r="J294" s="909"/>
      <c r="K294" s="682"/>
      <c r="L294" s="683"/>
      <c r="M294" s="659"/>
      <c r="N294" s="659"/>
      <c r="O294" s="659"/>
      <c r="P294" s="659"/>
      <c r="Q294" s="659"/>
      <c r="R294" s="660"/>
      <c r="S294" s="660"/>
    </row>
    <row r="295" spans="1:19" s="671" customFormat="1" ht="24.95" customHeight="1">
      <c r="A295" s="1002"/>
      <c r="B295" s="944"/>
      <c r="C295" s="674"/>
      <c r="D295" s="735"/>
      <c r="E295" s="676"/>
      <c r="F295" s="677"/>
      <c r="G295" s="1020"/>
      <c r="H295" s="945"/>
      <c r="I295" s="680"/>
      <c r="J295" s="909"/>
      <c r="K295" s="682"/>
      <c r="L295" s="683"/>
      <c r="M295" s="659"/>
      <c r="N295" s="659"/>
      <c r="O295" s="659"/>
      <c r="P295" s="659"/>
      <c r="Q295" s="659"/>
      <c r="R295" s="660"/>
      <c r="S295" s="660"/>
    </row>
    <row r="296" spans="1:19" s="671" customFormat="1" ht="24.95" customHeight="1">
      <c r="A296" s="1002"/>
      <c r="B296" s="944"/>
      <c r="C296" s="718"/>
      <c r="D296" s="735"/>
      <c r="E296" s="676"/>
      <c r="F296" s="677"/>
      <c r="G296" s="1020"/>
      <c r="H296" s="945"/>
      <c r="I296" s="680"/>
      <c r="J296" s="909"/>
      <c r="K296" s="682"/>
      <c r="L296" s="683"/>
      <c r="M296" s="659"/>
      <c r="N296" s="659"/>
      <c r="O296" s="659"/>
      <c r="P296" s="659"/>
      <c r="Q296" s="659"/>
      <c r="R296" s="660"/>
      <c r="S296" s="660"/>
    </row>
    <row r="297" spans="1:19" s="671" customFormat="1" ht="24.95" customHeight="1">
      <c r="A297" s="1002"/>
      <c r="B297" s="944"/>
      <c r="C297" s="674"/>
      <c r="D297" s="735"/>
      <c r="E297" s="676"/>
      <c r="F297" s="677"/>
      <c r="G297" s="1020"/>
      <c r="H297" s="945"/>
      <c r="I297" s="680"/>
      <c r="J297" s="909"/>
      <c r="K297" s="682"/>
      <c r="L297" s="683"/>
      <c r="M297" s="659"/>
      <c r="N297" s="659"/>
      <c r="O297" s="659"/>
      <c r="P297" s="659"/>
      <c r="Q297" s="659"/>
      <c r="R297" s="660"/>
      <c r="S297" s="660"/>
    </row>
    <row r="298" spans="1:19" s="671" customFormat="1" ht="24.95" customHeight="1">
      <c r="A298" s="1002"/>
      <c r="B298" s="944"/>
      <c r="C298" s="718"/>
      <c r="D298" s="735"/>
      <c r="E298" s="676"/>
      <c r="F298" s="677"/>
      <c r="G298" s="1020"/>
      <c r="H298" s="945"/>
      <c r="I298" s="680"/>
      <c r="J298" s="909"/>
      <c r="K298" s="682"/>
      <c r="L298" s="683"/>
      <c r="M298" s="659"/>
      <c r="N298" s="659"/>
      <c r="O298" s="659"/>
      <c r="P298" s="659"/>
      <c r="Q298" s="659"/>
      <c r="R298" s="660"/>
      <c r="S298" s="660"/>
    </row>
    <row r="299" spans="1:19" s="671" customFormat="1" ht="24.95" customHeight="1">
      <c r="A299" s="1002"/>
      <c r="B299" s="944"/>
      <c r="C299" s="674"/>
      <c r="D299" s="735"/>
      <c r="E299" s="676"/>
      <c r="F299" s="677"/>
      <c r="G299" s="1020"/>
      <c r="H299" s="945"/>
      <c r="I299" s="680"/>
      <c r="J299" s="909"/>
      <c r="K299" s="682"/>
      <c r="L299" s="683"/>
      <c r="M299" s="659"/>
      <c r="N299" s="659"/>
      <c r="O299" s="659"/>
      <c r="P299" s="659"/>
      <c r="Q299" s="659"/>
      <c r="R299" s="660"/>
      <c r="S299" s="660"/>
    </row>
    <row r="300" spans="1:19" s="671" customFormat="1" ht="24.95" customHeight="1">
      <c r="A300" s="1002"/>
      <c r="B300" s="944"/>
      <c r="C300" s="718"/>
      <c r="D300" s="735"/>
      <c r="E300" s="676"/>
      <c r="F300" s="677"/>
      <c r="G300" s="1020"/>
      <c r="H300" s="945"/>
      <c r="I300" s="680"/>
      <c r="J300" s="909"/>
      <c r="K300" s="682"/>
      <c r="L300" s="683"/>
      <c r="M300" s="659"/>
      <c r="N300" s="659"/>
      <c r="O300" s="659"/>
      <c r="P300" s="659"/>
      <c r="Q300" s="659"/>
      <c r="R300" s="660"/>
      <c r="S300" s="660"/>
    </row>
    <row r="301" spans="1:19" s="671" customFormat="1" ht="24.95" customHeight="1">
      <c r="A301" s="1002"/>
      <c r="B301" s="944"/>
      <c r="C301" s="718"/>
      <c r="D301" s="735"/>
      <c r="E301" s="676"/>
      <c r="F301" s="677"/>
      <c r="G301" s="1020"/>
      <c r="H301" s="945"/>
      <c r="I301" s="680"/>
      <c r="J301" s="909"/>
      <c r="K301" s="682"/>
      <c r="L301" s="683"/>
      <c r="M301" s="659"/>
      <c r="N301" s="659"/>
      <c r="O301" s="659"/>
      <c r="P301" s="659"/>
      <c r="Q301" s="659"/>
      <c r="R301" s="660"/>
      <c r="S301" s="660"/>
    </row>
    <row r="302" spans="1:19" s="671" customFormat="1" ht="24.95" customHeight="1">
      <c r="A302" s="1002"/>
      <c r="B302" s="944"/>
      <c r="C302" s="718"/>
      <c r="D302" s="735"/>
      <c r="E302" s="676"/>
      <c r="F302" s="677"/>
      <c r="G302" s="1020"/>
      <c r="H302" s="945"/>
      <c r="I302" s="680"/>
      <c r="J302" s="909"/>
      <c r="K302" s="682"/>
      <c r="L302" s="683"/>
      <c r="M302" s="659"/>
      <c r="N302" s="659"/>
      <c r="O302" s="659"/>
      <c r="P302" s="659"/>
      <c r="Q302" s="659"/>
      <c r="R302" s="660"/>
      <c r="S302" s="660"/>
    </row>
    <row r="303" spans="1:19" s="671" customFormat="1" ht="24.95" customHeight="1">
      <c r="A303" s="1002"/>
      <c r="B303" s="944"/>
      <c r="C303" s="718"/>
      <c r="D303" s="735"/>
      <c r="E303" s="676"/>
      <c r="F303" s="677"/>
      <c r="G303" s="1020"/>
      <c r="H303" s="945"/>
      <c r="I303" s="680"/>
      <c r="J303" s="909"/>
      <c r="K303" s="682"/>
      <c r="L303" s="683"/>
      <c r="M303" s="659"/>
      <c r="N303" s="659"/>
      <c r="O303" s="659"/>
      <c r="P303" s="659"/>
      <c r="Q303" s="659"/>
      <c r="R303" s="660"/>
      <c r="S303" s="660"/>
    </row>
    <row r="304" spans="1:19" s="671" customFormat="1" ht="24.95" customHeight="1">
      <c r="A304" s="1002"/>
      <c r="B304" s="944"/>
      <c r="C304" s="718"/>
      <c r="D304" s="735"/>
      <c r="E304" s="676"/>
      <c r="F304" s="677"/>
      <c r="G304" s="1020"/>
      <c r="H304" s="945"/>
      <c r="I304" s="680"/>
      <c r="J304" s="909"/>
      <c r="K304" s="682"/>
      <c r="L304" s="683"/>
      <c r="M304" s="659"/>
      <c r="N304" s="659"/>
      <c r="O304" s="659"/>
      <c r="P304" s="659"/>
      <c r="Q304" s="659"/>
      <c r="R304" s="660"/>
      <c r="S304" s="660"/>
    </row>
    <row r="305" spans="1:19" s="671" customFormat="1" ht="24.95" customHeight="1">
      <c r="A305" s="1002"/>
      <c r="B305" s="944"/>
      <c r="C305" s="718"/>
      <c r="D305" s="735"/>
      <c r="E305" s="676"/>
      <c r="F305" s="677"/>
      <c r="G305" s="1020"/>
      <c r="H305" s="945"/>
      <c r="I305" s="680"/>
      <c r="J305" s="909"/>
      <c r="K305" s="682"/>
      <c r="L305" s="683"/>
      <c r="M305" s="659"/>
      <c r="N305" s="659"/>
      <c r="O305" s="659"/>
      <c r="P305" s="659"/>
      <c r="Q305" s="659"/>
      <c r="R305" s="660"/>
      <c r="S305" s="660"/>
    </row>
    <row r="306" spans="1:19" s="671" customFormat="1" ht="24.95" customHeight="1">
      <c r="A306" s="1002"/>
      <c r="B306" s="944"/>
      <c r="C306" s="718"/>
      <c r="D306" s="735"/>
      <c r="E306" s="676"/>
      <c r="F306" s="677"/>
      <c r="G306" s="1020"/>
      <c r="H306" s="945"/>
      <c r="I306" s="680"/>
      <c r="J306" s="909"/>
      <c r="K306" s="682"/>
      <c r="L306" s="683"/>
      <c r="M306" s="659"/>
      <c r="N306" s="659"/>
      <c r="O306" s="659"/>
      <c r="P306" s="659"/>
      <c r="Q306" s="659"/>
      <c r="R306" s="660"/>
      <c r="S306" s="660"/>
    </row>
    <row r="307" spans="1:19" s="671" customFormat="1" ht="24.95" customHeight="1">
      <c r="A307" s="1002"/>
      <c r="B307" s="944"/>
      <c r="C307" s="718"/>
      <c r="D307" s="735"/>
      <c r="E307" s="676"/>
      <c r="F307" s="677"/>
      <c r="G307" s="1020"/>
      <c r="H307" s="945"/>
      <c r="I307" s="680"/>
      <c r="J307" s="909"/>
      <c r="K307" s="682"/>
      <c r="L307" s="683"/>
      <c r="M307" s="659"/>
      <c r="N307" s="659"/>
      <c r="O307" s="659"/>
      <c r="P307" s="659"/>
      <c r="Q307" s="659"/>
      <c r="R307" s="660"/>
      <c r="S307" s="660"/>
    </row>
    <row r="308" spans="1:19" s="671" customFormat="1" ht="24.95" customHeight="1">
      <c r="A308" s="1002"/>
      <c r="B308" s="944"/>
      <c r="C308" s="718"/>
      <c r="D308" s="735"/>
      <c r="E308" s="676"/>
      <c r="F308" s="677"/>
      <c r="G308" s="1020"/>
      <c r="H308" s="945"/>
      <c r="I308" s="680"/>
      <c r="J308" s="909"/>
      <c r="K308" s="682"/>
      <c r="L308" s="683"/>
      <c r="M308" s="659"/>
      <c r="N308" s="659"/>
      <c r="O308" s="659"/>
      <c r="P308" s="659"/>
      <c r="Q308" s="659"/>
      <c r="R308" s="660"/>
      <c r="S308" s="660"/>
    </row>
    <row r="309" spans="1:19" s="671" customFormat="1" ht="24.95" customHeight="1">
      <c r="A309" s="1002"/>
      <c r="B309" s="944"/>
      <c r="C309" s="718"/>
      <c r="D309" s="735"/>
      <c r="E309" s="676"/>
      <c r="F309" s="677"/>
      <c r="G309" s="1020"/>
      <c r="H309" s="945"/>
      <c r="I309" s="680"/>
      <c r="J309" s="909"/>
      <c r="K309" s="682"/>
      <c r="L309" s="683"/>
      <c r="M309" s="659"/>
      <c r="N309" s="659"/>
      <c r="O309" s="659"/>
      <c r="P309" s="659"/>
      <c r="Q309" s="659"/>
      <c r="R309" s="660"/>
      <c r="S309" s="660"/>
    </row>
    <row r="310" spans="1:19" s="671" customFormat="1" ht="24.95" customHeight="1">
      <c r="A310" s="1002"/>
      <c r="B310" s="944"/>
      <c r="C310" s="718"/>
      <c r="D310" s="735"/>
      <c r="E310" s="676"/>
      <c r="F310" s="677"/>
      <c r="G310" s="1020"/>
      <c r="H310" s="945"/>
      <c r="I310" s="680"/>
      <c r="J310" s="909"/>
      <c r="K310" s="682"/>
      <c r="L310" s="683"/>
      <c r="M310" s="659"/>
      <c r="N310" s="659"/>
      <c r="O310" s="659"/>
      <c r="P310" s="659"/>
      <c r="Q310" s="659"/>
      <c r="R310" s="660"/>
      <c r="S310" s="660"/>
    </row>
    <row r="311" spans="1:19" s="671" customFormat="1" ht="24.95" customHeight="1">
      <c r="A311" s="1002"/>
      <c r="B311" s="944"/>
      <c r="C311" s="718"/>
      <c r="D311" s="735"/>
      <c r="E311" s="676"/>
      <c r="F311" s="677"/>
      <c r="G311" s="1020"/>
      <c r="H311" s="945"/>
      <c r="I311" s="680"/>
      <c r="J311" s="909"/>
      <c r="K311" s="682"/>
      <c r="L311" s="683"/>
      <c r="M311" s="659"/>
      <c r="N311" s="659"/>
      <c r="O311" s="659"/>
      <c r="P311" s="659"/>
      <c r="Q311" s="659"/>
      <c r="R311" s="660"/>
      <c r="S311" s="660"/>
    </row>
    <row r="312" spans="1:19" s="671" customFormat="1" ht="24.95" customHeight="1">
      <c r="A312" s="1002"/>
      <c r="B312" s="944"/>
      <c r="C312" s="718"/>
      <c r="D312" s="735"/>
      <c r="E312" s="676"/>
      <c r="F312" s="677"/>
      <c r="G312" s="1020"/>
      <c r="H312" s="945"/>
      <c r="I312" s="680"/>
      <c r="J312" s="909"/>
      <c r="K312" s="682"/>
      <c r="L312" s="683"/>
      <c r="M312" s="659"/>
      <c r="N312" s="659"/>
      <c r="O312" s="659"/>
      <c r="P312" s="659"/>
      <c r="Q312" s="659"/>
      <c r="R312" s="660"/>
      <c r="S312" s="660"/>
    </row>
    <row r="313" spans="1:19" s="671" customFormat="1" ht="24.95" customHeight="1">
      <c r="A313" s="1002"/>
      <c r="B313" s="944"/>
      <c r="C313" s="718"/>
      <c r="D313" s="735"/>
      <c r="E313" s="676"/>
      <c r="F313" s="677"/>
      <c r="G313" s="1020"/>
      <c r="H313" s="945"/>
      <c r="I313" s="680"/>
      <c r="J313" s="909"/>
      <c r="K313" s="682"/>
      <c r="L313" s="683"/>
      <c r="M313" s="659"/>
      <c r="N313" s="659"/>
      <c r="O313" s="659"/>
      <c r="P313" s="659"/>
      <c r="Q313" s="659"/>
      <c r="R313" s="660"/>
      <c r="S313" s="660"/>
    </row>
    <row r="314" spans="1:19" s="671" customFormat="1" ht="24.95" customHeight="1">
      <c r="A314" s="1002"/>
      <c r="B314" s="944"/>
      <c r="C314" s="718"/>
      <c r="D314" s="735"/>
      <c r="E314" s="676"/>
      <c r="F314" s="677"/>
      <c r="G314" s="1020"/>
      <c r="H314" s="945"/>
      <c r="I314" s="680"/>
      <c r="J314" s="909"/>
      <c r="K314" s="682"/>
      <c r="L314" s="683"/>
      <c r="M314" s="659"/>
      <c r="N314" s="659"/>
      <c r="O314" s="659"/>
      <c r="P314" s="659"/>
      <c r="Q314" s="659"/>
      <c r="R314" s="660"/>
      <c r="S314" s="660"/>
    </row>
    <row r="315" spans="1:19" s="671" customFormat="1" ht="24.95" customHeight="1">
      <c r="A315" s="1002"/>
      <c r="B315" s="944"/>
      <c r="C315" s="718"/>
      <c r="D315" s="735"/>
      <c r="E315" s="676"/>
      <c r="F315" s="677"/>
      <c r="G315" s="1020"/>
      <c r="H315" s="945"/>
      <c r="I315" s="680"/>
      <c r="J315" s="909"/>
      <c r="K315" s="682"/>
      <c r="L315" s="683"/>
      <c r="M315" s="659"/>
      <c r="N315" s="659"/>
      <c r="O315" s="659"/>
      <c r="P315" s="659"/>
      <c r="Q315" s="659"/>
      <c r="R315" s="660"/>
      <c r="S315" s="660"/>
    </row>
    <row r="316" spans="1:19" s="671" customFormat="1" ht="24.95" customHeight="1">
      <c r="A316" s="1002"/>
      <c r="B316" s="944"/>
      <c r="C316" s="718"/>
      <c r="D316" s="735"/>
      <c r="E316" s="676"/>
      <c r="F316" s="677"/>
      <c r="G316" s="1020"/>
      <c r="H316" s="945"/>
      <c r="I316" s="680"/>
      <c r="J316" s="909"/>
      <c r="K316" s="682"/>
      <c r="L316" s="683"/>
      <c r="M316" s="659"/>
      <c r="N316" s="659"/>
      <c r="O316" s="659"/>
      <c r="P316" s="659"/>
      <c r="Q316" s="659"/>
      <c r="R316" s="660"/>
      <c r="S316" s="660"/>
    </row>
    <row r="317" spans="1:19" s="671" customFormat="1" ht="24.95" customHeight="1">
      <c r="A317" s="1002"/>
      <c r="B317" s="944"/>
      <c r="C317" s="718"/>
      <c r="D317" s="735"/>
      <c r="E317" s="676"/>
      <c r="F317" s="677"/>
      <c r="G317" s="1020"/>
      <c r="H317" s="945"/>
      <c r="I317" s="680"/>
      <c r="J317" s="909"/>
      <c r="K317" s="682"/>
      <c r="L317" s="683"/>
      <c r="M317" s="659"/>
      <c r="N317" s="659"/>
      <c r="O317" s="659"/>
      <c r="P317" s="659"/>
      <c r="Q317" s="659"/>
      <c r="R317" s="660"/>
      <c r="S317" s="660"/>
    </row>
    <row r="318" spans="1:19" s="671" customFormat="1" ht="24.95" customHeight="1">
      <c r="A318" s="1002"/>
      <c r="B318" s="944"/>
      <c r="C318" s="718"/>
      <c r="D318" s="735"/>
      <c r="E318" s="676"/>
      <c r="F318" s="677"/>
      <c r="G318" s="1020"/>
      <c r="H318" s="945"/>
      <c r="I318" s="680"/>
      <c r="J318" s="909"/>
      <c r="K318" s="682"/>
      <c r="L318" s="683"/>
      <c r="M318" s="659"/>
      <c r="N318" s="659"/>
      <c r="O318" s="659"/>
      <c r="P318" s="659"/>
      <c r="Q318" s="659"/>
      <c r="R318" s="660"/>
      <c r="S318" s="660"/>
    </row>
    <row r="319" spans="1:19" s="671" customFormat="1" ht="24.95" customHeight="1">
      <c r="A319" s="1002"/>
      <c r="B319" s="944"/>
      <c r="C319" s="718"/>
      <c r="D319" s="735"/>
      <c r="E319" s="676"/>
      <c r="F319" s="677"/>
      <c r="G319" s="1020"/>
      <c r="H319" s="945"/>
      <c r="I319" s="680"/>
      <c r="J319" s="909"/>
      <c r="K319" s="682"/>
      <c r="L319" s="683"/>
      <c r="M319" s="659"/>
      <c r="N319" s="659"/>
      <c r="O319" s="659"/>
      <c r="P319" s="659"/>
      <c r="Q319" s="659"/>
      <c r="R319" s="660"/>
      <c r="S319" s="660"/>
    </row>
    <row r="320" spans="1:19" s="671" customFormat="1" ht="24.95" customHeight="1">
      <c r="A320" s="1002"/>
      <c r="B320" s="944"/>
      <c r="C320" s="718"/>
      <c r="D320" s="735"/>
      <c r="E320" s="676"/>
      <c r="F320" s="677"/>
      <c r="G320" s="1020"/>
      <c r="H320" s="945"/>
      <c r="I320" s="680"/>
      <c r="J320" s="909"/>
      <c r="K320" s="682"/>
      <c r="L320" s="683"/>
      <c r="M320" s="659"/>
      <c r="N320" s="659"/>
      <c r="O320" s="659"/>
      <c r="P320" s="659"/>
      <c r="Q320" s="659"/>
      <c r="R320" s="660"/>
      <c r="S320" s="660"/>
    </row>
    <row r="321" spans="1:19" s="671" customFormat="1" ht="24.95" customHeight="1">
      <c r="A321" s="1002"/>
      <c r="B321" s="944"/>
      <c r="C321" s="718"/>
      <c r="D321" s="735"/>
      <c r="E321" s="676"/>
      <c r="F321" s="677"/>
      <c r="G321" s="1020"/>
      <c r="H321" s="945"/>
      <c r="I321" s="680"/>
      <c r="J321" s="909"/>
      <c r="K321" s="682"/>
      <c r="L321" s="683"/>
      <c r="M321" s="659"/>
      <c r="N321" s="659"/>
      <c r="O321" s="659"/>
      <c r="P321" s="659"/>
      <c r="Q321" s="659"/>
      <c r="R321" s="660"/>
      <c r="S321" s="660"/>
    </row>
    <row r="322" spans="1:19" s="671" customFormat="1" ht="24.95" customHeight="1">
      <c r="A322" s="1002"/>
      <c r="B322" s="944"/>
      <c r="C322" s="718"/>
      <c r="D322" s="735"/>
      <c r="E322" s="676"/>
      <c r="F322" s="677"/>
      <c r="G322" s="1020"/>
      <c r="H322" s="945"/>
      <c r="I322" s="680"/>
      <c r="J322" s="909"/>
      <c r="K322" s="682"/>
      <c r="L322" s="683"/>
      <c r="M322" s="659"/>
      <c r="N322" s="659"/>
      <c r="O322" s="659"/>
      <c r="P322" s="659"/>
      <c r="Q322" s="659"/>
      <c r="R322" s="660"/>
      <c r="S322" s="660"/>
    </row>
    <row r="323" spans="1:19" s="671" customFormat="1" ht="24.95" customHeight="1">
      <c r="A323" s="1002"/>
      <c r="B323" s="944"/>
      <c r="C323" s="718"/>
      <c r="D323" s="735"/>
      <c r="E323" s="676"/>
      <c r="F323" s="677"/>
      <c r="G323" s="1020"/>
      <c r="H323" s="945"/>
      <c r="I323" s="680"/>
      <c r="J323" s="909"/>
      <c r="K323" s="682"/>
      <c r="L323" s="683"/>
      <c r="M323" s="659"/>
      <c r="N323" s="659"/>
      <c r="O323" s="659"/>
      <c r="P323" s="659"/>
      <c r="Q323" s="659"/>
      <c r="R323" s="660"/>
      <c r="S323" s="660"/>
    </row>
    <row r="324" spans="1:19" s="671" customFormat="1" ht="24.95" customHeight="1">
      <c r="A324" s="1002"/>
      <c r="B324" s="944"/>
      <c r="C324" s="718"/>
      <c r="D324" s="735"/>
      <c r="E324" s="676"/>
      <c r="F324" s="677"/>
      <c r="G324" s="1020"/>
      <c r="H324" s="945"/>
      <c r="I324" s="680"/>
      <c r="J324" s="909"/>
      <c r="K324" s="682"/>
      <c r="L324" s="683"/>
      <c r="M324" s="659"/>
      <c r="N324" s="659"/>
      <c r="O324" s="659"/>
      <c r="P324" s="659"/>
      <c r="Q324" s="659"/>
      <c r="R324" s="660"/>
      <c r="S324" s="660"/>
    </row>
    <row r="325" spans="1:19" s="671" customFormat="1" ht="24.95" customHeight="1">
      <c r="A325" s="1002"/>
      <c r="B325" s="944"/>
      <c r="C325" s="718"/>
      <c r="D325" s="735"/>
      <c r="E325" s="676"/>
      <c r="F325" s="677"/>
      <c r="G325" s="1020"/>
      <c r="H325" s="945"/>
      <c r="I325" s="680"/>
      <c r="J325" s="909"/>
      <c r="K325" s="682"/>
      <c r="L325" s="683"/>
      <c r="M325" s="659"/>
      <c r="N325" s="659"/>
      <c r="O325" s="659"/>
      <c r="P325" s="659"/>
      <c r="Q325" s="659"/>
      <c r="R325" s="660"/>
      <c r="S325" s="660"/>
    </row>
    <row r="326" spans="1:19" s="671" customFormat="1" ht="24.95" customHeight="1">
      <c r="A326" s="1023"/>
      <c r="B326" s="1024"/>
      <c r="C326" s="1025"/>
      <c r="D326" s="1026"/>
      <c r="E326" s="1027"/>
      <c r="F326" s="1028"/>
      <c r="G326" s="1029"/>
      <c r="H326" s="1030"/>
      <c r="I326" s="1031"/>
      <c r="J326" s="909"/>
      <c r="K326" s="682"/>
      <c r="L326" s="683"/>
      <c r="M326" s="659"/>
      <c r="N326" s="659"/>
      <c r="O326" s="659"/>
      <c r="P326" s="659"/>
      <c r="Q326" s="659"/>
      <c r="R326" s="660"/>
      <c r="S326" s="660"/>
    </row>
    <row r="327" spans="1:19" s="671" customFormat="1" ht="24.95" customHeight="1">
      <c r="A327" s="1032"/>
      <c r="B327" s="1033"/>
      <c r="C327" s="1034"/>
      <c r="D327" s="1035"/>
      <c r="E327" s="1036"/>
      <c r="F327" s="1037"/>
      <c r="G327" s="1038"/>
      <c r="H327" s="1039"/>
      <c r="I327" s="1040"/>
      <c r="J327" s="909"/>
      <c r="K327" s="682"/>
      <c r="L327" s="683"/>
      <c r="M327" s="659"/>
      <c r="N327" s="659"/>
      <c r="O327" s="659"/>
      <c r="P327" s="659"/>
      <c r="Q327" s="659"/>
      <c r="R327" s="660"/>
      <c r="S327" s="660"/>
    </row>
    <row r="328" spans="1:19" s="671" customFormat="1" ht="24.95" customHeight="1">
      <c r="A328" s="1032"/>
      <c r="B328" s="1033"/>
      <c r="C328" s="1034"/>
      <c r="D328" s="1035"/>
      <c r="E328" s="1036"/>
      <c r="F328" s="1037"/>
      <c r="G328" s="1038"/>
      <c r="H328" s="1039"/>
      <c r="I328" s="1040"/>
      <c r="J328" s="909"/>
      <c r="K328" s="682"/>
      <c r="L328" s="683"/>
      <c r="M328" s="659"/>
      <c r="N328" s="659"/>
      <c r="O328" s="659"/>
      <c r="P328" s="659"/>
      <c r="Q328" s="659"/>
      <c r="R328" s="660"/>
      <c r="S328" s="660"/>
    </row>
    <row r="335" spans="1:19" ht="24.95" customHeight="1">
      <c r="B335" s="661"/>
      <c r="C335" s="1041"/>
      <c r="D335" s="1042"/>
      <c r="E335" s="1043"/>
      <c r="F335" s="1044"/>
      <c r="J335" s="661"/>
      <c r="K335" s="1048"/>
      <c r="L335" s="661"/>
      <c r="M335" s="1049"/>
      <c r="N335" s="1049"/>
      <c r="O335" s="661"/>
      <c r="P335" s="661"/>
      <c r="Q335" s="661"/>
      <c r="R335" s="661"/>
      <c r="S335" s="661"/>
    </row>
    <row r="336" spans="1:19" ht="24.95" customHeight="1">
      <c r="B336" s="661"/>
      <c r="C336" s="1041"/>
      <c r="D336" s="1042"/>
      <c r="E336" s="1043"/>
      <c r="F336" s="1044"/>
      <c r="J336" s="661"/>
      <c r="K336" s="1048"/>
      <c r="L336" s="661"/>
      <c r="M336" s="1049"/>
      <c r="N336" s="1049"/>
      <c r="O336" s="661"/>
      <c r="P336" s="661"/>
      <c r="Q336" s="661"/>
      <c r="R336" s="661"/>
      <c r="S336" s="661"/>
    </row>
    <row r="337" spans="2:19" ht="24.95" customHeight="1">
      <c r="B337" s="661"/>
      <c r="C337" s="1041"/>
      <c r="D337" s="1042"/>
      <c r="E337" s="1043"/>
      <c r="F337" s="1044"/>
      <c r="J337" s="661"/>
      <c r="K337" s="1048"/>
      <c r="L337" s="661"/>
      <c r="M337" s="1049"/>
      <c r="N337" s="1049"/>
      <c r="O337" s="661"/>
      <c r="P337" s="661"/>
      <c r="Q337" s="661"/>
      <c r="R337" s="661"/>
      <c r="S337" s="661"/>
    </row>
    <row r="338" spans="2:19" ht="24.95" customHeight="1">
      <c r="B338" s="661"/>
      <c r="C338" s="1041"/>
      <c r="D338" s="1042"/>
      <c r="E338" s="1043"/>
      <c r="F338" s="1044"/>
      <c r="J338" s="661"/>
      <c r="K338" s="1048"/>
      <c r="L338" s="661"/>
      <c r="M338" s="1049"/>
      <c r="N338" s="1049"/>
      <c r="O338" s="661"/>
      <c r="P338" s="661"/>
      <c r="Q338" s="661"/>
      <c r="R338" s="661"/>
      <c r="S338" s="661"/>
    </row>
    <row r="339" spans="2:19" ht="24.95" customHeight="1">
      <c r="B339" s="661"/>
      <c r="C339" s="1041"/>
      <c r="D339" s="1042"/>
      <c r="E339" s="1043"/>
      <c r="F339" s="1044"/>
      <c r="J339" s="661"/>
      <c r="K339" s="1048"/>
      <c r="L339" s="661"/>
      <c r="M339" s="1049"/>
      <c r="N339" s="1049"/>
      <c r="O339" s="661"/>
      <c r="P339" s="661"/>
      <c r="Q339" s="661"/>
      <c r="R339" s="661"/>
      <c r="S339" s="661"/>
    </row>
    <row r="340" spans="2:19" ht="24.95" customHeight="1">
      <c r="B340" s="661"/>
      <c r="C340" s="1041"/>
      <c r="D340" s="1042"/>
      <c r="E340" s="1043"/>
      <c r="F340" s="1044"/>
      <c r="J340" s="661"/>
      <c r="K340" s="1048"/>
      <c r="L340" s="661"/>
      <c r="M340" s="1049"/>
      <c r="N340" s="1049"/>
      <c r="O340" s="661"/>
      <c r="P340" s="661"/>
      <c r="Q340" s="661"/>
      <c r="R340" s="661"/>
      <c r="S340" s="661"/>
    </row>
    <row r="341" spans="2:19" ht="24.95" customHeight="1">
      <c r="B341" s="661"/>
      <c r="C341" s="1041"/>
      <c r="D341" s="1042"/>
      <c r="E341" s="1043"/>
      <c r="F341" s="1044"/>
      <c r="J341" s="661"/>
      <c r="K341" s="1048"/>
      <c r="L341" s="661"/>
      <c r="M341" s="1049"/>
      <c r="N341" s="1049"/>
      <c r="O341" s="661"/>
      <c r="P341" s="661"/>
      <c r="Q341" s="661"/>
      <c r="R341" s="661"/>
      <c r="S341" s="661"/>
    </row>
    <row r="342" spans="2:19" ht="24.95" customHeight="1">
      <c r="B342" s="661"/>
      <c r="C342" s="1041"/>
      <c r="D342" s="1042"/>
      <c r="E342" s="1043"/>
      <c r="F342" s="1044"/>
      <c r="J342" s="661"/>
      <c r="K342" s="1048"/>
      <c r="L342" s="661"/>
      <c r="M342" s="1049"/>
      <c r="N342" s="1049"/>
      <c r="O342" s="661"/>
      <c r="P342" s="661"/>
      <c r="Q342" s="661"/>
      <c r="R342" s="661"/>
      <c r="S342" s="661"/>
    </row>
    <row r="343" spans="2:19" ht="24.95" customHeight="1">
      <c r="B343" s="661"/>
      <c r="C343" s="1041"/>
      <c r="D343" s="1042"/>
      <c r="E343" s="1043"/>
      <c r="F343" s="1044"/>
      <c r="J343" s="661"/>
      <c r="K343" s="1048"/>
      <c r="L343" s="661"/>
      <c r="M343" s="1049"/>
      <c r="N343" s="1049"/>
      <c r="O343" s="661"/>
      <c r="P343" s="661"/>
      <c r="Q343" s="661"/>
      <c r="R343" s="661"/>
      <c r="S343" s="661"/>
    </row>
  </sheetData>
  <mergeCells count="11">
    <mergeCell ref="C4:C5"/>
    <mergeCell ref="B3:B5"/>
    <mergeCell ref="A3:A5"/>
    <mergeCell ref="C3:G3"/>
    <mergeCell ref="A1:K1"/>
    <mergeCell ref="A2:K2"/>
    <mergeCell ref="F4:F5"/>
    <mergeCell ref="E4:E5"/>
    <mergeCell ref="D4:D5"/>
    <mergeCell ref="G4:G5"/>
    <mergeCell ref="H3:I3"/>
  </mergeCells>
  <pageMargins left="0" right="0" top="0" bottom="0" header="0" footer="0"/>
  <pageSetup paperSize="9" orientation="landscape" horizontalDpi="360" verticalDpi="36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8"/>
  <sheetViews>
    <sheetView topLeftCell="B1" zoomScaleNormal="100" workbookViewId="0">
      <pane ySplit="1" topLeftCell="A2" activePane="bottomLeft" state="frozen"/>
      <selection pane="bottomLeft" activeCell="I7" sqref="I7"/>
    </sheetView>
  </sheetViews>
  <sheetFormatPr defaultColWidth="9" defaultRowHeight="24.95" customHeight="1"/>
  <cols>
    <col min="1" max="1" width="46.28515625" style="259" customWidth="1"/>
    <col min="2" max="2" width="16.28515625" style="300" customWidth="1"/>
    <col min="3" max="3" width="16" style="587" customWidth="1"/>
    <col min="4" max="4" width="14.85546875" style="588" customWidth="1"/>
    <col min="5" max="5" width="16.42578125" style="301" customWidth="1"/>
    <col min="6" max="6" width="16.28515625" style="302" customWidth="1"/>
    <col min="7" max="7" width="14.7109375" style="303" customWidth="1"/>
    <col min="8" max="8" width="13.85546875" style="299" customWidth="1"/>
    <col min="9" max="9" width="16.85546875" style="299" customWidth="1"/>
    <col min="10" max="10" width="12.85546875" style="627" customWidth="1"/>
    <col min="11" max="11" width="16.85546875" style="266" customWidth="1"/>
    <col min="12" max="12" width="16.140625" style="622" customWidth="1"/>
    <col min="13" max="13" width="16.85546875" style="257" customWidth="1"/>
    <col min="14" max="14" width="15" style="257" customWidth="1"/>
    <col min="15" max="15" width="14.85546875" style="257" customWidth="1"/>
    <col min="16" max="16" width="12" style="257" customWidth="1"/>
    <col min="17" max="17" width="10.5703125" style="257" customWidth="1"/>
    <col min="18" max="18" width="12.7109375" style="378" customWidth="1"/>
    <col min="19" max="19" width="10.5703125" style="258" customWidth="1"/>
    <col min="20" max="20" width="9" style="258"/>
    <col min="21" max="16384" width="9" style="259"/>
  </cols>
  <sheetData>
    <row r="1" spans="1:20" s="255" customFormat="1" ht="24.95" customHeight="1">
      <c r="A1" s="1189" t="s">
        <v>202</v>
      </c>
      <c r="B1" s="1189"/>
      <c r="C1" s="1189"/>
      <c r="D1" s="1189"/>
      <c r="E1" s="1189"/>
      <c r="F1" s="1189"/>
      <c r="G1" s="1189"/>
      <c r="H1" s="1189"/>
      <c r="I1" s="1189"/>
      <c r="J1" s="1190"/>
      <c r="K1" s="256"/>
      <c r="L1" s="620"/>
      <c r="M1" s="252"/>
      <c r="N1" s="252"/>
      <c r="O1" s="253"/>
      <c r="P1" s="253"/>
      <c r="Q1" s="253"/>
      <c r="R1" s="377"/>
      <c r="S1" s="254"/>
      <c r="T1" s="254"/>
    </row>
    <row r="2" spans="1:20" s="255" customFormat="1" ht="24.95" customHeight="1">
      <c r="A2" s="1191" t="s">
        <v>0</v>
      </c>
      <c r="B2" s="1191"/>
      <c r="C2" s="1191"/>
      <c r="D2" s="1191"/>
      <c r="E2" s="1191"/>
      <c r="F2" s="1191"/>
      <c r="G2" s="1191"/>
      <c r="H2" s="1191"/>
      <c r="I2" s="1191"/>
      <c r="J2" s="1192"/>
      <c r="K2" s="256"/>
      <c r="L2" s="620"/>
      <c r="M2" s="252"/>
      <c r="N2" s="252"/>
      <c r="O2" s="253"/>
      <c r="P2" s="253"/>
      <c r="Q2" s="253"/>
      <c r="R2" s="377"/>
      <c r="S2" s="254"/>
      <c r="T2" s="254"/>
    </row>
    <row r="3" spans="1:20" ht="24.95" customHeight="1">
      <c r="A3" s="241" t="s">
        <v>1</v>
      </c>
      <c r="B3" s="237" t="s">
        <v>6</v>
      </c>
      <c r="C3" s="1193" t="s">
        <v>2</v>
      </c>
      <c r="D3" s="1194"/>
      <c r="E3" s="1194"/>
      <c r="F3" s="1194"/>
      <c r="G3" s="1195"/>
      <c r="H3" s="256"/>
      <c r="I3" s="265"/>
      <c r="J3" s="624" t="s">
        <v>11</v>
      </c>
      <c r="K3" s="630" t="s">
        <v>69</v>
      </c>
      <c r="L3" s="621"/>
      <c r="M3" s="252"/>
      <c r="N3" s="252"/>
    </row>
    <row r="4" spans="1:20" ht="24.95" customHeight="1">
      <c r="A4" s="260"/>
      <c r="B4" s="238"/>
      <c r="C4" s="566" t="s">
        <v>7</v>
      </c>
      <c r="D4" s="567" t="s">
        <v>8</v>
      </c>
      <c r="E4" s="239" t="s">
        <v>9</v>
      </c>
      <c r="F4" s="240" t="s">
        <v>298</v>
      </c>
      <c r="G4" s="248" t="s">
        <v>10</v>
      </c>
      <c r="H4" s="242" t="s">
        <v>4</v>
      </c>
      <c r="I4" s="242" t="s">
        <v>3</v>
      </c>
      <c r="J4" s="625"/>
      <c r="K4" s="630"/>
      <c r="L4" s="621"/>
      <c r="M4" s="252"/>
      <c r="N4" s="252"/>
    </row>
    <row r="5" spans="1:20" ht="24.95" customHeight="1">
      <c r="A5" s="246"/>
      <c r="B5" s="243"/>
      <c r="C5" s="568"/>
      <c r="D5" s="569"/>
      <c r="E5" s="244"/>
      <c r="F5" s="245" t="s">
        <v>299</v>
      </c>
      <c r="G5" s="246"/>
      <c r="H5" s="247"/>
      <c r="I5" s="247"/>
      <c r="J5" s="626"/>
      <c r="K5" s="630"/>
      <c r="L5" s="621"/>
      <c r="M5" s="252"/>
      <c r="N5" s="252"/>
    </row>
    <row r="6" spans="1:20" ht="24.95" customHeight="1">
      <c r="A6" s="256" t="s">
        <v>58</v>
      </c>
      <c r="B6" s="136"/>
      <c r="C6" s="570"/>
      <c r="D6" s="571"/>
      <c r="E6" s="262"/>
      <c r="F6" s="263"/>
      <c r="G6" s="264"/>
      <c r="H6" s="265"/>
      <c r="I6" s="604"/>
      <c r="M6" s="252" t="s">
        <v>59</v>
      </c>
      <c r="N6" s="252" t="s">
        <v>60</v>
      </c>
      <c r="O6" s="252" t="s">
        <v>61</v>
      </c>
      <c r="P6" s="252" t="s">
        <v>3</v>
      </c>
    </row>
    <row r="7" spans="1:20" s="276" customFormat="1" ht="50.1" customHeight="1">
      <c r="A7" s="515" t="s">
        <v>231</v>
      </c>
      <c r="B7" s="524">
        <f>B8+B24+B27+B30</f>
        <v>1157772.03</v>
      </c>
      <c r="C7" s="572"/>
      <c r="D7" s="573"/>
      <c r="E7" s="268"/>
      <c r="F7" s="269"/>
      <c r="G7" s="270"/>
      <c r="H7" s="271"/>
      <c r="I7" s="271"/>
      <c r="J7" s="628"/>
      <c r="K7" s="273"/>
      <c r="L7" s="623"/>
      <c r="M7" s="274"/>
      <c r="N7" s="274"/>
      <c r="O7" s="274"/>
      <c r="P7" s="274"/>
      <c r="Q7" s="274"/>
      <c r="R7" s="379"/>
      <c r="S7" s="275"/>
      <c r="T7" s="275"/>
    </row>
    <row r="8" spans="1:20" s="434" customFormat="1" ht="24.95" customHeight="1">
      <c r="A8" s="590" t="s">
        <v>232</v>
      </c>
      <c r="B8" s="593">
        <v>254800</v>
      </c>
      <c r="C8" s="574"/>
      <c r="D8" s="575"/>
      <c r="E8" s="429"/>
      <c r="F8" s="518"/>
      <c r="G8" s="519"/>
      <c r="H8" s="520"/>
      <c r="I8" s="520"/>
      <c r="J8" s="629"/>
      <c r="K8" s="437"/>
      <c r="L8" s="431"/>
      <c r="M8" s="432"/>
      <c r="N8" s="432"/>
      <c r="O8" s="432"/>
      <c r="P8" s="432"/>
      <c r="Q8" s="432"/>
      <c r="R8" s="521"/>
      <c r="S8" s="433"/>
      <c r="T8" s="433"/>
    </row>
    <row r="9" spans="1:20" s="434" customFormat="1" ht="24.95" customHeight="1">
      <c r="A9" s="516" t="s">
        <v>329</v>
      </c>
      <c r="B9" s="517"/>
      <c r="C9" s="574"/>
      <c r="D9" s="575">
        <v>20000</v>
      </c>
      <c r="E9" s="429"/>
      <c r="F9" s="518"/>
      <c r="G9" s="519"/>
      <c r="H9" s="456">
        <v>1300</v>
      </c>
      <c r="I9" s="608">
        <f>D9-H9</f>
        <v>18700</v>
      </c>
      <c r="J9" s="629" t="s">
        <v>314</v>
      </c>
      <c r="K9" s="437"/>
      <c r="L9" s="431"/>
      <c r="M9" s="432"/>
      <c r="N9" s="432"/>
      <c r="O9" s="432"/>
      <c r="P9" s="432"/>
      <c r="Q9" s="432"/>
      <c r="R9" s="521"/>
      <c r="S9" s="433"/>
      <c r="T9" s="433"/>
    </row>
    <row r="10" spans="1:20" s="434" customFormat="1" ht="24.95" customHeight="1">
      <c r="A10" s="516" t="s">
        <v>286</v>
      </c>
      <c r="B10" s="517"/>
      <c r="C10" s="574"/>
      <c r="D10" s="575">
        <v>10000</v>
      </c>
      <c r="E10" s="429"/>
      <c r="F10" s="518"/>
      <c r="G10" s="519"/>
      <c r="H10" s="522">
        <v>6005.83</v>
      </c>
      <c r="I10" s="605">
        <f>D10-H10</f>
        <v>3994.17</v>
      </c>
      <c r="J10" s="629"/>
      <c r="K10" s="437"/>
      <c r="L10" s="431"/>
      <c r="M10" s="432"/>
      <c r="N10" s="432"/>
      <c r="O10" s="432"/>
      <c r="P10" s="432"/>
      <c r="Q10" s="432"/>
      <c r="R10" s="521"/>
      <c r="S10" s="433"/>
      <c r="T10" s="433"/>
    </row>
    <row r="11" spans="1:20" s="434" customFormat="1" ht="24.95" customHeight="1">
      <c r="A11" s="516" t="s">
        <v>287</v>
      </c>
      <c r="B11" s="517"/>
      <c r="C11" s="574"/>
      <c r="D11" s="575"/>
      <c r="E11" s="429"/>
      <c r="F11" s="518"/>
      <c r="G11" s="519"/>
      <c r="H11" s="520"/>
      <c r="I11" s="603"/>
      <c r="J11" s="629"/>
      <c r="K11" s="437"/>
      <c r="L11" s="431"/>
      <c r="M11" s="432"/>
      <c r="N11" s="432"/>
      <c r="O11" s="432"/>
      <c r="P11" s="432"/>
      <c r="Q11" s="432"/>
      <c r="R11" s="521"/>
      <c r="S11" s="433"/>
      <c r="T11" s="433"/>
    </row>
    <row r="12" spans="1:20" s="434" customFormat="1" ht="24.95" customHeight="1">
      <c r="A12" s="516" t="s">
        <v>288</v>
      </c>
      <c r="B12" s="517"/>
      <c r="C12" s="574"/>
      <c r="D12" s="575">
        <v>40000</v>
      </c>
      <c r="E12" s="429"/>
      <c r="F12" s="518"/>
      <c r="G12" s="519"/>
      <c r="H12" s="522">
        <f>7358+1800+5531+909+3621+1090+270</f>
        <v>20579</v>
      </c>
      <c r="I12" s="605">
        <f>D12-H12</f>
        <v>19421</v>
      </c>
      <c r="J12" s="629"/>
      <c r="K12" s="437"/>
      <c r="L12" s="431"/>
      <c r="M12" s="432"/>
      <c r="N12" s="432"/>
      <c r="O12" s="432"/>
      <c r="P12" s="432"/>
      <c r="Q12" s="432"/>
      <c r="R12" s="521"/>
      <c r="S12" s="433"/>
      <c r="T12" s="433"/>
    </row>
    <row r="13" spans="1:20" s="434" customFormat="1" ht="24.95" customHeight="1">
      <c r="A13" s="516" t="s">
        <v>289</v>
      </c>
      <c r="B13" s="517"/>
      <c r="C13" s="574"/>
      <c r="D13" s="575">
        <v>10000</v>
      </c>
      <c r="E13" s="429"/>
      <c r="F13" s="518">
        <v>5000</v>
      </c>
      <c r="G13" s="519"/>
      <c r="H13" s="522">
        <v>0</v>
      </c>
      <c r="I13" s="605">
        <f>D13+F13</f>
        <v>15000</v>
      </c>
      <c r="J13" s="629"/>
      <c r="K13" s="437"/>
      <c r="L13" s="431"/>
      <c r="M13" s="432"/>
      <c r="N13" s="432"/>
      <c r="O13" s="432"/>
      <c r="P13" s="432"/>
      <c r="Q13" s="432"/>
      <c r="R13" s="521"/>
      <c r="S13" s="433"/>
      <c r="T13" s="433"/>
    </row>
    <row r="14" spans="1:20" s="434" customFormat="1" ht="24.95" customHeight="1">
      <c r="A14" s="516" t="s">
        <v>290</v>
      </c>
      <c r="B14" s="517"/>
      <c r="C14" s="574"/>
      <c r="D14" s="575">
        <v>20000</v>
      </c>
      <c r="E14" s="429"/>
      <c r="F14" s="518"/>
      <c r="G14" s="519"/>
      <c r="H14" s="456">
        <f>1950</f>
        <v>1950</v>
      </c>
      <c r="I14" s="608">
        <f>D14-H14</f>
        <v>18050</v>
      </c>
      <c r="J14" s="629"/>
      <c r="K14" s="437"/>
      <c r="L14" s="431"/>
      <c r="M14" s="432"/>
      <c r="N14" s="432"/>
      <c r="O14" s="432"/>
      <c r="P14" s="432"/>
      <c r="Q14" s="432"/>
      <c r="R14" s="521"/>
      <c r="S14" s="433"/>
      <c r="T14" s="433"/>
    </row>
    <row r="15" spans="1:20" s="434" customFormat="1" ht="24.95" customHeight="1">
      <c r="A15" s="516" t="s">
        <v>317</v>
      </c>
      <c r="B15" s="517"/>
      <c r="C15" s="574"/>
      <c r="D15" s="575">
        <v>20000</v>
      </c>
      <c r="E15" s="429"/>
      <c r="F15" s="518"/>
      <c r="G15" s="519"/>
      <c r="H15" s="522">
        <f>10800+315+2445+650</f>
        <v>14210</v>
      </c>
      <c r="I15" s="605">
        <f>D15-H15</f>
        <v>5790</v>
      </c>
      <c r="J15" s="629" t="s">
        <v>314</v>
      </c>
      <c r="K15" s="437"/>
      <c r="L15" s="431"/>
      <c r="M15" s="432"/>
      <c r="N15" s="432"/>
      <c r="O15" s="432"/>
      <c r="P15" s="432"/>
      <c r="Q15" s="432"/>
      <c r="R15" s="521"/>
      <c r="S15" s="433"/>
      <c r="T15" s="433"/>
    </row>
    <row r="16" spans="1:20" s="434" customFormat="1" ht="24.95" customHeight="1">
      <c r="A16" s="516" t="s">
        <v>291</v>
      </c>
      <c r="B16" s="517"/>
      <c r="C16" s="574"/>
      <c r="D16" s="575"/>
      <c r="E16" s="429"/>
      <c r="F16" s="518">
        <v>25000</v>
      </c>
      <c r="G16" s="519"/>
      <c r="H16" s="522">
        <v>25000</v>
      </c>
      <c r="I16" s="605">
        <f>F16-H16</f>
        <v>0</v>
      </c>
      <c r="J16" s="629"/>
      <c r="K16" s="437"/>
      <c r="L16" s="431"/>
      <c r="M16" s="432"/>
      <c r="N16" s="432"/>
      <c r="O16" s="432"/>
      <c r="P16" s="432"/>
      <c r="Q16" s="432"/>
      <c r="R16" s="521"/>
      <c r="S16" s="433"/>
      <c r="T16" s="433"/>
    </row>
    <row r="17" spans="1:20" s="434" customFormat="1" ht="24.95" customHeight="1">
      <c r="A17" s="516" t="s">
        <v>292</v>
      </c>
      <c r="B17" s="517"/>
      <c r="C17" s="574"/>
      <c r="D17" s="575"/>
      <c r="E17" s="429"/>
      <c r="F17" s="518"/>
      <c r="G17" s="519"/>
      <c r="H17" s="520"/>
      <c r="I17" s="603"/>
      <c r="J17" s="629"/>
      <c r="K17" s="437"/>
      <c r="L17" s="431"/>
      <c r="M17" s="432"/>
      <c r="N17" s="432"/>
      <c r="O17" s="432"/>
      <c r="P17" s="432"/>
      <c r="Q17" s="432"/>
      <c r="R17" s="521"/>
      <c r="S17" s="433"/>
      <c r="T17" s="433"/>
    </row>
    <row r="18" spans="1:20" s="434" customFormat="1" ht="24.95" customHeight="1">
      <c r="A18" s="516" t="s">
        <v>316</v>
      </c>
      <c r="B18" s="517"/>
      <c r="C18" s="574"/>
      <c r="D18" s="575">
        <v>60000</v>
      </c>
      <c r="E18" s="429"/>
      <c r="F18" s="518"/>
      <c r="G18" s="519"/>
      <c r="H18" s="522">
        <f>11250+9400+2340+2600</f>
        <v>25590</v>
      </c>
      <c r="I18" s="605">
        <f>D18-H18</f>
        <v>34410</v>
      </c>
      <c r="J18" s="629"/>
      <c r="K18" s="437"/>
      <c r="L18" s="431"/>
      <c r="M18" s="432"/>
      <c r="N18" s="432"/>
      <c r="O18" s="432"/>
      <c r="P18" s="432"/>
      <c r="Q18" s="432"/>
      <c r="R18" s="521"/>
      <c r="S18" s="433"/>
      <c r="T18" s="433"/>
    </row>
    <row r="19" spans="1:20" s="434" customFormat="1" ht="24.95" customHeight="1">
      <c r="A19" s="516" t="s">
        <v>293</v>
      </c>
      <c r="B19" s="517"/>
      <c r="C19" s="574"/>
      <c r="D19" s="575">
        <v>10000</v>
      </c>
      <c r="E19" s="429"/>
      <c r="F19" s="518"/>
      <c r="G19" s="519"/>
      <c r="H19" s="522">
        <f>590+1715+4805</f>
        <v>7110</v>
      </c>
      <c r="I19" s="605">
        <f>D19-H19</f>
        <v>2890</v>
      </c>
      <c r="J19" s="629"/>
      <c r="K19" s="437"/>
      <c r="L19" s="431"/>
      <c r="M19" s="432"/>
      <c r="N19" s="432"/>
      <c r="O19" s="432"/>
      <c r="P19" s="432"/>
      <c r="Q19" s="432"/>
      <c r="R19" s="521"/>
      <c r="S19" s="433"/>
      <c r="T19" s="433"/>
    </row>
    <row r="20" spans="1:20" s="434" customFormat="1" ht="24.95" customHeight="1">
      <c r="A20" s="516" t="s">
        <v>294</v>
      </c>
      <c r="B20" s="517"/>
      <c r="C20" s="574"/>
      <c r="D20" s="575">
        <v>8000</v>
      </c>
      <c r="E20" s="429"/>
      <c r="F20" s="518"/>
      <c r="G20" s="519"/>
      <c r="H20" s="522">
        <v>3120</v>
      </c>
      <c r="I20" s="605">
        <f>D20-H20</f>
        <v>4880</v>
      </c>
      <c r="J20" s="629"/>
      <c r="K20" s="437"/>
      <c r="L20" s="431"/>
      <c r="M20" s="432"/>
      <c r="N20" s="432"/>
      <c r="O20" s="432"/>
      <c r="P20" s="432"/>
      <c r="Q20" s="432"/>
      <c r="R20" s="521"/>
      <c r="S20" s="433"/>
      <c r="T20" s="433"/>
    </row>
    <row r="21" spans="1:20" s="434" customFormat="1" ht="24.95" customHeight="1">
      <c r="A21" s="516" t="s">
        <v>295</v>
      </c>
      <c r="B21" s="517"/>
      <c r="C21" s="574"/>
      <c r="D21" s="575">
        <v>6000</v>
      </c>
      <c r="E21" s="429"/>
      <c r="F21" s="518"/>
      <c r="G21" s="519"/>
      <c r="H21" s="522">
        <v>5500</v>
      </c>
      <c r="I21" s="605">
        <f>D21-H21</f>
        <v>500</v>
      </c>
      <c r="J21" s="629"/>
      <c r="K21" s="437"/>
      <c r="L21" s="431"/>
      <c r="M21" s="432"/>
      <c r="N21" s="432"/>
      <c r="O21" s="432"/>
      <c r="P21" s="432"/>
      <c r="Q21" s="432"/>
      <c r="R21" s="521"/>
      <c r="S21" s="433"/>
      <c r="T21" s="433"/>
    </row>
    <row r="22" spans="1:20" s="434" customFormat="1" ht="24.95" customHeight="1">
      <c r="A22" s="516" t="s">
        <v>296</v>
      </c>
      <c r="B22" s="517"/>
      <c r="C22" s="574"/>
      <c r="D22" s="575">
        <v>10800</v>
      </c>
      <c r="E22" s="429"/>
      <c r="F22" s="518"/>
      <c r="G22" s="519"/>
      <c r="H22" s="522">
        <v>1920</v>
      </c>
      <c r="I22" s="605">
        <f>D22-H22</f>
        <v>8880</v>
      </c>
      <c r="J22" s="629"/>
      <c r="K22" s="437"/>
      <c r="L22" s="431"/>
      <c r="M22" s="432"/>
      <c r="N22" s="432"/>
      <c r="O22" s="432"/>
      <c r="P22" s="432"/>
      <c r="Q22" s="432"/>
      <c r="R22" s="521"/>
      <c r="S22" s="433"/>
      <c r="T22" s="433"/>
    </row>
    <row r="23" spans="1:20" s="434" customFormat="1" ht="24.95" customHeight="1">
      <c r="A23" s="516" t="s">
        <v>297</v>
      </c>
      <c r="B23" s="517"/>
      <c r="C23" s="574"/>
      <c r="D23" s="575">
        <v>10000</v>
      </c>
      <c r="E23" s="429"/>
      <c r="F23" s="518"/>
      <c r="G23" s="519"/>
      <c r="H23" s="520"/>
      <c r="I23" s="603"/>
      <c r="J23" s="629"/>
      <c r="K23" s="437"/>
      <c r="L23" s="431"/>
      <c r="M23" s="432"/>
      <c r="N23" s="432"/>
      <c r="O23" s="432"/>
      <c r="P23" s="432"/>
      <c r="Q23" s="432"/>
      <c r="R23" s="521"/>
      <c r="S23" s="433"/>
      <c r="T23" s="433"/>
    </row>
    <row r="24" spans="1:20" s="434" customFormat="1" ht="24.95" customHeight="1">
      <c r="A24" s="590" t="s">
        <v>233</v>
      </c>
      <c r="B24" s="565">
        <v>45000</v>
      </c>
      <c r="C24" s="576"/>
      <c r="D24" s="575"/>
      <c r="E24" s="429"/>
      <c r="F24" s="518"/>
      <c r="G24" s="519"/>
      <c r="H24" s="522"/>
      <c r="I24" s="605"/>
      <c r="J24" s="629"/>
      <c r="K24" s="437"/>
      <c r="L24" s="431"/>
      <c r="M24" s="432"/>
      <c r="N24" s="432"/>
      <c r="O24" s="432"/>
      <c r="P24" s="432"/>
      <c r="Q24" s="432"/>
      <c r="R24" s="521"/>
      <c r="S24" s="433"/>
      <c r="T24" s="433"/>
    </row>
    <row r="25" spans="1:20" s="434" customFormat="1" ht="24.95" customHeight="1">
      <c r="A25" s="516" t="s">
        <v>282</v>
      </c>
      <c r="B25" s="449"/>
      <c r="C25" s="576"/>
      <c r="D25" s="575">
        <v>40000</v>
      </c>
      <c r="E25" s="429"/>
      <c r="F25" s="518"/>
      <c r="G25" s="519"/>
      <c r="H25" s="522">
        <v>40000</v>
      </c>
      <c r="I25" s="605">
        <f>D25-H25</f>
        <v>0</v>
      </c>
      <c r="J25" s="629" t="s">
        <v>314</v>
      </c>
      <c r="K25" s="437"/>
      <c r="L25" s="431"/>
      <c r="M25" s="432"/>
      <c r="N25" s="432"/>
      <c r="O25" s="432"/>
      <c r="P25" s="432"/>
      <c r="Q25" s="432"/>
      <c r="R25" s="521"/>
      <c r="S25" s="433"/>
      <c r="T25" s="433"/>
    </row>
    <row r="26" spans="1:20" s="434" customFormat="1" ht="24.95" customHeight="1">
      <c r="A26" s="516" t="s">
        <v>283</v>
      </c>
      <c r="B26" s="449"/>
      <c r="C26" s="576"/>
      <c r="D26" s="575">
        <v>5000</v>
      </c>
      <c r="E26" s="429"/>
      <c r="F26" s="518"/>
      <c r="G26" s="519"/>
      <c r="H26" s="522">
        <f>740+830+920+642.8</f>
        <v>3132.8</v>
      </c>
      <c r="I26" s="605">
        <f>D26-H26</f>
        <v>1867.1999999999998</v>
      </c>
      <c r="J26" s="629"/>
      <c r="K26" s="437"/>
      <c r="L26" s="431"/>
      <c r="M26" s="432"/>
      <c r="N26" s="432"/>
      <c r="O26" s="432"/>
      <c r="P26" s="432"/>
      <c r="Q26" s="432"/>
      <c r="R26" s="521"/>
      <c r="S26" s="433"/>
      <c r="T26" s="433"/>
    </row>
    <row r="27" spans="1:20" s="434" customFormat="1" ht="24.95" customHeight="1">
      <c r="A27" s="590" t="s">
        <v>234</v>
      </c>
      <c r="B27" s="589">
        <v>543000</v>
      </c>
      <c r="C27" s="576"/>
      <c r="D27" s="575"/>
      <c r="E27" s="429"/>
      <c r="F27" s="518"/>
      <c r="G27" s="519"/>
      <c r="H27" s="522"/>
      <c r="I27" s="605"/>
      <c r="J27" s="629"/>
      <c r="K27" s="437"/>
      <c r="L27" s="431"/>
      <c r="M27" s="432"/>
      <c r="N27" s="432"/>
      <c r="O27" s="432"/>
      <c r="P27" s="432"/>
      <c r="Q27" s="432"/>
      <c r="R27" s="521"/>
      <c r="S27" s="433"/>
      <c r="T27" s="433"/>
    </row>
    <row r="28" spans="1:20" s="434" customFormat="1" ht="24.95" customHeight="1">
      <c r="A28" s="516" t="s">
        <v>284</v>
      </c>
      <c r="B28" s="523">
        <v>540000</v>
      </c>
      <c r="C28" s="576">
        <v>91814.48</v>
      </c>
      <c r="D28" s="575">
        <v>421185.52</v>
      </c>
      <c r="E28" s="429"/>
      <c r="F28" s="518">
        <v>27000</v>
      </c>
      <c r="G28" s="519"/>
      <c r="H28" s="522">
        <v>203075.72</v>
      </c>
      <c r="I28" s="605">
        <f>B28-H28</f>
        <v>336924.28</v>
      </c>
      <c r="J28" s="629"/>
      <c r="K28" s="437"/>
      <c r="L28" s="431"/>
      <c r="M28" s="595">
        <v>91514.48</v>
      </c>
      <c r="N28" s="594">
        <v>7866.09</v>
      </c>
      <c r="O28" s="594">
        <f>M28-N28</f>
        <v>83648.39</v>
      </c>
      <c r="P28" s="432"/>
      <c r="Q28" s="432"/>
      <c r="R28" s="521"/>
      <c r="S28" s="433"/>
      <c r="T28" s="433"/>
    </row>
    <row r="29" spans="1:20" s="434" customFormat="1" ht="24.95" customHeight="1">
      <c r="A29" s="516" t="s">
        <v>285</v>
      </c>
      <c r="B29" s="523">
        <v>3000</v>
      </c>
      <c r="C29" s="576">
        <v>3000</v>
      </c>
      <c r="D29" s="575"/>
      <c r="E29" s="429"/>
      <c r="F29" s="518"/>
      <c r="G29" s="519"/>
      <c r="H29" s="597">
        <v>2236.3000000000002</v>
      </c>
      <c r="I29" s="606">
        <f>B29-H29</f>
        <v>763.69999999999982</v>
      </c>
      <c r="J29" s="629"/>
      <c r="K29" s="437"/>
      <c r="L29" s="431"/>
      <c r="M29" s="432"/>
      <c r="N29" s="432"/>
      <c r="O29" s="432"/>
      <c r="P29" s="432"/>
      <c r="Q29" s="432"/>
      <c r="R29" s="521"/>
      <c r="S29" s="433"/>
      <c r="T29" s="433"/>
    </row>
    <row r="30" spans="1:20" s="434" customFormat="1" ht="45" customHeight="1">
      <c r="A30" s="591" t="s">
        <v>235</v>
      </c>
      <c r="B30" s="592">
        <v>314972.03000000003</v>
      </c>
      <c r="C30" s="576"/>
      <c r="D30" s="575" t="s">
        <v>300</v>
      </c>
      <c r="E30" s="429" t="s">
        <v>301</v>
      </c>
      <c r="F30" s="518"/>
      <c r="G30" s="612" t="s">
        <v>302</v>
      </c>
      <c r="H30" s="522">
        <v>14000</v>
      </c>
      <c r="I30" s="1088">
        <f>30000-H30</f>
        <v>16000</v>
      </c>
      <c r="J30" s="629"/>
      <c r="K30" s="437"/>
      <c r="L30" s="431"/>
      <c r="M30" s="432"/>
      <c r="N30" s="432"/>
      <c r="O30" s="432"/>
      <c r="P30" s="432"/>
      <c r="Q30" s="432"/>
      <c r="R30" s="521"/>
      <c r="S30" s="433"/>
      <c r="T30" s="433"/>
    </row>
    <row r="31" spans="1:20" s="276" customFormat="1" ht="45" customHeight="1">
      <c r="A31" s="515" t="s">
        <v>240</v>
      </c>
      <c r="B31" s="341">
        <f>B32+B33+B34+B35</f>
        <v>639808</v>
      </c>
      <c r="C31" s="577"/>
      <c r="D31" s="578"/>
      <c r="E31" s="268"/>
      <c r="F31" s="269"/>
      <c r="G31" s="525"/>
      <c r="H31" s="271"/>
      <c r="I31" s="607"/>
      <c r="J31" s="628"/>
      <c r="K31" s="273"/>
      <c r="L31" s="623"/>
      <c r="M31" s="274"/>
      <c r="N31" s="274"/>
      <c r="O31" s="274"/>
      <c r="P31" s="274"/>
      <c r="Q31" s="274"/>
      <c r="R31" s="379"/>
      <c r="S31" s="275"/>
      <c r="T31" s="275"/>
    </row>
    <row r="32" spans="1:20" s="434" customFormat="1" ht="45" customHeight="1">
      <c r="A32" s="446" t="s">
        <v>236</v>
      </c>
      <c r="B32" s="526">
        <v>479000</v>
      </c>
      <c r="C32" s="574">
        <v>479000</v>
      </c>
      <c r="D32" s="575"/>
      <c r="E32" s="429"/>
      <c r="F32" s="518"/>
      <c r="G32" s="527"/>
      <c r="H32" s="596">
        <v>479000</v>
      </c>
      <c r="I32" s="606">
        <f>B32-H32</f>
        <v>0</v>
      </c>
      <c r="J32" s="629"/>
      <c r="K32" s="437"/>
      <c r="L32" s="431"/>
      <c r="M32" s="432"/>
      <c r="N32" s="432"/>
      <c r="O32" s="432"/>
      <c r="P32" s="432"/>
      <c r="Q32" s="432"/>
      <c r="R32" s="521"/>
      <c r="S32" s="433"/>
      <c r="T32" s="433"/>
    </row>
    <row r="33" spans="1:20" s="434" customFormat="1" ht="45" customHeight="1">
      <c r="A33" s="446" t="s">
        <v>237</v>
      </c>
      <c r="B33" s="528">
        <v>84328</v>
      </c>
      <c r="C33" s="574"/>
      <c r="D33" s="575"/>
      <c r="E33" s="429"/>
      <c r="F33" s="518"/>
      <c r="G33" s="527"/>
      <c r="H33" s="456">
        <v>0</v>
      </c>
      <c r="I33" s="608">
        <f>B33-H33</f>
        <v>84328</v>
      </c>
      <c r="J33" s="629"/>
      <c r="K33" s="437"/>
      <c r="L33" s="431"/>
      <c r="M33" s="432"/>
      <c r="N33" s="432"/>
      <c r="O33" s="432"/>
      <c r="P33" s="432"/>
      <c r="Q33" s="432"/>
      <c r="R33" s="521"/>
      <c r="S33" s="433"/>
      <c r="T33" s="433"/>
    </row>
    <row r="34" spans="1:20" s="434" customFormat="1" ht="24.95" customHeight="1">
      <c r="A34" s="446" t="s">
        <v>238</v>
      </c>
      <c r="B34" s="529">
        <v>59180</v>
      </c>
      <c r="C34" s="574">
        <v>59180</v>
      </c>
      <c r="D34" s="575"/>
      <c r="E34" s="429"/>
      <c r="F34" s="518"/>
      <c r="G34" s="527"/>
      <c r="H34" s="596">
        <v>59180</v>
      </c>
      <c r="I34" s="606">
        <f>B34-H34</f>
        <v>0</v>
      </c>
      <c r="J34" s="629"/>
      <c r="K34" s="437"/>
      <c r="L34" s="431"/>
      <c r="M34" s="432"/>
      <c r="N34" s="432"/>
      <c r="O34" s="432"/>
      <c r="P34" s="432"/>
      <c r="Q34" s="432"/>
      <c r="R34" s="521"/>
      <c r="S34" s="433"/>
      <c r="T34" s="433"/>
    </row>
    <row r="35" spans="1:20" s="434" customFormat="1" ht="45" customHeight="1">
      <c r="A35" s="446" t="s">
        <v>239</v>
      </c>
      <c r="B35" s="526">
        <v>17300</v>
      </c>
      <c r="C35" s="574">
        <v>17300</v>
      </c>
      <c r="D35" s="575"/>
      <c r="E35" s="429"/>
      <c r="F35" s="518"/>
      <c r="G35" s="527"/>
      <c r="H35" s="596">
        <v>17300</v>
      </c>
      <c r="I35" s="606">
        <f>B35-H35</f>
        <v>0</v>
      </c>
      <c r="J35" s="629"/>
      <c r="K35" s="437"/>
      <c r="L35" s="431"/>
      <c r="M35" s="432"/>
      <c r="N35" s="432"/>
      <c r="O35" s="432"/>
      <c r="P35" s="432"/>
      <c r="Q35" s="432"/>
      <c r="R35" s="521"/>
      <c r="S35" s="433"/>
      <c r="T35" s="433"/>
    </row>
    <row r="36" spans="1:20" s="280" customFormat="1" ht="24.95" customHeight="1">
      <c r="A36" s="236"/>
      <c r="B36" s="136"/>
      <c r="C36" s="579"/>
      <c r="D36" s="580"/>
      <c r="E36" s="278"/>
      <c r="F36" s="279"/>
      <c r="G36" s="283"/>
      <c r="H36" s="284"/>
      <c r="I36" s="609"/>
      <c r="J36" s="627"/>
      <c r="K36" s="266"/>
      <c r="L36" s="622"/>
      <c r="M36" s="257"/>
      <c r="N36" s="257"/>
      <c r="O36" s="257"/>
      <c r="P36" s="257"/>
      <c r="Q36" s="257"/>
      <c r="R36" s="378"/>
      <c r="S36" s="258"/>
      <c r="T36" s="258"/>
    </row>
    <row r="37" spans="1:20" s="280" customFormat="1" ht="24.95" customHeight="1">
      <c r="A37" s="236"/>
      <c r="B37" s="136"/>
      <c r="C37" s="579"/>
      <c r="D37" s="580"/>
      <c r="E37" s="278"/>
      <c r="F37" s="279"/>
      <c r="G37" s="283"/>
      <c r="H37" s="284"/>
      <c r="I37" s="609"/>
      <c r="J37" s="627"/>
      <c r="K37" s="266"/>
      <c r="L37" s="622"/>
      <c r="M37" s="257"/>
      <c r="N37" s="257"/>
      <c r="O37" s="257"/>
      <c r="P37" s="257"/>
      <c r="Q37" s="257"/>
      <c r="R37" s="378"/>
      <c r="S37" s="258"/>
      <c r="T37" s="258"/>
    </row>
    <row r="38" spans="1:20" s="280" customFormat="1" ht="24.95" customHeight="1">
      <c r="A38" s="236"/>
      <c r="B38" s="136"/>
      <c r="C38" s="579"/>
      <c r="D38" s="580"/>
      <c r="E38" s="278"/>
      <c r="F38" s="279"/>
      <c r="G38" s="283"/>
      <c r="H38" s="284"/>
      <c r="I38" s="609"/>
      <c r="J38" s="627"/>
      <c r="K38" s="266"/>
      <c r="L38" s="622"/>
      <c r="M38" s="257"/>
      <c r="N38" s="257"/>
      <c r="O38" s="257"/>
      <c r="P38" s="257"/>
      <c r="Q38" s="257"/>
      <c r="R38" s="378"/>
      <c r="S38" s="258"/>
      <c r="T38" s="258"/>
    </row>
    <row r="39" spans="1:20" s="280" customFormat="1" ht="24.95" customHeight="1">
      <c r="A39" s="236"/>
      <c r="B39" s="136"/>
      <c r="C39" s="579"/>
      <c r="D39" s="580"/>
      <c r="E39" s="278"/>
      <c r="F39" s="279"/>
      <c r="G39" s="283"/>
      <c r="H39" s="284"/>
      <c r="I39" s="609"/>
      <c r="J39" s="627"/>
      <c r="K39" s="266"/>
      <c r="L39" s="622"/>
      <c r="M39" s="257"/>
      <c r="N39" s="257"/>
      <c r="O39" s="257"/>
      <c r="P39" s="257"/>
      <c r="Q39" s="257"/>
      <c r="R39" s="378"/>
      <c r="S39" s="258"/>
      <c r="T39" s="258"/>
    </row>
    <row r="40" spans="1:20" s="280" customFormat="1" ht="24.95" customHeight="1">
      <c r="A40" s="236"/>
      <c r="B40" s="136"/>
      <c r="C40" s="579"/>
      <c r="D40" s="580"/>
      <c r="E40" s="278"/>
      <c r="F40" s="279"/>
      <c r="G40" s="283"/>
      <c r="H40" s="284"/>
      <c r="I40" s="609"/>
      <c r="J40" s="627"/>
      <c r="K40" s="266"/>
      <c r="L40" s="622"/>
      <c r="M40" s="257"/>
      <c r="N40" s="257"/>
      <c r="O40" s="257"/>
      <c r="P40" s="257"/>
      <c r="Q40" s="257"/>
      <c r="R40" s="378"/>
      <c r="S40" s="258"/>
      <c r="T40" s="258"/>
    </row>
    <row r="41" spans="1:20" s="280" customFormat="1" ht="24.95" customHeight="1">
      <c r="A41" s="236"/>
      <c r="B41" s="136"/>
      <c r="C41" s="579"/>
      <c r="D41" s="580"/>
      <c r="E41" s="278"/>
      <c r="F41" s="279"/>
      <c r="G41" s="283"/>
      <c r="H41" s="284"/>
      <c r="I41" s="609"/>
      <c r="J41" s="627"/>
      <c r="K41" s="266"/>
      <c r="L41" s="622"/>
      <c r="M41" s="257"/>
      <c r="N41" s="257"/>
      <c r="O41" s="257"/>
      <c r="P41" s="257"/>
      <c r="Q41" s="257"/>
      <c r="R41" s="378"/>
      <c r="S41" s="258"/>
      <c r="T41" s="258"/>
    </row>
    <row r="42" spans="1:20" s="280" customFormat="1" ht="24.95" customHeight="1">
      <c r="A42" s="236"/>
      <c r="B42" s="136"/>
      <c r="C42" s="579"/>
      <c r="D42" s="580"/>
      <c r="E42" s="278"/>
      <c r="F42" s="279"/>
      <c r="G42" s="283"/>
      <c r="H42" s="284"/>
      <c r="I42" s="609"/>
      <c r="J42" s="627"/>
      <c r="K42" s="266"/>
      <c r="L42" s="622"/>
      <c r="M42" s="257"/>
      <c r="N42" s="257"/>
      <c r="O42" s="257"/>
      <c r="P42" s="257"/>
      <c r="Q42" s="257"/>
      <c r="R42" s="378"/>
      <c r="S42" s="258"/>
      <c r="T42" s="258"/>
    </row>
    <row r="43" spans="1:20" s="280" customFormat="1" ht="24.95" customHeight="1">
      <c r="A43" s="236"/>
      <c r="B43" s="136"/>
      <c r="C43" s="579"/>
      <c r="D43" s="580"/>
      <c r="E43" s="278"/>
      <c r="F43" s="279"/>
      <c r="G43" s="283"/>
      <c r="H43" s="284"/>
      <c r="I43" s="609"/>
      <c r="J43" s="627"/>
      <c r="K43" s="266"/>
      <c r="L43" s="622"/>
      <c r="M43" s="257"/>
      <c r="N43" s="257"/>
      <c r="O43" s="257"/>
      <c r="P43" s="257"/>
      <c r="Q43" s="257"/>
      <c r="R43" s="378"/>
      <c r="S43" s="258"/>
      <c r="T43" s="258"/>
    </row>
    <row r="44" spans="1:20" s="280" customFormat="1" ht="24.95" customHeight="1">
      <c r="A44" s="236"/>
      <c r="B44" s="136"/>
      <c r="C44" s="579"/>
      <c r="D44" s="580"/>
      <c r="E44" s="278"/>
      <c r="F44" s="279"/>
      <c r="G44" s="283"/>
      <c r="H44" s="284"/>
      <c r="I44" s="609"/>
      <c r="J44" s="627"/>
      <c r="K44" s="266"/>
      <c r="L44" s="622"/>
      <c r="M44" s="257"/>
      <c r="N44" s="257"/>
      <c r="O44" s="257"/>
      <c r="P44" s="257"/>
      <c r="Q44" s="257"/>
      <c r="R44" s="378"/>
      <c r="S44" s="258"/>
      <c r="T44" s="258"/>
    </row>
    <row r="45" spans="1:20" s="280" customFormat="1" ht="24.95" customHeight="1">
      <c r="A45" s="236"/>
      <c r="B45" s="136"/>
      <c r="C45" s="579"/>
      <c r="D45" s="580"/>
      <c r="E45" s="278"/>
      <c r="F45" s="279"/>
      <c r="G45" s="283"/>
      <c r="H45" s="284"/>
      <c r="I45" s="609"/>
      <c r="J45" s="627"/>
      <c r="K45" s="266"/>
      <c r="L45" s="622"/>
      <c r="M45" s="257"/>
      <c r="N45" s="257"/>
      <c r="O45" s="257"/>
      <c r="P45" s="257"/>
      <c r="Q45" s="257"/>
      <c r="R45" s="378"/>
      <c r="S45" s="258"/>
      <c r="T45" s="258"/>
    </row>
    <row r="46" spans="1:20" s="280" customFormat="1" ht="24.95" customHeight="1">
      <c r="A46" s="236"/>
      <c r="B46" s="136"/>
      <c r="C46" s="579"/>
      <c r="D46" s="580"/>
      <c r="E46" s="278"/>
      <c r="F46" s="279"/>
      <c r="G46" s="283"/>
      <c r="H46" s="284"/>
      <c r="I46" s="609"/>
      <c r="J46" s="627"/>
      <c r="K46" s="266"/>
      <c r="L46" s="622"/>
      <c r="M46" s="257"/>
      <c r="N46" s="257"/>
      <c r="O46" s="257"/>
      <c r="P46" s="257"/>
      <c r="Q46" s="257"/>
      <c r="R46" s="378"/>
      <c r="S46" s="258"/>
      <c r="T46" s="258"/>
    </row>
    <row r="47" spans="1:20" s="280" customFormat="1" ht="24.95" customHeight="1">
      <c r="A47" s="287"/>
      <c r="B47" s="288"/>
      <c r="C47" s="581"/>
      <c r="D47" s="582"/>
      <c r="E47" s="289"/>
      <c r="F47" s="290"/>
      <c r="G47" s="291"/>
      <c r="H47" s="292"/>
      <c r="I47" s="610"/>
      <c r="J47" s="627"/>
      <c r="K47" s="266"/>
      <c r="L47" s="622"/>
      <c r="M47" s="257"/>
      <c r="N47" s="257"/>
      <c r="O47" s="257"/>
      <c r="P47" s="257"/>
      <c r="Q47" s="257"/>
      <c r="R47" s="378"/>
      <c r="S47" s="258"/>
      <c r="T47" s="258"/>
    </row>
    <row r="48" spans="1:20" s="280" customFormat="1" ht="24.95" customHeight="1">
      <c r="A48" s="293"/>
      <c r="B48" s="294"/>
      <c r="C48" s="583"/>
      <c r="D48" s="584"/>
      <c r="E48" s="295"/>
      <c r="F48" s="296"/>
      <c r="G48" s="297"/>
      <c r="H48" s="298"/>
      <c r="I48" s="611"/>
      <c r="J48" s="627"/>
      <c r="K48" s="266"/>
      <c r="L48" s="622"/>
      <c r="M48" s="257"/>
      <c r="N48" s="257"/>
      <c r="O48" s="257"/>
      <c r="P48" s="257"/>
      <c r="Q48" s="257"/>
      <c r="R48" s="378"/>
      <c r="S48" s="258"/>
      <c r="T48" s="258"/>
    </row>
    <row r="49" spans="1:20" s="280" customFormat="1" ht="24.95" customHeight="1">
      <c r="A49" s="293"/>
      <c r="B49" s="294"/>
      <c r="C49" s="583"/>
      <c r="D49" s="584"/>
      <c r="E49" s="295"/>
      <c r="F49" s="296"/>
      <c r="G49" s="297"/>
      <c r="H49" s="298"/>
      <c r="I49" s="611"/>
      <c r="J49" s="627"/>
      <c r="K49" s="266"/>
      <c r="L49" s="622"/>
      <c r="M49" s="257"/>
      <c r="N49" s="257"/>
      <c r="O49" s="257"/>
      <c r="P49" s="257"/>
      <c r="Q49" s="257"/>
      <c r="R49" s="378"/>
      <c r="S49" s="258"/>
      <c r="T49" s="258"/>
    </row>
    <row r="56" spans="1:20" ht="24.95" customHeight="1">
      <c r="B56" s="259"/>
      <c r="C56" s="585"/>
      <c r="D56" s="586"/>
      <c r="E56" s="259"/>
      <c r="F56" s="299"/>
      <c r="G56" s="259"/>
      <c r="J56" s="259"/>
      <c r="K56" s="236"/>
      <c r="L56" s="259"/>
      <c r="M56" s="299"/>
      <c r="N56" s="299"/>
      <c r="O56" s="259"/>
      <c r="P56" s="259"/>
      <c r="Q56" s="259"/>
      <c r="R56" s="380"/>
      <c r="S56" s="259"/>
      <c r="T56" s="259"/>
    </row>
    <row r="57" spans="1:20" ht="24.95" customHeight="1">
      <c r="B57" s="259"/>
      <c r="C57" s="585"/>
      <c r="D57" s="586"/>
      <c r="E57" s="259"/>
      <c r="F57" s="299"/>
      <c r="G57" s="259"/>
      <c r="J57" s="259"/>
      <c r="K57" s="236"/>
      <c r="L57" s="259"/>
      <c r="M57" s="299"/>
      <c r="N57" s="299"/>
      <c r="O57" s="259"/>
      <c r="P57" s="259"/>
      <c r="Q57" s="259"/>
      <c r="R57" s="380"/>
      <c r="S57" s="259"/>
      <c r="T57" s="259"/>
    </row>
    <row r="58" spans="1:20" ht="24.95" customHeight="1">
      <c r="B58" s="259"/>
      <c r="C58" s="585"/>
      <c r="D58" s="586"/>
      <c r="E58" s="259"/>
      <c r="F58" s="299"/>
      <c r="G58" s="259"/>
      <c r="J58" s="259"/>
      <c r="K58" s="236"/>
      <c r="L58" s="259"/>
      <c r="M58" s="299"/>
      <c r="N58" s="299"/>
      <c r="O58" s="259"/>
      <c r="P58" s="259"/>
      <c r="Q58" s="259"/>
      <c r="R58" s="380"/>
      <c r="S58" s="259"/>
      <c r="T58" s="259"/>
    </row>
    <row r="59" spans="1:20" ht="24.95" customHeight="1">
      <c r="B59" s="259"/>
      <c r="C59" s="585"/>
      <c r="D59" s="586"/>
      <c r="E59" s="259"/>
      <c r="F59" s="299"/>
      <c r="G59" s="259"/>
      <c r="J59" s="259"/>
      <c r="K59" s="236"/>
      <c r="L59" s="259"/>
      <c r="M59" s="299"/>
      <c r="N59" s="299"/>
      <c r="O59" s="259"/>
      <c r="P59" s="259"/>
      <c r="Q59" s="259"/>
      <c r="R59" s="380"/>
      <c r="S59" s="259"/>
      <c r="T59" s="259"/>
    </row>
    <row r="60" spans="1:20" ht="24.95" customHeight="1">
      <c r="B60" s="259"/>
      <c r="C60" s="585"/>
      <c r="D60" s="586"/>
      <c r="E60" s="259"/>
      <c r="F60" s="299"/>
      <c r="G60" s="259"/>
      <c r="J60" s="259"/>
      <c r="K60" s="236"/>
      <c r="L60" s="259"/>
      <c r="M60" s="299"/>
      <c r="N60" s="299"/>
      <c r="O60" s="259"/>
      <c r="P60" s="259"/>
      <c r="Q60" s="259"/>
      <c r="R60" s="380"/>
      <c r="S60" s="259"/>
      <c r="T60" s="259"/>
    </row>
    <row r="61" spans="1:20" ht="24.95" customHeight="1">
      <c r="B61" s="259"/>
      <c r="C61" s="585"/>
      <c r="D61" s="586"/>
      <c r="E61" s="259"/>
      <c r="F61" s="299"/>
      <c r="G61" s="259"/>
      <c r="J61" s="259"/>
      <c r="K61" s="236"/>
      <c r="L61" s="259"/>
      <c r="M61" s="299"/>
      <c r="N61" s="299"/>
      <c r="O61" s="259"/>
      <c r="P61" s="259"/>
      <c r="Q61" s="259"/>
      <c r="R61" s="380"/>
      <c r="S61" s="259"/>
      <c r="T61" s="259"/>
    </row>
    <row r="62" spans="1:20" ht="24.95" customHeight="1">
      <c r="B62" s="259"/>
      <c r="C62" s="585"/>
      <c r="D62" s="586"/>
      <c r="E62" s="259"/>
      <c r="F62" s="299"/>
      <c r="G62" s="259"/>
      <c r="J62" s="259"/>
      <c r="K62" s="236"/>
      <c r="L62" s="259"/>
      <c r="M62" s="299"/>
      <c r="N62" s="299"/>
      <c r="O62" s="259"/>
      <c r="P62" s="259"/>
      <c r="Q62" s="259"/>
      <c r="R62" s="380"/>
      <c r="S62" s="259"/>
      <c r="T62" s="259"/>
    </row>
    <row r="63" spans="1:20" ht="24.95" customHeight="1">
      <c r="B63" s="259"/>
      <c r="C63" s="585"/>
      <c r="D63" s="586"/>
      <c r="E63" s="259"/>
      <c r="F63" s="299"/>
      <c r="G63" s="259"/>
      <c r="J63" s="259"/>
      <c r="K63" s="236"/>
      <c r="L63" s="259"/>
      <c r="M63" s="299"/>
      <c r="N63" s="299"/>
      <c r="O63" s="259"/>
      <c r="P63" s="259"/>
      <c r="Q63" s="259"/>
      <c r="R63" s="380"/>
      <c r="S63" s="259"/>
      <c r="T63" s="259"/>
    </row>
    <row r="64" spans="1:20" ht="24.95" customHeight="1">
      <c r="B64" s="259"/>
      <c r="C64" s="585"/>
      <c r="D64" s="586"/>
      <c r="E64" s="259"/>
      <c r="F64" s="299"/>
      <c r="G64" s="259"/>
      <c r="J64" s="259"/>
      <c r="K64" s="236"/>
      <c r="L64" s="259"/>
      <c r="M64" s="299"/>
      <c r="N64" s="299"/>
      <c r="O64" s="259"/>
      <c r="P64" s="259"/>
      <c r="Q64" s="259"/>
      <c r="R64" s="380"/>
      <c r="S64" s="259"/>
      <c r="T64" s="259"/>
    </row>
    <row r="75" spans="2:20" ht="24.95" customHeight="1">
      <c r="B75" s="259"/>
      <c r="C75" s="585"/>
      <c r="D75" s="586"/>
      <c r="E75" s="259"/>
      <c r="F75" s="259"/>
      <c r="G75" s="259"/>
      <c r="J75" s="259"/>
      <c r="K75" s="236"/>
      <c r="L75" s="259"/>
      <c r="M75" s="299"/>
      <c r="N75" s="299"/>
      <c r="O75" s="259"/>
      <c r="P75" s="259"/>
      <c r="Q75" s="259"/>
      <c r="R75" s="380"/>
      <c r="S75" s="259"/>
      <c r="T75" s="259"/>
    </row>
    <row r="76" spans="2:20" ht="24.95" customHeight="1">
      <c r="B76" s="259"/>
      <c r="C76" s="585"/>
      <c r="D76" s="586"/>
      <c r="E76" s="259"/>
      <c r="F76" s="259"/>
      <c r="G76" s="259"/>
      <c r="J76" s="259"/>
      <c r="K76" s="236"/>
      <c r="L76" s="259"/>
      <c r="M76" s="299"/>
      <c r="N76" s="299"/>
      <c r="O76" s="259"/>
      <c r="P76" s="259"/>
      <c r="Q76" s="259"/>
      <c r="R76" s="380"/>
      <c r="S76" s="259"/>
      <c r="T76" s="259"/>
    </row>
    <row r="77" spans="2:20" ht="24.95" customHeight="1">
      <c r="B77" s="259"/>
      <c r="C77" s="585"/>
      <c r="D77" s="586"/>
      <c r="E77" s="259"/>
      <c r="F77" s="259"/>
      <c r="G77" s="259"/>
      <c r="J77" s="259"/>
      <c r="K77" s="236"/>
      <c r="L77" s="259"/>
      <c r="M77" s="299"/>
      <c r="N77" s="299"/>
      <c r="O77" s="259"/>
      <c r="P77" s="259"/>
      <c r="Q77" s="259"/>
      <c r="R77" s="380"/>
      <c r="S77" s="259"/>
      <c r="T77" s="259"/>
    </row>
    <row r="78" spans="2:20" ht="24.95" customHeight="1">
      <c r="B78" s="259"/>
      <c r="C78" s="585"/>
      <c r="D78" s="586"/>
      <c r="E78" s="259"/>
      <c r="F78" s="259"/>
      <c r="G78" s="259"/>
      <c r="J78" s="259"/>
      <c r="K78" s="236"/>
      <c r="L78" s="259"/>
      <c r="M78" s="299"/>
      <c r="N78" s="299"/>
      <c r="O78" s="259"/>
      <c r="P78" s="259"/>
      <c r="Q78" s="259"/>
      <c r="R78" s="380"/>
      <c r="S78" s="259"/>
      <c r="T78" s="259"/>
    </row>
    <row r="79" spans="2:20" ht="24.95" customHeight="1">
      <c r="B79" s="259"/>
      <c r="C79" s="585"/>
      <c r="D79" s="586"/>
      <c r="E79" s="259"/>
      <c r="F79" s="259"/>
      <c r="G79" s="259"/>
      <c r="J79" s="259"/>
      <c r="K79" s="236"/>
      <c r="L79" s="259"/>
      <c r="M79" s="299"/>
      <c r="N79" s="299"/>
      <c r="O79" s="259"/>
      <c r="P79" s="259"/>
      <c r="Q79" s="259"/>
      <c r="R79" s="380"/>
      <c r="S79" s="259"/>
      <c r="T79" s="259"/>
    </row>
    <row r="80" spans="2:20" ht="24.95" customHeight="1">
      <c r="B80" s="259"/>
      <c r="C80" s="585"/>
      <c r="D80" s="586"/>
      <c r="E80" s="259"/>
      <c r="F80" s="259"/>
      <c r="G80" s="259"/>
      <c r="J80" s="259"/>
      <c r="K80" s="236"/>
      <c r="L80" s="259"/>
      <c r="M80" s="299"/>
      <c r="N80" s="299"/>
      <c r="O80" s="259"/>
      <c r="P80" s="259"/>
      <c r="Q80" s="259"/>
      <c r="R80" s="380"/>
      <c r="S80" s="259"/>
      <c r="T80" s="259"/>
    </row>
    <row r="81" spans="2:20" ht="24.95" customHeight="1">
      <c r="B81" s="259"/>
      <c r="C81" s="585"/>
      <c r="D81" s="586"/>
      <c r="E81" s="259"/>
      <c r="F81" s="259"/>
      <c r="G81" s="259"/>
      <c r="J81" s="259"/>
      <c r="K81" s="236"/>
      <c r="L81" s="259"/>
      <c r="M81" s="299"/>
      <c r="N81" s="299"/>
      <c r="O81" s="259"/>
      <c r="P81" s="259"/>
      <c r="Q81" s="259"/>
      <c r="R81" s="380"/>
      <c r="S81" s="259"/>
      <c r="T81" s="259"/>
    </row>
    <row r="82" spans="2:20" ht="24.95" customHeight="1">
      <c r="B82" s="259"/>
      <c r="C82" s="585"/>
      <c r="D82" s="586"/>
      <c r="E82" s="259"/>
      <c r="F82" s="259"/>
      <c r="G82" s="259"/>
      <c r="J82" s="259"/>
      <c r="K82" s="236"/>
      <c r="L82" s="259"/>
      <c r="M82" s="299"/>
      <c r="N82" s="299"/>
      <c r="O82" s="259"/>
      <c r="P82" s="259"/>
      <c r="Q82" s="259"/>
      <c r="R82" s="380"/>
      <c r="S82" s="259"/>
      <c r="T82" s="259"/>
    </row>
    <row r="83" spans="2:20" ht="24.95" customHeight="1">
      <c r="B83" s="259"/>
      <c r="C83" s="585"/>
      <c r="D83" s="586"/>
      <c r="E83" s="259"/>
      <c r="F83" s="259"/>
      <c r="G83" s="259"/>
      <c r="J83" s="259"/>
      <c r="K83" s="236"/>
      <c r="L83" s="259"/>
      <c r="M83" s="299"/>
      <c r="N83" s="299"/>
      <c r="O83" s="259"/>
      <c r="P83" s="259"/>
      <c r="Q83" s="259"/>
      <c r="R83" s="380"/>
      <c r="S83" s="259"/>
      <c r="T83" s="259"/>
    </row>
    <row r="84" spans="2:20" ht="24.95" customHeight="1">
      <c r="B84" s="259"/>
      <c r="C84" s="585"/>
      <c r="D84" s="586"/>
      <c r="E84" s="259"/>
      <c r="F84" s="259"/>
      <c r="G84" s="259"/>
      <c r="J84" s="259"/>
      <c r="K84" s="236"/>
      <c r="L84" s="259"/>
      <c r="M84" s="299"/>
      <c r="N84" s="299"/>
      <c r="O84" s="259"/>
      <c r="P84" s="259"/>
      <c r="Q84" s="259"/>
      <c r="R84" s="380"/>
      <c r="S84" s="259"/>
      <c r="T84" s="259"/>
    </row>
    <row r="85" spans="2:20" ht="24.95" customHeight="1">
      <c r="B85" s="259"/>
      <c r="C85" s="585"/>
      <c r="D85" s="586"/>
      <c r="E85" s="259"/>
      <c r="F85" s="259"/>
      <c r="G85" s="259"/>
      <c r="J85" s="259"/>
      <c r="K85" s="236"/>
      <c r="L85" s="259"/>
      <c r="M85" s="299"/>
      <c r="N85" s="299"/>
      <c r="O85" s="259"/>
      <c r="P85" s="259"/>
      <c r="Q85" s="259"/>
      <c r="R85" s="380"/>
      <c r="S85" s="259"/>
      <c r="T85" s="259"/>
    </row>
    <row r="86" spans="2:20" ht="24.95" customHeight="1">
      <c r="B86" s="259"/>
      <c r="C86" s="585"/>
      <c r="D86" s="586"/>
      <c r="E86" s="259"/>
      <c r="F86" s="259"/>
      <c r="G86" s="259"/>
      <c r="J86" s="259"/>
      <c r="K86" s="236"/>
      <c r="L86" s="259"/>
      <c r="M86" s="299"/>
      <c r="N86" s="299"/>
      <c r="O86" s="259"/>
      <c r="P86" s="259"/>
      <c r="Q86" s="259"/>
      <c r="R86" s="380"/>
      <c r="S86" s="259"/>
      <c r="T86" s="259"/>
    </row>
    <row r="87" spans="2:20" ht="24.95" customHeight="1">
      <c r="B87" s="259"/>
      <c r="C87" s="585"/>
      <c r="D87" s="586"/>
      <c r="E87" s="259"/>
      <c r="F87" s="259"/>
      <c r="G87" s="259"/>
      <c r="J87" s="259"/>
      <c r="K87" s="236"/>
      <c r="L87" s="259"/>
      <c r="M87" s="299"/>
      <c r="N87" s="299"/>
      <c r="O87" s="259"/>
      <c r="P87" s="259"/>
      <c r="Q87" s="259"/>
      <c r="R87" s="380"/>
      <c r="S87" s="259"/>
      <c r="T87" s="259"/>
    </row>
    <row r="88" spans="2:20" ht="24.95" customHeight="1">
      <c r="B88" s="259"/>
      <c r="C88" s="585"/>
      <c r="D88" s="586"/>
      <c r="E88" s="259"/>
      <c r="F88" s="259"/>
      <c r="G88" s="259"/>
      <c r="J88" s="259"/>
      <c r="K88" s="236"/>
      <c r="L88" s="259"/>
      <c r="M88" s="299"/>
      <c r="N88" s="299"/>
      <c r="O88" s="259"/>
      <c r="P88" s="259"/>
      <c r="Q88" s="259"/>
      <c r="R88" s="380"/>
      <c r="S88" s="259"/>
      <c r="T88" s="259"/>
    </row>
    <row r="89" spans="2:20" ht="24.95" customHeight="1">
      <c r="B89" s="259"/>
      <c r="C89" s="585"/>
      <c r="D89" s="586"/>
      <c r="E89" s="259"/>
      <c r="F89" s="259"/>
      <c r="G89" s="259"/>
      <c r="J89" s="259"/>
      <c r="K89" s="236"/>
      <c r="L89" s="259"/>
      <c r="M89" s="299"/>
      <c r="N89" s="299"/>
      <c r="O89" s="259"/>
      <c r="P89" s="259"/>
      <c r="Q89" s="259"/>
      <c r="R89" s="380"/>
      <c r="S89" s="259"/>
      <c r="T89" s="259"/>
    </row>
    <row r="90" spans="2:20" ht="24.95" customHeight="1">
      <c r="B90" s="259"/>
      <c r="C90" s="585"/>
      <c r="D90" s="586"/>
      <c r="E90" s="259"/>
      <c r="F90" s="259"/>
      <c r="G90" s="259"/>
      <c r="J90" s="259"/>
      <c r="K90" s="236"/>
      <c r="L90" s="259"/>
      <c r="M90" s="299"/>
      <c r="N90" s="299"/>
      <c r="O90" s="259"/>
      <c r="P90" s="259"/>
      <c r="Q90" s="259"/>
      <c r="R90" s="380"/>
      <c r="S90" s="259"/>
      <c r="T90" s="259"/>
    </row>
    <row r="91" spans="2:20" ht="24.95" customHeight="1">
      <c r="B91" s="259"/>
      <c r="C91" s="585"/>
      <c r="D91" s="586"/>
      <c r="E91" s="259"/>
      <c r="F91" s="259"/>
      <c r="G91" s="259"/>
      <c r="J91" s="259"/>
      <c r="K91" s="236"/>
      <c r="L91" s="259"/>
      <c r="M91" s="299"/>
      <c r="N91" s="299"/>
      <c r="O91" s="259"/>
      <c r="P91" s="259"/>
      <c r="Q91" s="259"/>
      <c r="R91" s="380"/>
      <c r="S91" s="259"/>
      <c r="T91" s="259"/>
    </row>
    <row r="92" spans="2:20" ht="24.95" customHeight="1">
      <c r="B92" s="259"/>
      <c r="C92" s="585"/>
      <c r="D92" s="586"/>
      <c r="E92" s="259"/>
      <c r="F92" s="259"/>
      <c r="G92" s="259"/>
      <c r="J92" s="259"/>
      <c r="K92" s="236"/>
      <c r="L92" s="259"/>
      <c r="M92" s="299"/>
      <c r="N92" s="299"/>
      <c r="O92" s="259"/>
      <c r="P92" s="259"/>
      <c r="Q92" s="259"/>
      <c r="R92" s="380"/>
      <c r="S92" s="259"/>
      <c r="T92" s="259"/>
    </row>
    <row r="93" spans="2:20" ht="24.95" customHeight="1">
      <c r="B93" s="259"/>
      <c r="C93" s="585"/>
      <c r="D93" s="586"/>
      <c r="E93" s="259"/>
      <c r="F93" s="259"/>
      <c r="G93" s="259"/>
      <c r="J93" s="259"/>
      <c r="K93" s="236"/>
      <c r="L93" s="259"/>
      <c r="M93" s="299"/>
      <c r="N93" s="299"/>
      <c r="O93" s="259"/>
      <c r="P93" s="259"/>
      <c r="Q93" s="259"/>
      <c r="R93" s="380"/>
      <c r="S93" s="259"/>
      <c r="T93" s="259"/>
    </row>
    <row r="94" spans="2:20" ht="24.95" customHeight="1">
      <c r="B94" s="259"/>
      <c r="C94" s="585"/>
      <c r="D94" s="586"/>
      <c r="E94" s="259"/>
      <c r="F94" s="259"/>
      <c r="G94" s="259"/>
      <c r="J94" s="259"/>
      <c r="K94" s="236"/>
      <c r="L94" s="259"/>
      <c r="M94" s="299"/>
      <c r="N94" s="299"/>
      <c r="O94" s="259"/>
      <c r="P94" s="259"/>
      <c r="Q94" s="259"/>
      <c r="R94" s="380"/>
      <c r="S94" s="259"/>
      <c r="T94" s="259"/>
    </row>
    <row r="95" spans="2:20" ht="24.95" customHeight="1">
      <c r="B95" s="259"/>
      <c r="C95" s="585"/>
      <c r="D95" s="586"/>
      <c r="E95" s="259"/>
      <c r="F95" s="259"/>
      <c r="G95" s="259"/>
      <c r="J95" s="259"/>
      <c r="K95" s="236"/>
      <c r="L95" s="259"/>
      <c r="M95" s="299"/>
      <c r="N95" s="299"/>
      <c r="O95" s="259"/>
      <c r="P95" s="259"/>
      <c r="Q95" s="259"/>
      <c r="R95" s="380"/>
      <c r="S95" s="259"/>
      <c r="T95" s="259"/>
    </row>
    <row r="96" spans="2:20" ht="24.95" customHeight="1">
      <c r="B96" s="259"/>
      <c r="C96" s="585"/>
      <c r="D96" s="586"/>
      <c r="E96" s="259"/>
      <c r="F96" s="259"/>
      <c r="G96" s="259"/>
      <c r="J96" s="259"/>
      <c r="K96" s="236"/>
      <c r="L96" s="259"/>
      <c r="M96" s="299"/>
      <c r="N96" s="299"/>
      <c r="O96" s="259"/>
      <c r="P96" s="259"/>
      <c r="Q96" s="259"/>
      <c r="R96" s="380"/>
      <c r="S96" s="259"/>
      <c r="T96" s="259"/>
    </row>
    <row r="97" spans="2:20" ht="24.95" customHeight="1">
      <c r="B97" s="259"/>
      <c r="C97" s="585"/>
      <c r="D97" s="586"/>
      <c r="E97" s="259"/>
      <c r="F97" s="259"/>
      <c r="G97" s="259"/>
      <c r="J97" s="259"/>
      <c r="K97" s="236"/>
      <c r="L97" s="259"/>
      <c r="M97" s="299"/>
      <c r="N97" s="299"/>
      <c r="O97" s="259"/>
      <c r="P97" s="259"/>
      <c r="Q97" s="259"/>
      <c r="R97" s="380"/>
      <c r="S97" s="259"/>
      <c r="T97" s="259"/>
    </row>
    <row r="98" spans="2:20" ht="24.95" customHeight="1">
      <c r="B98" s="259"/>
      <c r="C98" s="585"/>
      <c r="D98" s="586"/>
      <c r="E98" s="259"/>
      <c r="F98" s="259"/>
      <c r="G98" s="259"/>
      <c r="J98" s="259"/>
      <c r="K98" s="236"/>
      <c r="L98" s="259"/>
      <c r="M98" s="299"/>
      <c r="N98" s="299"/>
      <c r="O98" s="259"/>
      <c r="P98" s="259"/>
      <c r="Q98" s="259"/>
      <c r="R98" s="380"/>
      <c r="S98" s="259"/>
      <c r="T98" s="259"/>
    </row>
    <row r="99" spans="2:20" ht="24.95" customHeight="1">
      <c r="B99" s="259"/>
      <c r="C99" s="585"/>
      <c r="D99" s="586"/>
      <c r="E99" s="259"/>
      <c r="F99" s="259"/>
      <c r="G99" s="259"/>
      <c r="J99" s="259"/>
      <c r="K99" s="236"/>
      <c r="L99" s="259"/>
      <c r="M99" s="299"/>
      <c r="N99" s="299"/>
      <c r="O99" s="259"/>
      <c r="P99" s="259"/>
      <c r="Q99" s="259"/>
      <c r="R99" s="380"/>
      <c r="S99" s="259"/>
      <c r="T99" s="259"/>
    </row>
    <row r="100" spans="2:20" ht="24.95" customHeight="1">
      <c r="B100" s="259"/>
      <c r="C100" s="585"/>
      <c r="D100" s="586"/>
      <c r="E100" s="259"/>
      <c r="F100" s="259"/>
      <c r="G100" s="259"/>
      <c r="J100" s="259"/>
      <c r="K100" s="236"/>
      <c r="L100" s="259"/>
      <c r="M100" s="299"/>
      <c r="N100" s="299"/>
      <c r="O100" s="259"/>
      <c r="P100" s="259"/>
      <c r="Q100" s="259"/>
      <c r="R100" s="380"/>
      <c r="S100" s="259"/>
      <c r="T100" s="259"/>
    </row>
    <row r="101" spans="2:20" ht="24.95" customHeight="1">
      <c r="B101" s="259"/>
      <c r="C101" s="585"/>
      <c r="D101" s="586"/>
      <c r="E101" s="259"/>
      <c r="F101" s="259"/>
      <c r="G101" s="259"/>
      <c r="J101" s="259"/>
      <c r="K101" s="236"/>
      <c r="L101" s="259"/>
      <c r="M101" s="299"/>
      <c r="N101" s="299"/>
      <c r="O101" s="259"/>
      <c r="P101" s="259"/>
      <c r="Q101" s="259"/>
      <c r="R101" s="380"/>
      <c r="S101" s="259"/>
      <c r="T101" s="259"/>
    </row>
    <row r="102" spans="2:20" ht="24.95" customHeight="1">
      <c r="B102" s="259"/>
      <c r="C102" s="585"/>
      <c r="D102" s="586"/>
      <c r="E102" s="259"/>
      <c r="F102" s="259"/>
      <c r="G102" s="259"/>
      <c r="J102" s="259"/>
      <c r="K102" s="236"/>
      <c r="L102" s="259"/>
      <c r="M102" s="299"/>
      <c r="N102" s="299"/>
      <c r="O102" s="259"/>
      <c r="P102" s="259"/>
      <c r="Q102" s="259"/>
      <c r="R102" s="380"/>
      <c r="S102" s="259"/>
      <c r="T102" s="259"/>
    </row>
    <row r="103" spans="2:20" ht="24.95" customHeight="1">
      <c r="B103" s="259"/>
      <c r="C103" s="585"/>
      <c r="D103" s="586"/>
      <c r="E103" s="259"/>
      <c r="F103" s="259"/>
      <c r="G103" s="259"/>
      <c r="J103" s="259"/>
      <c r="K103" s="236"/>
      <c r="L103" s="259"/>
      <c r="M103" s="299"/>
      <c r="N103" s="299"/>
      <c r="O103" s="259"/>
      <c r="P103" s="259"/>
      <c r="Q103" s="259"/>
      <c r="R103" s="380"/>
      <c r="S103" s="259"/>
      <c r="T103" s="259"/>
    </row>
    <row r="104" spans="2:20" ht="24.95" customHeight="1">
      <c r="B104" s="259"/>
      <c r="C104" s="585"/>
      <c r="D104" s="586"/>
      <c r="E104" s="259"/>
      <c r="F104" s="259"/>
      <c r="G104" s="259"/>
      <c r="J104" s="259"/>
      <c r="K104" s="236"/>
      <c r="L104" s="259"/>
      <c r="M104" s="299"/>
      <c r="N104" s="299"/>
      <c r="O104" s="259"/>
      <c r="P104" s="259"/>
      <c r="Q104" s="259"/>
      <c r="R104" s="380"/>
      <c r="S104" s="259"/>
      <c r="T104" s="259"/>
    </row>
    <row r="105" spans="2:20" ht="24.95" customHeight="1">
      <c r="B105" s="259"/>
      <c r="C105" s="585"/>
      <c r="D105" s="586"/>
      <c r="E105" s="259"/>
      <c r="F105" s="259"/>
      <c r="G105" s="259"/>
      <c r="J105" s="259"/>
      <c r="K105" s="236"/>
      <c r="L105" s="259"/>
      <c r="M105" s="299"/>
      <c r="N105" s="299"/>
      <c r="O105" s="259"/>
      <c r="P105" s="259"/>
      <c r="Q105" s="259"/>
      <c r="R105" s="380"/>
      <c r="S105" s="259"/>
      <c r="T105" s="259"/>
    </row>
    <row r="106" spans="2:20" ht="24.95" customHeight="1">
      <c r="B106" s="259"/>
      <c r="C106" s="585"/>
      <c r="D106" s="586"/>
      <c r="E106" s="259"/>
      <c r="F106" s="259"/>
      <c r="G106" s="259"/>
      <c r="J106" s="259"/>
      <c r="K106" s="236"/>
      <c r="L106" s="259"/>
      <c r="M106" s="299"/>
      <c r="N106" s="299"/>
      <c r="O106" s="259"/>
      <c r="P106" s="259"/>
      <c r="Q106" s="259"/>
      <c r="R106" s="380"/>
      <c r="S106" s="259"/>
      <c r="T106" s="259"/>
    </row>
    <row r="107" spans="2:20" ht="24.95" customHeight="1">
      <c r="B107" s="259"/>
      <c r="C107" s="585"/>
      <c r="D107" s="586"/>
      <c r="E107" s="259"/>
      <c r="F107" s="259"/>
      <c r="G107" s="259"/>
      <c r="J107" s="259"/>
      <c r="K107" s="236"/>
      <c r="L107" s="259"/>
      <c r="M107" s="299"/>
      <c r="N107" s="299"/>
      <c r="O107" s="259"/>
      <c r="P107" s="259"/>
      <c r="Q107" s="259"/>
      <c r="R107" s="380"/>
      <c r="S107" s="259"/>
      <c r="T107" s="259"/>
    </row>
    <row r="108" spans="2:20" ht="24.95" customHeight="1">
      <c r="B108" s="259"/>
      <c r="C108" s="585"/>
      <c r="D108" s="586"/>
      <c r="E108" s="259"/>
      <c r="F108" s="259"/>
      <c r="G108" s="259"/>
      <c r="J108" s="259"/>
      <c r="K108" s="236"/>
      <c r="L108" s="259"/>
      <c r="M108" s="299"/>
      <c r="N108" s="299"/>
      <c r="O108" s="259"/>
      <c r="P108" s="259"/>
      <c r="Q108" s="259"/>
      <c r="R108" s="380"/>
      <c r="S108" s="259"/>
      <c r="T108" s="259"/>
    </row>
    <row r="109" spans="2:20" ht="24.95" customHeight="1">
      <c r="B109" s="259"/>
      <c r="C109" s="585"/>
      <c r="D109" s="586"/>
      <c r="E109" s="259"/>
      <c r="F109" s="259"/>
      <c r="G109" s="259"/>
      <c r="J109" s="259"/>
      <c r="K109" s="236"/>
      <c r="L109" s="259"/>
      <c r="M109" s="299"/>
      <c r="N109" s="299"/>
      <c r="O109" s="259"/>
      <c r="P109" s="259"/>
      <c r="Q109" s="259"/>
      <c r="R109" s="380"/>
      <c r="S109" s="259"/>
      <c r="T109" s="259"/>
    </row>
    <row r="110" spans="2:20" ht="24.95" customHeight="1">
      <c r="B110" s="259"/>
      <c r="C110" s="585"/>
      <c r="D110" s="586"/>
      <c r="E110" s="259"/>
      <c r="F110" s="259"/>
      <c r="G110" s="259"/>
      <c r="J110" s="259"/>
      <c r="K110" s="236"/>
      <c r="L110" s="259"/>
      <c r="M110" s="299"/>
      <c r="N110" s="299"/>
      <c r="O110" s="259"/>
      <c r="P110" s="259"/>
      <c r="Q110" s="259"/>
      <c r="R110" s="380"/>
      <c r="S110" s="259"/>
      <c r="T110" s="259"/>
    </row>
    <row r="111" spans="2:20" ht="24.95" customHeight="1">
      <c r="B111" s="259"/>
      <c r="C111" s="585"/>
      <c r="D111" s="586"/>
      <c r="E111" s="259"/>
      <c r="F111" s="259"/>
      <c r="G111" s="259"/>
      <c r="J111" s="259"/>
      <c r="K111" s="236"/>
      <c r="L111" s="259"/>
      <c r="M111" s="299"/>
      <c r="N111" s="299"/>
      <c r="O111" s="259"/>
      <c r="P111" s="259"/>
      <c r="Q111" s="259"/>
      <c r="R111" s="380"/>
      <c r="S111" s="259"/>
      <c r="T111" s="259"/>
    </row>
    <row r="112" spans="2:20" ht="24.95" customHeight="1">
      <c r="B112" s="259"/>
      <c r="C112" s="585"/>
      <c r="D112" s="586"/>
      <c r="E112" s="259"/>
      <c r="F112" s="259"/>
      <c r="G112" s="259"/>
      <c r="J112" s="259"/>
      <c r="K112" s="236"/>
      <c r="L112" s="259"/>
      <c r="M112" s="299"/>
      <c r="N112" s="299"/>
      <c r="O112" s="259"/>
      <c r="P112" s="259"/>
      <c r="Q112" s="259"/>
      <c r="R112" s="380"/>
      <c r="S112" s="259"/>
      <c r="T112" s="259"/>
    </row>
    <row r="113" spans="2:20" ht="24.95" customHeight="1">
      <c r="B113" s="259"/>
      <c r="C113" s="585"/>
      <c r="D113" s="586"/>
      <c r="E113" s="259"/>
      <c r="F113" s="259"/>
      <c r="G113" s="259"/>
      <c r="J113" s="259"/>
      <c r="K113" s="236"/>
      <c r="L113" s="259"/>
      <c r="M113" s="299"/>
      <c r="N113" s="299"/>
      <c r="O113" s="259"/>
      <c r="P113" s="259"/>
      <c r="Q113" s="259"/>
      <c r="R113" s="380"/>
      <c r="S113" s="259"/>
      <c r="T113" s="259"/>
    </row>
    <row r="114" spans="2:20" ht="24.95" customHeight="1">
      <c r="B114" s="259"/>
      <c r="C114" s="585"/>
      <c r="D114" s="586"/>
      <c r="E114" s="259"/>
      <c r="F114" s="259"/>
      <c r="G114" s="259"/>
      <c r="J114" s="259"/>
      <c r="K114" s="236"/>
      <c r="L114" s="259"/>
      <c r="M114" s="299"/>
      <c r="N114" s="299"/>
      <c r="O114" s="259"/>
      <c r="P114" s="259"/>
      <c r="Q114" s="259"/>
      <c r="R114" s="380"/>
      <c r="S114" s="259"/>
      <c r="T114" s="259"/>
    </row>
    <row r="115" spans="2:20" ht="24.95" customHeight="1">
      <c r="B115" s="259"/>
      <c r="C115" s="585"/>
      <c r="D115" s="586"/>
      <c r="E115" s="259"/>
      <c r="F115" s="259"/>
      <c r="G115" s="259"/>
      <c r="J115" s="259"/>
      <c r="K115" s="236"/>
      <c r="L115" s="259"/>
      <c r="M115" s="299"/>
      <c r="N115" s="299"/>
      <c r="O115" s="259"/>
      <c r="P115" s="259"/>
      <c r="Q115" s="259"/>
      <c r="R115" s="380"/>
      <c r="S115" s="259"/>
      <c r="T115" s="259"/>
    </row>
    <row r="116" spans="2:20" ht="24.95" customHeight="1">
      <c r="B116" s="259"/>
      <c r="C116" s="585"/>
      <c r="D116" s="586"/>
      <c r="E116" s="259"/>
      <c r="F116" s="259"/>
      <c r="G116" s="259"/>
      <c r="J116" s="259"/>
      <c r="K116" s="236"/>
      <c r="L116" s="259"/>
      <c r="M116" s="299"/>
      <c r="N116" s="299"/>
      <c r="O116" s="259"/>
      <c r="P116" s="259"/>
      <c r="Q116" s="259"/>
      <c r="R116" s="380"/>
      <c r="S116" s="259"/>
      <c r="T116" s="259"/>
    </row>
    <row r="117" spans="2:20" ht="24.95" customHeight="1">
      <c r="B117" s="259"/>
      <c r="C117" s="585"/>
      <c r="D117" s="586"/>
      <c r="E117" s="259"/>
      <c r="F117" s="259"/>
      <c r="G117" s="259"/>
      <c r="J117" s="259"/>
      <c r="K117" s="236"/>
      <c r="L117" s="259"/>
      <c r="M117" s="299"/>
      <c r="N117" s="299"/>
      <c r="O117" s="259"/>
      <c r="P117" s="259"/>
      <c r="Q117" s="259"/>
      <c r="R117" s="380"/>
      <c r="S117" s="259"/>
      <c r="T117" s="259"/>
    </row>
    <row r="118" spans="2:20" ht="24.95" customHeight="1">
      <c r="B118" s="259"/>
      <c r="C118" s="585"/>
      <c r="D118" s="586"/>
      <c r="E118" s="259"/>
      <c r="F118" s="259"/>
      <c r="G118" s="259"/>
      <c r="J118" s="259"/>
      <c r="K118" s="236"/>
      <c r="L118" s="259"/>
      <c r="M118" s="299"/>
      <c r="N118" s="299"/>
      <c r="O118" s="259"/>
      <c r="P118" s="259"/>
      <c r="Q118" s="259"/>
      <c r="R118" s="380"/>
      <c r="S118" s="259"/>
      <c r="T118" s="259"/>
    </row>
  </sheetData>
  <mergeCells count="3">
    <mergeCell ref="A1:J1"/>
    <mergeCell ref="A2:J2"/>
    <mergeCell ref="C3:G3"/>
  </mergeCells>
  <pageMargins left="0.7" right="0.7" top="0.75" bottom="0.75" header="0.3" footer="0.3"/>
  <pageSetup orientation="portrait" horizontalDpi="360" verticalDpi="36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workbookViewId="0">
      <selection activeCell="I6" sqref="I6"/>
    </sheetView>
  </sheetViews>
  <sheetFormatPr defaultRowHeight="23.25"/>
  <cols>
    <col min="1" max="1" width="35.85546875" style="3" customWidth="1"/>
    <col min="2" max="2" width="16.28515625" style="2" customWidth="1"/>
    <col min="3" max="3" width="14.7109375" style="2" customWidth="1"/>
    <col min="4" max="4" width="15.140625" style="2" customWidth="1"/>
    <col min="5" max="16384" width="9.140625" style="1"/>
  </cols>
  <sheetData>
    <row r="1" spans="1:5">
      <c r="A1" s="3" t="s">
        <v>115</v>
      </c>
    </row>
    <row r="2" spans="1:5">
      <c r="A2" s="5" t="s">
        <v>66</v>
      </c>
      <c r="B2" s="16" t="s">
        <v>67</v>
      </c>
      <c r="C2" s="16" t="s">
        <v>68</v>
      </c>
      <c r="D2" s="16" t="s">
        <v>3</v>
      </c>
      <c r="E2" s="6" t="s">
        <v>69</v>
      </c>
    </row>
    <row r="3" spans="1:5">
      <c r="A3" s="4" t="s">
        <v>18</v>
      </c>
      <c r="B3" s="15">
        <v>455360</v>
      </c>
      <c r="C3" s="15">
        <v>313211</v>
      </c>
      <c r="D3" s="15">
        <f>B3-C3</f>
        <v>142149</v>
      </c>
      <c r="E3" s="7"/>
    </row>
    <row r="4" spans="1:5" ht="46.5">
      <c r="A4" s="9" t="s">
        <v>19</v>
      </c>
      <c r="B4" s="15">
        <v>358720</v>
      </c>
      <c r="C4" s="15">
        <v>312520</v>
      </c>
      <c r="D4" s="15">
        <f t="shared" ref="D4:D11" si="0">B4-C4</f>
        <v>46200</v>
      </c>
      <c r="E4" s="7"/>
    </row>
    <row r="5" spans="1:5">
      <c r="A5" s="1198" t="s">
        <v>20</v>
      </c>
      <c r="B5" s="1196">
        <v>219210</v>
      </c>
      <c r="C5" s="1196">
        <v>184177</v>
      </c>
      <c r="D5" s="1196">
        <f t="shared" si="0"/>
        <v>35033</v>
      </c>
      <c r="E5" s="7"/>
    </row>
    <row r="6" spans="1:5">
      <c r="A6" s="1198"/>
      <c r="B6" s="1197"/>
      <c r="C6" s="1197"/>
      <c r="D6" s="1197"/>
      <c r="E6" s="7"/>
    </row>
    <row r="7" spans="1:5">
      <c r="A7" s="1198" t="s">
        <v>21</v>
      </c>
      <c r="B7" s="1196">
        <v>477820</v>
      </c>
      <c r="C7" s="1196">
        <v>353184</v>
      </c>
      <c r="D7" s="1196">
        <f t="shared" si="0"/>
        <v>124636</v>
      </c>
      <c r="E7" s="7"/>
    </row>
    <row r="8" spans="1:5">
      <c r="A8" s="1198"/>
      <c r="B8" s="1197"/>
      <c r="C8" s="1197"/>
      <c r="D8" s="1197"/>
      <c r="E8" s="7"/>
    </row>
    <row r="9" spans="1:5">
      <c r="A9" s="8" t="s">
        <v>22</v>
      </c>
      <c r="B9" s="15">
        <v>37950</v>
      </c>
      <c r="C9" s="15">
        <v>36000</v>
      </c>
      <c r="D9" s="15">
        <f t="shared" si="0"/>
        <v>1950</v>
      </c>
      <c r="E9" s="7"/>
    </row>
    <row r="10" spans="1:5" ht="46.5">
      <c r="A10" s="8" t="s">
        <v>23</v>
      </c>
      <c r="B10" s="15">
        <v>358257</v>
      </c>
      <c r="C10" s="15">
        <v>287973</v>
      </c>
      <c r="D10" s="15">
        <f t="shared" si="0"/>
        <v>70284</v>
      </c>
      <c r="E10" s="7"/>
    </row>
    <row r="11" spans="1:5">
      <c r="A11" s="1198" t="s">
        <v>72</v>
      </c>
      <c r="B11" s="1196">
        <v>180800</v>
      </c>
      <c r="C11" s="1196">
        <v>180800</v>
      </c>
      <c r="D11" s="1196">
        <f t="shared" si="0"/>
        <v>0</v>
      </c>
      <c r="E11" s="7"/>
    </row>
    <row r="12" spans="1:5">
      <c r="A12" s="1198"/>
      <c r="B12" s="1197"/>
      <c r="C12" s="1197"/>
      <c r="D12" s="1197"/>
      <c r="E12" s="7"/>
    </row>
    <row r="13" spans="1:5">
      <c r="A13" s="5" t="s">
        <v>70</v>
      </c>
      <c r="B13" s="15">
        <f>SUM(B3:B12)</f>
        <v>2088117</v>
      </c>
      <c r="C13" s="15">
        <f>SUM(C3:C12)</f>
        <v>1667865</v>
      </c>
      <c r="D13" s="15">
        <f>B13-C13</f>
        <v>420252</v>
      </c>
      <c r="E13" s="7"/>
    </row>
    <row r="15" spans="1:5">
      <c r="A15" s="3" t="s">
        <v>73</v>
      </c>
    </row>
    <row r="16" spans="1:5">
      <c r="A16" s="5" t="s">
        <v>66</v>
      </c>
      <c r="B16" s="17" t="s">
        <v>67</v>
      </c>
      <c r="C16" s="17" t="s">
        <v>68</v>
      </c>
      <c r="D16" s="17" t="s">
        <v>3</v>
      </c>
      <c r="E16" s="6" t="s">
        <v>69</v>
      </c>
    </row>
    <row r="17" spans="1:5" ht="42">
      <c r="A17" s="11" t="s">
        <v>62</v>
      </c>
      <c r="B17" s="12">
        <v>871575</v>
      </c>
      <c r="C17" s="10">
        <v>599029.18000000005</v>
      </c>
      <c r="D17" s="10">
        <f>B17-C17</f>
        <v>272545.81999999995</v>
      </c>
      <c r="E17" s="7"/>
    </row>
    <row r="18" spans="1:5" ht="42">
      <c r="A18" s="11" t="s">
        <v>63</v>
      </c>
      <c r="B18" s="13">
        <v>877750</v>
      </c>
      <c r="C18" s="13">
        <v>877750</v>
      </c>
      <c r="D18" s="14">
        <f>B18-C18</f>
        <v>0</v>
      </c>
      <c r="E18" s="7"/>
    </row>
    <row r="19" spans="1:5">
      <c r="A19" s="5" t="s">
        <v>70</v>
      </c>
      <c r="B19" s="15">
        <f>SUM(B17:B18)</f>
        <v>1749325</v>
      </c>
      <c r="C19" s="15">
        <f>SUM(C17:C18)</f>
        <v>1476779.1800000002</v>
      </c>
      <c r="D19" s="15">
        <f>B19-C19</f>
        <v>272545.81999999983</v>
      </c>
      <c r="E19" s="7"/>
    </row>
    <row r="21" spans="1:5">
      <c r="A21" s="3" t="s">
        <v>74</v>
      </c>
    </row>
    <row r="22" spans="1:5">
      <c r="A22" s="4" t="s">
        <v>71</v>
      </c>
      <c r="B22" s="15">
        <v>2088117</v>
      </c>
      <c r="C22" s="15">
        <v>1667865</v>
      </c>
      <c r="D22" s="15">
        <f t="shared" ref="D22:D27" si="1">B22-C22</f>
        <v>420252</v>
      </c>
      <c r="E22" s="7"/>
    </row>
    <row r="23" spans="1:5">
      <c r="A23" s="4" t="s">
        <v>75</v>
      </c>
      <c r="B23" s="15">
        <v>192336</v>
      </c>
      <c r="C23" s="15">
        <v>158920</v>
      </c>
      <c r="D23" s="15">
        <f t="shared" si="1"/>
        <v>33416</v>
      </c>
      <c r="E23" s="7"/>
    </row>
    <row r="24" spans="1:5">
      <c r="A24" s="4" t="s">
        <v>76</v>
      </c>
      <c r="B24" s="15">
        <v>1749325</v>
      </c>
      <c r="C24" s="15">
        <v>1476779.18</v>
      </c>
      <c r="D24" s="15">
        <f t="shared" si="1"/>
        <v>272545.82000000007</v>
      </c>
      <c r="E24" s="7"/>
    </row>
    <row r="25" spans="1:5">
      <c r="A25" s="4" t="s">
        <v>77</v>
      </c>
      <c r="B25" s="15">
        <v>308806</v>
      </c>
      <c r="C25" s="15">
        <v>147419</v>
      </c>
      <c r="D25" s="15">
        <f t="shared" si="1"/>
        <v>161387</v>
      </c>
      <c r="E25" s="7"/>
    </row>
    <row r="26" spans="1:5">
      <c r="A26" s="4" t="s">
        <v>78</v>
      </c>
      <c r="B26" s="15">
        <v>7211760</v>
      </c>
      <c r="C26" s="15">
        <v>6675133</v>
      </c>
      <c r="D26" s="15">
        <f t="shared" si="1"/>
        <v>536627</v>
      </c>
      <c r="E26" s="7"/>
    </row>
    <row r="27" spans="1:5">
      <c r="A27" s="5" t="s">
        <v>70</v>
      </c>
      <c r="B27" s="15">
        <f>SUM(B22:B26)</f>
        <v>11550344</v>
      </c>
      <c r="C27" s="15">
        <f>SUM(C22:C26)</f>
        <v>10126116.18</v>
      </c>
      <c r="D27" s="15">
        <f t="shared" si="1"/>
        <v>1424227.8200000003</v>
      </c>
      <c r="E27" s="7"/>
    </row>
  </sheetData>
  <mergeCells count="12">
    <mergeCell ref="C11:C12"/>
    <mergeCell ref="D11:D12"/>
    <mergeCell ref="A5:A6"/>
    <mergeCell ref="A7:A8"/>
    <mergeCell ref="A11:A12"/>
    <mergeCell ref="B5:B6"/>
    <mergeCell ref="C5:C6"/>
    <mergeCell ref="D5:D6"/>
    <mergeCell ref="B7:B8"/>
    <mergeCell ref="C7:C8"/>
    <mergeCell ref="D7:D8"/>
    <mergeCell ref="B11:B12"/>
  </mergeCells>
  <pageMargins left="0.7" right="0.7" top="0.75" bottom="0.75" header="0.3" footer="0.3"/>
  <pageSetup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4"/>
  <sheetViews>
    <sheetView topLeftCell="C25" workbookViewId="0">
      <selection activeCell="J30" sqref="J30"/>
    </sheetView>
  </sheetViews>
  <sheetFormatPr defaultRowHeight="24.95" customHeight="1"/>
  <cols>
    <col min="1" max="1" width="4.85546875" style="403" customWidth="1"/>
    <col min="2" max="2" width="32.7109375" style="400" customWidth="1"/>
    <col min="3" max="3" width="15" style="400" customWidth="1"/>
    <col min="4" max="4" width="15.28515625" style="401" customWidth="1"/>
    <col min="5" max="5" width="12.7109375" style="401" customWidth="1"/>
    <col min="6" max="6" width="14.140625" style="401" customWidth="1"/>
    <col min="7" max="10" width="10.7109375" style="400" customWidth="1"/>
    <col min="11" max="11" width="20" style="400" customWidth="1"/>
    <col min="12" max="16384" width="9.140625" style="400"/>
  </cols>
  <sheetData>
    <row r="1" spans="1:14" ht="24.95" customHeight="1">
      <c r="A1" s="1201" t="s">
        <v>116</v>
      </c>
      <c r="B1" s="1201"/>
      <c r="C1" s="1201"/>
      <c r="D1" s="1201"/>
      <c r="E1" s="1201"/>
      <c r="F1" s="1201"/>
      <c r="G1" s="1201"/>
      <c r="H1" s="1201"/>
      <c r="I1" s="1201"/>
      <c r="J1" s="1201"/>
      <c r="K1" s="1201"/>
    </row>
    <row r="2" spans="1:14" ht="24.95" customHeight="1">
      <c r="A2" s="1202" t="s">
        <v>117</v>
      </c>
      <c r="B2" s="1202" t="s">
        <v>118</v>
      </c>
      <c r="C2" s="1202" t="s">
        <v>119</v>
      </c>
      <c r="D2" s="1205" t="s">
        <v>120</v>
      </c>
      <c r="E2" s="1205" t="s">
        <v>121</v>
      </c>
      <c r="F2" s="1205" t="s">
        <v>68</v>
      </c>
      <c r="G2" s="1200" t="s">
        <v>122</v>
      </c>
      <c r="H2" s="1200"/>
      <c r="I2" s="1200"/>
      <c r="J2" s="1200"/>
      <c r="K2" s="1202" t="s">
        <v>69</v>
      </c>
      <c r="L2" s="402"/>
      <c r="M2" s="402"/>
      <c r="N2" s="402"/>
    </row>
    <row r="3" spans="1:14" ht="24.95" customHeight="1">
      <c r="A3" s="1203"/>
      <c r="B3" s="1203"/>
      <c r="C3" s="1203"/>
      <c r="D3" s="1206"/>
      <c r="E3" s="1206"/>
      <c r="F3" s="1206"/>
      <c r="G3" s="398" t="s">
        <v>123</v>
      </c>
      <c r="H3" s="398" t="s">
        <v>124</v>
      </c>
      <c r="I3" s="398" t="s">
        <v>125</v>
      </c>
      <c r="J3" s="398" t="s">
        <v>126</v>
      </c>
      <c r="K3" s="1203"/>
      <c r="L3" s="402"/>
      <c r="M3" s="402"/>
      <c r="N3" s="402"/>
    </row>
    <row r="4" spans="1:14" ht="24.95" customHeight="1">
      <c r="A4" s="1204"/>
      <c r="B4" s="1204"/>
      <c r="C4" s="1204"/>
      <c r="D4" s="1207"/>
      <c r="E4" s="1207"/>
      <c r="F4" s="1207"/>
      <c r="G4" s="398" t="s">
        <v>127</v>
      </c>
      <c r="H4" s="398" t="s">
        <v>128</v>
      </c>
      <c r="I4" s="398" t="s">
        <v>129</v>
      </c>
      <c r="J4" s="398" t="s">
        <v>130</v>
      </c>
      <c r="K4" s="1204"/>
      <c r="L4" s="402"/>
      <c r="M4" s="402"/>
      <c r="N4" s="402"/>
    </row>
    <row r="5" spans="1:14" ht="50.1" customHeight="1">
      <c r="A5" s="404">
        <v>1</v>
      </c>
      <c r="B5" s="405" t="s">
        <v>52</v>
      </c>
      <c r="C5" s="404" t="s">
        <v>133</v>
      </c>
      <c r="D5" s="406">
        <v>192336</v>
      </c>
      <c r="E5" s="406">
        <v>192336</v>
      </c>
      <c r="F5" s="406">
        <v>3040</v>
      </c>
      <c r="G5" s="407" t="s">
        <v>131</v>
      </c>
      <c r="H5" s="407" t="s">
        <v>131</v>
      </c>
      <c r="I5" s="407" t="s">
        <v>131</v>
      </c>
      <c r="J5" s="407" t="s">
        <v>131</v>
      </c>
      <c r="K5" s="399" t="s">
        <v>132</v>
      </c>
    </row>
    <row r="6" spans="1:14" s="408" customFormat="1" ht="50.1" customHeight="1">
      <c r="A6" s="404">
        <v>2</v>
      </c>
      <c r="B6" s="11" t="s">
        <v>109</v>
      </c>
      <c r="C6" s="409" t="s">
        <v>134</v>
      </c>
      <c r="D6" s="410">
        <v>80140</v>
      </c>
      <c r="E6" s="410">
        <v>80140</v>
      </c>
      <c r="F6" s="411">
        <v>27006</v>
      </c>
      <c r="G6" s="407" t="s">
        <v>131</v>
      </c>
      <c r="H6" s="407" t="s">
        <v>131</v>
      </c>
      <c r="I6" s="407" t="s">
        <v>131</v>
      </c>
      <c r="J6" s="407" t="s">
        <v>131</v>
      </c>
      <c r="K6" s="399" t="s">
        <v>132</v>
      </c>
    </row>
    <row r="7" spans="1:14" s="408" customFormat="1" ht="75" customHeight="1">
      <c r="A7" s="404">
        <v>3</v>
      </c>
      <c r="B7" s="11" t="s">
        <v>110</v>
      </c>
      <c r="C7" s="409"/>
      <c r="D7" s="410">
        <v>233762</v>
      </c>
      <c r="E7" s="410">
        <v>233762</v>
      </c>
      <c r="F7" s="410">
        <v>1509071</v>
      </c>
      <c r="G7" s="407" t="s">
        <v>131</v>
      </c>
      <c r="H7" s="407" t="s">
        <v>131</v>
      </c>
      <c r="I7" s="407" t="s">
        <v>131</v>
      </c>
      <c r="J7" s="407" t="s">
        <v>131</v>
      </c>
      <c r="K7" s="412" t="s">
        <v>132</v>
      </c>
    </row>
    <row r="8" spans="1:14" ht="24.95" customHeight="1">
      <c r="A8" s="404">
        <v>4</v>
      </c>
      <c r="B8" s="11" t="s">
        <v>111</v>
      </c>
      <c r="C8" s="409"/>
      <c r="D8" s="397">
        <v>1215000</v>
      </c>
      <c r="E8" s="397">
        <v>1215000</v>
      </c>
      <c r="F8" s="413">
        <v>910120</v>
      </c>
      <c r="G8" s="407" t="s">
        <v>131</v>
      </c>
      <c r="H8" s="407" t="s">
        <v>131</v>
      </c>
      <c r="I8" s="407" t="s">
        <v>131</v>
      </c>
      <c r="J8" s="407" t="s">
        <v>131</v>
      </c>
      <c r="K8" s="399" t="s">
        <v>132</v>
      </c>
    </row>
    <row r="9" spans="1:14" ht="75" customHeight="1">
      <c r="A9" s="404">
        <v>5</v>
      </c>
      <c r="B9" s="414" t="s">
        <v>114</v>
      </c>
      <c r="C9" s="409" t="s">
        <v>135</v>
      </c>
      <c r="D9" s="406">
        <v>67951</v>
      </c>
      <c r="E9" s="406">
        <v>67951</v>
      </c>
      <c r="F9" s="406">
        <v>6082</v>
      </c>
      <c r="G9" s="407" t="s">
        <v>131</v>
      </c>
      <c r="H9" s="407" t="s">
        <v>131</v>
      </c>
      <c r="I9" s="407" t="s">
        <v>131</v>
      </c>
      <c r="J9" s="407" t="s">
        <v>131</v>
      </c>
      <c r="K9" s="399" t="s">
        <v>132</v>
      </c>
    </row>
    <row r="10" spans="1:14" ht="50.1" customHeight="1">
      <c r="A10" s="404">
        <v>6</v>
      </c>
      <c r="B10" s="415" t="s">
        <v>112</v>
      </c>
      <c r="C10" s="396"/>
      <c r="D10" s="406">
        <v>74595</v>
      </c>
      <c r="E10" s="406">
        <v>74595</v>
      </c>
      <c r="F10" s="406">
        <v>0</v>
      </c>
      <c r="G10" s="407" t="s">
        <v>131</v>
      </c>
      <c r="H10" s="407" t="s">
        <v>131</v>
      </c>
      <c r="I10" s="407" t="s">
        <v>131</v>
      </c>
      <c r="J10" s="407" t="s">
        <v>131</v>
      </c>
      <c r="K10" s="399" t="s">
        <v>132</v>
      </c>
    </row>
    <row r="11" spans="1:14" ht="24.95" customHeight="1">
      <c r="A11" s="404">
        <v>7</v>
      </c>
      <c r="B11" s="399" t="s">
        <v>113</v>
      </c>
      <c r="C11" s="396"/>
      <c r="D11" s="397">
        <v>166260</v>
      </c>
      <c r="E11" s="397">
        <v>166260</v>
      </c>
      <c r="F11" s="397">
        <v>62613</v>
      </c>
      <c r="G11" s="407" t="s">
        <v>131</v>
      </c>
      <c r="H11" s="407" t="s">
        <v>131</v>
      </c>
      <c r="I11" s="407" t="s">
        <v>131</v>
      </c>
      <c r="J11" s="407" t="s">
        <v>131</v>
      </c>
      <c r="K11" s="399" t="s">
        <v>132</v>
      </c>
    </row>
    <row r="12" spans="1:14" ht="24.95" customHeight="1">
      <c r="A12" s="404">
        <v>8</v>
      </c>
      <c r="B12" s="405" t="s">
        <v>91</v>
      </c>
      <c r="C12" s="404" t="s">
        <v>136</v>
      </c>
      <c r="D12" s="397">
        <v>50000</v>
      </c>
      <c r="E12" s="397">
        <v>50000</v>
      </c>
      <c r="F12" s="397">
        <v>9030</v>
      </c>
      <c r="G12" s="407" t="s">
        <v>131</v>
      </c>
      <c r="H12" s="407" t="s">
        <v>131</v>
      </c>
      <c r="I12" s="407" t="s">
        <v>131</v>
      </c>
      <c r="J12" s="407" t="s">
        <v>131</v>
      </c>
      <c r="K12" s="399" t="s">
        <v>132</v>
      </c>
    </row>
    <row r="13" spans="1:14" ht="24.95" customHeight="1">
      <c r="A13" s="404">
        <v>9</v>
      </c>
      <c r="B13" s="405" t="s">
        <v>92</v>
      </c>
      <c r="C13" s="396"/>
      <c r="D13" s="397">
        <v>70600</v>
      </c>
      <c r="E13" s="397">
        <v>70600</v>
      </c>
      <c r="F13" s="397">
        <v>0</v>
      </c>
      <c r="G13" s="407" t="s">
        <v>131</v>
      </c>
      <c r="H13" s="407" t="s">
        <v>131</v>
      </c>
      <c r="I13" s="407" t="s">
        <v>131</v>
      </c>
      <c r="J13" s="407" t="s">
        <v>131</v>
      </c>
      <c r="K13" s="399" t="s">
        <v>132</v>
      </c>
    </row>
    <row r="14" spans="1:14" ht="24.95" customHeight="1">
      <c r="A14" s="404">
        <v>10</v>
      </c>
      <c r="B14" s="405" t="s">
        <v>93</v>
      </c>
      <c r="C14" s="396"/>
      <c r="D14" s="397">
        <v>25600</v>
      </c>
      <c r="E14" s="397">
        <v>25600</v>
      </c>
      <c r="F14" s="397">
        <v>0</v>
      </c>
      <c r="G14" s="407" t="s">
        <v>131</v>
      </c>
      <c r="H14" s="407" t="s">
        <v>131</v>
      </c>
      <c r="I14" s="407" t="s">
        <v>131</v>
      </c>
      <c r="J14" s="407" t="s">
        <v>131</v>
      </c>
      <c r="K14" s="399" t="s">
        <v>132</v>
      </c>
    </row>
    <row r="15" spans="1:14" ht="75" customHeight="1">
      <c r="A15" s="404">
        <v>11</v>
      </c>
      <c r="B15" s="416" t="s">
        <v>90</v>
      </c>
      <c r="C15" s="396"/>
      <c r="D15" s="406">
        <v>189000</v>
      </c>
      <c r="E15" s="406">
        <v>189000</v>
      </c>
      <c r="F15" s="406">
        <v>34000</v>
      </c>
      <c r="G15" s="407" t="s">
        <v>131</v>
      </c>
      <c r="H15" s="407" t="s">
        <v>131</v>
      </c>
      <c r="I15" s="407" t="s">
        <v>131</v>
      </c>
      <c r="J15" s="407" t="s">
        <v>131</v>
      </c>
      <c r="K15" s="399" t="s">
        <v>132</v>
      </c>
    </row>
    <row r="16" spans="1:14" ht="24.95" customHeight="1">
      <c r="A16" s="404">
        <v>12</v>
      </c>
      <c r="B16" s="405" t="s">
        <v>89</v>
      </c>
      <c r="C16" s="396"/>
      <c r="D16" s="397">
        <v>251260</v>
      </c>
      <c r="E16" s="397">
        <v>251260</v>
      </c>
      <c r="F16" s="397">
        <v>4300</v>
      </c>
      <c r="G16" s="407" t="s">
        <v>131</v>
      </c>
      <c r="H16" s="407" t="s">
        <v>131</v>
      </c>
      <c r="I16" s="407" t="s">
        <v>131</v>
      </c>
      <c r="J16" s="407" t="s">
        <v>131</v>
      </c>
      <c r="K16" s="399" t="s">
        <v>132</v>
      </c>
    </row>
    <row r="17" spans="1:11" ht="24.95" customHeight="1">
      <c r="A17" s="404">
        <v>13</v>
      </c>
      <c r="B17" s="405" t="s">
        <v>94</v>
      </c>
      <c r="C17" s="396"/>
      <c r="D17" s="397">
        <v>106500</v>
      </c>
      <c r="E17" s="397">
        <v>106500</v>
      </c>
      <c r="F17" s="397">
        <v>3790</v>
      </c>
      <c r="G17" s="407" t="s">
        <v>131</v>
      </c>
      <c r="H17" s="407" t="s">
        <v>131</v>
      </c>
      <c r="I17" s="407" t="s">
        <v>131</v>
      </c>
      <c r="J17" s="407" t="s">
        <v>131</v>
      </c>
      <c r="K17" s="399" t="s">
        <v>132</v>
      </c>
    </row>
    <row r="18" spans="1:11" ht="50.1" customHeight="1">
      <c r="A18" s="404">
        <v>14</v>
      </c>
      <c r="B18" s="405" t="s">
        <v>95</v>
      </c>
      <c r="C18" s="396"/>
      <c r="D18" s="406">
        <v>180828</v>
      </c>
      <c r="E18" s="406">
        <v>180828</v>
      </c>
      <c r="F18" s="406">
        <v>118000</v>
      </c>
      <c r="G18" s="407" t="s">
        <v>131</v>
      </c>
      <c r="H18" s="407" t="s">
        <v>131</v>
      </c>
      <c r="I18" s="407" t="s">
        <v>131</v>
      </c>
      <c r="J18" s="407" t="s">
        <v>131</v>
      </c>
      <c r="K18" s="399" t="s">
        <v>132</v>
      </c>
    </row>
    <row r="19" spans="1:11" ht="90" customHeight="1">
      <c r="A19" s="404">
        <v>15</v>
      </c>
      <c r="B19" s="414" t="s">
        <v>96</v>
      </c>
      <c r="C19" s="396"/>
      <c r="D19" s="406">
        <v>419117</v>
      </c>
      <c r="E19" s="406">
        <v>419117</v>
      </c>
      <c r="F19" s="406">
        <v>363042</v>
      </c>
      <c r="G19" s="407" t="s">
        <v>131</v>
      </c>
      <c r="H19" s="407" t="s">
        <v>131</v>
      </c>
      <c r="I19" s="407" t="s">
        <v>131</v>
      </c>
      <c r="J19" s="407" t="s">
        <v>131</v>
      </c>
      <c r="K19" s="399" t="s">
        <v>132</v>
      </c>
    </row>
    <row r="20" spans="1:11" ht="24.95" customHeight="1">
      <c r="A20" s="404">
        <v>16</v>
      </c>
      <c r="B20" s="414" t="s">
        <v>97</v>
      </c>
      <c r="C20" s="396"/>
      <c r="D20" s="397">
        <v>49500</v>
      </c>
      <c r="E20" s="397">
        <v>49500</v>
      </c>
      <c r="F20" s="397">
        <v>0</v>
      </c>
      <c r="G20" s="407" t="s">
        <v>131</v>
      </c>
      <c r="H20" s="407" t="s">
        <v>131</v>
      </c>
      <c r="I20" s="407" t="s">
        <v>131</v>
      </c>
      <c r="J20" s="407" t="s">
        <v>131</v>
      </c>
      <c r="K20" s="399" t="s">
        <v>132</v>
      </c>
    </row>
    <row r="21" spans="1:11" ht="50.1" customHeight="1">
      <c r="A21" s="404">
        <v>17</v>
      </c>
      <c r="B21" s="11" t="s">
        <v>98</v>
      </c>
      <c r="C21" s="396"/>
      <c r="D21" s="406">
        <v>246720</v>
      </c>
      <c r="E21" s="406">
        <v>246720</v>
      </c>
      <c r="F21" s="406">
        <v>0</v>
      </c>
      <c r="G21" s="407" t="s">
        <v>131</v>
      </c>
      <c r="H21" s="407" t="s">
        <v>131</v>
      </c>
      <c r="I21" s="407" t="s">
        <v>131</v>
      </c>
      <c r="J21" s="407" t="s">
        <v>131</v>
      </c>
      <c r="K21" s="399" t="s">
        <v>132</v>
      </c>
    </row>
    <row r="22" spans="1:11" ht="24.95" customHeight="1">
      <c r="A22" s="404">
        <v>18</v>
      </c>
      <c r="B22" s="405" t="s">
        <v>99</v>
      </c>
      <c r="C22" s="396"/>
      <c r="D22" s="397">
        <v>269210</v>
      </c>
      <c r="E22" s="397">
        <v>269210</v>
      </c>
      <c r="F22" s="397">
        <v>83255</v>
      </c>
      <c r="G22" s="407" t="s">
        <v>131</v>
      </c>
      <c r="H22" s="407" t="s">
        <v>131</v>
      </c>
      <c r="I22" s="407" t="s">
        <v>131</v>
      </c>
      <c r="J22" s="407" t="s">
        <v>131</v>
      </c>
      <c r="K22" s="399" t="s">
        <v>132</v>
      </c>
    </row>
    <row r="23" spans="1:11" ht="50.1" customHeight="1">
      <c r="A23" s="404">
        <v>19</v>
      </c>
      <c r="B23" s="11" t="s">
        <v>105</v>
      </c>
      <c r="C23" s="396"/>
      <c r="D23" s="397">
        <v>0</v>
      </c>
      <c r="E23" s="397">
        <v>0</v>
      </c>
      <c r="F23" s="397">
        <v>0</v>
      </c>
      <c r="G23" s="407" t="s">
        <v>131</v>
      </c>
      <c r="H23" s="407" t="s">
        <v>131</v>
      </c>
      <c r="I23" s="407" t="s">
        <v>131</v>
      </c>
      <c r="J23" s="407" t="s">
        <v>131</v>
      </c>
      <c r="K23" s="399" t="s">
        <v>132</v>
      </c>
    </row>
    <row r="24" spans="1:11" ht="24.95" customHeight="1">
      <c r="A24" s="404">
        <v>20</v>
      </c>
      <c r="B24" s="11" t="s">
        <v>106</v>
      </c>
      <c r="C24" s="396"/>
      <c r="D24" s="397">
        <v>35000</v>
      </c>
      <c r="E24" s="397">
        <v>35000</v>
      </c>
      <c r="F24" s="397">
        <v>30465</v>
      </c>
      <c r="G24" s="407" t="s">
        <v>131</v>
      </c>
      <c r="H24" s="407" t="s">
        <v>131</v>
      </c>
      <c r="I24" s="407" t="s">
        <v>131</v>
      </c>
      <c r="J24" s="407" t="s">
        <v>131</v>
      </c>
      <c r="K24" s="399" t="s">
        <v>132</v>
      </c>
    </row>
    <row r="25" spans="1:11" ht="50.1" customHeight="1">
      <c r="A25" s="404">
        <v>21</v>
      </c>
      <c r="B25" s="417" t="s">
        <v>107</v>
      </c>
      <c r="C25" s="396"/>
      <c r="D25" s="406">
        <v>156000</v>
      </c>
      <c r="E25" s="406">
        <v>156000</v>
      </c>
      <c r="F25" s="406">
        <v>147000</v>
      </c>
      <c r="G25" s="407" t="s">
        <v>131</v>
      </c>
      <c r="H25" s="407" t="s">
        <v>131</v>
      </c>
      <c r="I25" s="407" t="s">
        <v>131</v>
      </c>
      <c r="J25" s="407" t="s">
        <v>131</v>
      </c>
      <c r="K25" s="399" t="s">
        <v>132</v>
      </c>
    </row>
    <row r="26" spans="1:11" ht="24.95" customHeight="1">
      <c r="A26" s="404">
        <v>22</v>
      </c>
      <c r="B26" s="412" t="s">
        <v>108</v>
      </c>
      <c r="C26" s="396"/>
      <c r="D26" s="397">
        <v>1727000</v>
      </c>
      <c r="E26" s="397">
        <v>1727000</v>
      </c>
      <c r="F26" s="397">
        <v>39850</v>
      </c>
      <c r="G26" s="407" t="s">
        <v>131</v>
      </c>
      <c r="H26" s="407" t="s">
        <v>131</v>
      </c>
      <c r="I26" s="407" t="s">
        <v>131</v>
      </c>
      <c r="J26" s="407" t="s">
        <v>131</v>
      </c>
      <c r="K26" s="399" t="s">
        <v>132</v>
      </c>
    </row>
    <row r="27" spans="1:11" ht="75" customHeight="1">
      <c r="A27" s="404">
        <v>23</v>
      </c>
      <c r="B27" s="11" t="s">
        <v>62</v>
      </c>
      <c r="C27" s="409" t="s">
        <v>137</v>
      </c>
      <c r="D27" s="406">
        <v>944161</v>
      </c>
      <c r="E27" s="406">
        <v>944161</v>
      </c>
      <c r="F27" s="406">
        <v>408299.13</v>
      </c>
      <c r="G27" s="407" t="s">
        <v>131</v>
      </c>
      <c r="H27" s="407" t="s">
        <v>131</v>
      </c>
      <c r="I27" s="407" t="s">
        <v>131</v>
      </c>
      <c r="J27" s="407" t="s">
        <v>131</v>
      </c>
      <c r="K27" s="399" t="s">
        <v>132</v>
      </c>
    </row>
    <row r="28" spans="1:11" ht="50.1" customHeight="1">
      <c r="A28" s="404">
        <v>24</v>
      </c>
      <c r="B28" s="11" t="s">
        <v>63</v>
      </c>
      <c r="C28" s="396"/>
      <c r="D28" s="406">
        <v>826580</v>
      </c>
      <c r="E28" s="406">
        <v>826580</v>
      </c>
      <c r="F28" s="406">
        <v>744005</v>
      </c>
      <c r="G28" s="407" t="s">
        <v>131</v>
      </c>
      <c r="H28" s="407" t="s">
        <v>131</v>
      </c>
      <c r="I28" s="407" t="s">
        <v>131</v>
      </c>
      <c r="J28" s="407" t="s">
        <v>131</v>
      </c>
      <c r="K28" s="399" t="s">
        <v>132</v>
      </c>
    </row>
    <row r="32" spans="1:11" ht="24.95" customHeight="1">
      <c r="F32" s="1199" t="s">
        <v>138</v>
      </c>
      <c r="G32" s="1199"/>
      <c r="H32" s="1199"/>
    </row>
    <row r="33" spans="6:8" ht="24.95" customHeight="1">
      <c r="F33" s="1199" t="s">
        <v>139</v>
      </c>
      <c r="G33" s="1199"/>
      <c r="H33" s="1199"/>
    </row>
    <row r="34" spans="6:8" ht="24.95" customHeight="1">
      <c r="F34" s="1199" t="s">
        <v>140</v>
      </c>
      <c r="G34" s="1199"/>
      <c r="H34" s="1199"/>
    </row>
  </sheetData>
  <mergeCells count="12">
    <mergeCell ref="F32:H32"/>
    <mergeCell ref="F33:H33"/>
    <mergeCell ref="F34:H34"/>
    <mergeCell ref="G2:J2"/>
    <mergeCell ref="A1:K1"/>
    <mergeCell ref="A2:A4"/>
    <mergeCell ref="B2:B4"/>
    <mergeCell ref="C2:C4"/>
    <mergeCell ref="D2:D4"/>
    <mergeCell ref="E2:E4"/>
    <mergeCell ref="F2:F4"/>
    <mergeCell ref="K2:K4"/>
  </mergeCells>
  <pageMargins left="0.7" right="0.7" top="0.75" bottom="0.75" header="0.3" footer="0.3"/>
  <pageSetup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8</vt:i4>
      </vt:variant>
      <vt:variant>
        <vt:lpstr>ช่วงที่มีชื่อ</vt:lpstr>
      </vt:variant>
      <vt:variant>
        <vt:i4>4</vt:i4>
      </vt:variant>
    </vt:vector>
  </HeadingPairs>
  <TitlesOfParts>
    <vt:vector size="12" baseType="lpstr">
      <vt:lpstr>บุคคล</vt:lpstr>
      <vt:lpstr>แผนงานและงบประมาณ</vt:lpstr>
      <vt:lpstr>กิจการ</vt:lpstr>
      <vt:lpstr>วิชาการ</vt:lpstr>
      <vt:lpstr>บริหารทั่วไป</vt:lpstr>
      <vt:lpstr>Sheet4</vt:lpstr>
      <vt:lpstr>Sheet2</vt:lpstr>
      <vt:lpstr>Sheet1</vt:lpstr>
      <vt:lpstr>วิชาการ!OLE_LINK31</vt:lpstr>
      <vt:lpstr>แผนงานและงบประมาณ!Print_Titles</vt:lpstr>
      <vt:lpstr>บุคคล!Print_Titles</vt:lpstr>
      <vt:lpstr>วิชาการ!Print_Titles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FinDep</cp:lastModifiedBy>
  <cp:lastPrinted>2021-11-17T03:59:46Z</cp:lastPrinted>
  <dcterms:created xsi:type="dcterms:W3CDTF">2016-04-08T03:30:35Z</dcterms:created>
  <dcterms:modified xsi:type="dcterms:W3CDTF">2022-04-01T09:10:48Z</dcterms:modified>
</cp:coreProperties>
</file>