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tabRatio="898" activeTab="12"/>
  </bookViews>
  <sheets>
    <sheet name="ปก" sheetId="9" r:id="rId1"/>
    <sheet name="ผลสัมฤทธิ์" sheetId="1" r:id="rId2"/>
    <sheet name="เกรดเฉลี่ย" sheetId="14" r:id="rId3"/>
    <sheet name="สรุปผลสัมฤทธิ์" sheetId="2" r:id="rId4"/>
    <sheet name="ผลการเรียน" sheetId="3" r:id="rId5"/>
    <sheet name="บันทึกผลเฉลี่ย" sheetId="13" r:id="rId6"/>
    <sheet name="อ่านคิดเขียน" sheetId="4" r:id="rId7"/>
    <sheet name="คุณลักษณะ" sheetId="7" r:id="rId8"/>
    <sheet name="สมรรถนะ" sheetId="6" r:id="rId9"/>
    <sheet name="จุดเน้น" sheetId="5" r:id="rId10"/>
    <sheet name="ออกกลางคัน" sheetId="8" r:id="rId11"/>
    <sheet name="ช้ำชั้น" sheetId="15" r:id="rId12"/>
    <sheet name="สรุปนักเรียน" sheetId="10" r:id="rId13"/>
    <sheet name="sheet11" sheetId="11" r:id="rId14"/>
    <sheet name="ผลการเรียนชื่อ" sheetId="12" r:id="rId15"/>
  </sheets>
  <definedNames>
    <definedName name="_GoBack" localSheetId="2">เกรดเฉลี่ย!$A$1</definedName>
    <definedName name="_GoBack" localSheetId="1">ผลสัมฤทธิ์!$A$2</definedName>
    <definedName name="_xlnm.Print_Titles" localSheetId="2">เกรดเฉลี่ย!$4:$6</definedName>
    <definedName name="_xlnm.Print_Titles" localSheetId="14">ผลการเรียนชื่อ!$4:$6</definedName>
    <definedName name="_xlnm.Print_Titles" localSheetId="1">ผลสัมฤทธิ์!$5:$7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K27" i="1" l="1"/>
  <c r="AH27" i="1"/>
  <c r="AF27" i="1"/>
  <c r="AD27" i="1"/>
  <c r="AB27" i="1"/>
  <c r="Z27" i="1"/>
  <c r="X27" i="1"/>
  <c r="V27" i="1"/>
  <c r="T27" i="1"/>
  <c r="R27" i="1"/>
  <c r="P27" i="1"/>
  <c r="N27" i="1"/>
  <c r="L27" i="1"/>
  <c r="J27" i="1"/>
  <c r="H27" i="1"/>
  <c r="F27" i="1"/>
  <c r="D27" i="1"/>
  <c r="B27" i="1"/>
  <c r="A20" i="15"/>
  <c r="A19" i="15"/>
  <c r="A4" i="15"/>
  <c r="A3" i="15"/>
  <c r="D8" i="4"/>
  <c r="D9" i="4"/>
  <c r="D10" i="4"/>
  <c r="C15" i="3"/>
  <c r="G17" i="7" l="1"/>
  <c r="G18" i="7" s="1"/>
  <c r="I17" i="7"/>
  <c r="I18" i="7" s="1"/>
  <c r="C17" i="7"/>
  <c r="C18" i="7" s="1"/>
  <c r="B16" i="7"/>
  <c r="D16" i="7" s="1"/>
  <c r="C11" i="13"/>
  <c r="J16" i="7" l="1"/>
  <c r="F16" i="7"/>
  <c r="H16" i="7"/>
  <c r="BD6" i="14"/>
  <c r="AX26" i="14"/>
  <c r="AX27" i="14" s="1"/>
  <c r="AU26" i="14"/>
  <c r="AU27" i="14" s="1"/>
  <c r="AR26" i="14"/>
  <c r="AR27" i="14" s="1"/>
  <c r="AO26" i="14"/>
  <c r="AO27" i="14" s="1"/>
  <c r="AL26" i="14"/>
  <c r="AL27" i="14" s="1"/>
  <c r="AI26" i="14"/>
  <c r="AI27" i="14" s="1"/>
  <c r="AF26" i="14"/>
  <c r="AF27" i="14" s="1"/>
  <c r="AC26" i="14"/>
  <c r="AC27" i="14" s="1"/>
  <c r="Z26" i="14"/>
  <c r="Z27" i="14" s="1"/>
  <c r="W26" i="14"/>
  <c r="W27" i="14" s="1"/>
  <c r="T26" i="14"/>
  <c r="T27" i="14" s="1"/>
  <c r="Q26" i="14"/>
  <c r="Q27" i="14" s="1"/>
  <c r="N26" i="14"/>
  <c r="N27" i="14" s="1"/>
  <c r="K26" i="14"/>
  <c r="K27" i="14" s="1"/>
  <c r="H26" i="14"/>
  <c r="H27" i="14" s="1"/>
  <c r="E26" i="14"/>
  <c r="E27" i="14" s="1"/>
  <c r="B26" i="14"/>
  <c r="B27" i="14" s="1"/>
  <c r="BB25" i="14"/>
  <c r="BA25" i="14"/>
  <c r="AY25" i="14"/>
  <c r="AZ25" i="14" s="1"/>
  <c r="AV25" i="14"/>
  <c r="AW25" i="14" s="1"/>
  <c r="AS25" i="14"/>
  <c r="AT25" i="14" s="1"/>
  <c r="AP25" i="14"/>
  <c r="AQ25" i="14" s="1"/>
  <c r="AM25" i="14"/>
  <c r="AN25" i="14" s="1"/>
  <c r="AJ25" i="14"/>
  <c r="AK25" i="14" s="1"/>
  <c r="AG25" i="14"/>
  <c r="AH25" i="14" s="1"/>
  <c r="AD25" i="14"/>
  <c r="AE25" i="14" s="1"/>
  <c r="AA25" i="14"/>
  <c r="AB25" i="14" s="1"/>
  <c r="X25" i="14"/>
  <c r="Y25" i="14" s="1"/>
  <c r="U25" i="14"/>
  <c r="V25" i="14" s="1"/>
  <c r="R25" i="14"/>
  <c r="S25" i="14" s="1"/>
  <c r="O25" i="14"/>
  <c r="P25" i="14" s="1"/>
  <c r="L25" i="14"/>
  <c r="M25" i="14" s="1"/>
  <c r="I25" i="14"/>
  <c r="J25" i="14" s="1"/>
  <c r="F25" i="14"/>
  <c r="G25" i="14" s="1"/>
  <c r="C25" i="14"/>
  <c r="D25" i="14" s="1"/>
  <c r="BB24" i="14"/>
  <c r="BA24" i="14"/>
  <c r="AY24" i="14"/>
  <c r="AZ24" i="14" s="1"/>
  <c r="AV24" i="14"/>
  <c r="AW24" i="14" s="1"/>
  <c r="AS24" i="14"/>
  <c r="AT24" i="14" s="1"/>
  <c r="AP24" i="14"/>
  <c r="AQ24" i="14" s="1"/>
  <c r="AM24" i="14"/>
  <c r="AN24" i="14" s="1"/>
  <c r="AJ24" i="14"/>
  <c r="AK24" i="14" s="1"/>
  <c r="AG24" i="14"/>
  <c r="AH24" i="14" s="1"/>
  <c r="AD24" i="14"/>
  <c r="AE24" i="14" s="1"/>
  <c r="AA24" i="14"/>
  <c r="AB24" i="14" s="1"/>
  <c r="X24" i="14"/>
  <c r="Y24" i="14" s="1"/>
  <c r="U24" i="14"/>
  <c r="V24" i="14" s="1"/>
  <c r="R24" i="14"/>
  <c r="S24" i="14" s="1"/>
  <c r="O24" i="14"/>
  <c r="P24" i="14" s="1"/>
  <c r="L24" i="14"/>
  <c r="M24" i="14" s="1"/>
  <c r="I24" i="14"/>
  <c r="J24" i="14" s="1"/>
  <c r="F24" i="14"/>
  <c r="G24" i="14" s="1"/>
  <c r="C24" i="14"/>
  <c r="D24" i="14" s="1"/>
  <c r="BB23" i="14"/>
  <c r="BA23" i="14"/>
  <c r="AY23" i="14"/>
  <c r="AZ23" i="14" s="1"/>
  <c r="AV23" i="14"/>
  <c r="AW23" i="14" s="1"/>
  <c r="AS23" i="14"/>
  <c r="AT23" i="14" s="1"/>
  <c r="AP23" i="14"/>
  <c r="AQ23" i="14" s="1"/>
  <c r="AM23" i="14"/>
  <c r="AN23" i="14" s="1"/>
  <c r="AJ23" i="14"/>
  <c r="AK23" i="14" s="1"/>
  <c r="AG23" i="14"/>
  <c r="AH23" i="14" s="1"/>
  <c r="AD23" i="14"/>
  <c r="AE23" i="14" s="1"/>
  <c r="AA23" i="14"/>
  <c r="AB23" i="14" s="1"/>
  <c r="X23" i="14"/>
  <c r="Y23" i="14" s="1"/>
  <c r="U23" i="14"/>
  <c r="V23" i="14" s="1"/>
  <c r="R23" i="14"/>
  <c r="S23" i="14" s="1"/>
  <c r="O23" i="14"/>
  <c r="P23" i="14" s="1"/>
  <c r="L23" i="14"/>
  <c r="M23" i="14" s="1"/>
  <c r="I23" i="14"/>
  <c r="J23" i="14" s="1"/>
  <c r="F23" i="14"/>
  <c r="G23" i="14" s="1"/>
  <c r="C23" i="14"/>
  <c r="D23" i="14" s="1"/>
  <c r="BB22" i="14"/>
  <c r="BA22" i="14"/>
  <c r="AY22" i="14"/>
  <c r="AZ22" i="14" s="1"/>
  <c r="AV22" i="14"/>
  <c r="AW22" i="14" s="1"/>
  <c r="AS22" i="14"/>
  <c r="AT22" i="14" s="1"/>
  <c r="AP22" i="14"/>
  <c r="AQ22" i="14" s="1"/>
  <c r="AM22" i="14"/>
  <c r="AN22" i="14" s="1"/>
  <c r="AJ22" i="14"/>
  <c r="AK22" i="14" s="1"/>
  <c r="AG22" i="14"/>
  <c r="AH22" i="14" s="1"/>
  <c r="AD22" i="14"/>
  <c r="AE22" i="14" s="1"/>
  <c r="AA22" i="14"/>
  <c r="AB22" i="14" s="1"/>
  <c r="X22" i="14"/>
  <c r="Y22" i="14" s="1"/>
  <c r="U22" i="14"/>
  <c r="V22" i="14" s="1"/>
  <c r="R22" i="14"/>
  <c r="S22" i="14" s="1"/>
  <c r="O22" i="14"/>
  <c r="P22" i="14" s="1"/>
  <c r="L22" i="14"/>
  <c r="M22" i="14" s="1"/>
  <c r="I22" i="14"/>
  <c r="J22" i="14" s="1"/>
  <c r="F22" i="14"/>
  <c r="G22" i="14" s="1"/>
  <c r="C22" i="14"/>
  <c r="D22" i="14" s="1"/>
  <c r="BB21" i="14"/>
  <c r="BA21" i="14"/>
  <c r="AY21" i="14"/>
  <c r="AZ21" i="14" s="1"/>
  <c r="AV21" i="14"/>
  <c r="AW21" i="14" s="1"/>
  <c r="AS21" i="14"/>
  <c r="AT21" i="14" s="1"/>
  <c r="AP21" i="14"/>
  <c r="AQ21" i="14" s="1"/>
  <c r="AM21" i="14"/>
  <c r="AN21" i="14" s="1"/>
  <c r="AJ21" i="14"/>
  <c r="AK21" i="14" s="1"/>
  <c r="AG21" i="14"/>
  <c r="AH21" i="14" s="1"/>
  <c r="AD21" i="14"/>
  <c r="AE21" i="14" s="1"/>
  <c r="AA21" i="14"/>
  <c r="AB21" i="14" s="1"/>
  <c r="X21" i="14"/>
  <c r="Y21" i="14" s="1"/>
  <c r="U21" i="14"/>
  <c r="V21" i="14" s="1"/>
  <c r="R21" i="14"/>
  <c r="S21" i="14" s="1"/>
  <c r="O21" i="14"/>
  <c r="P21" i="14" s="1"/>
  <c r="L21" i="14"/>
  <c r="M21" i="14" s="1"/>
  <c r="I21" i="14"/>
  <c r="J21" i="14" s="1"/>
  <c r="F21" i="14"/>
  <c r="G21" i="14" s="1"/>
  <c r="C21" i="14"/>
  <c r="D21" i="14" s="1"/>
  <c r="BB20" i="14"/>
  <c r="BA20" i="14"/>
  <c r="AY20" i="14"/>
  <c r="AZ20" i="14" s="1"/>
  <c r="AV20" i="14"/>
  <c r="AW20" i="14" s="1"/>
  <c r="AS20" i="14"/>
  <c r="AT20" i="14" s="1"/>
  <c r="AP20" i="14"/>
  <c r="AQ20" i="14" s="1"/>
  <c r="AM20" i="14"/>
  <c r="AN20" i="14" s="1"/>
  <c r="AJ20" i="14"/>
  <c r="AK20" i="14" s="1"/>
  <c r="AG20" i="14"/>
  <c r="AH20" i="14" s="1"/>
  <c r="AD20" i="14"/>
  <c r="AE20" i="14" s="1"/>
  <c r="AA20" i="14"/>
  <c r="AB20" i="14" s="1"/>
  <c r="X20" i="14"/>
  <c r="Y20" i="14" s="1"/>
  <c r="U20" i="14"/>
  <c r="V20" i="14" s="1"/>
  <c r="R20" i="14"/>
  <c r="S20" i="14" s="1"/>
  <c r="O20" i="14"/>
  <c r="P20" i="14" s="1"/>
  <c r="L20" i="14"/>
  <c r="M20" i="14" s="1"/>
  <c r="I20" i="14"/>
  <c r="J20" i="14" s="1"/>
  <c r="F20" i="14"/>
  <c r="G20" i="14" s="1"/>
  <c r="C20" i="14"/>
  <c r="D20" i="14" s="1"/>
  <c r="BB19" i="14"/>
  <c r="BA19" i="14"/>
  <c r="AY19" i="14"/>
  <c r="AZ19" i="14" s="1"/>
  <c r="AV19" i="14"/>
  <c r="AW19" i="14" s="1"/>
  <c r="AS19" i="14"/>
  <c r="AT19" i="14" s="1"/>
  <c r="AP19" i="14"/>
  <c r="AQ19" i="14" s="1"/>
  <c r="AM19" i="14"/>
  <c r="AN19" i="14" s="1"/>
  <c r="AJ19" i="14"/>
  <c r="AK19" i="14" s="1"/>
  <c r="AG19" i="14"/>
  <c r="AH19" i="14" s="1"/>
  <c r="AD19" i="14"/>
  <c r="AE19" i="14" s="1"/>
  <c r="AA19" i="14"/>
  <c r="AB19" i="14" s="1"/>
  <c r="X19" i="14"/>
  <c r="Y19" i="14" s="1"/>
  <c r="U19" i="14"/>
  <c r="V19" i="14" s="1"/>
  <c r="R19" i="14"/>
  <c r="S19" i="14" s="1"/>
  <c r="O19" i="14"/>
  <c r="P19" i="14" s="1"/>
  <c r="L19" i="14"/>
  <c r="M19" i="14" s="1"/>
  <c r="I19" i="14"/>
  <c r="J19" i="14" s="1"/>
  <c r="F19" i="14"/>
  <c r="G19" i="14" s="1"/>
  <c r="C19" i="14"/>
  <c r="D19" i="14" s="1"/>
  <c r="BB18" i="14"/>
  <c r="BA18" i="14"/>
  <c r="AY18" i="14"/>
  <c r="AZ18" i="14" s="1"/>
  <c r="AV18" i="14"/>
  <c r="AW18" i="14" s="1"/>
  <c r="AS18" i="14"/>
  <c r="AT18" i="14" s="1"/>
  <c r="AP18" i="14"/>
  <c r="AQ18" i="14" s="1"/>
  <c r="AM18" i="14"/>
  <c r="AN18" i="14" s="1"/>
  <c r="AJ18" i="14"/>
  <c r="AK18" i="14" s="1"/>
  <c r="AG18" i="14"/>
  <c r="AH18" i="14" s="1"/>
  <c r="AD18" i="14"/>
  <c r="AE18" i="14" s="1"/>
  <c r="AA18" i="14"/>
  <c r="AB18" i="14" s="1"/>
  <c r="X18" i="14"/>
  <c r="Y18" i="14" s="1"/>
  <c r="U18" i="14"/>
  <c r="V18" i="14" s="1"/>
  <c r="R18" i="14"/>
  <c r="S18" i="14" s="1"/>
  <c r="O18" i="14"/>
  <c r="P18" i="14" s="1"/>
  <c r="L18" i="14"/>
  <c r="M18" i="14" s="1"/>
  <c r="I18" i="14"/>
  <c r="J18" i="14" s="1"/>
  <c r="F18" i="14"/>
  <c r="G18" i="14" s="1"/>
  <c r="C18" i="14"/>
  <c r="D18" i="14" s="1"/>
  <c r="BB17" i="14"/>
  <c r="BA17" i="14"/>
  <c r="AY17" i="14"/>
  <c r="AZ17" i="14" s="1"/>
  <c r="AV17" i="14"/>
  <c r="AW17" i="14" s="1"/>
  <c r="AS17" i="14"/>
  <c r="AT17" i="14" s="1"/>
  <c r="AP17" i="14"/>
  <c r="AQ17" i="14" s="1"/>
  <c r="AM17" i="14"/>
  <c r="AN17" i="14" s="1"/>
  <c r="AJ17" i="14"/>
  <c r="AK17" i="14" s="1"/>
  <c r="AG17" i="14"/>
  <c r="AH17" i="14" s="1"/>
  <c r="AD17" i="14"/>
  <c r="AE17" i="14" s="1"/>
  <c r="AA17" i="14"/>
  <c r="AB17" i="14" s="1"/>
  <c r="X17" i="14"/>
  <c r="Y17" i="14" s="1"/>
  <c r="U17" i="14"/>
  <c r="V17" i="14" s="1"/>
  <c r="R17" i="14"/>
  <c r="S17" i="14" s="1"/>
  <c r="O17" i="14"/>
  <c r="P17" i="14" s="1"/>
  <c r="L17" i="14"/>
  <c r="M17" i="14" s="1"/>
  <c r="I17" i="14"/>
  <c r="J17" i="14" s="1"/>
  <c r="F17" i="14"/>
  <c r="G17" i="14" s="1"/>
  <c r="C17" i="14"/>
  <c r="D17" i="14" s="1"/>
  <c r="BB16" i="14"/>
  <c r="BA16" i="14"/>
  <c r="AY16" i="14"/>
  <c r="AZ16" i="14" s="1"/>
  <c r="AV16" i="14"/>
  <c r="AW16" i="14" s="1"/>
  <c r="AS16" i="14"/>
  <c r="AT16" i="14" s="1"/>
  <c r="AP16" i="14"/>
  <c r="AQ16" i="14" s="1"/>
  <c r="AM16" i="14"/>
  <c r="AN16" i="14" s="1"/>
  <c r="AJ16" i="14"/>
  <c r="AK16" i="14" s="1"/>
  <c r="AG16" i="14"/>
  <c r="AH16" i="14" s="1"/>
  <c r="AD16" i="14"/>
  <c r="AE16" i="14" s="1"/>
  <c r="AA16" i="14"/>
  <c r="AB16" i="14" s="1"/>
  <c r="X16" i="14"/>
  <c r="Y16" i="14" s="1"/>
  <c r="U16" i="14"/>
  <c r="V16" i="14" s="1"/>
  <c r="R16" i="14"/>
  <c r="S16" i="14" s="1"/>
  <c r="O16" i="14"/>
  <c r="P16" i="14" s="1"/>
  <c r="L16" i="14"/>
  <c r="M16" i="14" s="1"/>
  <c r="I16" i="14"/>
  <c r="J16" i="14" s="1"/>
  <c r="F16" i="14"/>
  <c r="G16" i="14" s="1"/>
  <c r="C16" i="14"/>
  <c r="D16" i="14" s="1"/>
  <c r="BB15" i="14"/>
  <c r="BA15" i="14"/>
  <c r="AY15" i="14"/>
  <c r="AZ15" i="14" s="1"/>
  <c r="AV15" i="14"/>
  <c r="AW15" i="14" s="1"/>
  <c r="AS15" i="14"/>
  <c r="AT15" i="14" s="1"/>
  <c r="AP15" i="14"/>
  <c r="AQ15" i="14" s="1"/>
  <c r="AM15" i="14"/>
  <c r="AN15" i="14" s="1"/>
  <c r="AJ15" i="14"/>
  <c r="AK15" i="14" s="1"/>
  <c r="AG15" i="14"/>
  <c r="AH15" i="14" s="1"/>
  <c r="AD15" i="14"/>
  <c r="AE15" i="14" s="1"/>
  <c r="AA15" i="14"/>
  <c r="AB15" i="14" s="1"/>
  <c r="X15" i="14"/>
  <c r="Y15" i="14" s="1"/>
  <c r="U15" i="14"/>
  <c r="V15" i="14" s="1"/>
  <c r="R15" i="14"/>
  <c r="S15" i="14" s="1"/>
  <c r="O15" i="14"/>
  <c r="P15" i="14" s="1"/>
  <c r="L15" i="14"/>
  <c r="M15" i="14" s="1"/>
  <c r="I15" i="14"/>
  <c r="J15" i="14" s="1"/>
  <c r="F15" i="14"/>
  <c r="G15" i="14" s="1"/>
  <c r="C15" i="14"/>
  <c r="D15" i="14" s="1"/>
  <c r="BB14" i="14"/>
  <c r="BA14" i="14"/>
  <c r="AY14" i="14"/>
  <c r="AZ14" i="14" s="1"/>
  <c r="AV14" i="14"/>
  <c r="AW14" i="14" s="1"/>
  <c r="AS14" i="14"/>
  <c r="AT14" i="14" s="1"/>
  <c r="AP14" i="14"/>
  <c r="AQ14" i="14" s="1"/>
  <c r="AM14" i="14"/>
  <c r="AN14" i="14" s="1"/>
  <c r="AJ14" i="14"/>
  <c r="AK14" i="14" s="1"/>
  <c r="AG14" i="14"/>
  <c r="AH14" i="14" s="1"/>
  <c r="AD14" i="14"/>
  <c r="AE14" i="14" s="1"/>
  <c r="AA14" i="14"/>
  <c r="AB14" i="14" s="1"/>
  <c r="X14" i="14"/>
  <c r="Y14" i="14" s="1"/>
  <c r="U14" i="14"/>
  <c r="V14" i="14" s="1"/>
  <c r="R14" i="14"/>
  <c r="S14" i="14" s="1"/>
  <c r="O14" i="14"/>
  <c r="P14" i="14" s="1"/>
  <c r="L14" i="14"/>
  <c r="M14" i="14" s="1"/>
  <c r="I14" i="14"/>
  <c r="J14" i="14" s="1"/>
  <c r="F14" i="14"/>
  <c r="G14" i="14" s="1"/>
  <c r="C14" i="14"/>
  <c r="D14" i="14" s="1"/>
  <c r="BB13" i="14"/>
  <c r="BA13" i="14"/>
  <c r="AY13" i="14"/>
  <c r="AZ13" i="14" s="1"/>
  <c r="AV13" i="14"/>
  <c r="AW13" i="14" s="1"/>
  <c r="AS13" i="14"/>
  <c r="AT13" i="14" s="1"/>
  <c r="AP13" i="14"/>
  <c r="AQ13" i="14" s="1"/>
  <c r="AM13" i="14"/>
  <c r="AN13" i="14" s="1"/>
  <c r="AJ13" i="14"/>
  <c r="AK13" i="14" s="1"/>
  <c r="AG13" i="14"/>
  <c r="AH13" i="14" s="1"/>
  <c r="AD13" i="14"/>
  <c r="AE13" i="14" s="1"/>
  <c r="AA13" i="14"/>
  <c r="AB13" i="14" s="1"/>
  <c r="X13" i="14"/>
  <c r="Y13" i="14" s="1"/>
  <c r="U13" i="14"/>
  <c r="V13" i="14" s="1"/>
  <c r="R13" i="14"/>
  <c r="S13" i="14" s="1"/>
  <c r="O13" i="14"/>
  <c r="P13" i="14" s="1"/>
  <c r="L13" i="14"/>
  <c r="M13" i="14" s="1"/>
  <c r="I13" i="14"/>
  <c r="J13" i="14" s="1"/>
  <c r="F13" i="14"/>
  <c r="G13" i="14" s="1"/>
  <c r="C13" i="14"/>
  <c r="D13" i="14" s="1"/>
  <c r="BB12" i="14"/>
  <c r="BA12" i="14"/>
  <c r="AY12" i="14"/>
  <c r="AZ12" i="14" s="1"/>
  <c r="AV12" i="14"/>
  <c r="AW12" i="14" s="1"/>
  <c r="AS12" i="14"/>
  <c r="AT12" i="14" s="1"/>
  <c r="AP12" i="14"/>
  <c r="AQ12" i="14" s="1"/>
  <c r="AM12" i="14"/>
  <c r="AN12" i="14" s="1"/>
  <c r="AJ12" i="14"/>
  <c r="AK12" i="14" s="1"/>
  <c r="AG12" i="14"/>
  <c r="AH12" i="14" s="1"/>
  <c r="AD12" i="14"/>
  <c r="AE12" i="14" s="1"/>
  <c r="AA12" i="14"/>
  <c r="AB12" i="14" s="1"/>
  <c r="X12" i="14"/>
  <c r="Y12" i="14" s="1"/>
  <c r="U12" i="14"/>
  <c r="V12" i="14" s="1"/>
  <c r="R12" i="14"/>
  <c r="S12" i="14" s="1"/>
  <c r="O12" i="14"/>
  <c r="P12" i="14" s="1"/>
  <c r="L12" i="14"/>
  <c r="M12" i="14" s="1"/>
  <c r="I12" i="14"/>
  <c r="J12" i="14" s="1"/>
  <c r="F12" i="14"/>
  <c r="G12" i="14" s="1"/>
  <c r="C12" i="14"/>
  <c r="D12" i="14" s="1"/>
  <c r="BB11" i="14"/>
  <c r="BA11" i="14"/>
  <c r="AY11" i="14"/>
  <c r="AZ11" i="14" s="1"/>
  <c r="AV11" i="14"/>
  <c r="AW11" i="14" s="1"/>
  <c r="AS11" i="14"/>
  <c r="AT11" i="14" s="1"/>
  <c r="AP11" i="14"/>
  <c r="AQ11" i="14" s="1"/>
  <c r="AM11" i="14"/>
  <c r="AN11" i="14" s="1"/>
  <c r="AJ11" i="14"/>
  <c r="AK11" i="14" s="1"/>
  <c r="AG11" i="14"/>
  <c r="AH11" i="14" s="1"/>
  <c r="AD11" i="14"/>
  <c r="AE11" i="14" s="1"/>
  <c r="AA11" i="14"/>
  <c r="AB11" i="14" s="1"/>
  <c r="X11" i="14"/>
  <c r="Y11" i="14" s="1"/>
  <c r="U11" i="14"/>
  <c r="V11" i="14" s="1"/>
  <c r="R11" i="14"/>
  <c r="S11" i="14" s="1"/>
  <c r="O11" i="14"/>
  <c r="P11" i="14" s="1"/>
  <c r="L11" i="14"/>
  <c r="M11" i="14" s="1"/>
  <c r="I11" i="14"/>
  <c r="J11" i="14" s="1"/>
  <c r="F11" i="14"/>
  <c r="G11" i="14" s="1"/>
  <c r="C11" i="14"/>
  <c r="D11" i="14" s="1"/>
  <c r="BB10" i="14"/>
  <c r="BA10" i="14"/>
  <c r="AY10" i="14"/>
  <c r="AZ10" i="14" s="1"/>
  <c r="AV10" i="14"/>
  <c r="AW10" i="14" s="1"/>
  <c r="AS10" i="14"/>
  <c r="AT10" i="14" s="1"/>
  <c r="AP10" i="14"/>
  <c r="AQ10" i="14" s="1"/>
  <c r="AM10" i="14"/>
  <c r="AN10" i="14" s="1"/>
  <c r="AJ10" i="14"/>
  <c r="AK10" i="14" s="1"/>
  <c r="AG10" i="14"/>
  <c r="AH10" i="14" s="1"/>
  <c r="AD10" i="14"/>
  <c r="AE10" i="14" s="1"/>
  <c r="AA10" i="14"/>
  <c r="AB10" i="14" s="1"/>
  <c r="X10" i="14"/>
  <c r="Y10" i="14" s="1"/>
  <c r="U10" i="14"/>
  <c r="V10" i="14" s="1"/>
  <c r="R10" i="14"/>
  <c r="S10" i="14" s="1"/>
  <c r="O10" i="14"/>
  <c r="P10" i="14" s="1"/>
  <c r="L10" i="14"/>
  <c r="M10" i="14" s="1"/>
  <c r="I10" i="14"/>
  <c r="J10" i="14" s="1"/>
  <c r="F10" i="14"/>
  <c r="G10" i="14" s="1"/>
  <c r="C10" i="14"/>
  <c r="D10" i="14" s="1"/>
  <c r="BB9" i="14"/>
  <c r="BA9" i="14"/>
  <c r="AY9" i="14"/>
  <c r="AZ9" i="14" s="1"/>
  <c r="AV9" i="14"/>
  <c r="AW9" i="14" s="1"/>
  <c r="AS9" i="14"/>
  <c r="AT9" i="14" s="1"/>
  <c r="AP9" i="14"/>
  <c r="AQ9" i="14" s="1"/>
  <c r="AM9" i="14"/>
  <c r="AN9" i="14" s="1"/>
  <c r="AJ9" i="14"/>
  <c r="AK9" i="14" s="1"/>
  <c r="AG9" i="14"/>
  <c r="AH9" i="14" s="1"/>
  <c r="AD9" i="14"/>
  <c r="AE9" i="14" s="1"/>
  <c r="AA9" i="14"/>
  <c r="AB9" i="14" s="1"/>
  <c r="X9" i="14"/>
  <c r="Y9" i="14" s="1"/>
  <c r="U9" i="14"/>
  <c r="V9" i="14" s="1"/>
  <c r="R9" i="14"/>
  <c r="S9" i="14" s="1"/>
  <c r="O9" i="14"/>
  <c r="P9" i="14" s="1"/>
  <c r="L9" i="14"/>
  <c r="M9" i="14" s="1"/>
  <c r="I9" i="14"/>
  <c r="J9" i="14" s="1"/>
  <c r="F9" i="14"/>
  <c r="G9" i="14" s="1"/>
  <c r="C9" i="14"/>
  <c r="D9" i="14" s="1"/>
  <c r="BB8" i="14"/>
  <c r="BA8" i="14"/>
  <c r="AY8" i="14"/>
  <c r="AZ8" i="14" s="1"/>
  <c r="AV8" i="14"/>
  <c r="AW8" i="14" s="1"/>
  <c r="AS8" i="14"/>
  <c r="AT8" i="14" s="1"/>
  <c r="AP8" i="14"/>
  <c r="AQ8" i="14" s="1"/>
  <c r="AM8" i="14"/>
  <c r="AN8" i="14" s="1"/>
  <c r="AJ8" i="14"/>
  <c r="AK8" i="14" s="1"/>
  <c r="AG8" i="14"/>
  <c r="AH8" i="14" s="1"/>
  <c r="AD8" i="14"/>
  <c r="AE8" i="14" s="1"/>
  <c r="AA8" i="14"/>
  <c r="AB8" i="14" s="1"/>
  <c r="X8" i="14"/>
  <c r="Y8" i="14" s="1"/>
  <c r="U8" i="14"/>
  <c r="V8" i="14" s="1"/>
  <c r="R8" i="14"/>
  <c r="S8" i="14" s="1"/>
  <c r="O8" i="14"/>
  <c r="P8" i="14" s="1"/>
  <c r="L8" i="14"/>
  <c r="M8" i="14" s="1"/>
  <c r="I8" i="14"/>
  <c r="J8" i="14" s="1"/>
  <c r="F8" i="14"/>
  <c r="G8" i="14" s="1"/>
  <c r="C8" i="14"/>
  <c r="D8" i="14" s="1"/>
  <c r="BB7" i="14"/>
  <c r="BA7" i="14"/>
  <c r="AY7" i="14"/>
  <c r="AZ7" i="14" s="1"/>
  <c r="AV7" i="14"/>
  <c r="AW7" i="14" s="1"/>
  <c r="AS7" i="14"/>
  <c r="AT7" i="14" s="1"/>
  <c r="AP7" i="14"/>
  <c r="AQ7" i="14" s="1"/>
  <c r="AM7" i="14"/>
  <c r="AN7" i="14" s="1"/>
  <c r="AJ7" i="14"/>
  <c r="AK7" i="14" s="1"/>
  <c r="AG7" i="14"/>
  <c r="AH7" i="14" s="1"/>
  <c r="AD7" i="14"/>
  <c r="AE7" i="14" s="1"/>
  <c r="AA7" i="14"/>
  <c r="AB7" i="14" s="1"/>
  <c r="X7" i="14"/>
  <c r="Y7" i="14" s="1"/>
  <c r="U7" i="14"/>
  <c r="V7" i="14" s="1"/>
  <c r="R7" i="14"/>
  <c r="S7" i="14" s="1"/>
  <c r="O7" i="14"/>
  <c r="P7" i="14" s="1"/>
  <c r="L7" i="14"/>
  <c r="M7" i="14" s="1"/>
  <c r="I7" i="14"/>
  <c r="J7" i="14" s="1"/>
  <c r="F7" i="14"/>
  <c r="G7" i="14" s="1"/>
  <c r="C7" i="14"/>
  <c r="D7" i="14" s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8" i="1"/>
  <c r="BD25" i="14" l="1"/>
  <c r="BE25" i="14" s="1"/>
  <c r="BD8" i="14"/>
  <c r="BE8" i="14" s="1"/>
  <c r="BD12" i="14"/>
  <c r="BE12" i="14" s="1"/>
  <c r="BD16" i="14"/>
  <c r="BE16" i="14" s="1"/>
  <c r="BD20" i="14"/>
  <c r="BE20" i="14" s="1"/>
  <c r="BD24" i="14"/>
  <c r="BE24" i="14" s="1"/>
  <c r="AJ26" i="1"/>
  <c r="AJ27" i="1" s="1"/>
  <c r="AK26" i="1"/>
  <c r="BD10" i="14"/>
  <c r="BE10" i="14" s="1"/>
  <c r="BD14" i="14"/>
  <c r="BE14" i="14" s="1"/>
  <c r="BD18" i="14"/>
  <c r="BE18" i="14" s="1"/>
  <c r="BD22" i="14"/>
  <c r="BE22" i="14" s="1"/>
  <c r="BD9" i="14"/>
  <c r="BE9" i="14" s="1"/>
  <c r="BD13" i="14"/>
  <c r="BE13" i="14" s="1"/>
  <c r="BD17" i="14"/>
  <c r="BE17" i="14" s="1"/>
  <c r="BD21" i="14"/>
  <c r="BE21" i="14" s="1"/>
  <c r="BD7" i="14"/>
  <c r="BE7" i="14" s="1"/>
  <c r="BD11" i="14"/>
  <c r="BE11" i="14" s="1"/>
  <c r="BD15" i="14"/>
  <c r="BE15" i="14" s="1"/>
  <c r="BD19" i="14"/>
  <c r="BE19" i="14" s="1"/>
  <c r="BD23" i="14"/>
  <c r="BE23" i="14" s="1"/>
  <c r="BA26" i="14"/>
  <c r="BA27" i="14" s="1"/>
  <c r="BB26" i="14"/>
  <c r="BB27" i="14" s="1"/>
  <c r="A3" i="5"/>
  <c r="AF26" i="1" l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X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AB26" i="1"/>
  <c r="Z26" i="1"/>
  <c r="AC25" i="1"/>
  <c r="AA25" i="1"/>
  <c r="AC24" i="1"/>
  <c r="AA24" i="1"/>
  <c r="AC23" i="1"/>
  <c r="AA23" i="1"/>
  <c r="AC22" i="1"/>
  <c r="AA22" i="1"/>
  <c r="AC21" i="1"/>
  <c r="AA21" i="1"/>
  <c r="AC20" i="1"/>
  <c r="AA20" i="1"/>
  <c r="AC19" i="1"/>
  <c r="AA19" i="1"/>
  <c r="AC18" i="1"/>
  <c r="AA18" i="1"/>
  <c r="AC17" i="1"/>
  <c r="AA17" i="1"/>
  <c r="AC16" i="1"/>
  <c r="AA16" i="1"/>
  <c r="AC15" i="1"/>
  <c r="AA15" i="1"/>
  <c r="AC14" i="1"/>
  <c r="AA14" i="1"/>
  <c r="AC13" i="1"/>
  <c r="AA13" i="1"/>
  <c r="AC12" i="1"/>
  <c r="AA12" i="1"/>
  <c r="AC11" i="1"/>
  <c r="AA11" i="1"/>
  <c r="AC10" i="1"/>
  <c r="AA10" i="1"/>
  <c r="AC9" i="1"/>
  <c r="AA9" i="1"/>
  <c r="AC8" i="1"/>
  <c r="AA8" i="1"/>
  <c r="V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T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R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B21" i="2" l="1"/>
  <c r="B16" i="2"/>
  <c r="B17" i="2"/>
  <c r="B18" i="2"/>
  <c r="B22" i="2"/>
  <c r="B20" i="2"/>
  <c r="B24" i="2"/>
  <c r="I21" i="3"/>
  <c r="G21" i="3"/>
  <c r="E21" i="3"/>
  <c r="C21" i="3"/>
  <c r="J21" i="3"/>
  <c r="H21" i="3"/>
  <c r="F21" i="3"/>
  <c r="D21" i="3"/>
  <c r="E25" i="3"/>
  <c r="G25" i="3"/>
  <c r="I25" i="3"/>
  <c r="C25" i="3"/>
  <c r="D25" i="3"/>
  <c r="F25" i="3"/>
  <c r="H25" i="3"/>
  <c r="J25" i="3"/>
  <c r="I22" i="3"/>
  <c r="G22" i="3"/>
  <c r="E22" i="3"/>
  <c r="C22" i="3"/>
  <c r="J22" i="3"/>
  <c r="H22" i="3"/>
  <c r="F22" i="3"/>
  <c r="D22" i="3"/>
  <c r="I23" i="3"/>
  <c r="G23" i="3"/>
  <c r="E23" i="3"/>
  <c r="C23" i="3"/>
  <c r="J23" i="3"/>
  <c r="H23" i="3"/>
  <c r="F23" i="3"/>
  <c r="D23" i="3"/>
  <c r="D19" i="3"/>
  <c r="F19" i="3"/>
  <c r="H19" i="3"/>
  <c r="J19" i="3"/>
  <c r="C19" i="3"/>
  <c r="E19" i="3"/>
  <c r="G19" i="3"/>
  <c r="I19" i="3"/>
  <c r="J18" i="3"/>
  <c r="H18" i="3"/>
  <c r="F18" i="3"/>
  <c r="D18" i="3"/>
  <c r="I18" i="3"/>
  <c r="G18" i="3"/>
  <c r="E18" i="3"/>
  <c r="C18" i="3"/>
  <c r="J17" i="3"/>
  <c r="H17" i="3"/>
  <c r="F17" i="3"/>
  <c r="D17" i="3"/>
  <c r="I17" i="3"/>
  <c r="G17" i="3"/>
  <c r="E17" i="3"/>
  <c r="C17" i="3"/>
  <c r="D11" i="10"/>
  <c r="C11" i="10"/>
  <c r="AI24" i="1"/>
  <c r="AI25" i="1"/>
  <c r="AE24" i="1"/>
  <c r="AE25" i="1"/>
  <c r="Q24" i="1"/>
  <c r="Q25" i="1"/>
  <c r="O24" i="1"/>
  <c r="O25" i="1"/>
  <c r="M24" i="1"/>
  <c r="M25" i="1"/>
  <c r="K24" i="1"/>
  <c r="K25" i="1"/>
  <c r="I24" i="1"/>
  <c r="I25" i="1"/>
  <c r="G24" i="1"/>
  <c r="G25" i="1"/>
  <c r="E24" i="1"/>
  <c r="E25" i="1"/>
  <c r="C24" i="1"/>
  <c r="C25" i="1"/>
  <c r="B22" i="3" l="1"/>
  <c r="B21" i="3"/>
  <c r="B23" i="3"/>
  <c r="B17" i="3"/>
  <c r="B7" i="6"/>
  <c r="C12" i="6"/>
  <c r="C13" i="6" s="1"/>
  <c r="Y25" i="12" l="1"/>
  <c r="Z25" i="12" s="1"/>
  <c r="X25" i="12"/>
  <c r="V25" i="12"/>
  <c r="T25" i="12"/>
  <c r="R25" i="12"/>
  <c r="P25" i="12"/>
  <c r="N25" i="12"/>
  <c r="L25" i="12"/>
  <c r="J25" i="12"/>
  <c r="H25" i="12"/>
  <c r="F25" i="12"/>
  <c r="D25" i="12"/>
  <c r="Y24" i="12"/>
  <c r="Z24" i="12" s="1"/>
  <c r="X24" i="12"/>
  <c r="V24" i="12"/>
  <c r="T24" i="12"/>
  <c r="R24" i="12"/>
  <c r="P24" i="12"/>
  <c r="N24" i="12"/>
  <c r="L24" i="12"/>
  <c r="J24" i="12"/>
  <c r="H24" i="12"/>
  <c r="F24" i="12"/>
  <c r="D24" i="12"/>
  <c r="Y23" i="12"/>
  <c r="Z23" i="12" s="1"/>
  <c r="X23" i="12"/>
  <c r="V23" i="12"/>
  <c r="T23" i="12"/>
  <c r="R23" i="12"/>
  <c r="P23" i="12"/>
  <c r="N23" i="12"/>
  <c r="L23" i="12"/>
  <c r="J23" i="12"/>
  <c r="H23" i="12"/>
  <c r="F23" i="12"/>
  <c r="D23" i="12"/>
  <c r="Y22" i="12"/>
  <c r="Z22" i="12" s="1"/>
  <c r="X22" i="12"/>
  <c r="V22" i="12"/>
  <c r="T22" i="12"/>
  <c r="R22" i="12"/>
  <c r="P22" i="12"/>
  <c r="N22" i="12"/>
  <c r="L22" i="12"/>
  <c r="J22" i="12"/>
  <c r="H22" i="12"/>
  <c r="F22" i="12"/>
  <c r="D22" i="12"/>
  <c r="Y21" i="12"/>
  <c r="Z21" i="12" s="1"/>
  <c r="X21" i="12"/>
  <c r="V21" i="12"/>
  <c r="T21" i="12"/>
  <c r="R21" i="12"/>
  <c r="P21" i="12"/>
  <c r="N21" i="12"/>
  <c r="L21" i="12"/>
  <c r="J21" i="12"/>
  <c r="H21" i="12"/>
  <c r="F21" i="12"/>
  <c r="D21" i="12"/>
  <c r="Y20" i="12"/>
  <c r="Z20" i="12" s="1"/>
  <c r="X20" i="12"/>
  <c r="V20" i="12"/>
  <c r="T20" i="12"/>
  <c r="R20" i="12"/>
  <c r="P20" i="12"/>
  <c r="N20" i="12"/>
  <c r="L20" i="12"/>
  <c r="J20" i="12"/>
  <c r="H20" i="12"/>
  <c r="F20" i="12"/>
  <c r="D20" i="12"/>
  <c r="Y19" i="12"/>
  <c r="Z19" i="12" s="1"/>
  <c r="X19" i="12"/>
  <c r="V19" i="12"/>
  <c r="T19" i="12"/>
  <c r="R19" i="12"/>
  <c r="P19" i="12"/>
  <c r="N19" i="12"/>
  <c r="L19" i="12"/>
  <c r="J19" i="12"/>
  <c r="H19" i="12"/>
  <c r="F19" i="12"/>
  <c r="D19" i="12"/>
  <c r="Y18" i="12"/>
  <c r="Z18" i="12" s="1"/>
  <c r="X18" i="12"/>
  <c r="V18" i="12"/>
  <c r="T18" i="12"/>
  <c r="R18" i="12"/>
  <c r="P18" i="12"/>
  <c r="N18" i="12"/>
  <c r="L18" i="12"/>
  <c r="J18" i="12"/>
  <c r="H18" i="12"/>
  <c r="F18" i="12"/>
  <c r="D18" i="12"/>
  <c r="Y17" i="12"/>
  <c r="Z17" i="12" s="1"/>
  <c r="X17" i="12"/>
  <c r="V17" i="12"/>
  <c r="T17" i="12"/>
  <c r="R17" i="12"/>
  <c r="P17" i="12"/>
  <c r="N17" i="12"/>
  <c r="L17" i="12"/>
  <c r="J17" i="12"/>
  <c r="H17" i="12"/>
  <c r="F17" i="12"/>
  <c r="D17" i="12"/>
  <c r="Y16" i="12"/>
  <c r="Z16" i="12" s="1"/>
  <c r="X16" i="12"/>
  <c r="V16" i="12"/>
  <c r="T16" i="12"/>
  <c r="R16" i="12"/>
  <c r="P16" i="12"/>
  <c r="N16" i="12"/>
  <c r="L16" i="12"/>
  <c r="J16" i="12"/>
  <c r="H16" i="12"/>
  <c r="F16" i="12"/>
  <c r="D16" i="12"/>
  <c r="Y15" i="12"/>
  <c r="Z15" i="12" s="1"/>
  <c r="X15" i="12"/>
  <c r="V15" i="12"/>
  <c r="T15" i="12"/>
  <c r="R15" i="12"/>
  <c r="P15" i="12"/>
  <c r="N15" i="12"/>
  <c r="L15" i="12"/>
  <c r="J15" i="12"/>
  <c r="H15" i="12"/>
  <c r="F15" i="12"/>
  <c r="D15" i="12"/>
  <c r="Y14" i="12"/>
  <c r="Z14" i="12" s="1"/>
  <c r="X14" i="12"/>
  <c r="V14" i="12"/>
  <c r="T14" i="12"/>
  <c r="R14" i="12"/>
  <c r="P14" i="12"/>
  <c r="N14" i="12"/>
  <c r="L14" i="12"/>
  <c r="J14" i="12"/>
  <c r="H14" i="12"/>
  <c r="F14" i="12"/>
  <c r="D14" i="12"/>
  <c r="Y13" i="12"/>
  <c r="Z13" i="12" s="1"/>
  <c r="X13" i="12"/>
  <c r="V13" i="12"/>
  <c r="T13" i="12"/>
  <c r="R13" i="12"/>
  <c r="P13" i="12"/>
  <c r="N13" i="12"/>
  <c r="L13" i="12"/>
  <c r="J13" i="12"/>
  <c r="H13" i="12"/>
  <c r="F13" i="12"/>
  <c r="D13" i="12"/>
  <c r="Y12" i="12"/>
  <c r="Z12" i="12" s="1"/>
  <c r="X12" i="12"/>
  <c r="V12" i="12"/>
  <c r="T12" i="12"/>
  <c r="R12" i="12"/>
  <c r="P12" i="12"/>
  <c r="N12" i="12"/>
  <c r="L12" i="12"/>
  <c r="J12" i="12"/>
  <c r="H12" i="12"/>
  <c r="F12" i="12"/>
  <c r="D12" i="12"/>
  <c r="Y11" i="12"/>
  <c r="Z11" i="12" s="1"/>
  <c r="X11" i="12"/>
  <c r="V11" i="12"/>
  <c r="T11" i="12"/>
  <c r="R11" i="12"/>
  <c r="P11" i="12"/>
  <c r="N11" i="12"/>
  <c r="L11" i="12"/>
  <c r="J11" i="12"/>
  <c r="H11" i="12"/>
  <c r="F11" i="12"/>
  <c r="D11" i="12"/>
  <c r="Z10" i="12"/>
  <c r="Y10" i="12"/>
  <c r="X10" i="12"/>
  <c r="V10" i="12"/>
  <c r="T10" i="12"/>
  <c r="R10" i="12"/>
  <c r="P10" i="12"/>
  <c r="N10" i="12"/>
  <c r="L10" i="12"/>
  <c r="J10" i="12"/>
  <c r="H10" i="12"/>
  <c r="F10" i="12"/>
  <c r="D10" i="12"/>
  <c r="Y9" i="12"/>
  <c r="Z9" i="12" s="1"/>
  <c r="X9" i="12"/>
  <c r="V9" i="12"/>
  <c r="T9" i="12"/>
  <c r="R9" i="12"/>
  <c r="P9" i="12"/>
  <c r="N9" i="12"/>
  <c r="L9" i="12"/>
  <c r="J9" i="12"/>
  <c r="H9" i="12"/>
  <c r="F9" i="12"/>
  <c r="D9" i="12"/>
  <c r="Y8" i="12"/>
  <c r="Z8" i="12" s="1"/>
  <c r="X8" i="12"/>
  <c r="V8" i="12"/>
  <c r="T8" i="12"/>
  <c r="R8" i="12"/>
  <c r="P8" i="12"/>
  <c r="N8" i="12"/>
  <c r="L8" i="12"/>
  <c r="J8" i="12"/>
  <c r="H8" i="12"/>
  <c r="F8" i="12"/>
  <c r="D8" i="12"/>
  <c r="Y7" i="12"/>
  <c r="Z7" i="12" s="1"/>
  <c r="X7" i="12"/>
  <c r="V7" i="12"/>
  <c r="T7" i="12"/>
  <c r="R7" i="12"/>
  <c r="P7" i="12"/>
  <c r="N7" i="12"/>
  <c r="L7" i="12"/>
  <c r="J7" i="12"/>
  <c r="H7" i="12"/>
  <c r="F7" i="12"/>
  <c r="D7" i="12"/>
  <c r="E8" i="10"/>
  <c r="E9" i="10"/>
  <c r="E10" i="10"/>
  <c r="E7" i="10"/>
  <c r="E17" i="7"/>
  <c r="E18" i="7" s="1"/>
  <c r="B9" i="7"/>
  <c r="J9" i="7" s="1"/>
  <c r="B10" i="7"/>
  <c r="J10" i="7" s="1"/>
  <c r="B11" i="7"/>
  <c r="H11" i="7" s="1"/>
  <c r="B12" i="7"/>
  <c r="J12" i="7" s="1"/>
  <c r="B13" i="7"/>
  <c r="J13" i="7" s="1"/>
  <c r="B14" i="7"/>
  <c r="J14" i="7" s="1"/>
  <c r="B15" i="7"/>
  <c r="H15" i="7" s="1"/>
  <c r="B8" i="7"/>
  <c r="E12" i="6"/>
  <c r="E13" i="6" s="1"/>
  <c r="G12" i="6"/>
  <c r="G13" i="6" s="1"/>
  <c r="I12" i="6"/>
  <c r="I13" i="6" s="1"/>
  <c r="B8" i="6"/>
  <c r="J8" i="6" s="1"/>
  <c r="B9" i="6"/>
  <c r="H9" i="6" s="1"/>
  <c r="B10" i="6"/>
  <c r="J10" i="6" s="1"/>
  <c r="B11" i="6"/>
  <c r="F11" i="6" s="1"/>
  <c r="D8" i="6"/>
  <c r="D7" i="6"/>
  <c r="D15" i="5"/>
  <c r="D16" i="5" s="1"/>
  <c r="F15" i="5"/>
  <c r="F16" i="5" s="1"/>
  <c r="G15" i="5"/>
  <c r="G16" i="5" s="1"/>
  <c r="C15" i="5"/>
  <c r="C16" i="5" s="1"/>
  <c r="C11" i="4"/>
  <c r="C12" i="4" s="1"/>
  <c r="E11" i="4"/>
  <c r="E12" i="4" s="1"/>
  <c r="G11" i="4"/>
  <c r="G12" i="4" s="1"/>
  <c r="I11" i="4"/>
  <c r="I12" i="4" s="1"/>
  <c r="F9" i="4"/>
  <c r="H9" i="4"/>
  <c r="H10" i="4"/>
  <c r="F8" i="4"/>
  <c r="AH26" i="1"/>
  <c r="AD26" i="1"/>
  <c r="P26" i="1"/>
  <c r="N26" i="1"/>
  <c r="L26" i="1"/>
  <c r="J26" i="1"/>
  <c r="H26" i="1"/>
  <c r="F26" i="1"/>
  <c r="D26" i="1"/>
  <c r="B26" i="1"/>
  <c r="A29" i="11"/>
  <c r="A3" i="11"/>
  <c r="A20" i="11"/>
  <c r="A11" i="11"/>
  <c r="A8" i="11"/>
  <c r="A7" i="11"/>
  <c r="A27" i="11"/>
  <c r="A23" i="11"/>
  <c r="A26" i="11"/>
  <c r="A24" i="11"/>
  <c r="A18" i="11"/>
  <c r="A4" i="11"/>
  <c r="A5" i="11"/>
  <c r="A1" i="11"/>
  <c r="A2" i="11"/>
  <c r="A12" i="11"/>
  <c r="A16" i="11"/>
  <c r="A10" i="11"/>
  <c r="A17" i="11"/>
  <c r="A25" i="11"/>
  <c r="A22" i="11"/>
  <c r="A33" i="11"/>
  <c r="A32" i="11"/>
  <c r="A14" i="11"/>
  <c r="A9" i="11"/>
  <c r="A13" i="11"/>
  <c r="A21" i="11"/>
  <c r="A28" i="11"/>
  <c r="A15" i="1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AI8" i="1"/>
  <c r="AE8" i="1"/>
  <c r="Q8" i="1"/>
  <c r="O8" i="1"/>
  <c r="M8" i="1"/>
  <c r="K8" i="1"/>
  <c r="I8" i="1"/>
  <c r="G8" i="1"/>
  <c r="E8" i="1"/>
  <c r="C8" i="1"/>
  <c r="B25" i="2" l="1"/>
  <c r="H8" i="7"/>
  <c r="B17" i="7"/>
  <c r="B18" i="7" s="1"/>
  <c r="D11" i="3"/>
  <c r="F11" i="3"/>
  <c r="H11" i="3"/>
  <c r="J11" i="3"/>
  <c r="C11" i="3"/>
  <c r="E11" i="3"/>
  <c r="G11" i="3"/>
  <c r="I11" i="3"/>
  <c r="J15" i="3"/>
  <c r="G15" i="3"/>
  <c r="I15" i="3"/>
  <c r="H15" i="3"/>
  <c r="F15" i="3"/>
  <c r="E15" i="3"/>
  <c r="D15" i="3"/>
  <c r="I26" i="3"/>
  <c r="G26" i="3"/>
  <c r="E26" i="3"/>
  <c r="C26" i="3"/>
  <c r="J26" i="3"/>
  <c r="H26" i="3"/>
  <c r="F26" i="3"/>
  <c r="D26" i="3"/>
  <c r="E24" i="3"/>
  <c r="G24" i="3"/>
  <c r="I24" i="3"/>
  <c r="C24" i="3"/>
  <c r="D24" i="3"/>
  <c r="F24" i="3"/>
  <c r="H24" i="3"/>
  <c r="J24" i="3"/>
  <c r="I16" i="3"/>
  <c r="G16" i="3"/>
  <c r="E16" i="3"/>
  <c r="C16" i="3"/>
  <c r="J16" i="3"/>
  <c r="H16" i="3"/>
  <c r="F16" i="3"/>
  <c r="D16" i="3"/>
  <c r="D14" i="3"/>
  <c r="F14" i="3"/>
  <c r="H14" i="3"/>
  <c r="J14" i="3"/>
  <c r="C14" i="3"/>
  <c r="E14" i="3"/>
  <c r="G14" i="3"/>
  <c r="I14" i="3"/>
  <c r="D13" i="3"/>
  <c r="F13" i="3"/>
  <c r="H13" i="3"/>
  <c r="J13" i="3"/>
  <c r="C13" i="3"/>
  <c r="E13" i="3"/>
  <c r="G13" i="3"/>
  <c r="I13" i="3"/>
  <c r="D12" i="3"/>
  <c r="F12" i="3"/>
  <c r="H12" i="3"/>
  <c r="J12" i="3"/>
  <c r="C12" i="3"/>
  <c r="E12" i="3"/>
  <c r="G12" i="3"/>
  <c r="I12" i="3"/>
  <c r="D10" i="3"/>
  <c r="F10" i="3"/>
  <c r="H10" i="3"/>
  <c r="J10" i="3"/>
  <c r="C10" i="3"/>
  <c r="E10" i="3"/>
  <c r="G10" i="3"/>
  <c r="I10" i="3"/>
  <c r="E11" i="10"/>
  <c r="B11" i="10"/>
  <c r="B8" i="2"/>
  <c r="B10" i="2"/>
  <c r="B12" i="2"/>
  <c r="B14" i="2"/>
  <c r="B9" i="2"/>
  <c r="B11" i="2"/>
  <c r="B13" i="2"/>
  <c r="B15" i="2"/>
  <c r="B23" i="2"/>
  <c r="F11" i="7"/>
  <c r="F15" i="7"/>
  <c r="J8" i="7"/>
  <c r="E9" i="3"/>
  <c r="C9" i="3"/>
  <c r="D11" i="4"/>
  <c r="D12" i="4" s="1"/>
  <c r="F10" i="4"/>
  <c r="F11" i="4" s="1"/>
  <c r="F12" i="4" s="1"/>
  <c r="D11" i="6"/>
  <c r="F12" i="7"/>
  <c r="H10" i="7"/>
  <c r="J10" i="4"/>
  <c r="D12" i="7"/>
  <c r="H14" i="7"/>
  <c r="D9" i="6"/>
  <c r="B11" i="4"/>
  <c r="B12" i="4" s="1"/>
  <c r="F8" i="7"/>
  <c r="H12" i="7"/>
  <c r="D9" i="3"/>
  <c r="H8" i="4"/>
  <c r="H11" i="4" s="1"/>
  <c r="H12" i="4" s="1"/>
  <c r="D8" i="7"/>
  <c r="D15" i="7"/>
  <c r="D11" i="7"/>
  <c r="F14" i="7"/>
  <c r="F10" i="7"/>
  <c r="H13" i="7"/>
  <c r="H9" i="7"/>
  <c r="J9" i="3"/>
  <c r="G9" i="3"/>
  <c r="J8" i="4"/>
  <c r="D14" i="7"/>
  <c r="D10" i="7"/>
  <c r="F13" i="7"/>
  <c r="F9" i="7"/>
  <c r="J15" i="7"/>
  <c r="J11" i="7"/>
  <c r="I9" i="3"/>
  <c r="F9" i="3"/>
  <c r="J9" i="4"/>
  <c r="B12" i="6"/>
  <c r="B13" i="6" s="1"/>
  <c r="D13" i="7"/>
  <c r="D9" i="7"/>
  <c r="H9" i="3"/>
  <c r="J9" i="6"/>
  <c r="J7" i="6"/>
  <c r="H7" i="6"/>
  <c r="F7" i="6"/>
  <c r="H11" i="6"/>
  <c r="H10" i="6"/>
  <c r="J11" i="6"/>
  <c r="F9" i="6"/>
  <c r="H8" i="6"/>
  <c r="D10" i="6"/>
  <c r="F10" i="6"/>
  <c r="F8" i="6"/>
  <c r="A2" i="10"/>
  <c r="A4" i="7"/>
  <c r="A4" i="8" s="1"/>
  <c r="A2" i="6"/>
  <c r="A20" i="8"/>
  <c r="A19" i="8"/>
  <c r="A4" i="5"/>
  <c r="A3" i="6" s="1"/>
  <c r="J17" i="7" l="1"/>
  <c r="J18" i="7" s="1"/>
  <c r="D17" i="7"/>
  <c r="D18" i="7" s="1"/>
  <c r="F17" i="7"/>
  <c r="F18" i="7" s="1"/>
  <c r="H17" i="7"/>
  <c r="H18" i="7" s="1"/>
  <c r="B26" i="2"/>
  <c r="B15" i="3"/>
  <c r="B24" i="3"/>
  <c r="B16" i="3"/>
  <c r="A3" i="7"/>
  <c r="A3" i="8" s="1"/>
  <c r="B19" i="3"/>
  <c r="B18" i="3"/>
  <c r="B14" i="3"/>
  <c r="B13" i="3"/>
  <c r="B12" i="3"/>
  <c r="B11" i="3"/>
  <c r="B10" i="3"/>
  <c r="B25" i="3"/>
  <c r="D12" i="6"/>
  <c r="D13" i="6" s="1"/>
  <c r="B9" i="3"/>
  <c r="B26" i="3"/>
  <c r="H12" i="6"/>
  <c r="H13" i="6" s="1"/>
  <c r="A31" i="11"/>
  <c r="J12" i="6"/>
  <c r="J13" i="6" s="1"/>
  <c r="J11" i="4"/>
  <c r="J12" i="4" s="1"/>
  <c r="F12" i="6"/>
  <c r="F13" i="6" s="1"/>
  <c r="H27" i="3" l="1"/>
  <c r="H28" i="3" s="1"/>
</calcChain>
</file>

<file path=xl/sharedStrings.xml><?xml version="1.0" encoding="utf-8"?>
<sst xmlns="http://schemas.openxmlformats.org/spreadsheetml/2006/main" count="398" uniqueCount="181">
  <si>
    <t>แบบบันทึกผลสัมฤทธิ์ทางการเรียน</t>
  </si>
  <si>
    <t>โรงเรียนบ้านพรุดินนา</t>
  </si>
  <si>
    <t>เลขที่</t>
  </si>
  <si>
    <t>รายวิชาพื้นฐาน</t>
  </si>
  <si>
    <t>รายวิชาเพิ่มเติม</t>
  </si>
  <si>
    <t>รวม</t>
  </si>
  <si>
    <t>เฉลี่ยร้อยละ</t>
  </si>
  <si>
    <t>ลำดับ</t>
  </si>
  <si>
    <t>ภาษาไทย</t>
  </si>
  <si>
    <t>ผลการเรียน</t>
  </si>
  <si>
    <t>คณิตศาสตร์</t>
  </si>
  <si>
    <t>วิทยาศาสตร์</t>
  </si>
  <si>
    <t>สังคมฯ</t>
  </si>
  <si>
    <t>ประวัติศาสตร์</t>
  </si>
  <si>
    <t>สุข/พละ</t>
  </si>
  <si>
    <t>ศิลปะ</t>
  </si>
  <si>
    <t>การงานฯ</t>
  </si>
  <si>
    <t>ภาษาอังกฤษ</t>
  </si>
  <si>
    <t>หน้าที่พลเมือง</t>
  </si>
  <si>
    <t>เฉลี่ย</t>
  </si>
  <si>
    <t>โรงเรียนบ้านพรุดินนา เขตพื้นที่การศึกษาประถมศึกษากระบี่</t>
  </si>
  <si>
    <t>เขตพื้นที่การศึกษาประถมศึกษากระบี่</t>
  </si>
  <si>
    <t>สังคมศึกษา ศาสนาและวัฒนธรรม</t>
  </si>
  <si>
    <t>สุขศึกษาและพลศึกษา</t>
  </si>
  <si>
    <t>การงานอาชีพและเทคโนโลยี</t>
  </si>
  <si>
    <t>แบบบันทึกผลการเรียน</t>
  </si>
  <si>
    <t>กลุ่มสาระการเรียนรู้</t>
  </si>
  <si>
    <t>ระดับผลการเรียน</t>
  </si>
  <si>
    <t>นักเรียน</t>
  </si>
  <si>
    <t>ร้อยละของนักเรียนที่ได้ระดับ  3 - 4</t>
  </si>
  <si>
    <t>ระดับคุณภาพ</t>
  </si>
  <si>
    <t>.........................................................</t>
  </si>
  <si>
    <t>กิจกรรม</t>
  </si>
  <si>
    <t>จำนวน</t>
  </si>
  <si>
    <t>ไม่ผ่าน</t>
  </si>
  <si>
    <t>ผ่าน</t>
  </si>
  <si>
    <t>ดี</t>
  </si>
  <si>
    <t>ดีเยี่ยม</t>
  </si>
  <si>
    <t>คน</t>
  </si>
  <si>
    <t>ร้อยละ</t>
  </si>
  <si>
    <t>ด้านการอ่าน</t>
  </si>
  <si>
    <t>ด้านคิดวิเคราะห์</t>
  </si>
  <si>
    <t>ด้านการเขียน</t>
  </si>
  <si>
    <t>แบบบันทึกผลการประเมินด้านการอ่าน คิดวิเคราะห์และเขียนสื่อความ</t>
  </si>
  <si>
    <t>ลงชื่อ..................................................................ครูที่ปรึกษา</t>
  </si>
  <si>
    <t>แบบบันทึกการประเมินผลตามจุดเน้นการพัฒนาผู้เรียน</t>
  </si>
  <si>
    <t>จุดเน้น</t>
  </si>
  <si>
    <t>จำนวนนักเรียน</t>
  </si>
  <si>
    <t>ผลการประเมิน</t>
  </si>
  <si>
    <t>ผลการประเมินสมรรถนะสำคัญของผู้เรียน 5 ด้าน</t>
  </si>
  <si>
    <t>คุณลักษณะอันพึงประสงค์</t>
  </si>
  <si>
    <t>1.ความสามารถในการสื่อสาร</t>
  </si>
  <si>
    <t>2.ความสามารถในการคิด</t>
  </si>
  <si>
    <t>3.ความสามารถในการแก้ปัญหา</t>
  </si>
  <si>
    <t>4.ความสามารถในการใช้ทักษะชีวิต</t>
  </si>
  <si>
    <t>5.ความสามารถในการใช้เทคโนโลยี</t>
  </si>
  <si>
    <t>ผลการประเมินคุณลักษณะอันพึงประสงค์ของผู้เรียนรายคุณลักษณะ</t>
  </si>
  <si>
    <t>1.รักชาติ ศาสน์ กษัตริย์</t>
  </si>
  <si>
    <t>2.ซื่อสัตย์ สุจริต</t>
  </si>
  <si>
    <t>3.มีวินัย</t>
  </si>
  <si>
    <t>4.ใฝ่เรียนรู้</t>
  </si>
  <si>
    <t>5.อยู่อย่างพอเพียง</t>
  </si>
  <si>
    <t>6.มุ่งมั่นในการทำงาน</t>
  </si>
  <si>
    <t>7.รักความเป็นไทย</t>
  </si>
  <si>
    <t>8.มีจิตสาธารณะ</t>
  </si>
  <si>
    <t>ที่</t>
  </si>
  <si>
    <t>เลขประจำตัวนักเรียน</t>
  </si>
  <si>
    <t>เลขประจำตัวประชาชน</t>
  </si>
  <si>
    <t>ชื่อ - สกุล</t>
  </si>
  <si>
    <t>วัน เดือน ปี เกิด</t>
  </si>
  <si>
    <t>แบบสรุปจำนวนนักเรียน</t>
  </si>
  <si>
    <t>รายการ</t>
  </si>
  <si>
    <t>ชาย</t>
  </si>
  <si>
    <t>หญิง</t>
  </si>
  <si>
    <t>หมายเหตุ</t>
  </si>
  <si>
    <t>ย้ายเข้ามาเรียน</t>
  </si>
  <si>
    <t>ย้ายออก</t>
  </si>
  <si>
    <t>ออกกลางคัน</t>
  </si>
  <si>
    <t>สรุป</t>
  </si>
  <si>
    <t>ชื่อ สกุล</t>
  </si>
  <si>
    <t>ปีการศึกษา 2561</t>
  </si>
  <si>
    <t>ด.ช.กีรติ สายวัน</t>
  </si>
  <si>
    <t>ด.ญ.ฐายิกา ทองทิพย์</t>
  </si>
  <si>
    <t>ด.ญ.กัญญาวีร์ แก้วเสน</t>
  </si>
  <si>
    <t>ด.ช.เกียรติศักดิ์  คงภักดี</t>
  </si>
  <si>
    <t>ด.ช.กษิดิ์เดช ทองทิพย์</t>
  </si>
  <si>
    <t>ด.ช.อดิเทพ ปรีชา</t>
  </si>
  <si>
    <t>ด.ช.ยศภัทร เอียดสี</t>
  </si>
  <si>
    <t>ด.ช.ภูริภัทร ทองเนื้อขาว</t>
  </si>
  <si>
    <t>ด.ช.วรวุฒิ สีงาม</t>
  </si>
  <si>
    <t>ด.ญ.อรณิชา พัฒนศิลป์</t>
  </si>
  <si>
    <t>ด.ญ.ปุณณภา หงสา</t>
  </si>
  <si>
    <t>ด.ญ.สุนิสา อินทรฤทธิ์</t>
  </si>
  <si>
    <t>ด.ญ.ณัฐกมล สีเกลี้ยง</t>
  </si>
  <si>
    <t>ด.ญ.พัชรี สุขะ</t>
  </si>
  <si>
    <t>ด.ญ.กันยรัตน์ เกลาเกลี้ยง</t>
  </si>
  <si>
    <t>ด.ญ.วิภาวรรณ เพชรศรี</t>
  </si>
  <si>
    <t>ด.ญ.พัชราวรรณ หนูเกลี้ยง</t>
  </si>
  <si>
    <t>ด.ญ.ปิยาพัชร แก้วเสน</t>
  </si>
  <si>
    <t>ด.ญ.ลักษิกา ดวงแก้ว</t>
  </si>
  <si>
    <t>ด.ญ.ณัฐธิดา เพียรดี</t>
  </si>
  <si>
    <t>ด.ญ.ธันวามาสต์  พูลเกิด</t>
  </si>
  <si>
    <t>ด.ญ.เพ็ญนภา  คงพรหม</t>
  </si>
  <si>
    <t>ชั้นมัธยมศึกษาปีที่ 1/2</t>
  </si>
  <si>
    <t>ทัศนศิลป์</t>
  </si>
  <si>
    <t>ดนตรี-นาฏศิลป์</t>
  </si>
  <si>
    <t>พระพุทธ</t>
  </si>
  <si>
    <t>ศิลปการป้องกันตัว</t>
  </si>
  <si>
    <t>คอมพิวเตอร์</t>
  </si>
  <si>
    <t>การป้องกันทุจริต</t>
  </si>
  <si>
    <t>สรุปคะแนนเฉลี่ยรายวิชา</t>
  </si>
  <si>
    <t>ชั้น มัธยมศึกษาปีที่ 1/2</t>
  </si>
  <si>
    <t xml:space="preserve"> โรงเรียนบ้านพรุดินนา  เขตพื้นที่การศึกษาประถมศึกษากระบี่</t>
  </si>
  <si>
    <t>คะแนนเฉลี่ย</t>
  </si>
  <si>
    <t>วิทยาการคำนวณ</t>
  </si>
  <si>
    <t>พระพุทธ 1</t>
  </si>
  <si>
    <t>ศิลปการป้องกันตัว 1</t>
  </si>
  <si>
    <t>หน้าที่พลเมือง 1</t>
  </si>
  <si>
    <t>โรงเรียนบ้านพรุดินนา  เขตพื้นที่การศึกษาประถมศึกษากระบี่</t>
  </si>
  <si>
    <t>นักเรียนเข้าสอบ</t>
  </si>
  <si>
    <t>คะแนน น้อยกว่า 50</t>
  </si>
  <si>
    <t>ได้ระดับ</t>
  </si>
  <si>
    <t>คะแนน 80 คะแนนขึ้นไป</t>
  </si>
  <si>
    <t xml:space="preserve">คะแนน 50 - 54    </t>
  </si>
  <si>
    <t xml:space="preserve">คะแนน 55 - 59    </t>
  </si>
  <si>
    <t xml:space="preserve">คะแนน 60 - 64    </t>
  </si>
  <si>
    <t xml:space="preserve">คะแนน 65 - 69    </t>
  </si>
  <si>
    <t xml:space="preserve">คะแนน 70 - 74    </t>
  </si>
  <si>
    <t xml:space="preserve">คะแนน 75 - 79    </t>
  </si>
  <si>
    <t>เกณฑ์การตัดสินผลการเรียน</t>
  </si>
  <si>
    <t>แบบบันทึกผลการเรียนเฉลี่ย</t>
  </si>
  <si>
    <t>........................</t>
  </si>
  <si>
    <t>1. จำนวนนักเรียนที่มีผลการเรียนเฉลี่ยในระดับ 3.5-4.0</t>
  </si>
  <si>
    <t>2. จำนวนนักเรียนที่มีผลการเรียนเฉลี่ยในระดับ 3.0-3.49</t>
  </si>
  <si>
    <t>3. จำนวนนักเรียนที่มีผลการเรียนเฉลี่ยในระดับ 2.5-2.99</t>
  </si>
  <si>
    <t>4. จำนวนนักเรียนที่มีผลการเรียนเฉลี่ยในระดับ 2.0-2.49</t>
  </si>
  <si>
    <t>5. จำนวนนักเรียนที่มีผลการเรียนเฉลี่ยในระดับ ต่ำกว่า 2.00</t>
  </si>
  <si>
    <t>รวมนักเรียนทั้งหมด</t>
  </si>
  <si>
    <t>(นางสาวสวิตตา  ขักขะโร)</t>
  </si>
  <si>
    <t>ครูที่ปรึกษา</t>
  </si>
  <si>
    <t>9. รับผิดชอบ มีวินัย ใจซื่อสัตย์</t>
  </si>
  <si>
    <t>1.ทักษะการคิดขั้นสูง</t>
  </si>
  <si>
    <t>2. ทักษะชีวิต</t>
  </si>
  <si>
    <t>5. การใช้เทคโนโลยี</t>
  </si>
  <si>
    <t>6. แสวงหาความรู้ด้วยตนเอง</t>
  </si>
  <si>
    <t>7. การใช้เทคโนโลยีเพื่อการเรียนรู้</t>
  </si>
  <si>
    <t>3. คิดเลขคล่อง</t>
  </si>
  <si>
    <t>4. ทักษะการสื่อสารตามช่วงวัย</t>
  </si>
  <si>
    <t>ลงชื่อ.........................................................ครูที่ปรึกษา</t>
  </si>
  <si>
    <t xml:space="preserve">(นางสาวสวิตตา  ขักขะโร)     </t>
  </si>
  <si>
    <t>แบบบันทึกนักเรียนออกกลางคัน</t>
  </si>
  <si>
    <t>ชื่อผู้ปกครอง</t>
  </si>
  <si>
    <t>ที่อยู่ตาม ทร.14</t>
  </si>
  <si>
    <t>สาเหตุการออก</t>
  </si>
  <si>
    <t xml:space="preserve"> </t>
  </si>
  <si>
    <t>รวม
ผลคูณ</t>
  </si>
  <si>
    <t>เกรด
เฉลี่ย</t>
  </si>
  <si>
    <t>ภาษาอังกฤษเพิ่มเติม 1</t>
  </si>
  <si>
    <t>คอมพิวเตอร์เพิ่มเติม 1</t>
  </si>
  <si>
    <t>การป้องกันการทุจริต 1</t>
  </si>
  <si>
    <t>ลงชื่อ................................................</t>
  </si>
  <si>
    <t>ม.1-3</t>
  </si>
  <si>
    <t>ภาคเรียนที่ 2 ประจำปีการศึกษา 2562</t>
  </si>
  <si>
    <t>ชั้นมัธยมศึกษาปีที่ 1/2  ภาคเรียนที่ 2 ปีการศึกษา 2562</t>
  </si>
  <si>
    <t>ออกแบบฯ</t>
  </si>
  <si>
    <t>คูณหน่วยกิต</t>
  </si>
  <si>
    <t>ภาคเรียนที่ 2 ปีการศึกษา  2562</t>
  </si>
  <si>
    <t>พระพุทธ 2</t>
  </si>
  <si>
    <t>ศิลปการป้องกันตัว 2</t>
  </si>
  <si>
    <t>คอมพิวเตอร์ 2</t>
  </si>
  <si>
    <t>ภาษาอังกฤษเพิ่มเติม2</t>
  </si>
  <si>
    <t>หน้าที่พลเมือง 2</t>
  </si>
  <si>
    <t>การป้องกันทุจริต 2</t>
  </si>
  <si>
    <t>ชั้น มัธยมศึกษาปีที่ 1/2  ภาคเรียนที่ 2  ปีการศึกษา 2562</t>
  </si>
  <si>
    <t>ชั้นมัธยมศึกษาปีที่ 1/2   ภาคเรียนที่ 2 ปีการศึกษา 2562</t>
  </si>
  <si>
    <t>ดีมาก</t>
  </si>
  <si>
    <t>พอใช้</t>
  </si>
  <si>
    <t>ควรปรับปรุง</t>
  </si>
  <si>
    <t>แบบบันทึกนักเรียนซ้ำชั้น</t>
  </si>
  <si>
    <t>สาเหตุการซ้ำชั้น</t>
  </si>
  <si>
    <t>จำนวน น.ร. 10 พ.ย.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</si>
</sst>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9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Angsana New"/>
      <family val="1"/>
    </font>
    <font>
      <sz val="11"/>
      <color theme="1"/>
      <name val="TH SarabunPSK"/>
      <family val="2"/>
    </font>
    <font>
      <b/>
      <sz val="13"/>
      <color theme="1"/>
      <name val="TH SarabunPSK"/>
      <family val="2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  <font>
      <sz val="16"/>
      <color theme="1"/>
      <name val="TH Sarabun New"/>
      <family val="2"/>
    </font>
    <font>
      <sz val="15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b/>
      <sz val="26"/>
      <color theme="1"/>
      <name val="IrisUPC"/>
      <family val="2"/>
    </font>
    <font>
      <sz val="16"/>
      <color theme="1"/>
      <name val="TH Sarabun New"/>
      <charset val="222"/>
    </font>
    <font>
      <sz val="16"/>
      <color rgb="FF363636"/>
      <name val="TH SarabunPSK"/>
      <family val="2"/>
    </font>
    <font>
      <sz val="16"/>
      <name val="TH SarabunPSK"/>
      <family val="2"/>
    </font>
    <font>
      <b/>
      <sz val="8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60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indent="8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2" fontId="2" fillId="0" borderId="0" xfId="0" applyNumberFormat="1" applyFont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8" fillId="0" borderId="1" xfId="1" applyFont="1" applyBorder="1" applyAlignment="1">
      <alignment horizontal="center" vertical="center" wrapText="1"/>
    </xf>
    <xf numFmtId="43" fontId="8" fillId="0" borderId="1" xfId="1" applyFont="1" applyBorder="1" applyAlignment="1">
      <alignment vertical="center" wrapText="1"/>
    </xf>
    <xf numFmtId="43" fontId="9" fillId="0" borderId="1" xfId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3" fillId="4" borderId="1" xfId="0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2" fontId="13" fillId="0" borderId="0" xfId="0" applyNumberFormat="1" applyFont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5" xfId="0" applyFont="1" applyBorder="1"/>
    <xf numFmtId="0" fontId="2" fillId="0" borderId="2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4" fillId="0" borderId="6" xfId="0" applyFont="1" applyBorder="1"/>
    <xf numFmtId="0" fontId="14" fillId="0" borderId="7" xfId="0" applyFont="1" applyBorder="1"/>
    <xf numFmtId="0" fontId="14" fillId="0" borderId="8" xfId="0" applyFont="1" applyBorder="1"/>
    <xf numFmtId="0" fontId="14" fillId="0" borderId="0" xfId="0" applyFont="1"/>
    <xf numFmtId="0" fontId="14" fillId="0" borderId="9" xfId="0" applyFont="1" applyBorder="1"/>
    <xf numFmtId="0" fontId="14" fillId="0" borderId="0" xfId="0" applyFont="1" applyBorder="1"/>
    <xf numFmtId="0" fontId="14" fillId="0" borderId="10" xfId="0" applyFont="1" applyBorder="1"/>
    <xf numFmtId="0" fontId="14" fillId="0" borderId="9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4" fillId="0" borderId="0" xfId="0" applyFont="1" applyBorder="1" applyAlignment="1"/>
    <xf numFmtId="0" fontId="14" fillId="0" borderId="10" xfId="0" applyFont="1" applyBorder="1" applyAlignment="1"/>
    <xf numFmtId="0" fontId="14" fillId="0" borderId="11" xfId="0" applyFont="1" applyBorder="1"/>
    <xf numFmtId="0" fontId="14" fillId="0" borderId="12" xfId="0" applyFont="1" applyBorder="1"/>
    <xf numFmtId="0" fontId="14" fillId="0" borderId="13" xfId="0" applyFont="1" applyBorder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87" fontId="8" fillId="0" borderId="1" xfId="1" applyNumberFormat="1" applyFont="1" applyBorder="1" applyAlignment="1">
      <alignment horizontal="left" vertical="center" wrapText="1"/>
    </xf>
    <xf numFmtId="2" fontId="13" fillId="0" borderId="1" xfId="0" applyNumberFormat="1" applyFont="1" applyBorder="1" applyAlignment="1">
      <alignment vertical="center" wrapText="1"/>
    </xf>
    <xf numFmtId="43" fontId="18" fillId="0" borderId="1" xfId="1" applyFont="1" applyBorder="1" applyAlignment="1">
      <alignment vertical="center" wrapText="1"/>
    </xf>
    <xf numFmtId="0" fontId="14" fillId="0" borderId="9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 wrapText="1"/>
    </xf>
    <xf numFmtId="187" fontId="8" fillId="0" borderId="1" xfId="1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wrapText="1"/>
    </xf>
    <xf numFmtId="43" fontId="8" fillId="0" borderId="1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top"/>
    </xf>
    <xf numFmtId="0" fontId="1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45" wrapText="1"/>
    </xf>
    <xf numFmtId="2" fontId="2" fillId="0" borderId="1" xfId="0" applyNumberFormat="1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222250</xdr:colOff>
      <xdr:row>0</xdr:row>
      <xdr:rowOff>314283</xdr:rowOff>
    </xdr:from>
    <xdr:to>
      <xdr:col>5</xdr:col>
      <xdr:colOff>417068</xdr:colOff>
      <xdr:row>3</xdr:row>
      <xdr:rowOff>264667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xmlns="" id="{08BC4D5A-313F-41D0-8089-CE23D06AA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0" y="314283"/>
          <a:ext cx="1401318" cy="1395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="60" zoomScaleNormal="60" workbookViewId="0">
      <selection activeCell="A14" sqref="A14:I14"/>
    </sheetView>
  </sheetViews>
  <sheetFormatPr defaultColWidth="9" defaultRowHeight="37"/>
  <cols>
    <col min="1" max="16384" width="9" style="87"/>
  </cols>
  <sheetData>
    <row r="1" spans="1:9" ht="37.5" thickTop="1">
      <c r="A1" s="84"/>
      <c r="B1" s="85"/>
      <c r="C1" s="85"/>
      <c r="D1" s="85"/>
      <c r="E1" s="85"/>
      <c r="F1" s="85"/>
      <c r="G1" s="85"/>
      <c r="H1" s="85"/>
      <c r="I1" s="86"/>
    </row>
    <row r="2" spans="1:9">
      <c r="A2" s="88"/>
      <c r="B2" s="89"/>
      <c r="C2" s="89"/>
      <c r="D2" s="89"/>
      <c r="E2" s="89"/>
      <c r="F2" s="89"/>
      <c r="G2" s="89"/>
      <c r="H2" s="89"/>
      <c r="I2" s="90"/>
    </row>
    <row r="3" spans="1:9">
      <c r="A3" s="88"/>
      <c r="B3" s="89"/>
      <c r="C3" s="89"/>
      <c r="D3" s="89"/>
      <c r="E3" s="89"/>
      <c r="F3" s="89"/>
      <c r="G3" s="89"/>
      <c r="H3" s="89"/>
      <c r="I3" s="90"/>
    </row>
    <row r="4" spans="1:9">
      <c r="A4" s="88"/>
      <c r="B4" s="89"/>
      <c r="C4" s="89"/>
      <c r="D4" s="89"/>
      <c r="E4" s="89"/>
      <c r="F4" s="89"/>
      <c r="G4" s="89"/>
      <c r="H4" s="89"/>
      <c r="I4" s="90"/>
    </row>
    <row r="5" spans="1:9">
      <c r="A5" s="130" t="s">
        <v>0</v>
      </c>
      <c r="B5" s="131"/>
      <c r="C5" s="131"/>
      <c r="D5" s="131"/>
      <c r="E5" s="131"/>
      <c r="F5" s="131"/>
      <c r="G5" s="131"/>
      <c r="H5" s="131"/>
      <c r="I5" s="132"/>
    </row>
    <row r="6" spans="1:9">
      <c r="A6" s="130" t="s">
        <v>162</v>
      </c>
      <c r="B6" s="131"/>
      <c r="C6" s="131"/>
      <c r="D6" s="131"/>
      <c r="E6" s="131"/>
      <c r="F6" s="131"/>
      <c r="G6" s="131"/>
      <c r="H6" s="131"/>
      <c r="I6" s="132"/>
    </row>
    <row r="7" spans="1:9">
      <c r="A7" s="88"/>
      <c r="B7" s="89"/>
      <c r="C7" s="89"/>
      <c r="D7" s="89"/>
      <c r="E7" s="89"/>
      <c r="F7" s="89"/>
      <c r="G7" s="89"/>
      <c r="H7" s="89"/>
      <c r="I7" s="90"/>
    </row>
    <row r="8" spans="1:9">
      <c r="A8" s="88"/>
      <c r="B8" s="89"/>
      <c r="C8" s="89"/>
      <c r="D8" s="89"/>
      <c r="E8" s="89"/>
      <c r="F8" s="89"/>
      <c r="G8" s="89"/>
      <c r="H8" s="89"/>
      <c r="I8" s="90"/>
    </row>
    <row r="9" spans="1:9">
      <c r="A9" s="88"/>
      <c r="B9" s="89"/>
      <c r="C9" s="89"/>
      <c r="D9" s="89"/>
      <c r="E9" s="89"/>
      <c r="F9" s="89"/>
      <c r="G9" s="89"/>
      <c r="H9" s="89"/>
      <c r="I9" s="90"/>
    </row>
    <row r="10" spans="1:9">
      <c r="A10" s="88"/>
      <c r="B10" s="89"/>
      <c r="C10" s="89"/>
      <c r="D10" s="89"/>
      <c r="E10" s="89"/>
      <c r="F10" s="89"/>
      <c r="G10" s="89"/>
      <c r="H10" s="89"/>
      <c r="I10" s="90"/>
    </row>
    <row r="11" spans="1:9">
      <c r="A11" s="130" t="s">
        <v>103</v>
      </c>
      <c r="B11" s="131"/>
      <c r="C11" s="131"/>
      <c r="D11" s="131"/>
      <c r="E11" s="131"/>
      <c r="F11" s="131"/>
      <c r="G11" s="131"/>
      <c r="H11" s="131"/>
      <c r="I11" s="132"/>
    </row>
    <row r="12" spans="1:9">
      <c r="A12" s="130"/>
      <c r="B12" s="131"/>
      <c r="C12" s="131"/>
      <c r="D12" s="131"/>
      <c r="E12" s="131"/>
      <c r="F12" s="131"/>
      <c r="G12" s="131"/>
      <c r="H12" s="131"/>
      <c r="I12" s="132"/>
    </row>
    <row r="13" spans="1:9">
      <c r="A13" s="130"/>
      <c r="B13" s="131"/>
      <c r="C13" s="131"/>
      <c r="D13" s="131"/>
      <c r="E13" s="131"/>
      <c r="F13" s="131"/>
      <c r="G13" s="131"/>
      <c r="H13" s="131"/>
      <c r="I13" s="132"/>
    </row>
    <row r="14" spans="1:9">
      <c r="A14" s="130"/>
      <c r="B14" s="131"/>
      <c r="C14" s="131"/>
      <c r="D14" s="131"/>
      <c r="E14" s="131"/>
      <c r="F14" s="131"/>
      <c r="G14" s="131"/>
      <c r="H14" s="131"/>
      <c r="I14" s="132"/>
    </row>
    <row r="15" spans="1:9">
      <c r="A15" s="130"/>
      <c r="B15" s="131"/>
      <c r="C15" s="131"/>
      <c r="D15" s="131"/>
      <c r="E15" s="131"/>
      <c r="F15" s="131"/>
      <c r="G15" s="131"/>
      <c r="H15" s="131"/>
      <c r="I15" s="132"/>
    </row>
    <row r="16" spans="1:9">
      <c r="A16" s="130"/>
      <c r="B16" s="131"/>
      <c r="C16" s="131"/>
      <c r="D16" s="131"/>
      <c r="E16" s="131"/>
      <c r="F16" s="131"/>
      <c r="G16" s="131"/>
      <c r="H16" s="131"/>
      <c r="I16" s="132"/>
    </row>
    <row r="17" spans="1:14">
      <c r="A17" s="88"/>
      <c r="B17" s="89"/>
      <c r="C17" s="89"/>
      <c r="D17" s="89"/>
      <c r="E17" s="89"/>
      <c r="F17" s="89"/>
      <c r="G17" s="89"/>
      <c r="H17" s="89"/>
      <c r="I17" s="90"/>
    </row>
    <row r="18" spans="1:14">
      <c r="A18" s="91"/>
      <c r="B18" s="92"/>
      <c r="C18" s="92"/>
      <c r="D18" s="119" t="s">
        <v>1</v>
      </c>
      <c r="E18" s="119"/>
      <c r="F18" s="119"/>
      <c r="G18" s="119"/>
      <c r="H18" s="119"/>
      <c r="I18" s="120"/>
    </row>
    <row r="19" spans="1:14">
      <c r="A19" s="130" t="s">
        <v>21</v>
      </c>
      <c r="B19" s="131"/>
      <c r="C19" s="131"/>
      <c r="D19" s="131"/>
      <c r="E19" s="131"/>
      <c r="F19" s="131"/>
      <c r="G19" s="131"/>
      <c r="H19" s="131"/>
      <c r="I19" s="132"/>
      <c r="J19" s="119"/>
      <c r="K19" s="119"/>
      <c r="L19" s="119"/>
      <c r="M19" s="89"/>
      <c r="N19" s="89"/>
    </row>
    <row r="20" spans="1:14" ht="37.5" thickBot="1">
      <c r="A20" s="121"/>
      <c r="B20" s="122"/>
      <c r="C20" s="122"/>
      <c r="D20" s="122"/>
      <c r="E20" s="122"/>
      <c r="F20" s="122"/>
      <c r="G20" s="122"/>
      <c r="H20" s="122"/>
      <c r="I20" s="123"/>
    </row>
    <row r="21" spans="1:14" ht="37.5" thickTop="1"/>
  </sheetData>
  <mergeCells count="9">
    <mergeCell ref="A19:I19"/>
    <mergeCell ref="A12:I12"/>
    <mergeCell ref="A13:I13"/>
    <mergeCell ref="A5:I5"/>
    <mergeCell ref="A6:I6"/>
    <mergeCell ref="A11:I11"/>
    <mergeCell ref="A14:I14"/>
    <mergeCell ref="A15:I15"/>
    <mergeCell ref="A16:I16"/>
  </mergeCells>
  <pageMargins left="1.2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I13" sqref="I13"/>
    </sheetView>
  </sheetViews>
  <sheetFormatPr defaultColWidth="9" defaultRowHeight="24"/>
  <cols>
    <col min="1" max="1" width="26.58203125" style="4" customWidth="1"/>
    <col min="2" max="2" width="11.58203125" style="4" bestFit="1" customWidth="1"/>
    <col min="3" max="7" width="11.58203125" style="4" customWidth="1"/>
    <col min="8" max="16384" width="9" style="4"/>
  </cols>
  <sheetData>
    <row r="1" spans="1:8">
      <c r="G1" s="5" t="s">
        <v>161</v>
      </c>
    </row>
    <row r="2" spans="1:8">
      <c r="A2" s="135" t="s">
        <v>45</v>
      </c>
      <c r="B2" s="135"/>
      <c r="C2" s="135"/>
      <c r="D2" s="135"/>
      <c r="E2" s="135"/>
      <c r="F2" s="135"/>
      <c r="G2" s="135"/>
    </row>
    <row r="3" spans="1:8">
      <c r="A3" s="135" t="str">
        <f>บันทึกผลเฉลี่ย!A2</f>
        <v>ชั้น มัธยมศึกษาปีที่ 1/2  ภาคเรียนที่ 2  ปีการศึกษา 2562</v>
      </c>
      <c r="B3" s="135"/>
      <c r="C3" s="135"/>
      <c r="D3" s="135"/>
      <c r="E3" s="135"/>
      <c r="F3" s="135"/>
      <c r="G3" s="135"/>
    </row>
    <row r="4" spans="1:8">
      <c r="A4" s="135" t="str">
        <f>อ่านคิดเขียน!A4</f>
        <v>โรงเรียนบ้านพรุดินนา เขตพื้นที่การศึกษาประถมศึกษากระบี่</v>
      </c>
      <c r="B4" s="135"/>
      <c r="C4" s="135"/>
      <c r="D4" s="135"/>
      <c r="E4" s="135"/>
      <c r="F4" s="135"/>
      <c r="G4" s="135"/>
    </row>
    <row r="5" spans="1:8">
      <c r="A5" s="7"/>
    </row>
    <row r="6" spans="1:8">
      <c r="A6" s="139" t="s">
        <v>46</v>
      </c>
      <c r="B6" s="139" t="s">
        <v>47</v>
      </c>
      <c r="C6" s="139" t="s">
        <v>48</v>
      </c>
      <c r="D6" s="139"/>
      <c r="E6" s="139"/>
      <c r="F6" s="139"/>
      <c r="G6" s="139"/>
    </row>
    <row r="7" spans="1:8">
      <c r="A7" s="139"/>
      <c r="B7" s="139"/>
      <c r="C7" s="34" t="s">
        <v>37</v>
      </c>
      <c r="D7" s="34" t="s">
        <v>175</v>
      </c>
      <c r="E7" s="117" t="s">
        <v>36</v>
      </c>
      <c r="F7" s="34" t="s">
        <v>176</v>
      </c>
      <c r="G7" s="34" t="s">
        <v>177</v>
      </c>
    </row>
    <row r="8" spans="1:8">
      <c r="A8" s="50" t="s">
        <v>141</v>
      </c>
      <c r="B8" s="26">
        <v>19</v>
      </c>
      <c r="C8" s="26"/>
      <c r="D8" s="26"/>
      <c r="E8" s="26"/>
      <c r="F8" s="26"/>
      <c r="G8" s="26"/>
    </row>
    <row r="9" spans="1:8">
      <c r="A9" s="50" t="s">
        <v>142</v>
      </c>
      <c r="B9" s="26">
        <v>19</v>
      </c>
      <c r="C9" s="26"/>
      <c r="D9" s="26"/>
      <c r="E9" s="26"/>
      <c r="F9" s="26"/>
      <c r="G9" s="26"/>
    </row>
    <row r="10" spans="1:8">
      <c r="A10" s="50" t="s">
        <v>146</v>
      </c>
      <c r="B10" s="26">
        <v>19</v>
      </c>
      <c r="C10" s="26"/>
      <c r="D10" s="26"/>
      <c r="E10" s="26"/>
      <c r="F10" s="26"/>
      <c r="G10" s="26"/>
    </row>
    <row r="11" spans="1:8">
      <c r="A11" s="50" t="s">
        <v>147</v>
      </c>
      <c r="B11" s="26">
        <v>19</v>
      </c>
      <c r="C11" s="26"/>
      <c r="D11" s="26"/>
      <c r="E11" s="26"/>
      <c r="F11" s="26"/>
      <c r="G11" s="26"/>
    </row>
    <row r="12" spans="1:8">
      <c r="A12" s="50" t="s">
        <v>143</v>
      </c>
      <c r="B12" s="26">
        <v>19</v>
      </c>
      <c r="C12" s="26"/>
      <c r="D12" s="26"/>
      <c r="E12" s="26"/>
      <c r="F12" s="26"/>
      <c r="G12" s="26"/>
    </row>
    <row r="13" spans="1:8">
      <c r="A13" s="50" t="s">
        <v>144</v>
      </c>
      <c r="B13" s="26">
        <v>19</v>
      </c>
      <c r="C13" s="26"/>
      <c r="D13" s="26"/>
      <c r="E13" s="26"/>
      <c r="F13" s="26"/>
      <c r="G13" s="26"/>
    </row>
    <row r="14" spans="1:8" ht="24.75" customHeight="1">
      <c r="A14" s="50" t="s">
        <v>145</v>
      </c>
      <c r="B14" s="26">
        <v>19</v>
      </c>
      <c r="C14" s="26"/>
      <c r="D14" s="26"/>
      <c r="E14" s="26"/>
      <c r="F14" s="26"/>
      <c r="G14" s="26"/>
    </row>
    <row r="15" spans="1:8">
      <c r="A15" s="152" t="s">
        <v>5</v>
      </c>
      <c r="B15" s="152"/>
      <c r="C15" s="54">
        <f>SUM(C8:C14)</f>
        <v>0</v>
      </c>
      <c r="D15" s="54">
        <f t="shared" ref="D15:G15" si="0">SUM(D8:D14)</f>
        <v>0</v>
      </c>
      <c r="E15" s="117"/>
      <c r="F15" s="54">
        <f t="shared" si="0"/>
        <v>0</v>
      </c>
      <c r="G15" s="54">
        <f t="shared" si="0"/>
        <v>0</v>
      </c>
    </row>
    <row r="16" spans="1:8">
      <c r="A16" s="152" t="s">
        <v>6</v>
      </c>
      <c r="B16" s="152"/>
      <c r="C16" s="96">
        <f>C15*100/19/7</f>
        <v>0</v>
      </c>
      <c r="D16" s="96">
        <f t="shared" ref="D16:G16" si="1">D15*100/19/7</f>
        <v>0</v>
      </c>
      <c r="E16" s="96"/>
      <c r="F16" s="96">
        <f t="shared" si="1"/>
        <v>0</v>
      </c>
      <c r="G16" s="96">
        <f t="shared" si="1"/>
        <v>0</v>
      </c>
      <c r="H16" s="21"/>
    </row>
    <row r="17" spans="1:11">
      <c r="A17" s="7"/>
    </row>
    <row r="18" spans="1:11">
      <c r="A18" s="7"/>
    </row>
    <row r="19" spans="1:11">
      <c r="A19" s="7"/>
    </row>
    <row r="20" spans="1:11">
      <c r="A20" s="7"/>
    </row>
    <row r="21" spans="1:11">
      <c r="A21" s="7"/>
    </row>
    <row r="22" spans="1:11">
      <c r="A22" s="150" t="s">
        <v>148</v>
      </c>
      <c r="B22" s="150"/>
      <c r="C22" s="150"/>
      <c r="D22" s="150"/>
      <c r="E22" s="150"/>
      <c r="F22" s="150"/>
      <c r="G22" s="150"/>
      <c r="H22" s="51"/>
      <c r="I22" s="51"/>
      <c r="J22" s="51"/>
      <c r="K22" s="51"/>
    </row>
    <row r="23" spans="1:11">
      <c r="A23" s="151" t="s">
        <v>149</v>
      </c>
      <c r="B23" s="151"/>
      <c r="C23" s="151"/>
      <c r="D23" s="151"/>
      <c r="E23" s="151"/>
      <c r="F23" s="151"/>
      <c r="G23" s="151"/>
      <c r="H23" s="38"/>
      <c r="I23" s="38"/>
      <c r="J23" s="38"/>
      <c r="K23" s="38"/>
    </row>
    <row r="24" spans="1:11">
      <c r="A24" s="10"/>
    </row>
    <row r="25" spans="1:11">
      <c r="A25" s="10"/>
    </row>
    <row r="26" spans="1:11">
      <c r="A26" s="10"/>
    </row>
  </sheetData>
  <mergeCells count="10">
    <mergeCell ref="A2:G2"/>
    <mergeCell ref="A3:G3"/>
    <mergeCell ref="A4:G4"/>
    <mergeCell ref="A22:G22"/>
    <mergeCell ref="A23:G23"/>
    <mergeCell ref="A6:A7"/>
    <mergeCell ref="B6:B7"/>
    <mergeCell ref="C6:G6"/>
    <mergeCell ref="A15:B15"/>
    <mergeCell ref="A16:B16"/>
  </mergeCells>
  <pageMargins left="0.84055118100000004" right="0.31496062992126" top="0.74803149606299202" bottom="0.74803149606299202" header="0.31496062992126" footer="0.31496062992126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F10" sqref="F10"/>
    </sheetView>
  </sheetViews>
  <sheetFormatPr defaultColWidth="9" defaultRowHeight="24"/>
  <cols>
    <col min="1" max="1" width="4" style="4" customWidth="1"/>
    <col min="2" max="2" width="13.83203125" style="4" customWidth="1"/>
    <col min="3" max="3" width="17.1640625" style="4" customWidth="1"/>
    <col min="4" max="4" width="20.58203125" style="4" customWidth="1"/>
    <col min="5" max="5" width="12.1640625" style="4" bestFit="1" customWidth="1"/>
    <col min="6" max="6" width="20.58203125" style="4" customWidth="1"/>
    <col min="7" max="7" width="18.75" style="4" customWidth="1"/>
    <col min="8" max="8" width="19.1640625" style="4" customWidth="1"/>
    <col min="9" max="16384" width="9" style="4"/>
  </cols>
  <sheetData>
    <row r="1" spans="1:8">
      <c r="A1" s="1"/>
    </row>
    <row r="2" spans="1:8">
      <c r="A2" s="135" t="s">
        <v>150</v>
      </c>
      <c r="B2" s="135"/>
      <c r="C2" s="135"/>
      <c r="D2" s="135"/>
      <c r="E2" s="135"/>
      <c r="F2" s="135"/>
      <c r="G2" s="135"/>
      <c r="H2" s="135"/>
    </row>
    <row r="3" spans="1:8">
      <c r="A3" s="135" t="str">
        <f>คุณลักษณะ!A3</f>
        <v>ชั้นมัธยมศึกษาปีที่ 1/2   ภาคเรียนที่ 2 ปีการศึกษา 2562</v>
      </c>
      <c r="B3" s="135"/>
      <c r="C3" s="135"/>
      <c r="D3" s="135"/>
      <c r="E3" s="135"/>
      <c r="F3" s="135"/>
      <c r="G3" s="135"/>
      <c r="H3" s="135"/>
    </row>
    <row r="4" spans="1:8">
      <c r="A4" s="135" t="str">
        <f>คุณลักษณะ!A4</f>
        <v>โรงเรียนบ้านพรุดินนา เขตพื้นที่การศึกษาประถมศึกษากระบี่</v>
      </c>
      <c r="B4" s="135"/>
      <c r="C4" s="135"/>
      <c r="D4" s="135"/>
      <c r="E4" s="135"/>
      <c r="F4" s="135"/>
      <c r="G4" s="135"/>
      <c r="H4" s="135"/>
    </row>
    <row r="5" spans="1:8">
      <c r="A5" s="1"/>
    </row>
    <row r="6" spans="1:8">
      <c r="A6" s="1"/>
    </row>
    <row r="7" spans="1:8" ht="48">
      <c r="A7" s="81" t="s">
        <v>65</v>
      </c>
      <c r="B7" s="81" t="s">
        <v>66</v>
      </c>
      <c r="C7" s="81" t="s">
        <v>67</v>
      </c>
      <c r="D7" s="81" t="s">
        <v>68</v>
      </c>
      <c r="E7" s="81" t="s">
        <v>69</v>
      </c>
      <c r="F7" s="81" t="s">
        <v>151</v>
      </c>
      <c r="G7" s="83" t="s">
        <v>152</v>
      </c>
      <c r="H7" s="83" t="s">
        <v>153</v>
      </c>
    </row>
    <row r="8" spans="1:8">
      <c r="A8" s="26"/>
      <c r="B8" s="26"/>
      <c r="C8" s="26"/>
      <c r="D8" s="26"/>
      <c r="E8" s="26"/>
      <c r="F8" s="26"/>
      <c r="G8" s="11"/>
      <c r="H8" s="11"/>
    </row>
    <row r="9" spans="1:8">
      <c r="A9" s="26"/>
      <c r="B9" s="26"/>
      <c r="C9" s="26"/>
      <c r="D9" s="26"/>
      <c r="E9" s="26"/>
      <c r="F9" s="26"/>
      <c r="G9" s="11"/>
      <c r="H9" s="11"/>
    </row>
    <row r="10" spans="1:8">
      <c r="A10" s="26"/>
      <c r="B10" s="26"/>
      <c r="C10" s="26"/>
      <c r="D10" s="26"/>
      <c r="E10" s="26"/>
      <c r="F10" s="26"/>
      <c r="G10" s="11"/>
      <c r="H10" s="11"/>
    </row>
    <row r="11" spans="1:8">
      <c r="A11" s="26"/>
      <c r="B11" s="26"/>
      <c r="C11" s="26"/>
      <c r="D11" s="26"/>
      <c r="E11" s="26"/>
      <c r="F11" s="26"/>
      <c r="G11" s="11"/>
      <c r="H11" s="11"/>
    </row>
    <row r="12" spans="1:8">
      <c r="A12" s="26"/>
      <c r="B12" s="26"/>
      <c r="C12" s="26"/>
      <c r="D12" s="26"/>
      <c r="E12" s="26"/>
      <c r="F12" s="26"/>
      <c r="G12" s="11"/>
      <c r="H12" s="11"/>
    </row>
    <row r="13" spans="1:8">
      <c r="A13" s="26"/>
      <c r="B13" s="26"/>
      <c r="C13" s="26"/>
      <c r="D13" s="26"/>
      <c r="E13" s="26"/>
      <c r="F13" s="26"/>
      <c r="G13" s="11"/>
      <c r="H13" s="11"/>
    </row>
    <row r="14" spans="1:8">
      <c r="A14" s="26"/>
      <c r="B14" s="26"/>
      <c r="C14" s="26"/>
      <c r="D14" s="26"/>
      <c r="E14" s="26"/>
      <c r="F14" s="26"/>
      <c r="G14" s="11"/>
      <c r="H14" s="11"/>
    </row>
    <row r="15" spans="1:8">
      <c r="A15" s="7"/>
    </row>
    <row r="16" spans="1:8">
      <c r="A16" s="7"/>
    </row>
    <row r="17" spans="1:8">
      <c r="A17" s="7"/>
    </row>
    <row r="18" spans="1:8">
      <c r="A18" s="7"/>
    </row>
    <row r="19" spans="1:8">
      <c r="A19" s="150" t="str">
        <f>คุณลักษณะ!A22</f>
        <v>ลงชื่อ..................................................................ครูที่ปรึกษา</v>
      </c>
      <c r="B19" s="150"/>
      <c r="C19" s="150"/>
      <c r="D19" s="150"/>
      <c r="E19" s="150"/>
      <c r="F19" s="150"/>
      <c r="G19" s="150"/>
      <c r="H19" s="150"/>
    </row>
    <row r="20" spans="1:8">
      <c r="A20" s="150" t="str">
        <f>คุณลักษณะ!A23</f>
        <v>(นางสาวสวิตตา  ขักขะโร)</v>
      </c>
      <c r="B20" s="150"/>
      <c r="C20" s="150"/>
      <c r="D20" s="150"/>
      <c r="E20" s="150"/>
      <c r="F20" s="150"/>
      <c r="G20" s="150"/>
      <c r="H20" s="150"/>
    </row>
  </sheetData>
  <mergeCells count="5">
    <mergeCell ref="A2:H2"/>
    <mergeCell ref="A3:H3"/>
    <mergeCell ref="A4:H4"/>
    <mergeCell ref="A19:H19"/>
    <mergeCell ref="A20:H20"/>
  </mergeCells>
  <pageMargins left="0.88976378" right="0.70866141732283505" top="0.74803149606299202" bottom="0.74803149606299202" header="0.31496062992126" footer="0.31496062992126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E10" sqref="E10"/>
    </sheetView>
  </sheetViews>
  <sheetFormatPr defaultColWidth="9" defaultRowHeight="24"/>
  <cols>
    <col min="1" max="1" width="6.1640625" style="4" customWidth="1"/>
    <col min="2" max="2" width="20.1640625" style="4" customWidth="1"/>
    <col min="3" max="3" width="24.58203125" style="4" customWidth="1"/>
    <col min="4" max="4" width="27.58203125" style="4" customWidth="1"/>
    <col min="5" max="5" width="18.75" style="4" customWidth="1"/>
    <col min="6" max="6" width="27" style="4" customWidth="1"/>
    <col min="7" max="16384" width="9" style="4"/>
  </cols>
  <sheetData>
    <row r="1" spans="1:6">
      <c r="A1" s="114"/>
    </row>
    <row r="2" spans="1:6">
      <c r="A2" s="135" t="s">
        <v>178</v>
      </c>
      <c r="B2" s="135"/>
      <c r="C2" s="135"/>
      <c r="D2" s="135"/>
      <c r="E2" s="135"/>
      <c r="F2" s="135"/>
    </row>
    <row r="3" spans="1:6">
      <c r="A3" s="135" t="str">
        <f>คุณลักษณะ!A3</f>
        <v>ชั้นมัธยมศึกษาปีที่ 1/2   ภาคเรียนที่ 2 ปีการศึกษา 2562</v>
      </c>
      <c r="B3" s="135"/>
      <c r="C3" s="135"/>
      <c r="D3" s="135"/>
      <c r="E3" s="135"/>
      <c r="F3" s="135"/>
    </row>
    <row r="4" spans="1:6">
      <c r="A4" s="135" t="str">
        <f>คุณลักษณะ!A4</f>
        <v>โรงเรียนบ้านพรุดินนา เขตพื้นที่การศึกษาประถมศึกษากระบี่</v>
      </c>
      <c r="B4" s="135"/>
      <c r="C4" s="135"/>
      <c r="D4" s="135"/>
      <c r="E4" s="135"/>
      <c r="F4" s="135"/>
    </row>
    <row r="5" spans="1:6">
      <c r="A5" s="114"/>
    </row>
    <row r="6" spans="1:6">
      <c r="A6" s="114"/>
    </row>
    <row r="7" spans="1:6" ht="48">
      <c r="A7" s="115" t="s">
        <v>65</v>
      </c>
      <c r="B7" s="115" t="s">
        <v>66</v>
      </c>
      <c r="C7" s="115" t="s">
        <v>67</v>
      </c>
      <c r="D7" s="115" t="s">
        <v>68</v>
      </c>
      <c r="E7" s="115" t="s">
        <v>69</v>
      </c>
      <c r="F7" s="118" t="s">
        <v>179</v>
      </c>
    </row>
    <row r="8" spans="1:6">
      <c r="A8" s="26"/>
      <c r="B8" s="26"/>
      <c r="C8" s="26"/>
      <c r="D8" s="26"/>
      <c r="E8" s="26"/>
      <c r="F8" s="11"/>
    </row>
    <row r="9" spans="1:6">
      <c r="A9" s="26"/>
      <c r="B9" s="26"/>
      <c r="C9" s="26"/>
      <c r="D9" s="26"/>
      <c r="E9" s="26"/>
      <c r="F9" s="11"/>
    </row>
    <row r="10" spans="1:6">
      <c r="A10" s="26"/>
      <c r="B10" s="26"/>
      <c r="C10" s="26"/>
      <c r="D10" s="26"/>
      <c r="E10" s="26"/>
      <c r="F10" s="11"/>
    </row>
    <row r="11" spans="1:6">
      <c r="A11" s="26"/>
      <c r="B11" s="26"/>
      <c r="C11" s="26"/>
      <c r="D11" s="26"/>
      <c r="E11" s="26"/>
      <c r="F11" s="11"/>
    </row>
    <row r="12" spans="1:6">
      <c r="A12" s="26"/>
      <c r="B12" s="26"/>
      <c r="C12" s="26"/>
      <c r="D12" s="26"/>
      <c r="E12" s="26"/>
      <c r="F12" s="11"/>
    </row>
    <row r="13" spans="1:6">
      <c r="A13" s="26"/>
      <c r="B13" s="26"/>
      <c r="C13" s="26"/>
      <c r="D13" s="26"/>
      <c r="E13" s="26"/>
      <c r="F13" s="11"/>
    </row>
    <row r="14" spans="1:6">
      <c r="A14" s="26"/>
      <c r="B14" s="26"/>
      <c r="C14" s="26"/>
      <c r="D14" s="26"/>
      <c r="E14" s="26"/>
      <c r="F14" s="11"/>
    </row>
    <row r="15" spans="1:6">
      <c r="A15" s="116"/>
    </row>
    <row r="16" spans="1:6">
      <c r="A16" s="116"/>
    </row>
    <row r="17" spans="1:6">
      <c r="A17" s="116"/>
    </row>
    <row r="18" spans="1:6">
      <c r="A18" s="116"/>
    </row>
    <row r="19" spans="1:6">
      <c r="A19" s="150" t="str">
        <f>คุณลักษณะ!A22</f>
        <v>ลงชื่อ..................................................................ครูที่ปรึกษา</v>
      </c>
      <c r="B19" s="150"/>
      <c r="C19" s="150"/>
      <c r="D19" s="150"/>
      <c r="E19" s="150"/>
      <c r="F19" s="150"/>
    </row>
    <row r="20" spans="1:6">
      <c r="A20" s="150" t="str">
        <f>คุณลักษณะ!A23</f>
        <v>(นางสาวสวิตตา  ขักขะโร)</v>
      </c>
      <c r="B20" s="150"/>
      <c r="C20" s="150"/>
      <c r="D20" s="150"/>
      <c r="E20" s="150"/>
      <c r="F20" s="150"/>
    </row>
  </sheetData>
  <mergeCells count="5">
    <mergeCell ref="A2:F2"/>
    <mergeCell ref="A3:F3"/>
    <mergeCell ref="A4:F4"/>
    <mergeCell ref="A19:F19"/>
    <mergeCell ref="A20:F20"/>
  </mergeCells>
  <pageMargins left="0.51181102362204722" right="0.31496062992125984" top="0.74803149606299213" bottom="0.74803149606299213" header="0.31496062992125984" footer="0.31496062992125984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H11" sqref="H11"/>
    </sheetView>
  </sheetViews>
  <sheetFormatPr defaultColWidth="9" defaultRowHeight="24"/>
  <cols>
    <col min="1" max="1" width="29" style="4" customWidth="1"/>
    <col min="2" max="2" width="17.1640625" style="4" customWidth="1"/>
    <col min="3" max="5" width="9" style="7"/>
    <col min="6" max="16384" width="9" style="4"/>
  </cols>
  <sheetData>
    <row r="1" spans="1:6" ht="42.75" customHeight="1">
      <c r="A1" s="135" t="s">
        <v>70</v>
      </c>
      <c r="B1" s="135"/>
      <c r="C1" s="135"/>
      <c r="D1" s="135"/>
      <c r="E1" s="135"/>
      <c r="F1" s="135"/>
    </row>
    <row r="2" spans="1:6">
      <c r="A2" s="135" t="str">
        <f>จุดเน้น!A3</f>
        <v>ชั้น มัธยมศึกษาปีที่ 1/2  ภาคเรียนที่ 2  ปีการศึกษา 2562</v>
      </c>
      <c r="B2" s="135"/>
      <c r="C2" s="135"/>
      <c r="D2" s="135"/>
      <c r="E2" s="135"/>
      <c r="F2" s="135"/>
    </row>
    <row r="3" spans="1:6">
      <c r="A3" s="135" t="s">
        <v>154</v>
      </c>
      <c r="B3" s="135"/>
      <c r="C3" s="135"/>
      <c r="D3" s="135"/>
      <c r="E3" s="135"/>
      <c r="F3" s="135"/>
    </row>
    <row r="4" spans="1:6">
      <c r="A4" s="3"/>
      <c r="B4" s="3"/>
      <c r="C4" s="1"/>
      <c r="D4" s="1"/>
      <c r="E4" s="1"/>
      <c r="F4" s="3"/>
    </row>
    <row r="5" spans="1:6">
      <c r="A5" s="157" t="s">
        <v>71</v>
      </c>
      <c r="B5" s="157" t="s">
        <v>47</v>
      </c>
      <c r="C5" s="157" t="s">
        <v>28</v>
      </c>
      <c r="D5" s="157"/>
      <c r="E5" s="157"/>
      <c r="F5" s="157" t="s">
        <v>74</v>
      </c>
    </row>
    <row r="6" spans="1:6">
      <c r="A6" s="157"/>
      <c r="B6" s="157"/>
      <c r="C6" s="13" t="s">
        <v>72</v>
      </c>
      <c r="D6" s="13" t="s">
        <v>73</v>
      </c>
      <c r="E6" s="13" t="s">
        <v>5</v>
      </c>
      <c r="F6" s="157"/>
    </row>
    <row r="7" spans="1:6">
      <c r="A7" s="11" t="s">
        <v>180</v>
      </c>
      <c r="B7" s="12">
        <v>18</v>
      </c>
      <c r="C7" s="12">
        <v>10</v>
      </c>
      <c r="D7" s="12">
        <v>8</v>
      </c>
      <c r="E7" s="12">
        <f>SUM(C7:D7)</f>
        <v>18</v>
      </c>
      <c r="F7" s="11"/>
    </row>
    <row r="8" spans="1:6">
      <c r="A8" s="11" t="s">
        <v>75</v>
      </c>
      <c r="B8" s="12">
        <v>0</v>
      </c>
      <c r="C8" s="12">
        <v>0</v>
      </c>
      <c r="D8" s="12">
        <v>0</v>
      </c>
      <c r="E8" s="12">
        <f t="shared" ref="E8:E10" si="0">SUM(C8:D8)</f>
        <v>0</v>
      </c>
      <c r="F8" s="11"/>
    </row>
    <row r="9" spans="1:6">
      <c r="A9" s="11" t="s">
        <v>76</v>
      </c>
      <c r="B9" s="12">
        <v>0</v>
      </c>
      <c r="C9" s="12">
        <v>0</v>
      </c>
      <c r="D9" s="12">
        <v>0</v>
      </c>
      <c r="E9" s="12">
        <f t="shared" si="0"/>
        <v>0</v>
      </c>
      <c r="F9" s="11"/>
    </row>
    <row r="10" spans="1:6">
      <c r="A10" s="11" t="s">
        <v>77</v>
      </c>
      <c r="B10" s="12">
        <v>0</v>
      </c>
      <c r="C10" s="12">
        <v>0</v>
      </c>
      <c r="D10" s="12">
        <v>0</v>
      </c>
      <c r="E10" s="12">
        <f t="shared" si="0"/>
        <v>0</v>
      </c>
      <c r="F10" s="11"/>
    </row>
    <row r="11" spans="1:6">
      <c r="A11" s="14" t="s">
        <v>78</v>
      </c>
      <c r="B11" s="15">
        <f>B7+B8-B9-B10</f>
        <v>18</v>
      </c>
      <c r="C11" s="15">
        <f>C7+C8-C9-C10</f>
        <v>10</v>
      </c>
      <c r="D11" s="15">
        <f t="shared" ref="D11:E11" si="1">D7+D8-D9-D10</f>
        <v>8</v>
      </c>
      <c r="E11" s="15">
        <f t="shared" si="1"/>
        <v>18</v>
      </c>
      <c r="F11" s="14"/>
    </row>
    <row r="12" spans="1:6">
      <c r="A12" s="3"/>
      <c r="B12" s="3"/>
      <c r="C12" s="1"/>
      <c r="D12" s="1"/>
      <c r="E12" s="1"/>
      <c r="F12" s="3"/>
    </row>
    <row r="13" spans="1:6">
      <c r="A13" s="3"/>
      <c r="B13" s="3"/>
      <c r="C13" s="1"/>
      <c r="D13" s="1"/>
      <c r="E13" s="1"/>
      <c r="F13" s="3"/>
    </row>
    <row r="17" spans="1:6">
      <c r="A17" s="155" t="s">
        <v>148</v>
      </c>
      <c r="B17" s="155"/>
      <c r="C17" s="155"/>
      <c r="D17" s="155"/>
      <c r="E17" s="155"/>
      <c r="F17" s="155"/>
    </row>
    <row r="18" spans="1:6">
      <c r="A18" s="156" t="s">
        <v>149</v>
      </c>
      <c r="B18" s="156"/>
      <c r="C18" s="156"/>
      <c r="D18" s="156"/>
      <c r="E18" s="156"/>
      <c r="F18" s="156"/>
    </row>
  </sheetData>
  <mergeCells count="9">
    <mergeCell ref="A17:F17"/>
    <mergeCell ref="A18:F18"/>
    <mergeCell ref="A1:F1"/>
    <mergeCell ref="A2:F2"/>
    <mergeCell ref="A3:F3"/>
    <mergeCell ref="C5:E5"/>
    <mergeCell ref="F5:F6"/>
    <mergeCell ref="A5:A6"/>
    <mergeCell ref="B5:B6"/>
  </mergeCells>
  <pageMargins left="0.9055118110236221" right="0.70866141732283472" top="0.74803149606299213" bottom="0.74803149606299213" header="0.31496062992125984" footer="0.31496062992125984"/>
  <pageSetup paperSize="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10" workbookViewId="0">
      <selection activeCell="I28" sqref="I28"/>
    </sheetView>
  </sheetViews>
  <sheetFormatPr defaultRowHeight="14"/>
  <sheetData>
    <row r="1" spans="1:3">
      <c r="A1" s="16" t="e">
        <f>ผลสัมฤทธิ์!AK22</f>
        <v>#DIV/0!</v>
      </c>
      <c r="B1">
        <v>1</v>
      </c>
    </row>
    <row r="2" spans="1:3">
      <c r="A2" s="16" t="e">
        <f>ผลสัมฤทธิ์!AK23</f>
        <v>#DIV/0!</v>
      </c>
      <c r="B2">
        <v>2</v>
      </c>
    </row>
    <row r="3" spans="1:3">
      <c r="A3" s="16" t="e">
        <f>ผลสัมฤทธิ์!AK10</f>
        <v>#DIV/0!</v>
      </c>
      <c r="B3">
        <v>3</v>
      </c>
    </row>
    <row r="4" spans="1:3">
      <c r="A4" s="16" t="e">
        <f>ผลสัมฤทธิ์!AK20</f>
        <v>#DIV/0!</v>
      </c>
      <c r="B4">
        <v>4</v>
      </c>
    </row>
    <row r="5" spans="1:3">
      <c r="A5" s="16" t="e">
        <f>ผลสัมฤทธิ์!AK21</f>
        <v>#DIV/0!</v>
      </c>
      <c r="B5">
        <v>5</v>
      </c>
    </row>
    <row r="6" spans="1:3">
      <c r="A6" s="16"/>
    </row>
    <row r="7" spans="1:3">
      <c r="A7" s="16" t="e">
        <f>ผลสัมฤทธิ์!AK14</f>
        <v>#DIV/0!</v>
      </c>
      <c r="B7">
        <v>6</v>
      </c>
      <c r="C7">
        <v>1</v>
      </c>
    </row>
    <row r="8" spans="1:3">
      <c r="A8" s="16" t="e">
        <f>ผลสัมฤทธิ์!AK13</f>
        <v>#DIV/0!</v>
      </c>
      <c r="B8">
        <v>7</v>
      </c>
      <c r="C8">
        <v>2</v>
      </c>
    </row>
    <row r="9" spans="1:3">
      <c r="A9" s="16" t="e">
        <f>ผลสัมฤทธิ์!#REF!</f>
        <v>#REF!</v>
      </c>
      <c r="B9">
        <v>8</v>
      </c>
      <c r="C9">
        <v>3</v>
      </c>
    </row>
    <row r="10" spans="1:3">
      <c r="A10" s="16" t="e">
        <f>ผลสัมฤทธิ์!#REF!</f>
        <v>#REF!</v>
      </c>
      <c r="B10">
        <v>9</v>
      </c>
      <c r="C10">
        <v>4</v>
      </c>
    </row>
    <row r="11" spans="1:3">
      <c r="A11" s="16" t="e">
        <f>ผลสัมฤทธิ์!AK12</f>
        <v>#DIV/0!</v>
      </c>
      <c r="B11">
        <v>10</v>
      </c>
      <c r="C11">
        <v>5</v>
      </c>
    </row>
    <row r="12" spans="1:3">
      <c r="A12" s="16" t="e">
        <f>ผลสัมฤทธิ์!#REF!</f>
        <v>#REF!</v>
      </c>
      <c r="B12">
        <v>11</v>
      </c>
      <c r="C12">
        <v>6</v>
      </c>
    </row>
    <row r="13" spans="1:3">
      <c r="A13" s="16" t="e">
        <f>ผลสัมฤทธิ์!#REF!</f>
        <v>#REF!</v>
      </c>
      <c r="B13">
        <v>12</v>
      </c>
      <c r="C13">
        <v>7</v>
      </c>
    </row>
    <row r="14" spans="1:3">
      <c r="A14" s="16" t="e">
        <f>ผลสัมฤทธิ์!#REF!</f>
        <v>#REF!</v>
      </c>
      <c r="B14">
        <v>13</v>
      </c>
      <c r="C14">
        <v>8</v>
      </c>
    </row>
    <row r="15" spans="1:3">
      <c r="A15" s="16" t="e">
        <f>ผลสัมฤทธิ์!#REF!</f>
        <v>#REF!</v>
      </c>
      <c r="B15">
        <v>14</v>
      </c>
      <c r="C15">
        <v>9</v>
      </c>
    </row>
    <row r="16" spans="1:3">
      <c r="A16" s="16" t="e">
        <f>ผลสัมฤทธิ์!#REF!</f>
        <v>#REF!</v>
      </c>
      <c r="B16">
        <v>15</v>
      </c>
      <c r="C16">
        <v>10</v>
      </c>
    </row>
    <row r="17" spans="1:3">
      <c r="A17" s="16" t="e">
        <f>ผลสัมฤทธิ์!#REF!</f>
        <v>#REF!</v>
      </c>
      <c r="B17">
        <v>16</v>
      </c>
      <c r="C17">
        <v>11</v>
      </c>
    </row>
    <row r="18" spans="1:3">
      <c r="A18" s="16" t="e">
        <f>ผลสัมฤทธิ์!AK19</f>
        <v>#DIV/0!</v>
      </c>
      <c r="B18">
        <v>17</v>
      </c>
      <c r="C18">
        <v>12</v>
      </c>
    </row>
    <row r="19" spans="1:3">
      <c r="A19" s="16"/>
    </row>
    <row r="20" spans="1:3">
      <c r="A20" s="16" t="e">
        <f>ผลสัมฤทธิ์!AK11</f>
        <v>#DIV/0!</v>
      </c>
      <c r="B20">
        <v>18</v>
      </c>
      <c r="C20">
        <v>1</v>
      </c>
    </row>
    <row r="21" spans="1:3">
      <c r="A21" s="16" t="e">
        <f>ผลสัมฤทธิ์!#REF!</f>
        <v>#REF!</v>
      </c>
      <c r="B21">
        <v>19</v>
      </c>
      <c r="C21">
        <v>2</v>
      </c>
    </row>
    <row r="22" spans="1:3">
      <c r="A22" s="16" t="e">
        <f>ผลสัมฤทธิ์!#REF!</f>
        <v>#REF!</v>
      </c>
      <c r="B22">
        <v>20</v>
      </c>
      <c r="C22">
        <v>3</v>
      </c>
    </row>
    <row r="23" spans="1:3">
      <c r="A23" s="16" t="e">
        <f>ผลสัมฤทธิ์!AK16</f>
        <v>#DIV/0!</v>
      </c>
      <c r="B23">
        <v>21</v>
      </c>
      <c r="C23">
        <v>4</v>
      </c>
    </row>
    <row r="24" spans="1:3">
      <c r="A24" s="16" t="e">
        <f>ผลสัมฤทธิ์!AK18</f>
        <v>#DIV/0!</v>
      </c>
      <c r="B24">
        <v>22</v>
      </c>
      <c r="C24">
        <v>5</v>
      </c>
    </row>
    <row r="25" spans="1:3">
      <c r="A25" s="16" t="e">
        <f>ผลสัมฤทธิ์!#REF!</f>
        <v>#REF!</v>
      </c>
      <c r="B25">
        <v>23</v>
      </c>
      <c r="C25">
        <v>6</v>
      </c>
    </row>
    <row r="26" spans="1:3">
      <c r="A26" s="16" t="e">
        <f>ผลสัมฤทธิ์!AK17</f>
        <v>#DIV/0!</v>
      </c>
      <c r="B26">
        <v>24</v>
      </c>
      <c r="C26">
        <v>7</v>
      </c>
    </row>
    <row r="27" spans="1:3">
      <c r="A27" s="16" t="e">
        <f>ผลสัมฤทธิ์!AK15</f>
        <v>#DIV/0!</v>
      </c>
      <c r="B27">
        <v>25</v>
      </c>
      <c r="C27">
        <v>8</v>
      </c>
    </row>
    <row r="28" spans="1:3">
      <c r="A28" s="16" t="e">
        <f>ผลสัมฤทธิ์!#REF!</f>
        <v>#REF!</v>
      </c>
      <c r="B28">
        <v>26</v>
      </c>
      <c r="C28">
        <v>9</v>
      </c>
    </row>
    <row r="29" spans="1:3">
      <c r="A29" s="16" t="e">
        <f>ผลสัมฤทธิ์!AK9</f>
        <v>#DIV/0!</v>
      </c>
      <c r="B29">
        <v>27</v>
      </c>
      <c r="C29">
        <v>10</v>
      </c>
    </row>
    <row r="30" spans="1:3">
      <c r="A30" s="16"/>
    </row>
    <row r="31" spans="1:3">
      <c r="A31" s="16" t="e">
        <f>ผลสัมฤทธิ์!AK8</f>
        <v>#DIV/0!</v>
      </c>
      <c r="B31">
        <v>28</v>
      </c>
      <c r="C31">
        <v>1</v>
      </c>
    </row>
    <row r="32" spans="1:3">
      <c r="A32" s="16" t="e">
        <f>ผลสัมฤทธิ์!#REF!</f>
        <v>#REF!</v>
      </c>
      <c r="B32">
        <v>29</v>
      </c>
      <c r="C32">
        <v>2</v>
      </c>
    </row>
    <row r="33" spans="1:3">
      <c r="A33" s="16" t="e">
        <f>ผลสัมฤทธิ์!#REF!</f>
        <v>#REF!</v>
      </c>
      <c r="B33">
        <v>30</v>
      </c>
      <c r="C33">
        <v>3</v>
      </c>
    </row>
  </sheetData>
  <sortState ref="A1:A30">
    <sortCondition descending="1" ref="A1:A30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opLeftCell="A16" zoomScaleNormal="100" workbookViewId="0">
      <selection activeCell="L28" sqref="L28"/>
    </sheetView>
  </sheetViews>
  <sheetFormatPr defaultColWidth="9" defaultRowHeight="24"/>
  <cols>
    <col min="1" max="1" width="4.75" style="4" customWidth="1"/>
    <col min="2" max="2" width="23.25" style="4" customWidth="1"/>
    <col min="3" max="24" width="4.58203125" style="4" customWidth="1"/>
    <col min="25" max="25" width="6" style="4" customWidth="1"/>
    <col min="26" max="26" width="8.25" style="4" customWidth="1"/>
    <col min="27" max="27" width="4.58203125" style="4" customWidth="1"/>
    <col min="28" max="16384" width="9" style="4"/>
  </cols>
  <sheetData>
    <row r="1" spans="1:29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</row>
    <row r="2" spans="1:29">
      <c r="A2" s="135" t="s">
        <v>80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</row>
    <row r="3" spans="1:29">
      <c r="A3" s="135" t="s">
        <v>20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</row>
    <row r="4" spans="1:29">
      <c r="A4" s="138" t="s">
        <v>2</v>
      </c>
      <c r="B4" s="158" t="s">
        <v>79</v>
      </c>
      <c r="C4" s="139" t="s">
        <v>3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 t="s">
        <v>4</v>
      </c>
      <c r="V4" s="139"/>
      <c r="W4" s="139"/>
      <c r="X4" s="139"/>
      <c r="Y4" s="138" t="s">
        <v>5</v>
      </c>
      <c r="Z4" s="138" t="s">
        <v>6</v>
      </c>
      <c r="AA4" s="138" t="s">
        <v>7</v>
      </c>
    </row>
    <row r="5" spans="1:29" s="17" customFormat="1" ht="86.25" customHeight="1">
      <c r="A5" s="138"/>
      <c r="B5" s="158"/>
      <c r="C5" s="27" t="s">
        <v>8</v>
      </c>
      <c r="D5" s="27" t="s">
        <v>9</v>
      </c>
      <c r="E5" s="27" t="s">
        <v>10</v>
      </c>
      <c r="F5" s="27" t="s">
        <v>9</v>
      </c>
      <c r="G5" s="27" t="s">
        <v>11</v>
      </c>
      <c r="H5" s="27" t="s">
        <v>9</v>
      </c>
      <c r="I5" s="27" t="s">
        <v>12</v>
      </c>
      <c r="J5" s="27" t="s">
        <v>9</v>
      </c>
      <c r="K5" s="27" t="s">
        <v>13</v>
      </c>
      <c r="L5" s="27" t="s">
        <v>9</v>
      </c>
      <c r="M5" s="27" t="s">
        <v>14</v>
      </c>
      <c r="N5" s="27" t="s">
        <v>9</v>
      </c>
      <c r="O5" s="27" t="s">
        <v>15</v>
      </c>
      <c r="P5" s="27" t="s">
        <v>9</v>
      </c>
      <c r="Q5" s="27" t="s">
        <v>16</v>
      </c>
      <c r="R5" s="27" t="s">
        <v>9</v>
      </c>
      <c r="S5" s="27" t="s">
        <v>17</v>
      </c>
      <c r="T5" s="27" t="s">
        <v>9</v>
      </c>
      <c r="U5" s="27" t="s">
        <v>8</v>
      </c>
      <c r="V5" s="27" t="s">
        <v>9</v>
      </c>
      <c r="W5" s="28" t="s">
        <v>18</v>
      </c>
      <c r="X5" s="27" t="s">
        <v>9</v>
      </c>
      <c r="Y5" s="138"/>
      <c r="Z5" s="138"/>
      <c r="AA5" s="138"/>
    </row>
    <row r="6" spans="1:29">
      <c r="A6" s="138"/>
      <c r="B6" s="158"/>
      <c r="C6" s="25"/>
      <c r="D6" s="29"/>
      <c r="E6" s="25"/>
      <c r="F6" s="29"/>
      <c r="G6" s="25"/>
      <c r="H6" s="29"/>
      <c r="I6" s="25"/>
      <c r="J6" s="29"/>
      <c r="K6" s="25"/>
      <c r="L6" s="29"/>
      <c r="M6" s="25"/>
      <c r="N6" s="29"/>
      <c r="O6" s="25"/>
      <c r="P6" s="29"/>
      <c r="Q6" s="25"/>
      <c r="R6" s="29"/>
      <c r="S6" s="25"/>
      <c r="T6" s="29"/>
      <c r="U6" s="25"/>
      <c r="V6" s="24"/>
      <c r="W6" s="25"/>
      <c r="X6" s="24"/>
      <c r="Y6" s="138"/>
      <c r="Z6" s="138"/>
      <c r="AA6" s="138"/>
    </row>
    <row r="7" spans="1:29">
      <c r="A7" s="30">
        <v>1</v>
      </c>
      <c r="B7" s="31" t="s">
        <v>81</v>
      </c>
      <c r="C7" s="25">
        <v>55</v>
      </c>
      <c r="D7" s="20" t="str">
        <f>IF(C7&gt;=80,"4",IF(C7&gt;=75,"3.5",IF(C7&gt;=70,"3",IF(C7&gt;=65,"2.5",IF(C7&gt;=60,"2",IF(C7&gt;=55,"1.5",IF(C7&gt;=50,"1","0")))))))</f>
        <v>1.5</v>
      </c>
      <c r="E7" s="25">
        <v>56</v>
      </c>
      <c r="F7" s="20" t="str">
        <f>IF(E7&gt;=80,"4",IF(E7&gt;=75,"3.5",IF(E7&gt;=70,"3",IF(E7&gt;=65,"2.5",IF(E7&gt;=60,"2",IF(E7&gt;=55,"1.5",IF(E7&gt;=50,"1","0")))))))</f>
        <v>1.5</v>
      </c>
      <c r="G7" s="25">
        <v>75</v>
      </c>
      <c r="H7" s="20" t="str">
        <f>IF(G7&gt;=80,"4",IF(G7&gt;=75,"3.5",IF(G7&gt;=70,"3",IF(G7&gt;=65,"2.5",IF(G7&gt;=60,"2",IF(G7&gt;=55,"1.5",IF(G7&gt;=50,"1","0")))))))</f>
        <v>3.5</v>
      </c>
      <c r="I7" s="25">
        <v>55</v>
      </c>
      <c r="J7" s="20" t="str">
        <f>IF(I7&gt;=80,"4",IF(I7&gt;=75,"3.5",IF(I7&gt;=70,"3",IF(I7&gt;=65,"2.5",IF(I7&gt;=60,"2",IF(I7&gt;=55,"1.5",IF(I7&gt;=50,"1","0")))))))</f>
        <v>1.5</v>
      </c>
      <c r="K7" s="25">
        <v>50</v>
      </c>
      <c r="L7" s="20" t="str">
        <f>IF(K7&gt;=80,"4",IF(K7&gt;=75,"3.5",IF(K7&gt;=70,"3",IF(K7&gt;=65,"2.5",IF(K7&gt;=60,"2",IF(K7&gt;=55,"1.5",IF(K7&gt;=50,"1","0")))))))</f>
        <v>1</v>
      </c>
      <c r="M7" s="25">
        <v>70</v>
      </c>
      <c r="N7" s="20" t="str">
        <f>IF(M7&gt;=80,"4",IF(M7&gt;=75,"3.5",IF(M7&gt;=70,"3",IF(M7&gt;=65,"2.5",IF(M7&gt;=60,"2",IF(M7&gt;=55,"1.5",IF(M7&gt;=50,"1","0")))))))</f>
        <v>3</v>
      </c>
      <c r="O7" s="25">
        <v>63</v>
      </c>
      <c r="P7" s="20" t="str">
        <f>IF(O7&gt;=80,"4",IF(O7&gt;=75,"3.5",IF(O7&gt;=70,"3",IF(O7&gt;=65,"2.5",IF(O7&gt;=60,"2",IF(O7&gt;=55,"1.5",IF(O7&gt;=50,"1","0")))))))</f>
        <v>2</v>
      </c>
      <c r="Q7" s="25">
        <v>59</v>
      </c>
      <c r="R7" s="20" t="str">
        <f>IF(Q7&gt;=80,"4",IF(Q7&gt;=75,"3.5",IF(Q7&gt;=70,"3",IF(Q7&gt;=65,"2.5",IF(Q7&gt;=60,"2",IF(Q7&gt;=55,"1.5",IF(Q7&gt;=50,"1","0")))))))</f>
        <v>1.5</v>
      </c>
      <c r="S7" s="25">
        <v>53</v>
      </c>
      <c r="T7" s="20" t="str">
        <f>IF(S7&gt;=80,"4",IF(S7&gt;=75,"3.5",IF(S7&gt;=70,"3",IF(S7&gt;=65,"2.5",IF(S7&gt;=60,"2",IF(S7&gt;=55,"1.5",IF(S7&gt;=50,"1","0")))))))</f>
        <v>1</v>
      </c>
      <c r="U7" s="25">
        <v>57</v>
      </c>
      <c r="V7" s="20" t="str">
        <f>IF(U7&gt;=80,"4",IF(U7&gt;=75,"3.5",IF(U7&gt;=70,"3",IF(U7&gt;=65,"2.5",IF(U7&gt;=60,"2",IF(U7&gt;=55,"1.5",IF(U7&gt;=50,"1","0")))))))</f>
        <v>1.5</v>
      </c>
      <c r="W7" s="25">
        <v>62</v>
      </c>
      <c r="X7" s="20" t="str">
        <f>IF(W7&gt;=80,"4",IF(W7&gt;=75,"3.5",IF(W7&gt;=70,"3",IF(W7&gt;=65,"2.5",IF(W7&gt;=60,"2",IF(W7&gt;=55,"1.5",IF(W7&gt;=50,"1","0")))))))</f>
        <v>2</v>
      </c>
      <c r="Y7" s="25">
        <f>C7+E7+G7+I7+K7+M7+O7+Q7+S7+U7+W7</f>
        <v>655</v>
      </c>
      <c r="Z7" s="32">
        <f>(Y7/(11*100))*100</f>
        <v>59.545454545454547</v>
      </c>
      <c r="AA7" s="25">
        <v>29</v>
      </c>
      <c r="AC7" s="21"/>
    </row>
    <row r="8" spans="1:29">
      <c r="A8" s="30">
        <v>2</v>
      </c>
      <c r="B8" s="33" t="s">
        <v>82</v>
      </c>
      <c r="C8" s="25">
        <v>61</v>
      </c>
      <c r="D8" s="20" t="str">
        <f t="shared" ref="D8:D25" si="0">IF(C8&gt;=80,"4",IF(C8&gt;=75,"3.5",IF(C8&gt;=70,"3",IF(C8&gt;=65,"2.5",IF(C8&gt;=60,"2",IF(C8&gt;=55,"1.5",IF(C8&gt;=50,"1","0")))))))</f>
        <v>2</v>
      </c>
      <c r="E8" s="25">
        <v>57</v>
      </c>
      <c r="F8" s="20" t="str">
        <f t="shared" ref="F8:F25" si="1">IF(E8&gt;=80,"4",IF(E8&gt;=75,"3.5",IF(E8&gt;=70,"3",IF(E8&gt;=65,"2.5",IF(E8&gt;=60,"2",IF(E8&gt;=55,"1.5",IF(E8&gt;=50,"1","0")))))))</f>
        <v>1.5</v>
      </c>
      <c r="G8" s="25">
        <v>73</v>
      </c>
      <c r="H8" s="20" t="str">
        <f t="shared" ref="H8:H25" si="2">IF(G8&gt;=80,"4",IF(G8&gt;=75,"3.5",IF(G8&gt;=70,"3",IF(G8&gt;=65,"2.5",IF(G8&gt;=60,"2",IF(G8&gt;=55,"1.5",IF(G8&gt;=50,"1","0")))))))</f>
        <v>3</v>
      </c>
      <c r="I8" s="25">
        <v>65</v>
      </c>
      <c r="J8" s="20" t="str">
        <f t="shared" ref="J8:J25" si="3">IF(I8&gt;=80,"4",IF(I8&gt;=75,"3.5",IF(I8&gt;=70,"3",IF(I8&gt;=65,"2.5",IF(I8&gt;=60,"2",IF(I8&gt;=55,"1.5",IF(I8&gt;=50,"1","0")))))))</f>
        <v>2.5</v>
      </c>
      <c r="K8" s="25">
        <v>59</v>
      </c>
      <c r="L8" s="20" t="str">
        <f t="shared" ref="L8:L25" si="4">IF(K8&gt;=80,"4",IF(K8&gt;=75,"3.5",IF(K8&gt;=70,"3",IF(K8&gt;=65,"2.5",IF(K8&gt;=60,"2",IF(K8&gt;=55,"1.5",IF(K8&gt;=50,"1","0")))))))</f>
        <v>1.5</v>
      </c>
      <c r="M8" s="25">
        <v>72</v>
      </c>
      <c r="N8" s="20" t="str">
        <f t="shared" ref="N8:N25" si="5">IF(M8&gt;=80,"4",IF(M8&gt;=75,"3.5",IF(M8&gt;=70,"3",IF(M8&gt;=65,"2.5",IF(M8&gt;=60,"2",IF(M8&gt;=55,"1.5",IF(M8&gt;=50,"1","0")))))))</f>
        <v>3</v>
      </c>
      <c r="O8" s="25">
        <v>53</v>
      </c>
      <c r="P8" s="20" t="str">
        <f t="shared" ref="P8:P25" si="6">IF(O8&gt;=80,"4",IF(O8&gt;=75,"3.5",IF(O8&gt;=70,"3",IF(O8&gt;=65,"2.5",IF(O8&gt;=60,"2",IF(O8&gt;=55,"1.5",IF(O8&gt;=50,"1","0")))))))</f>
        <v>1</v>
      </c>
      <c r="Q8" s="25">
        <v>65</v>
      </c>
      <c r="R8" s="20" t="str">
        <f t="shared" ref="R8:R25" si="7">IF(Q8&gt;=80,"4",IF(Q8&gt;=75,"3.5",IF(Q8&gt;=70,"3",IF(Q8&gt;=65,"2.5",IF(Q8&gt;=60,"2",IF(Q8&gt;=55,"1.5",IF(Q8&gt;=50,"1","0")))))))</f>
        <v>2.5</v>
      </c>
      <c r="S8" s="25">
        <v>50</v>
      </c>
      <c r="T8" s="20" t="str">
        <f t="shared" ref="T8:T25" si="8">IF(S8&gt;=80,"4",IF(S8&gt;=75,"3.5",IF(S8&gt;=70,"3",IF(S8&gt;=65,"2.5",IF(S8&gt;=60,"2",IF(S8&gt;=55,"1.5",IF(S8&gt;=50,"1","0")))))))</f>
        <v>1</v>
      </c>
      <c r="U8" s="25">
        <v>70</v>
      </c>
      <c r="V8" s="20" t="str">
        <f t="shared" ref="V8:V25" si="9">IF(U8&gt;=80,"4",IF(U8&gt;=75,"3.5",IF(U8&gt;=70,"3",IF(U8&gt;=65,"2.5",IF(U8&gt;=60,"2",IF(U8&gt;=55,"1.5",IF(U8&gt;=50,"1","0")))))))</f>
        <v>3</v>
      </c>
      <c r="W8" s="25">
        <v>71</v>
      </c>
      <c r="X8" s="20" t="str">
        <f t="shared" ref="X8:X25" si="10">IF(W8&gt;=80,"4",IF(W8&gt;=75,"3.5",IF(W8&gt;=70,"3",IF(W8&gt;=65,"2.5",IF(W8&gt;=60,"2",IF(W8&gt;=55,"1.5",IF(W8&gt;=50,"1","0")))))))</f>
        <v>3</v>
      </c>
      <c r="Y8" s="25">
        <f t="shared" ref="Y8:Y25" si="11">C8+E8+G8+I8+K8+M8+O8+Q8+S8+U8+W8</f>
        <v>696</v>
      </c>
      <c r="Z8" s="32">
        <f t="shared" ref="Z8:Z25" si="12">(Y8/(11*100))*100</f>
        <v>63.272727272727266</v>
      </c>
      <c r="AA8" s="25">
        <v>27</v>
      </c>
      <c r="AC8" s="21"/>
    </row>
    <row r="9" spans="1:29">
      <c r="A9" s="30">
        <v>3</v>
      </c>
      <c r="B9" s="33" t="s">
        <v>83</v>
      </c>
      <c r="C9" s="25">
        <v>80</v>
      </c>
      <c r="D9" s="20" t="str">
        <f t="shared" si="0"/>
        <v>4</v>
      </c>
      <c r="E9" s="25">
        <v>90</v>
      </c>
      <c r="F9" s="20" t="str">
        <f t="shared" si="1"/>
        <v>4</v>
      </c>
      <c r="G9" s="25">
        <v>92</v>
      </c>
      <c r="H9" s="20" t="str">
        <f t="shared" si="2"/>
        <v>4</v>
      </c>
      <c r="I9" s="25">
        <v>87</v>
      </c>
      <c r="J9" s="20" t="str">
        <f t="shared" si="3"/>
        <v>4</v>
      </c>
      <c r="K9" s="25">
        <v>74</v>
      </c>
      <c r="L9" s="20" t="str">
        <f t="shared" si="4"/>
        <v>3</v>
      </c>
      <c r="M9" s="25">
        <v>92</v>
      </c>
      <c r="N9" s="20" t="str">
        <f t="shared" si="5"/>
        <v>4</v>
      </c>
      <c r="O9" s="25">
        <v>88</v>
      </c>
      <c r="P9" s="20" t="str">
        <f t="shared" si="6"/>
        <v>4</v>
      </c>
      <c r="Q9" s="25">
        <v>83</v>
      </c>
      <c r="R9" s="20" t="str">
        <f t="shared" si="7"/>
        <v>4</v>
      </c>
      <c r="S9" s="25">
        <v>82</v>
      </c>
      <c r="T9" s="20" t="str">
        <f t="shared" si="8"/>
        <v>4</v>
      </c>
      <c r="U9" s="25">
        <v>76</v>
      </c>
      <c r="V9" s="20" t="str">
        <f t="shared" si="9"/>
        <v>3.5</v>
      </c>
      <c r="W9" s="25">
        <v>91</v>
      </c>
      <c r="X9" s="20" t="str">
        <f t="shared" si="10"/>
        <v>4</v>
      </c>
      <c r="Y9" s="25">
        <f t="shared" si="11"/>
        <v>935</v>
      </c>
      <c r="Z9" s="32">
        <f t="shared" si="12"/>
        <v>85</v>
      </c>
      <c r="AA9" s="25">
        <v>3</v>
      </c>
      <c r="AC9" s="21"/>
    </row>
    <row r="10" spans="1:29">
      <c r="A10" s="30">
        <v>4</v>
      </c>
      <c r="B10" s="33" t="s">
        <v>84</v>
      </c>
      <c r="C10" s="25">
        <v>73</v>
      </c>
      <c r="D10" s="20" t="str">
        <f t="shared" si="0"/>
        <v>3</v>
      </c>
      <c r="E10" s="25">
        <v>61</v>
      </c>
      <c r="F10" s="20" t="str">
        <f t="shared" si="1"/>
        <v>2</v>
      </c>
      <c r="G10" s="25">
        <v>75</v>
      </c>
      <c r="H10" s="20" t="str">
        <f t="shared" si="2"/>
        <v>3.5</v>
      </c>
      <c r="I10" s="25">
        <v>73</v>
      </c>
      <c r="J10" s="20" t="str">
        <f t="shared" si="3"/>
        <v>3</v>
      </c>
      <c r="K10" s="25">
        <v>57</v>
      </c>
      <c r="L10" s="20" t="str">
        <f t="shared" si="4"/>
        <v>1.5</v>
      </c>
      <c r="M10" s="25">
        <v>68</v>
      </c>
      <c r="N10" s="20" t="str">
        <f t="shared" si="5"/>
        <v>2.5</v>
      </c>
      <c r="O10" s="25">
        <v>70</v>
      </c>
      <c r="P10" s="20" t="str">
        <f t="shared" si="6"/>
        <v>3</v>
      </c>
      <c r="Q10" s="25">
        <v>68</v>
      </c>
      <c r="R10" s="20" t="str">
        <f t="shared" si="7"/>
        <v>2.5</v>
      </c>
      <c r="S10" s="25">
        <v>51</v>
      </c>
      <c r="T10" s="20" t="str">
        <f t="shared" si="8"/>
        <v>1</v>
      </c>
      <c r="U10" s="25">
        <v>70</v>
      </c>
      <c r="V10" s="20" t="str">
        <f t="shared" si="9"/>
        <v>3</v>
      </c>
      <c r="W10" s="25">
        <v>90</v>
      </c>
      <c r="X10" s="20" t="str">
        <f t="shared" si="10"/>
        <v>4</v>
      </c>
      <c r="Y10" s="25">
        <f t="shared" si="11"/>
        <v>756</v>
      </c>
      <c r="Z10" s="32">
        <f t="shared" si="12"/>
        <v>68.72727272727272</v>
      </c>
      <c r="AA10" s="25">
        <v>18</v>
      </c>
      <c r="AC10" s="21"/>
    </row>
    <row r="11" spans="1:29">
      <c r="A11" s="30">
        <v>5</v>
      </c>
      <c r="B11" s="33" t="s">
        <v>85</v>
      </c>
      <c r="C11" s="25">
        <v>77</v>
      </c>
      <c r="D11" s="20" t="str">
        <f t="shared" si="0"/>
        <v>3.5</v>
      </c>
      <c r="E11" s="25">
        <v>72</v>
      </c>
      <c r="F11" s="20" t="str">
        <f t="shared" si="1"/>
        <v>3</v>
      </c>
      <c r="G11" s="25">
        <v>83</v>
      </c>
      <c r="H11" s="20" t="str">
        <f t="shared" si="2"/>
        <v>4</v>
      </c>
      <c r="I11" s="25">
        <v>80</v>
      </c>
      <c r="J11" s="20" t="str">
        <f t="shared" si="3"/>
        <v>4</v>
      </c>
      <c r="K11" s="25">
        <v>67</v>
      </c>
      <c r="L11" s="20" t="str">
        <f t="shared" si="4"/>
        <v>2.5</v>
      </c>
      <c r="M11" s="25">
        <v>88</v>
      </c>
      <c r="N11" s="20" t="str">
        <f t="shared" si="5"/>
        <v>4</v>
      </c>
      <c r="O11" s="25">
        <v>73</v>
      </c>
      <c r="P11" s="20" t="str">
        <f t="shared" si="6"/>
        <v>3</v>
      </c>
      <c r="Q11" s="25">
        <v>77</v>
      </c>
      <c r="R11" s="20" t="str">
        <f t="shared" si="7"/>
        <v>3.5</v>
      </c>
      <c r="S11" s="25">
        <v>64</v>
      </c>
      <c r="T11" s="20" t="str">
        <f t="shared" si="8"/>
        <v>2</v>
      </c>
      <c r="U11" s="25">
        <v>76</v>
      </c>
      <c r="V11" s="20" t="str">
        <f t="shared" si="9"/>
        <v>3.5</v>
      </c>
      <c r="W11" s="25">
        <v>91</v>
      </c>
      <c r="X11" s="20" t="str">
        <f t="shared" si="10"/>
        <v>4</v>
      </c>
      <c r="Y11" s="25">
        <f t="shared" si="11"/>
        <v>848</v>
      </c>
      <c r="Z11" s="32">
        <f t="shared" si="12"/>
        <v>77.090909090909093</v>
      </c>
      <c r="AA11" s="25">
        <v>10</v>
      </c>
      <c r="AC11" s="21"/>
    </row>
    <row r="12" spans="1:29">
      <c r="A12" s="30">
        <v>6</v>
      </c>
      <c r="B12" s="33" t="s">
        <v>86</v>
      </c>
      <c r="C12" s="25">
        <v>76</v>
      </c>
      <c r="D12" s="20" t="str">
        <f t="shared" si="0"/>
        <v>3.5</v>
      </c>
      <c r="E12" s="25">
        <v>75</v>
      </c>
      <c r="F12" s="20" t="str">
        <f t="shared" si="1"/>
        <v>3.5</v>
      </c>
      <c r="G12" s="25">
        <v>88</v>
      </c>
      <c r="H12" s="20" t="str">
        <f t="shared" si="2"/>
        <v>4</v>
      </c>
      <c r="I12" s="25">
        <v>87</v>
      </c>
      <c r="J12" s="20" t="str">
        <f t="shared" si="3"/>
        <v>4</v>
      </c>
      <c r="K12" s="25">
        <v>74</v>
      </c>
      <c r="L12" s="20" t="str">
        <f t="shared" si="4"/>
        <v>3</v>
      </c>
      <c r="M12" s="25">
        <v>85</v>
      </c>
      <c r="N12" s="20" t="str">
        <f t="shared" si="5"/>
        <v>4</v>
      </c>
      <c r="O12" s="25">
        <v>85</v>
      </c>
      <c r="P12" s="20" t="str">
        <f t="shared" si="6"/>
        <v>4</v>
      </c>
      <c r="Q12" s="25">
        <v>75</v>
      </c>
      <c r="R12" s="20" t="str">
        <f t="shared" si="7"/>
        <v>3.5</v>
      </c>
      <c r="S12" s="25">
        <v>79</v>
      </c>
      <c r="T12" s="20" t="str">
        <f t="shared" si="8"/>
        <v>3.5</v>
      </c>
      <c r="U12" s="25">
        <v>60</v>
      </c>
      <c r="V12" s="20" t="str">
        <f t="shared" si="9"/>
        <v>2</v>
      </c>
      <c r="W12" s="25">
        <v>84</v>
      </c>
      <c r="X12" s="20" t="str">
        <f t="shared" si="10"/>
        <v>4</v>
      </c>
      <c r="Y12" s="25">
        <f t="shared" si="11"/>
        <v>868</v>
      </c>
      <c r="Z12" s="32">
        <f t="shared" si="12"/>
        <v>78.909090909090907</v>
      </c>
      <c r="AA12" s="25">
        <v>7</v>
      </c>
      <c r="AC12" s="21"/>
    </row>
    <row r="13" spans="1:29">
      <c r="A13" s="30">
        <v>7</v>
      </c>
      <c r="B13" s="33" t="s">
        <v>87</v>
      </c>
      <c r="C13" s="25">
        <v>72</v>
      </c>
      <c r="D13" s="20" t="str">
        <f t="shared" si="0"/>
        <v>3</v>
      </c>
      <c r="E13" s="25">
        <v>79</v>
      </c>
      <c r="F13" s="20" t="str">
        <f t="shared" si="1"/>
        <v>3.5</v>
      </c>
      <c r="G13" s="25">
        <v>84</v>
      </c>
      <c r="H13" s="20" t="str">
        <f t="shared" si="2"/>
        <v>4</v>
      </c>
      <c r="I13" s="25">
        <v>80</v>
      </c>
      <c r="J13" s="20" t="str">
        <f t="shared" si="3"/>
        <v>4</v>
      </c>
      <c r="K13" s="25">
        <v>72</v>
      </c>
      <c r="L13" s="20" t="str">
        <f t="shared" si="4"/>
        <v>3</v>
      </c>
      <c r="M13" s="25">
        <v>88</v>
      </c>
      <c r="N13" s="20" t="str">
        <f t="shared" si="5"/>
        <v>4</v>
      </c>
      <c r="O13" s="25">
        <v>74</v>
      </c>
      <c r="P13" s="20" t="str">
        <f t="shared" si="6"/>
        <v>3</v>
      </c>
      <c r="Q13" s="25">
        <v>78</v>
      </c>
      <c r="R13" s="20" t="str">
        <f t="shared" si="7"/>
        <v>3.5</v>
      </c>
      <c r="S13" s="25">
        <v>77</v>
      </c>
      <c r="T13" s="20" t="str">
        <f t="shared" si="8"/>
        <v>3.5</v>
      </c>
      <c r="U13" s="25">
        <v>75</v>
      </c>
      <c r="V13" s="20" t="str">
        <f t="shared" si="9"/>
        <v>3.5</v>
      </c>
      <c r="W13" s="25">
        <v>92</v>
      </c>
      <c r="X13" s="20" t="str">
        <f t="shared" si="10"/>
        <v>4</v>
      </c>
      <c r="Y13" s="25">
        <f t="shared" si="11"/>
        <v>871</v>
      </c>
      <c r="Z13" s="32">
        <f t="shared" si="12"/>
        <v>79.181818181818187</v>
      </c>
      <c r="AA13" s="25">
        <v>6</v>
      </c>
      <c r="AC13" s="21"/>
    </row>
    <row r="14" spans="1:29">
      <c r="A14" s="30">
        <v>8</v>
      </c>
      <c r="B14" s="33" t="s">
        <v>88</v>
      </c>
      <c r="C14" s="25">
        <v>65</v>
      </c>
      <c r="D14" s="20" t="str">
        <f t="shared" si="0"/>
        <v>2.5</v>
      </c>
      <c r="E14" s="25">
        <v>59</v>
      </c>
      <c r="F14" s="20" t="str">
        <f t="shared" si="1"/>
        <v>1.5</v>
      </c>
      <c r="G14" s="25">
        <v>76</v>
      </c>
      <c r="H14" s="20" t="str">
        <f t="shared" si="2"/>
        <v>3.5</v>
      </c>
      <c r="I14" s="25">
        <v>67</v>
      </c>
      <c r="J14" s="20" t="str">
        <f t="shared" si="3"/>
        <v>2.5</v>
      </c>
      <c r="K14" s="25">
        <v>65</v>
      </c>
      <c r="L14" s="20" t="str">
        <f t="shared" si="4"/>
        <v>2.5</v>
      </c>
      <c r="M14" s="25">
        <v>66</v>
      </c>
      <c r="N14" s="20" t="str">
        <f t="shared" si="5"/>
        <v>2.5</v>
      </c>
      <c r="O14" s="25">
        <v>62</v>
      </c>
      <c r="P14" s="20" t="str">
        <f t="shared" si="6"/>
        <v>2</v>
      </c>
      <c r="Q14" s="25">
        <v>66</v>
      </c>
      <c r="R14" s="20" t="str">
        <f t="shared" si="7"/>
        <v>2.5</v>
      </c>
      <c r="S14" s="25">
        <v>53</v>
      </c>
      <c r="T14" s="20" t="str">
        <f t="shared" si="8"/>
        <v>1</v>
      </c>
      <c r="U14" s="25">
        <v>72</v>
      </c>
      <c r="V14" s="20" t="str">
        <f t="shared" si="9"/>
        <v>3</v>
      </c>
      <c r="W14" s="25">
        <v>59</v>
      </c>
      <c r="X14" s="20" t="str">
        <f t="shared" si="10"/>
        <v>1.5</v>
      </c>
      <c r="Y14" s="25">
        <f t="shared" si="11"/>
        <v>710</v>
      </c>
      <c r="Z14" s="32">
        <f t="shared" si="12"/>
        <v>64.545454545454547</v>
      </c>
      <c r="AA14" s="25">
        <v>25</v>
      </c>
      <c r="AC14" s="21"/>
    </row>
    <row r="15" spans="1:29">
      <c r="A15" s="30">
        <v>9</v>
      </c>
      <c r="B15" s="33" t="s">
        <v>89</v>
      </c>
      <c r="C15" s="25">
        <v>67</v>
      </c>
      <c r="D15" s="20" t="str">
        <f t="shared" si="0"/>
        <v>2.5</v>
      </c>
      <c r="E15" s="25">
        <v>61</v>
      </c>
      <c r="F15" s="20" t="str">
        <f t="shared" si="1"/>
        <v>2</v>
      </c>
      <c r="G15" s="25">
        <v>76</v>
      </c>
      <c r="H15" s="20" t="str">
        <f t="shared" si="2"/>
        <v>3.5</v>
      </c>
      <c r="I15" s="25">
        <v>70</v>
      </c>
      <c r="J15" s="20" t="str">
        <f t="shared" si="3"/>
        <v>3</v>
      </c>
      <c r="K15" s="25">
        <v>59</v>
      </c>
      <c r="L15" s="20" t="str">
        <f t="shared" si="4"/>
        <v>1.5</v>
      </c>
      <c r="M15" s="25">
        <v>85</v>
      </c>
      <c r="N15" s="20" t="str">
        <f t="shared" si="5"/>
        <v>4</v>
      </c>
      <c r="O15" s="25">
        <v>63</v>
      </c>
      <c r="P15" s="20" t="str">
        <f t="shared" si="6"/>
        <v>2</v>
      </c>
      <c r="Q15" s="25">
        <v>65</v>
      </c>
      <c r="R15" s="20" t="str">
        <f t="shared" si="7"/>
        <v>2.5</v>
      </c>
      <c r="S15" s="25">
        <v>50</v>
      </c>
      <c r="T15" s="20" t="str">
        <f t="shared" si="8"/>
        <v>1</v>
      </c>
      <c r="U15" s="25">
        <v>72</v>
      </c>
      <c r="V15" s="20" t="str">
        <f t="shared" si="9"/>
        <v>3</v>
      </c>
      <c r="W15" s="25">
        <v>65</v>
      </c>
      <c r="X15" s="20" t="str">
        <f t="shared" si="10"/>
        <v>2.5</v>
      </c>
      <c r="Y15" s="25">
        <f t="shared" si="11"/>
        <v>733</v>
      </c>
      <c r="Z15" s="32">
        <f t="shared" si="12"/>
        <v>66.63636363636364</v>
      </c>
      <c r="AA15" s="25">
        <v>21</v>
      </c>
      <c r="AC15" s="21"/>
    </row>
    <row r="16" spans="1:29">
      <c r="A16" s="30">
        <v>10</v>
      </c>
      <c r="B16" s="33" t="s">
        <v>90</v>
      </c>
      <c r="C16" s="25">
        <v>66</v>
      </c>
      <c r="D16" s="20" t="str">
        <f t="shared" si="0"/>
        <v>2.5</v>
      </c>
      <c r="E16" s="25">
        <v>60</v>
      </c>
      <c r="F16" s="20" t="str">
        <f t="shared" si="1"/>
        <v>2</v>
      </c>
      <c r="G16" s="25">
        <v>70</v>
      </c>
      <c r="H16" s="20" t="str">
        <f t="shared" si="2"/>
        <v>3</v>
      </c>
      <c r="I16" s="25">
        <v>66</v>
      </c>
      <c r="J16" s="20" t="str">
        <f t="shared" si="3"/>
        <v>2.5</v>
      </c>
      <c r="K16" s="25">
        <v>66</v>
      </c>
      <c r="L16" s="20" t="str">
        <f t="shared" si="4"/>
        <v>2.5</v>
      </c>
      <c r="M16" s="25">
        <v>72</v>
      </c>
      <c r="N16" s="20" t="str">
        <f t="shared" si="5"/>
        <v>3</v>
      </c>
      <c r="O16" s="25">
        <v>66</v>
      </c>
      <c r="P16" s="20" t="str">
        <f t="shared" si="6"/>
        <v>2.5</v>
      </c>
      <c r="Q16" s="25">
        <v>55</v>
      </c>
      <c r="R16" s="20" t="str">
        <f t="shared" si="7"/>
        <v>1.5</v>
      </c>
      <c r="S16" s="25">
        <v>56</v>
      </c>
      <c r="T16" s="20" t="str">
        <f t="shared" si="8"/>
        <v>1.5</v>
      </c>
      <c r="U16" s="25">
        <v>65</v>
      </c>
      <c r="V16" s="20" t="str">
        <f t="shared" si="9"/>
        <v>2.5</v>
      </c>
      <c r="W16" s="25">
        <v>69</v>
      </c>
      <c r="X16" s="20" t="str">
        <f t="shared" si="10"/>
        <v>2.5</v>
      </c>
      <c r="Y16" s="25">
        <f t="shared" si="11"/>
        <v>711</v>
      </c>
      <c r="Z16" s="32">
        <f t="shared" si="12"/>
        <v>64.63636363636364</v>
      </c>
      <c r="AA16" s="25">
        <v>24</v>
      </c>
      <c r="AC16" s="21"/>
    </row>
    <row r="17" spans="1:29">
      <c r="A17" s="30">
        <v>11</v>
      </c>
      <c r="B17" s="33" t="s">
        <v>91</v>
      </c>
      <c r="C17" s="25">
        <v>56</v>
      </c>
      <c r="D17" s="20" t="str">
        <f t="shared" si="0"/>
        <v>1.5</v>
      </c>
      <c r="E17" s="25">
        <v>59</v>
      </c>
      <c r="F17" s="20" t="str">
        <f t="shared" si="1"/>
        <v>1.5</v>
      </c>
      <c r="G17" s="25">
        <v>70</v>
      </c>
      <c r="H17" s="20" t="str">
        <f t="shared" si="2"/>
        <v>3</v>
      </c>
      <c r="I17" s="25">
        <v>70</v>
      </c>
      <c r="J17" s="20" t="str">
        <f t="shared" si="3"/>
        <v>3</v>
      </c>
      <c r="K17" s="25">
        <v>55</v>
      </c>
      <c r="L17" s="20" t="str">
        <f t="shared" si="4"/>
        <v>1.5</v>
      </c>
      <c r="M17" s="25">
        <v>80</v>
      </c>
      <c r="N17" s="20" t="str">
        <f t="shared" si="5"/>
        <v>4</v>
      </c>
      <c r="O17" s="25">
        <v>74</v>
      </c>
      <c r="P17" s="20" t="str">
        <f t="shared" si="6"/>
        <v>3</v>
      </c>
      <c r="Q17" s="25">
        <v>61</v>
      </c>
      <c r="R17" s="20" t="str">
        <f t="shared" si="7"/>
        <v>2</v>
      </c>
      <c r="S17" s="25">
        <v>55</v>
      </c>
      <c r="T17" s="20" t="str">
        <f t="shared" si="8"/>
        <v>1.5</v>
      </c>
      <c r="U17" s="25">
        <v>62</v>
      </c>
      <c r="V17" s="20" t="str">
        <f t="shared" si="9"/>
        <v>2</v>
      </c>
      <c r="W17" s="25">
        <v>77</v>
      </c>
      <c r="X17" s="20" t="str">
        <f t="shared" si="10"/>
        <v>3.5</v>
      </c>
      <c r="Y17" s="25">
        <f t="shared" si="11"/>
        <v>719</v>
      </c>
      <c r="Z17" s="32">
        <f t="shared" si="12"/>
        <v>65.363636363636374</v>
      </c>
      <c r="AA17" s="25">
        <v>22</v>
      </c>
      <c r="AC17" s="21"/>
    </row>
    <row r="18" spans="1:29">
      <c r="A18" s="30">
        <v>12</v>
      </c>
      <c r="B18" s="33" t="s">
        <v>92</v>
      </c>
      <c r="C18" s="25">
        <v>61</v>
      </c>
      <c r="D18" s="20" t="str">
        <f t="shared" si="0"/>
        <v>2</v>
      </c>
      <c r="E18" s="25">
        <v>62</v>
      </c>
      <c r="F18" s="20" t="str">
        <f t="shared" si="1"/>
        <v>2</v>
      </c>
      <c r="G18" s="25">
        <v>81</v>
      </c>
      <c r="H18" s="20" t="str">
        <f t="shared" si="2"/>
        <v>4</v>
      </c>
      <c r="I18" s="25">
        <v>72</v>
      </c>
      <c r="J18" s="20" t="str">
        <f t="shared" si="3"/>
        <v>3</v>
      </c>
      <c r="K18" s="25">
        <v>69</v>
      </c>
      <c r="L18" s="20" t="str">
        <f t="shared" si="4"/>
        <v>2.5</v>
      </c>
      <c r="M18" s="25">
        <v>83</v>
      </c>
      <c r="N18" s="20" t="str">
        <f t="shared" si="5"/>
        <v>4</v>
      </c>
      <c r="O18" s="25">
        <v>68</v>
      </c>
      <c r="P18" s="20" t="str">
        <f t="shared" si="6"/>
        <v>2.5</v>
      </c>
      <c r="Q18" s="25">
        <v>78</v>
      </c>
      <c r="R18" s="20" t="str">
        <f t="shared" si="7"/>
        <v>3.5</v>
      </c>
      <c r="S18" s="25">
        <v>60</v>
      </c>
      <c r="T18" s="20" t="str">
        <f t="shared" si="8"/>
        <v>2</v>
      </c>
      <c r="U18" s="25">
        <v>70</v>
      </c>
      <c r="V18" s="20" t="str">
        <f t="shared" si="9"/>
        <v>3</v>
      </c>
      <c r="W18" s="25">
        <v>87</v>
      </c>
      <c r="X18" s="20" t="str">
        <f t="shared" si="10"/>
        <v>4</v>
      </c>
      <c r="Y18" s="25">
        <f t="shared" si="11"/>
        <v>791</v>
      </c>
      <c r="Z18" s="32">
        <f t="shared" si="12"/>
        <v>71.909090909090907</v>
      </c>
      <c r="AA18" s="25">
        <v>17</v>
      </c>
      <c r="AC18" s="21"/>
    </row>
    <row r="19" spans="1:29">
      <c r="A19" s="30">
        <v>13</v>
      </c>
      <c r="B19" s="33" t="s">
        <v>93</v>
      </c>
      <c r="C19" s="25">
        <v>75</v>
      </c>
      <c r="D19" s="20" t="str">
        <f t="shared" si="0"/>
        <v>3.5</v>
      </c>
      <c r="E19" s="25">
        <v>87</v>
      </c>
      <c r="F19" s="20" t="str">
        <f t="shared" si="1"/>
        <v>4</v>
      </c>
      <c r="G19" s="25">
        <v>92</v>
      </c>
      <c r="H19" s="20" t="str">
        <f t="shared" si="2"/>
        <v>4</v>
      </c>
      <c r="I19" s="25">
        <v>80</v>
      </c>
      <c r="J19" s="20" t="str">
        <f t="shared" si="3"/>
        <v>4</v>
      </c>
      <c r="K19" s="25">
        <v>76</v>
      </c>
      <c r="L19" s="20" t="str">
        <f t="shared" si="4"/>
        <v>3.5</v>
      </c>
      <c r="M19" s="25">
        <v>89</v>
      </c>
      <c r="N19" s="20" t="str">
        <f t="shared" si="5"/>
        <v>4</v>
      </c>
      <c r="O19" s="25">
        <v>82</v>
      </c>
      <c r="P19" s="20" t="str">
        <f t="shared" si="6"/>
        <v>4</v>
      </c>
      <c r="Q19" s="25">
        <v>80</v>
      </c>
      <c r="R19" s="20" t="str">
        <f t="shared" si="7"/>
        <v>4</v>
      </c>
      <c r="S19" s="25">
        <v>76</v>
      </c>
      <c r="T19" s="20" t="str">
        <f t="shared" si="8"/>
        <v>3.5</v>
      </c>
      <c r="U19" s="25">
        <v>76</v>
      </c>
      <c r="V19" s="20" t="str">
        <f t="shared" si="9"/>
        <v>3.5</v>
      </c>
      <c r="W19" s="25">
        <v>92</v>
      </c>
      <c r="X19" s="20" t="str">
        <f t="shared" si="10"/>
        <v>4</v>
      </c>
      <c r="Y19" s="25">
        <f t="shared" si="11"/>
        <v>905</v>
      </c>
      <c r="Z19" s="32">
        <f t="shared" si="12"/>
        <v>82.27272727272728</v>
      </c>
      <c r="AA19" s="25">
        <v>4</v>
      </c>
      <c r="AC19" s="21"/>
    </row>
    <row r="20" spans="1:29">
      <c r="A20" s="30">
        <v>14</v>
      </c>
      <c r="B20" s="33" t="s">
        <v>94</v>
      </c>
      <c r="C20" s="25">
        <v>80</v>
      </c>
      <c r="D20" s="20" t="str">
        <f t="shared" si="0"/>
        <v>4</v>
      </c>
      <c r="E20" s="25">
        <v>89</v>
      </c>
      <c r="F20" s="20" t="str">
        <f t="shared" si="1"/>
        <v>4</v>
      </c>
      <c r="G20" s="25">
        <v>91</v>
      </c>
      <c r="H20" s="20" t="str">
        <f t="shared" si="2"/>
        <v>4</v>
      </c>
      <c r="I20" s="25">
        <v>75</v>
      </c>
      <c r="J20" s="20" t="str">
        <f t="shared" si="3"/>
        <v>3.5</v>
      </c>
      <c r="K20" s="25">
        <v>81</v>
      </c>
      <c r="L20" s="20" t="str">
        <f t="shared" si="4"/>
        <v>4</v>
      </c>
      <c r="M20" s="25">
        <v>89</v>
      </c>
      <c r="N20" s="20" t="str">
        <f t="shared" si="5"/>
        <v>4</v>
      </c>
      <c r="O20" s="25">
        <v>77</v>
      </c>
      <c r="P20" s="20" t="str">
        <f t="shared" si="6"/>
        <v>3.5</v>
      </c>
      <c r="Q20" s="25">
        <v>82</v>
      </c>
      <c r="R20" s="20" t="str">
        <f t="shared" si="7"/>
        <v>4</v>
      </c>
      <c r="S20" s="25">
        <v>79</v>
      </c>
      <c r="T20" s="20" t="str">
        <f t="shared" si="8"/>
        <v>3.5</v>
      </c>
      <c r="U20" s="25">
        <v>80</v>
      </c>
      <c r="V20" s="20" t="str">
        <f t="shared" si="9"/>
        <v>4</v>
      </c>
      <c r="W20" s="25">
        <v>74</v>
      </c>
      <c r="X20" s="20" t="str">
        <f t="shared" si="10"/>
        <v>3</v>
      </c>
      <c r="Y20" s="25">
        <f t="shared" si="11"/>
        <v>897</v>
      </c>
      <c r="Z20" s="32">
        <f t="shared" si="12"/>
        <v>81.545454545454547</v>
      </c>
      <c r="AA20" s="25">
        <v>5</v>
      </c>
      <c r="AC20" s="21"/>
    </row>
    <row r="21" spans="1:29">
      <c r="A21" s="30">
        <v>15</v>
      </c>
      <c r="B21" s="33" t="s">
        <v>95</v>
      </c>
      <c r="C21" s="25">
        <v>88</v>
      </c>
      <c r="D21" s="20" t="str">
        <f t="shared" si="0"/>
        <v>4</v>
      </c>
      <c r="E21" s="25">
        <v>99</v>
      </c>
      <c r="F21" s="20" t="str">
        <f t="shared" si="1"/>
        <v>4</v>
      </c>
      <c r="G21" s="25">
        <v>92</v>
      </c>
      <c r="H21" s="20" t="str">
        <f t="shared" si="2"/>
        <v>4</v>
      </c>
      <c r="I21" s="25">
        <v>89</v>
      </c>
      <c r="J21" s="20" t="str">
        <f t="shared" si="3"/>
        <v>4</v>
      </c>
      <c r="K21" s="25">
        <v>90</v>
      </c>
      <c r="L21" s="20" t="str">
        <f t="shared" si="4"/>
        <v>4</v>
      </c>
      <c r="M21" s="25">
        <v>91</v>
      </c>
      <c r="N21" s="20" t="str">
        <f t="shared" si="5"/>
        <v>4</v>
      </c>
      <c r="O21" s="25">
        <v>90</v>
      </c>
      <c r="P21" s="20" t="str">
        <f t="shared" si="6"/>
        <v>4</v>
      </c>
      <c r="Q21" s="25">
        <v>91</v>
      </c>
      <c r="R21" s="20" t="str">
        <f t="shared" si="7"/>
        <v>4</v>
      </c>
      <c r="S21" s="25">
        <v>92</v>
      </c>
      <c r="T21" s="20" t="str">
        <f t="shared" si="8"/>
        <v>4</v>
      </c>
      <c r="U21" s="25">
        <v>88</v>
      </c>
      <c r="V21" s="20" t="str">
        <f t="shared" si="9"/>
        <v>4</v>
      </c>
      <c r="W21" s="25">
        <v>95</v>
      </c>
      <c r="X21" s="20" t="str">
        <f t="shared" si="10"/>
        <v>4</v>
      </c>
      <c r="Y21" s="25">
        <f t="shared" si="11"/>
        <v>1005</v>
      </c>
      <c r="Z21" s="32">
        <f t="shared" si="12"/>
        <v>91.363636363636374</v>
      </c>
      <c r="AA21" s="25">
        <v>1</v>
      </c>
      <c r="AC21" s="21"/>
    </row>
    <row r="22" spans="1:29">
      <c r="A22" s="30">
        <v>16</v>
      </c>
      <c r="B22" s="33" t="s">
        <v>96</v>
      </c>
      <c r="C22" s="25">
        <v>77</v>
      </c>
      <c r="D22" s="20" t="str">
        <f t="shared" si="0"/>
        <v>3.5</v>
      </c>
      <c r="E22" s="25">
        <v>86</v>
      </c>
      <c r="F22" s="20" t="str">
        <f t="shared" si="1"/>
        <v>4</v>
      </c>
      <c r="G22" s="25">
        <v>91</v>
      </c>
      <c r="H22" s="20" t="str">
        <f t="shared" si="2"/>
        <v>4</v>
      </c>
      <c r="I22" s="25">
        <v>85</v>
      </c>
      <c r="J22" s="20" t="str">
        <f t="shared" si="3"/>
        <v>4</v>
      </c>
      <c r="K22" s="25">
        <v>81</v>
      </c>
      <c r="L22" s="20" t="str">
        <f t="shared" si="4"/>
        <v>4</v>
      </c>
      <c r="M22" s="25">
        <v>91</v>
      </c>
      <c r="N22" s="20" t="str">
        <f t="shared" si="5"/>
        <v>4</v>
      </c>
      <c r="O22" s="25">
        <v>87</v>
      </c>
      <c r="P22" s="20" t="str">
        <f t="shared" si="6"/>
        <v>4</v>
      </c>
      <c r="Q22" s="25">
        <v>89</v>
      </c>
      <c r="R22" s="20" t="str">
        <f t="shared" si="7"/>
        <v>4</v>
      </c>
      <c r="S22" s="25">
        <v>81</v>
      </c>
      <c r="T22" s="20" t="str">
        <f t="shared" si="8"/>
        <v>4</v>
      </c>
      <c r="U22" s="25">
        <v>77</v>
      </c>
      <c r="V22" s="20" t="str">
        <f t="shared" si="9"/>
        <v>3.5</v>
      </c>
      <c r="W22" s="25">
        <v>94</v>
      </c>
      <c r="X22" s="20" t="str">
        <f t="shared" si="10"/>
        <v>4</v>
      </c>
      <c r="Y22" s="25">
        <f t="shared" si="11"/>
        <v>939</v>
      </c>
      <c r="Z22" s="32">
        <f t="shared" si="12"/>
        <v>85.36363636363636</v>
      </c>
      <c r="AA22" s="25">
        <v>2</v>
      </c>
      <c r="AC22" s="21"/>
    </row>
    <row r="23" spans="1:29">
      <c r="A23" s="30">
        <v>17</v>
      </c>
      <c r="B23" s="33" t="s">
        <v>97</v>
      </c>
      <c r="C23" s="25">
        <v>75</v>
      </c>
      <c r="D23" s="20" t="str">
        <f t="shared" si="0"/>
        <v>3.5</v>
      </c>
      <c r="E23" s="25">
        <v>68</v>
      </c>
      <c r="F23" s="20" t="str">
        <f t="shared" si="1"/>
        <v>2.5</v>
      </c>
      <c r="G23" s="25">
        <v>87</v>
      </c>
      <c r="H23" s="20" t="str">
        <f t="shared" si="2"/>
        <v>4</v>
      </c>
      <c r="I23" s="25">
        <v>80</v>
      </c>
      <c r="J23" s="20" t="str">
        <f t="shared" si="3"/>
        <v>4</v>
      </c>
      <c r="K23" s="25">
        <v>80</v>
      </c>
      <c r="L23" s="20" t="str">
        <f t="shared" si="4"/>
        <v>4</v>
      </c>
      <c r="M23" s="25">
        <v>88</v>
      </c>
      <c r="N23" s="20" t="str">
        <f t="shared" si="5"/>
        <v>4</v>
      </c>
      <c r="O23" s="25">
        <v>71</v>
      </c>
      <c r="P23" s="20" t="str">
        <f t="shared" si="6"/>
        <v>3</v>
      </c>
      <c r="Q23" s="25">
        <v>75</v>
      </c>
      <c r="R23" s="20" t="str">
        <f t="shared" si="7"/>
        <v>3.5</v>
      </c>
      <c r="S23" s="25">
        <v>67</v>
      </c>
      <c r="T23" s="20" t="str">
        <f t="shared" si="8"/>
        <v>2.5</v>
      </c>
      <c r="U23" s="25">
        <v>75</v>
      </c>
      <c r="V23" s="20" t="str">
        <f t="shared" si="9"/>
        <v>3.5</v>
      </c>
      <c r="W23" s="25">
        <v>79</v>
      </c>
      <c r="X23" s="20" t="str">
        <f t="shared" si="10"/>
        <v>3.5</v>
      </c>
      <c r="Y23" s="25">
        <f t="shared" si="11"/>
        <v>845</v>
      </c>
      <c r="Z23" s="32">
        <f t="shared" si="12"/>
        <v>76.818181818181813</v>
      </c>
      <c r="AA23" s="25">
        <v>11</v>
      </c>
      <c r="AC23" s="21"/>
    </row>
    <row r="24" spans="1:29">
      <c r="A24" s="30">
        <v>18</v>
      </c>
      <c r="B24" s="33" t="s">
        <v>98</v>
      </c>
      <c r="C24" s="25">
        <v>80</v>
      </c>
      <c r="D24" s="20" t="str">
        <f t="shared" si="0"/>
        <v>4</v>
      </c>
      <c r="E24" s="25">
        <v>73</v>
      </c>
      <c r="F24" s="20" t="str">
        <f t="shared" si="1"/>
        <v>3</v>
      </c>
      <c r="G24" s="25">
        <v>84</v>
      </c>
      <c r="H24" s="20" t="str">
        <f t="shared" si="2"/>
        <v>4</v>
      </c>
      <c r="I24" s="25">
        <v>60</v>
      </c>
      <c r="J24" s="20" t="str">
        <f t="shared" si="3"/>
        <v>2</v>
      </c>
      <c r="K24" s="25">
        <v>67</v>
      </c>
      <c r="L24" s="20" t="str">
        <f t="shared" si="4"/>
        <v>2.5</v>
      </c>
      <c r="M24" s="25">
        <v>88</v>
      </c>
      <c r="N24" s="20" t="str">
        <f t="shared" si="5"/>
        <v>4</v>
      </c>
      <c r="O24" s="25">
        <v>77</v>
      </c>
      <c r="P24" s="20" t="str">
        <f t="shared" si="6"/>
        <v>3.5</v>
      </c>
      <c r="Q24" s="25">
        <v>76</v>
      </c>
      <c r="R24" s="20" t="str">
        <f t="shared" si="7"/>
        <v>3.5</v>
      </c>
      <c r="S24" s="25">
        <v>70</v>
      </c>
      <c r="T24" s="20" t="str">
        <f t="shared" si="8"/>
        <v>3</v>
      </c>
      <c r="U24" s="25">
        <v>77</v>
      </c>
      <c r="V24" s="20" t="str">
        <f t="shared" si="9"/>
        <v>3.5</v>
      </c>
      <c r="W24" s="25">
        <v>70</v>
      </c>
      <c r="X24" s="20" t="str">
        <f t="shared" si="10"/>
        <v>3</v>
      </c>
      <c r="Y24" s="25">
        <f t="shared" si="11"/>
        <v>822</v>
      </c>
      <c r="Z24" s="32">
        <f t="shared" si="12"/>
        <v>74.727272727272734</v>
      </c>
      <c r="AA24" s="25">
        <v>15</v>
      </c>
      <c r="AC24" s="21"/>
    </row>
    <row r="25" spans="1:29">
      <c r="A25" s="30">
        <v>19</v>
      </c>
      <c r="B25" s="33" t="s">
        <v>99</v>
      </c>
      <c r="C25" s="25">
        <v>80</v>
      </c>
      <c r="D25" s="20" t="str">
        <f t="shared" si="0"/>
        <v>4</v>
      </c>
      <c r="E25" s="25">
        <v>70</v>
      </c>
      <c r="F25" s="20" t="str">
        <f t="shared" si="1"/>
        <v>3</v>
      </c>
      <c r="G25" s="25">
        <v>88</v>
      </c>
      <c r="H25" s="20" t="str">
        <f t="shared" si="2"/>
        <v>4</v>
      </c>
      <c r="I25" s="25">
        <v>76</v>
      </c>
      <c r="J25" s="20" t="str">
        <f t="shared" si="3"/>
        <v>3.5</v>
      </c>
      <c r="K25" s="25">
        <v>71</v>
      </c>
      <c r="L25" s="20" t="str">
        <f t="shared" si="4"/>
        <v>3</v>
      </c>
      <c r="M25" s="25">
        <v>88</v>
      </c>
      <c r="N25" s="20" t="str">
        <f t="shared" si="5"/>
        <v>4</v>
      </c>
      <c r="O25" s="25">
        <v>75</v>
      </c>
      <c r="P25" s="20" t="str">
        <f t="shared" si="6"/>
        <v>3.5</v>
      </c>
      <c r="Q25" s="25">
        <v>75</v>
      </c>
      <c r="R25" s="20" t="str">
        <f t="shared" si="7"/>
        <v>3.5</v>
      </c>
      <c r="S25" s="25">
        <v>71</v>
      </c>
      <c r="T25" s="20" t="str">
        <f t="shared" si="8"/>
        <v>3</v>
      </c>
      <c r="U25" s="25">
        <v>80</v>
      </c>
      <c r="V25" s="20" t="str">
        <f t="shared" si="9"/>
        <v>4</v>
      </c>
      <c r="W25" s="25">
        <v>76</v>
      </c>
      <c r="X25" s="20" t="str">
        <f t="shared" si="10"/>
        <v>3.5</v>
      </c>
      <c r="Y25" s="25">
        <f t="shared" si="11"/>
        <v>850</v>
      </c>
      <c r="Z25" s="32">
        <f t="shared" si="12"/>
        <v>77.272727272727266</v>
      </c>
      <c r="AA25" s="25">
        <v>9</v>
      </c>
      <c r="AC25" s="21"/>
    </row>
    <row r="26" spans="1:29">
      <c r="A26" s="30">
        <v>20</v>
      </c>
      <c r="B26" s="33" t="s">
        <v>100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9">
      <c r="A27" s="30">
        <v>21</v>
      </c>
      <c r="B27" s="33" t="s">
        <v>101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9">
      <c r="A28" s="30">
        <v>22</v>
      </c>
      <c r="B28" s="33" t="s">
        <v>102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</sheetData>
  <mergeCells count="10">
    <mergeCell ref="A1:AA1"/>
    <mergeCell ref="A2:AA2"/>
    <mergeCell ref="A3:AA3"/>
    <mergeCell ref="A4:A6"/>
    <mergeCell ref="C4:T4"/>
    <mergeCell ref="U4:X4"/>
    <mergeCell ref="Y4:Y6"/>
    <mergeCell ref="Z4:Z6"/>
    <mergeCell ref="AA4:AA6"/>
    <mergeCell ref="B4:B6"/>
  </mergeCells>
  <pageMargins left="0.31496062992125984" right="0.1574803149606299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29"/>
  <sheetViews>
    <sheetView zoomScaleNormal="100" workbookViewId="0">
      <pane xSplit="1" ySplit="6" topLeftCell="B25" activePane="bottomRight" state="frozen"/>
      <selection pane="topRight" activeCell="B1" sqref="B1"/>
      <selection pane="bottomLeft" activeCell="A6" sqref="A6"/>
      <selection pane="bottomRight" activeCell="AN26" sqref="AN26"/>
    </sheetView>
  </sheetViews>
  <sheetFormatPr defaultColWidth="9" defaultRowHeight="24"/>
  <cols>
    <col min="1" max="1" width="3.75" style="4" customWidth="1"/>
    <col min="2" max="35" width="3.1640625" style="4" customWidth="1"/>
    <col min="36" max="36" width="6.4140625" style="4" customWidth="1"/>
    <col min="37" max="37" width="6.1640625" style="4" customWidth="1"/>
    <col min="38" max="38" width="3.83203125" style="4" customWidth="1"/>
    <col min="39" max="16384" width="9" style="4"/>
  </cols>
  <sheetData>
    <row r="2" spans="1:40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</row>
    <row r="3" spans="1:40">
      <c r="A3" s="135" t="s">
        <v>163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</row>
    <row r="4" spans="1:40">
      <c r="A4" s="135" t="s">
        <v>20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</row>
    <row r="5" spans="1:40" ht="24.75" customHeight="1">
      <c r="A5" s="138" t="s">
        <v>2</v>
      </c>
      <c r="B5" s="139" t="s">
        <v>3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 t="s">
        <v>4</v>
      </c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6" t="s">
        <v>5</v>
      </c>
      <c r="AK5" s="136" t="s">
        <v>6</v>
      </c>
      <c r="AL5" s="137" t="s">
        <v>7</v>
      </c>
    </row>
    <row r="6" spans="1:40" s="19" customFormat="1" ht="66" customHeight="1">
      <c r="A6" s="138"/>
      <c r="B6" s="62" t="s">
        <v>8</v>
      </c>
      <c r="C6" s="62" t="s">
        <v>9</v>
      </c>
      <c r="D6" s="62" t="s">
        <v>10</v>
      </c>
      <c r="E6" s="62" t="s">
        <v>9</v>
      </c>
      <c r="F6" s="62" t="s">
        <v>11</v>
      </c>
      <c r="G6" s="62" t="s">
        <v>9</v>
      </c>
      <c r="H6" s="62" t="s">
        <v>164</v>
      </c>
      <c r="I6" s="62" t="s">
        <v>9</v>
      </c>
      <c r="J6" s="62" t="s">
        <v>12</v>
      </c>
      <c r="K6" s="62" t="s">
        <v>9</v>
      </c>
      <c r="L6" s="62" t="s">
        <v>13</v>
      </c>
      <c r="M6" s="62" t="s">
        <v>9</v>
      </c>
      <c r="N6" s="62" t="s">
        <v>14</v>
      </c>
      <c r="O6" s="62" t="s">
        <v>9</v>
      </c>
      <c r="P6" s="62" t="s">
        <v>104</v>
      </c>
      <c r="Q6" s="62" t="s">
        <v>9</v>
      </c>
      <c r="R6" s="62" t="s">
        <v>105</v>
      </c>
      <c r="S6" s="62" t="s">
        <v>9</v>
      </c>
      <c r="T6" s="62" t="s">
        <v>16</v>
      </c>
      <c r="U6" s="62" t="s">
        <v>9</v>
      </c>
      <c r="V6" s="62" t="s">
        <v>17</v>
      </c>
      <c r="W6" s="62" t="s">
        <v>9</v>
      </c>
      <c r="X6" s="62" t="s">
        <v>106</v>
      </c>
      <c r="Y6" s="62" t="s">
        <v>9</v>
      </c>
      <c r="Z6" s="62" t="s">
        <v>107</v>
      </c>
      <c r="AA6" s="62" t="s">
        <v>9</v>
      </c>
      <c r="AB6" s="63" t="s">
        <v>108</v>
      </c>
      <c r="AC6" s="62" t="s">
        <v>9</v>
      </c>
      <c r="AD6" s="62" t="s">
        <v>17</v>
      </c>
      <c r="AE6" s="62" t="s">
        <v>9</v>
      </c>
      <c r="AF6" s="63" t="s">
        <v>18</v>
      </c>
      <c r="AG6" s="62" t="s">
        <v>9</v>
      </c>
      <c r="AH6" s="63" t="s">
        <v>109</v>
      </c>
      <c r="AI6" s="62" t="s">
        <v>9</v>
      </c>
      <c r="AJ6" s="136"/>
      <c r="AK6" s="136"/>
      <c r="AL6" s="137"/>
    </row>
    <row r="7" spans="1:40" s="67" customFormat="1" ht="18.5">
      <c r="A7" s="138"/>
      <c r="B7" s="124">
        <v>100</v>
      </c>
      <c r="C7" s="125"/>
      <c r="D7" s="124">
        <v>100</v>
      </c>
      <c r="E7" s="125"/>
      <c r="F7" s="124">
        <v>100</v>
      </c>
      <c r="G7" s="125"/>
      <c r="H7" s="124">
        <v>100</v>
      </c>
      <c r="I7" s="125"/>
      <c r="J7" s="124">
        <v>100</v>
      </c>
      <c r="K7" s="125"/>
      <c r="L7" s="124">
        <v>100</v>
      </c>
      <c r="M7" s="125"/>
      <c r="N7" s="124">
        <v>100</v>
      </c>
      <c r="O7" s="125"/>
      <c r="P7" s="124">
        <v>100</v>
      </c>
      <c r="Q7" s="125"/>
      <c r="R7" s="124">
        <v>100</v>
      </c>
      <c r="S7" s="125"/>
      <c r="T7" s="124">
        <v>100</v>
      </c>
      <c r="U7" s="125"/>
      <c r="V7" s="124">
        <v>100</v>
      </c>
      <c r="W7" s="125"/>
      <c r="X7" s="124">
        <v>100</v>
      </c>
      <c r="Y7" s="126"/>
      <c r="Z7" s="124">
        <v>100</v>
      </c>
      <c r="AA7" s="126"/>
      <c r="AB7" s="124">
        <v>100</v>
      </c>
      <c r="AC7" s="126"/>
      <c r="AD7" s="124">
        <v>100</v>
      </c>
      <c r="AE7" s="126"/>
      <c r="AF7" s="124">
        <v>100</v>
      </c>
      <c r="AG7" s="126"/>
      <c r="AH7" s="124">
        <v>100</v>
      </c>
      <c r="AI7" s="66"/>
      <c r="AJ7" s="136"/>
      <c r="AK7" s="136"/>
      <c r="AL7" s="137"/>
    </row>
    <row r="8" spans="1:40" s="70" customFormat="1" ht="20.25" customHeight="1">
      <c r="A8" s="64">
        <v>1</v>
      </c>
      <c r="B8" s="64"/>
      <c r="C8" s="68" t="str">
        <f>IF(B8&gt;=80,"4",IF(B8&gt;=75,"3.5",IF(B8&gt;=70,"3",IF(B8&gt;=65,"2.5",IF(B8&gt;=60,"2",IF(B8&gt;=55,"1.5",IF(B8&gt;=50,"1","0")))))))</f>
        <v>0</v>
      </c>
      <c r="D8" s="64"/>
      <c r="E8" s="68" t="str">
        <f>IF(D8&gt;=80,"4",IF(D8&gt;=75,"3.5",IF(D8&gt;=70,"3",IF(D8&gt;=65,"2.5",IF(D8&gt;=60,"2",IF(D8&gt;=55,"1.5",IF(D8&gt;=50,"1","0")))))))</f>
        <v>0</v>
      </c>
      <c r="F8" s="64"/>
      <c r="G8" s="68" t="str">
        <f>IF(F8&gt;=80,"4",IF(F8&gt;=75,"3.5",IF(F8&gt;=70,"3",IF(F8&gt;=65,"2.5",IF(F8&gt;=60,"2",IF(F8&gt;=55,"1.5",IF(F8&gt;=50,"1","0")))))))</f>
        <v>0</v>
      </c>
      <c r="H8" s="64"/>
      <c r="I8" s="68" t="str">
        <f>IF(H8&gt;=80,"4",IF(H8&gt;=75,"3.5",IF(H8&gt;=70,"3",IF(H8&gt;=65,"2.5",IF(H8&gt;=60,"2",IF(H8&gt;=55,"1.5",IF(H8&gt;=50,"1","0")))))))</f>
        <v>0</v>
      </c>
      <c r="J8" s="64"/>
      <c r="K8" s="68" t="str">
        <f>IF(J8&gt;=80,"4",IF(J8&gt;=75,"3.5",IF(J8&gt;=70,"3",IF(J8&gt;=65,"2.5",IF(J8&gt;=60,"2",IF(J8&gt;=55,"1.5",IF(J8&gt;=50,"1","0")))))))</f>
        <v>0</v>
      </c>
      <c r="L8" s="64"/>
      <c r="M8" s="68" t="str">
        <f>IF(L8&gt;=80,"4",IF(L8&gt;=75,"3.5",IF(L8&gt;=70,"3",IF(L8&gt;=65,"2.5",IF(L8&gt;=60,"2",IF(L8&gt;=55,"1.5",IF(L8&gt;=50,"1","0")))))))</f>
        <v>0</v>
      </c>
      <c r="N8" s="64"/>
      <c r="O8" s="68" t="str">
        <f>IF(N8&gt;=80,"4",IF(N8&gt;=75,"3.5",IF(N8&gt;=70,"3",IF(N8&gt;=65,"2.5",IF(N8&gt;=60,"2",IF(N8&gt;=55,"1.5",IF(N8&gt;=50,"1","0")))))))</f>
        <v>0</v>
      </c>
      <c r="P8" s="64"/>
      <c r="Q8" s="68" t="str">
        <f>IF(P8&gt;=80,"4",IF(P8&gt;=75,"3.5",IF(P8&gt;=70,"3",IF(P8&gt;=65,"2.5",IF(P8&gt;=60,"2",IF(P8&gt;=55,"1.5",IF(P8&gt;=50,"1","0")))))))</f>
        <v>0</v>
      </c>
      <c r="R8" s="64"/>
      <c r="S8" s="68" t="str">
        <f>IF(R8&gt;=80,"4",IF(R8&gt;=75,"3.5",IF(R8&gt;=70,"3",IF(R8&gt;=65,"2.5",IF(R8&gt;=60,"2",IF(R8&gt;=55,"1.5",IF(R8&gt;=50,"1","0")))))))</f>
        <v>0</v>
      </c>
      <c r="T8" s="64"/>
      <c r="U8" s="68" t="str">
        <f>IF(T8&gt;=80,"4",IF(T8&gt;=75,"3.5",IF(T8&gt;=70,"3",IF(T8&gt;=65,"2.5",IF(T8&gt;=60,"2",IF(T8&gt;=55,"1.5",IF(T8&gt;=50,"1","0")))))))</f>
        <v>0</v>
      </c>
      <c r="V8" s="64"/>
      <c r="W8" s="68" t="str">
        <f>IF(V8&gt;=80,"4",IF(V8&gt;=75,"3.5",IF(V8&gt;=70,"3",IF(V8&gt;=65,"2.5",IF(V8&gt;=60,"2",IF(V8&gt;=55,"1.5",IF(V8&gt;=50,"1","0")))))))</f>
        <v>0</v>
      </c>
      <c r="X8" s="64"/>
      <c r="Y8" s="68" t="str">
        <f>IF(X8&gt;=80,"4",IF(X8&gt;=75,"3.5",IF(X8&gt;=70,"3",IF(X8&gt;=65,"2.5",IF(X8&gt;=60,"2",IF(X8&gt;=55,"1.5",IF(X8&gt;=50,"1","0")))))))</f>
        <v>0</v>
      </c>
      <c r="Z8" s="64"/>
      <c r="AA8" s="68" t="str">
        <f>IF(Z8&gt;=80,"4",IF(Z8&gt;=75,"3.5",IF(Z8&gt;=70,"3",IF(Z8&gt;=65,"2.5",IF(Z8&gt;=60,"2",IF(Z8&gt;=55,"1.5",IF(Z8&gt;=50,"1","0")))))))</f>
        <v>0</v>
      </c>
      <c r="AB8" s="64"/>
      <c r="AC8" s="68" t="str">
        <f>IF(AB8&gt;=80,"4",IF(AB8&gt;=75,"3.5",IF(AB8&gt;=70,"3",IF(AB8&gt;=65,"2.5",IF(AB8&gt;=60,"2",IF(AB8&gt;=55,"1.5",IF(AB8&gt;=50,"1","0")))))))</f>
        <v>0</v>
      </c>
      <c r="AD8" s="64"/>
      <c r="AE8" s="68" t="str">
        <f>IF(AD8&gt;=80,"4",IF(AD8&gt;=75,"3.5",IF(AD8&gt;=70,"3",IF(AD8&gt;=65,"2.5",IF(AD8&gt;=60,"2",IF(AD8&gt;=55,"1.5",IF(AD8&gt;=50,"1","0")))))))</f>
        <v>0</v>
      </c>
      <c r="AF8" s="64"/>
      <c r="AG8" s="68" t="str">
        <f>IF(AF8&gt;=80,"4",IF(AF8&gt;=75,"3.5",IF(AF8&gt;=70,"3",IF(AF8&gt;=65,"2.5",IF(AF8&gt;=60,"2",IF(AF8&gt;=55,"1.5",IF(AF8&gt;=50,"1","0")))))))</f>
        <v>0</v>
      </c>
      <c r="AH8" s="64"/>
      <c r="AI8" s="68" t="str">
        <f>IF(AH8&gt;=80,"4",IF(AH8&gt;=75,"3.5",IF(AH8&gt;=70,"3",IF(AH8&gt;=65,"2.5",IF(AH8&gt;=60,"2",IF(AH8&gt;=55,"1.5",IF(AH8&gt;=50,"1","0")))))))</f>
        <v>0</v>
      </c>
      <c r="AJ8" s="64">
        <f>SUM(B8,D8,F8,H8,J8,L8,N8,P8,R8,T8,V8,X8,Z8,AB8,AD8,AF8,AH8)</f>
        <v>0</v>
      </c>
      <c r="AK8" s="69" t="e">
        <f>AVERAGE(B8,D8,F8,H8,J8,L8,N8,P8,R8,T8,V8,X8,Z8,AB8,AD8,AF8,AH8)</f>
        <v>#DIV/0!</v>
      </c>
      <c r="AL8" s="64"/>
      <c r="AN8" s="71"/>
    </row>
    <row r="9" spans="1:40" s="70" customFormat="1" ht="20.25" customHeight="1">
      <c r="A9" s="64">
        <v>2</v>
      </c>
      <c r="B9" s="64"/>
      <c r="C9" s="68" t="str">
        <f t="shared" ref="C9:C24" si="0">IF(B9&gt;=80,"4",IF(B9&gt;=75,"3.5",IF(B9&gt;=70,"3",IF(B9&gt;=65,"2.5",IF(B9&gt;=60,"2",IF(B9&gt;=55,"1.5",IF(B9&gt;=50,"1","0")))))))</f>
        <v>0</v>
      </c>
      <c r="D9" s="64"/>
      <c r="E9" s="68" t="str">
        <f t="shared" ref="E9:E24" si="1">IF(D9&gt;=80,"4",IF(D9&gt;=75,"3.5",IF(D9&gt;=70,"3",IF(D9&gt;=65,"2.5",IF(D9&gt;=60,"2",IF(D9&gt;=55,"1.5",IF(D9&gt;=50,"1","0")))))))</f>
        <v>0</v>
      </c>
      <c r="F9" s="64"/>
      <c r="G9" s="68" t="str">
        <f t="shared" ref="G9:G24" si="2">IF(F9&gt;=80,"4",IF(F9&gt;=75,"3.5",IF(F9&gt;=70,"3",IF(F9&gt;=65,"2.5",IF(F9&gt;=60,"2",IF(F9&gt;=55,"1.5",IF(F9&gt;=50,"1","0")))))))</f>
        <v>0</v>
      </c>
      <c r="H9" s="64"/>
      <c r="I9" s="68" t="str">
        <f t="shared" ref="I9:I24" si="3">IF(H9&gt;=80,"4",IF(H9&gt;=75,"3.5",IF(H9&gt;=70,"3",IF(H9&gt;=65,"2.5",IF(H9&gt;=60,"2",IF(H9&gt;=55,"1.5",IF(H9&gt;=50,"1","0")))))))</f>
        <v>0</v>
      </c>
      <c r="J9" s="64"/>
      <c r="K9" s="68" t="str">
        <f t="shared" ref="K9:K24" si="4">IF(J9&gt;=80,"4",IF(J9&gt;=75,"3.5",IF(J9&gt;=70,"3",IF(J9&gt;=65,"2.5",IF(J9&gt;=60,"2",IF(J9&gt;=55,"1.5",IF(J9&gt;=50,"1","0")))))))</f>
        <v>0</v>
      </c>
      <c r="L9" s="64"/>
      <c r="M9" s="68" t="str">
        <f t="shared" ref="M9:M24" si="5">IF(L9&gt;=80,"4",IF(L9&gt;=75,"3.5",IF(L9&gt;=70,"3",IF(L9&gt;=65,"2.5",IF(L9&gt;=60,"2",IF(L9&gt;=55,"1.5",IF(L9&gt;=50,"1","0")))))))</f>
        <v>0</v>
      </c>
      <c r="N9" s="64"/>
      <c r="O9" s="68" t="str">
        <f t="shared" ref="O9:O24" si="6">IF(N9&gt;=80,"4",IF(N9&gt;=75,"3.5",IF(N9&gt;=70,"3",IF(N9&gt;=65,"2.5",IF(N9&gt;=60,"2",IF(N9&gt;=55,"1.5",IF(N9&gt;=50,"1","0")))))))</f>
        <v>0</v>
      </c>
      <c r="P9" s="64"/>
      <c r="Q9" s="68" t="str">
        <f t="shared" ref="Q9:Q24" si="7">IF(P9&gt;=80,"4",IF(P9&gt;=75,"3.5",IF(P9&gt;=70,"3",IF(P9&gt;=65,"2.5",IF(P9&gt;=60,"2",IF(P9&gt;=55,"1.5",IF(P9&gt;=50,"1","0")))))))</f>
        <v>0</v>
      </c>
      <c r="R9" s="64"/>
      <c r="S9" s="68" t="str">
        <f t="shared" ref="S9:S24" si="8">IF(R9&gt;=80,"4",IF(R9&gt;=75,"3.5",IF(R9&gt;=70,"3",IF(R9&gt;=65,"2.5",IF(R9&gt;=60,"2",IF(R9&gt;=55,"1.5",IF(R9&gt;=50,"1","0")))))))</f>
        <v>0</v>
      </c>
      <c r="T9" s="64"/>
      <c r="U9" s="68" t="str">
        <f t="shared" ref="U9:U24" si="9">IF(T9&gt;=80,"4",IF(T9&gt;=75,"3.5",IF(T9&gt;=70,"3",IF(T9&gt;=65,"2.5",IF(T9&gt;=60,"2",IF(T9&gt;=55,"1.5",IF(T9&gt;=50,"1","0")))))))</f>
        <v>0</v>
      </c>
      <c r="V9" s="64"/>
      <c r="W9" s="68" t="str">
        <f t="shared" ref="W9:W24" si="10">IF(V9&gt;=80,"4",IF(V9&gt;=75,"3.5",IF(V9&gt;=70,"3",IF(V9&gt;=65,"2.5",IF(V9&gt;=60,"2",IF(V9&gt;=55,"1.5",IF(V9&gt;=50,"1","0")))))))</f>
        <v>0</v>
      </c>
      <c r="X9" s="64"/>
      <c r="Y9" s="68" t="str">
        <f t="shared" ref="Y9:Y24" si="11">IF(X9&gt;=80,"4",IF(X9&gt;=75,"3.5",IF(X9&gt;=70,"3",IF(X9&gt;=65,"2.5",IF(X9&gt;=60,"2",IF(X9&gt;=55,"1.5",IF(X9&gt;=50,"1","0")))))))</f>
        <v>0</v>
      </c>
      <c r="Z9" s="64"/>
      <c r="AA9" s="68" t="str">
        <f t="shared" ref="AA9:AA24" si="12">IF(Z9&gt;=80,"4",IF(Z9&gt;=75,"3.5",IF(Z9&gt;=70,"3",IF(Z9&gt;=65,"2.5",IF(Z9&gt;=60,"2",IF(Z9&gt;=55,"1.5",IF(Z9&gt;=50,"1","0")))))))</f>
        <v>0</v>
      </c>
      <c r="AB9" s="64"/>
      <c r="AC9" s="68" t="str">
        <f t="shared" ref="AC9:AC24" si="13">IF(AB9&gt;=80,"4",IF(AB9&gt;=75,"3.5",IF(AB9&gt;=70,"3",IF(AB9&gt;=65,"2.5",IF(AB9&gt;=60,"2",IF(AB9&gt;=55,"1.5",IF(AB9&gt;=50,"1","0")))))))</f>
        <v>0</v>
      </c>
      <c r="AD9" s="64"/>
      <c r="AE9" s="68" t="str">
        <f t="shared" ref="AE9:AE24" si="14">IF(AD9&gt;=80,"4",IF(AD9&gt;=75,"3.5",IF(AD9&gt;=70,"3",IF(AD9&gt;=65,"2.5",IF(AD9&gt;=60,"2",IF(AD9&gt;=55,"1.5",IF(AD9&gt;=50,"1","0")))))))</f>
        <v>0</v>
      </c>
      <c r="AF9" s="64"/>
      <c r="AG9" s="68" t="str">
        <f t="shared" ref="AG9:AG24" si="15">IF(AF9&gt;=80,"4",IF(AF9&gt;=75,"3.5",IF(AF9&gt;=70,"3",IF(AF9&gt;=65,"2.5",IF(AF9&gt;=60,"2",IF(AF9&gt;=55,"1.5",IF(AF9&gt;=50,"1","0")))))))</f>
        <v>0</v>
      </c>
      <c r="AH9" s="64"/>
      <c r="AI9" s="68" t="str">
        <f t="shared" ref="AI9:AI24" si="16">IF(AH9&gt;=80,"4",IF(AH9&gt;=75,"3.5",IF(AH9&gt;=70,"3",IF(AH9&gt;=65,"2.5",IF(AH9&gt;=60,"2",IF(AH9&gt;=55,"1.5",IF(AH9&gt;=50,"1","0")))))))</f>
        <v>0</v>
      </c>
      <c r="AJ9" s="64">
        <f t="shared" ref="AJ9:AJ25" si="17">SUM(B9,D9,F9,H9,J9,L9,N9,P9,R9,T9,V9,X9,Z9,AB9,AD9,AF9,AH9)</f>
        <v>0</v>
      </c>
      <c r="AK9" s="69" t="e">
        <f t="shared" ref="AK9:AK25" si="18">AVERAGE(B9,D9,F9,H9,J9,L9,N9,P9,R9,T9,V9,X9,Z9,AB9,AD9,AF9,AH9)</f>
        <v>#DIV/0!</v>
      </c>
      <c r="AL9" s="64"/>
      <c r="AN9" s="71"/>
    </row>
    <row r="10" spans="1:40" s="70" customFormat="1" ht="20.25" customHeight="1">
      <c r="A10" s="64">
        <v>3</v>
      </c>
      <c r="B10" s="64"/>
      <c r="C10" s="68" t="str">
        <f t="shared" si="0"/>
        <v>0</v>
      </c>
      <c r="D10" s="64"/>
      <c r="E10" s="68" t="str">
        <f t="shared" si="1"/>
        <v>0</v>
      </c>
      <c r="F10" s="64"/>
      <c r="G10" s="68" t="str">
        <f t="shared" si="2"/>
        <v>0</v>
      </c>
      <c r="H10" s="64"/>
      <c r="I10" s="68" t="str">
        <f t="shared" si="3"/>
        <v>0</v>
      </c>
      <c r="J10" s="64"/>
      <c r="K10" s="68" t="str">
        <f t="shared" si="4"/>
        <v>0</v>
      </c>
      <c r="L10" s="64"/>
      <c r="M10" s="68" t="str">
        <f t="shared" si="5"/>
        <v>0</v>
      </c>
      <c r="N10" s="64"/>
      <c r="O10" s="68" t="str">
        <f t="shared" si="6"/>
        <v>0</v>
      </c>
      <c r="P10" s="64"/>
      <c r="Q10" s="68" t="str">
        <f t="shared" si="7"/>
        <v>0</v>
      </c>
      <c r="R10" s="64"/>
      <c r="S10" s="68" t="str">
        <f t="shared" si="8"/>
        <v>0</v>
      </c>
      <c r="T10" s="64"/>
      <c r="U10" s="68" t="str">
        <f t="shared" si="9"/>
        <v>0</v>
      </c>
      <c r="V10" s="64"/>
      <c r="W10" s="68" t="str">
        <f t="shared" si="10"/>
        <v>0</v>
      </c>
      <c r="X10" s="64"/>
      <c r="Y10" s="68" t="str">
        <f t="shared" si="11"/>
        <v>0</v>
      </c>
      <c r="Z10" s="64"/>
      <c r="AA10" s="68" t="str">
        <f t="shared" si="12"/>
        <v>0</v>
      </c>
      <c r="AB10" s="64"/>
      <c r="AC10" s="68" t="str">
        <f t="shared" si="13"/>
        <v>0</v>
      </c>
      <c r="AD10" s="64"/>
      <c r="AE10" s="68" t="str">
        <f t="shared" si="14"/>
        <v>0</v>
      </c>
      <c r="AF10" s="64"/>
      <c r="AG10" s="68" t="str">
        <f t="shared" si="15"/>
        <v>0</v>
      </c>
      <c r="AH10" s="64"/>
      <c r="AI10" s="68" t="str">
        <f t="shared" si="16"/>
        <v>0</v>
      </c>
      <c r="AJ10" s="64">
        <f t="shared" si="17"/>
        <v>0</v>
      </c>
      <c r="AK10" s="69" t="e">
        <f t="shared" si="18"/>
        <v>#DIV/0!</v>
      </c>
      <c r="AL10" s="64"/>
      <c r="AN10" s="71"/>
    </row>
    <row r="11" spans="1:40" s="70" customFormat="1" ht="20.25" customHeight="1">
      <c r="A11" s="64">
        <v>4</v>
      </c>
      <c r="B11" s="64"/>
      <c r="C11" s="68" t="str">
        <f t="shared" si="0"/>
        <v>0</v>
      </c>
      <c r="D11" s="64"/>
      <c r="E11" s="68" t="str">
        <f t="shared" si="1"/>
        <v>0</v>
      </c>
      <c r="F11" s="64"/>
      <c r="G11" s="68" t="str">
        <f t="shared" si="2"/>
        <v>0</v>
      </c>
      <c r="H11" s="64"/>
      <c r="I11" s="68" t="str">
        <f t="shared" si="3"/>
        <v>0</v>
      </c>
      <c r="J11" s="64"/>
      <c r="K11" s="68" t="str">
        <f t="shared" si="4"/>
        <v>0</v>
      </c>
      <c r="L11" s="64"/>
      <c r="M11" s="68" t="str">
        <f t="shared" si="5"/>
        <v>0</v>
      </c>
      <c r="N11" s="64"/>
      <c r="O11" s="68" t="str">
        <f t="shared" si="6"/>
        <v>0</v>
      </c>
      <c r="P11" s="64"/>
      <c r="Q11" s="68" t="str">
        <f t="shared" si="7"/>
        <v>0</v>
      </c>
      <c r="R11" s="64"/>
      <c r="S11" s="68" t="str">
        <f t="shared" si="8"/>
        <v>0</v>
      </c>
      <c r="T11" s="64"/>
      <c r="U11" s="68" t="str">
        <f t="shared" si="9"/>
        <v>0</v>
      </c>
      <c r="V11" s="64"/>
      <c r="W11" s="68" t="str">
        <f t="shared" si="10"/>
        <v>0</v>
      </c>
      <c r="X11" s="64"/>
      <c r="Y11" s="68" t="str">
        <f t="shared" si="11"/>
        <v>0</v>
      </c>
      <c r="Z11" s="64"/>
      <c r="AA11" s="68" t="str">
        <f t="shared" si="12"/>
        <v>0</v>
      </c>
      <c r="AB11" s="64"/>
      <c r="AC11" s="68" t="str">
        <f t="shared" si="13"/>
        <v>0</v>
      </c>
      <c r="AD11" s="64"/>
      <c r="AE11" s="68" t="str">
        <f t="shared" si="14"/>
        <v>0</v>
      </c>
      <c r="AF11" s="64"/>
      <c r="AG11" s="68" t="str">
        <f t="shared" si="15"/>
        <v>0</v>
      </c>
      <c r="AH11" s="64"/>
      <c r="AI11" s="68" t="str">
        <f t="shared" si="16"/>
        <v>0</v>
      </c>
      <c r="AJ11" s="64">
        <f t="shared" si="17"/>
        <v>0</v>
      </c>
      <c r="AK11" s="69" t="e">
        <f t="shared" si="18"/>
        <v>#DIV/0!</v>
      </c>
      <c r="AL11" s="64"/>
      <c r="AN11" s="71"/>
    </row>
    <row r="12" spans="1:40" s="70" customFormat="1" ht="20.25" customHeight="1">
      <c r="A12" s="64">
        <v>5</v>
      </c>
      <c r="B12" s="64"/>
      <c r="C12" s="68" t="str">
        <f t="shared" si="0"/>
        <v>0</v>
      </c>
      <c r="D12" s="64"/>
      <c r="E12" s="68" t="str">
        <f t="shared" si="1"/>
        <v>0</v>
      </c>
      <c r="F12" s="64"/>
      <c r="G12" s="68" t="str">
        <f t="shared" si="2"/>
        <v>0</v>
      </c>
      <c r="H12" s="64"/>
      <c r="I12" s="68" t="str">
        <f t="shared" si="3"/>
        <v>0</v>
      </c>
      <c r="J12" s="64"/>
      <c r="K12" s="68" t="str">
        <f t="shared" si="4"/>
        <v>0</v>
      </c>
      <c r="L12" s="64"/>
      <c r="M12" s="68" t="str">
        <f t="shared" si="5"/>
        <v>0</v>
      </c>
      <c r="N12" s="64"/>
      <c r="O12" s="68" t="str">
        <f t="shared" si="6"/>
        <v>0</v>
      </c>
      <c r="P12" s="64"/>
      <c r="Q12" s="68" t="str">
        <f t="shared" si="7"/>
        <v>0</v>
      </c>
      <c r="R12" s="64"/>
      <c r="S12" s="68" t="str">
        <f t="shared" si="8"/>
        <v>0</v>
      </c>
      <c r="T12" s="64"/>
      <c r="U12" s="68" t="str">
        <f t="shared" si="9"/>
        <v>0</v>
      </c>
      <c r="V12" s="64"/>
      <c r="W12" s="68" t="str">
        <f t="shared" si="10"/>
        <v>0</v>
      </c>
      <c r="X12" s="64"/>
      <c r="Y12" s="68" t="str">
        <f t="shared" si="11"/>
        <v>0</v>
      </c>
      <c r="Z12" s="64"/>
      <c r="AA12" s="68" t="str">
        <f t="shared" si="12"/>
        <v>0</v>
      </c>
      <c r="AB12" s="64"/>
      <c r="AC12" s="68" t="str">
        <f t="shared" si="13"/>
        <v>0</v>
      </c>
      <c r="AD12" s="64"/>
      <c r="AE12" s="68" t="str">
        <f t="shared" si="14"/>
        <v>0</v>
      </c>
      <c r="AF12" s="64"/>
      <c r="AG12" s="68" t="str">
        <f t="shared" si="15"/>
        <v>0</v>
      </c>
      <c r="AH12" s="64"/>
      <c r="AI12" s="68" t="str">
        <f t="shared" si="16"/>
        <v>0</v>
      </c>
      <c r="AJ12" s="64">
        <f t="shared" si="17"/>
        <v>0</v>
      </c>
      <c r="AK12" s="69" t="e">
        <f t="shared" si="18"/>
        <v>#DIV/0!</v>
      </c>
      <c r="AL12" s="64"/>
      <c r="AN12" s="71"/>
    </row>
    <row r="13" spans="1:40" s="70" customFormat="1" ht="20.25" customHeight="1">
      <c r="A13" s="64">
        <v>6</v>
      </c>
      <c r="B13" s="64"/>
      <c r="C13" s="68" t="str">
        <f t="shared" si="0"/>
        <v>0</v>
      </c>
      <c r="D13" s="64"/>
      <c r="E13" s="68" t="str">
        <f t="shared" si="1"/>
        <v>0</v>
      </c>
      <c r="F13" s="64"/>
      <c r="G13" s="68" t="str">
        <f t="shared" si="2"/>
        <v>0</v>
      </c>
      <c r="H13" s="64"/>
      <c r="I13" s="68" t="str">
        <f t="shared" si="3"/>
        <v>0</v>
      </c>
      <c r="J13" s="64"/>
      <c r="K13" s="68" t="str">
        <f t="shared" si="4"/>
        <v>0</v>
      </c>
      <c r="L13" s="64"/>
      <c r="M13" s="68" t="str">
        <f t="shared" si="5"/>
        <v>0</v>
      </c>
      <c r="N13" s="64"/>
      <c r="O13" s="68" t="str">
        <f t="shared" si="6"/>
        <v>0</v>
      </c>
      <c r="P13" s="64"/>
      <c r="Q13" s="68" t="str">
        <f t="shared" si="7"/>
        <v>0</v>
      </c>
      <c r="R13" s="64"/>
      <c r="S13" s="68" t="str">
        <f t="shared" si="8"/>
        <v>0</v>
      </c>
      <c r="T13" s="64"/>
      <c r="U13" s="68" t="str">
        <f t="shared" si="9"/>
        <v>0</v>
      </c>
      <c r="V13" s="64"/>
      <c r="W13" s="68" t="str">
        <f t="shared" si="10"/>
        <v>0</v>
      </c>
      <c r="X13" s="64"/>
      <c r="Y13" s="68" t="str">
        <f t="shared" si="11"/>
        <v>0</v>
      </c>
      <c r="Z13" s="64"/>
      <c r="AA13" s="68" t="str">
        <f t="shared" si="12"/>
        <v>0</v>
      </c>
      <c r="AB13" s="64"/>
      <c r="AC13" s="68" t="str">
        <f t="shared" si="13"/>
        <v>0</v>
      </c>
      <c r="AD13" s="64"/>
      <c r="AE13" s="68" t="str">
        <f t="shared" si="14"/>
        <v>0</v>
      </c>
      <c r="AF13" s="64"/>
      <c r="AG13" s="68" t="str">
        <f t="shared" si="15"/>
        <v>0</v>
      </c>
      <c r="AH13" s="64"/>
      <c r="AI13" s="68" t="str">
        <f t="shared" si="16"/>
        <v>0</v>
      </c>
      <c r="AJ13" s="64">
        <f t="shared" si="17"/>
        <v>0</v>
      </c>
      <c r="AK13" s="69" t="e">
        <f t="shared" si="18"/>
        <v>#DIV/0!</v>
      </c>
      <c r="AL13" s="64"/>
      <c r="AN13" s="71"/>
    </row>
    <row r="14" spans="1:40" s="70" customFormat="1" ht="20.25" customHeight="1">
      <c r="A14" s="64">
        <v>7</v>
      </c>
      <c r="B14" s="64"/>
      <c r="C14" s="68" t="str">
        <f t="shared" si="0"/>
        <v>0</v>
      </c>
      <c r="D14" s="64"/>
      <c r="E14" s="68" t="str">
        <f t="shared" si="1"/>
        <v>0</v>
      </c>
      <c r="F14" s="64"/>
      <c r="G14" s="68" t="str">
        <f t="shared" si="2"/>
        <v>0</v>
      </c>
      <c r="H14" s="64"/>
      <c r="I14" s="68" t="str">
        <f t="shared" si="3"/>
        <v>0</v>
      </c>
      <c r="J14" s="64"/>
      <c r="K14" s="68" t="str">
        <f t="shared" si="4"/>
        <v>0</v>
      </c>
      <c r="L14" s="64"/>
      <c r="M14" s="68" t="str">
        <f t="shared" si="5"/>
        <v>0</v>
      </c>
      <c r="N14" s="64"/>
      <c r="O14" s="68" t="str">
        <f t="shared" si="6"/>
        <v>0</v>
      </c>
      <c r="P14" s="64"/>
      <c r="Q14" s="68" t="str">
        <f t="shared" si="7"/>
        <v>0</v>
      </c>
      <c r="R14" s="64"/>
      <c r="S14" s="68" t="str">
        <f t="shared" si="8"/>
        <v>0</v>
      </c>
      <c r="T14" s="64"/>
      <c r="U14" s="68" t="str">
        <f t="shared" si="9"/>
        <v>0</v>
      </c>
      <c r="V14" s="64"/>
      <c r="W14" s="68" t="str">
        <f t="shared" si="10"/>
        <v>0</v>
      </c>
      <c r="X14" s="64"/>
      <c r="Y14" s="68" t="str">
        <f t="shared" si="11"/>
        <v>0</v>
      </c>
      <c r="Z14" s="64"/>
      <c r="AA14" s="68" t="str">
        <f t="shared" si="12"/>
        <v>0</v>
      </c>
      <c r="AB14" s="64"/>
      <c r="AC14" s="68" t="str">
        <f t="shared" si="13"/>
        <v>0</v>
      </c>
      <c r="AD14" s="64"/>
      <c r="AE14" s="68" t="str">
        <f t="shared" si="14"/>
        <v>0</v>
      </c>
      <c r="AF14" s="64"/>
      <c r="AG14" s="68" t="str">
        <f t="shared" si="15"/>
        <v>0</v>
      </c>
      <c r="AH14" s="64"/>
      <c r="AI14" s="68" t="str">
        <f t="shared" si="16"/>
        <v>0</v>
      </c>
      <c r="AJ14" s="64">
        <f t="shared" si="17"/>
        <v>0</v>
      </c>
      <c r="AK14" s="69" t="e">
        <f t="shared" si="18"/>
        <v>#DIV/0!</v>
      </c>
      <c r="AL14" s="64"/>
      <c r="AN14" s="71"/>
    </row>
    <row r="15" spans="1:40" s="70" customFormat="1" ht="20.25" customHeight="1">
      <c r="A15" s="64">
        <v>8</v>
      </c>
      <c r="B15" s="64"/>
      <c r="C15" s="68" t="str">
        <f t="shared" si="0"/>
        <v>0</v>
      </c>
      <c r="D15" s="64"/>
      <c r="E15" s="68" t="str">
        <f t="shared" si="1"/>
        <v>0</v>
      </c>
      <c r="F15" s="64"/>
      <c r="G15" s="68" t="str">
        <f t="shared" si="2"/>
        <v>0</v>
      </c>
      <c r="H15" s="64"/>
      <c r="I15" s="68" t="str">
        <f t="shared" si="3"/>
        <v>0</v>
      </c>
      <c r="J15" s="64"/>
      <c r="K15" s="68" t="str">
        <f t="shared" si="4"/>
        <v>0</v>
      </c>
      <c r="L15" s="64"/>
      <c r="M15" s="68" t="str">
        <f t="shared" si="5"/>
        <v>0</v>
      </c>
      <c r="N15" s="64"/>
      <c r="O15" s="68" t="str">
        <f t="shared" si="6"/>
        <v>0</v>
      </c>
      <c r="P15" s="64"/>
      <c r="Q15" s="68" t="str">
        <f t="shared" si="7"/>
        <v>0</v>
      </c>
      <c r="R15" s="64"/>
      <c r="S15" s="68" t="str">
        <f t="shared" si="8"/>
        <v>0</v>
      </c>
      <c r="T15" s="64"/>
      <c r="U15" s="68" t="str">
        <f t="shared" si="9"/>
        <v>0</v>
      </c>
      <c r="V15" s="64"/>
      <c r="W15" s="68" t="str">
        <f t="shared" si="10"/>
        <v>0</v>
      </c>
      <c r="X15" s="64"/>
      <c r="Y15" s="68" t="str">
        <f t="shared" si="11"/>
        <v>0</v>
      </c>
      <c r="Z15" s="64"/>
      <c r="AA15" s="68" t="str">
        <f t="shared" si="12"/>
        <v>0</v>
      </c>
      <c r="AB15" s="64"/>
      <c r="AC15" s="68" t="str">
        <f t="shared" si="13"/>
        <v>0</v>
      </c>
      <c r="AD15" s="64"/>
      <c r="AE15" s="68" t="str">
        <f t="shared" si="14"/>
        <v>0</v>
      </c>
      <c r="AF15" s="64"/>
      <c r="AG15" s="68" t="str">
        <f t="shared" si="15"/>
        <v>0</v>
      </c>
      <c r="AH15" s="64"/>
      <c r="AI15" s="68" t="str">
        <f t="shared" si="16"/>
        <v>0</v>
      </c>
      <c r="AJ15" s="64">
        <f t="shared" si="17"/>
        <v>0</v>
      </c>
      <c r="AK15" s="69" t="e">
        <f t="shared" si="18"/>
        <v>#DIV/0!</v>
      </c>
      <c r="AL15" s="64"/>
      <c r="AN15" s="71"/>
    </row>
    <row r="16" spans="1:40" s="70" customFormat="1" ht="20.25" customHeight="1">
      <c r="A16" s="64">
        <v>9</v>
      </c>
      <c r="B16" s="64"/>
      <c r="C16" s="68" t="str">
        <f t="shared" si="0"/>
        <v>0</v>
      </c>
      <c r="D16" s="64"/>
      <c r="E16" s="68" t="str">
        <f t="shared" si="1"/>
        <v>0</v>
      </c>
      <c r="F16" s="64"/>
      <c r="G16" s="68" t="str">
        <f t="shared" si="2"/>
        <v>0</v>
      </c>
      <c r="H16" s="64"/>
      <c r="I16" s="68" t="str">
        <f t="shared" si="3"/>
        <v>0</v>
      </c>
      <c r="J16" s="64"/>
      <c r="K16" s="68" t="str">
        <f t="shared" si="4"/>
        <v>0</v>
      </c>
      <c r="L16" s="64"/>
      <c r="M16" s="68" t="str">
        <f t="shared" si="5"/>
        <v>0</v>
      </c>
      <c r="N16" s="64"/>
      <c r="O16" s="68" t="str">
        <f t="shared" si="6"/>
        <v>0</v>
      </c>
      <c r="P16" s="64"/>
      <c r="Q16" s="68" t="str">
        <f t="shared" si="7"/>
        <v>0</v>
      </c>
      <c r="R16" s="64"/>
      <c r="S16" s="68" t="str">
        <f t="shared" si="8"/>
        <v>0</v>
      </c>
      <c r="T16" s="64"/>
      <c r="U16" s="68" t="str">
        <f t="shared" si="9"/>
        <v>0</v>
      </c>
      <c r="V16" s="64"/>
      <c r="W16" s="68" t="str">
        <f t="shared" si="10"/>
        <v>0</v>
      </c>
      <c r="X16" s="64"/>
      <c r="Y16" s="68" t="str">
        <f t="shared" si="11"/>
        <v>0</v>
      </c>
      <c r="Z16" s="64"/>
      <c r="AA16" s="68" t="str">
        <f t="shared" si="12"/>
        <v>0</v>
      </c>
      <c r="AB16" s="64"/>
      <c r="AC16" s="68" t="str">
        <f t="shared" si="13"/>
        <v>0</v>
      </c>
      <c r="AD16" s="64"/>
      <c r="AE16" s="68" t="str">
        <f t="shared" si="14"/>
        <v>0</v>
      </c>
      <c r="AF16" s="64"/>
      <c r="AG16" s="68" t="str">
        <f t="shared" si="15"/>
        <v>0</v>
      </c>
      <c r="AH16" s="64"/>
      <c r="AI16" s="68" t="str">
        <f t="shared" si="16"/>
        <v>0</v>
      </c>
      <c r="AJ16" s="64">
        <f t="shared" si="17"/>
        <v>0</v>
      </c>
      <c r="AK16" s="69" t="e">
        <f t="shared" si="18"/>
        <v>#DIV/0!</v>
      </c>
      <c r="AL16" s="64"/>
      <c r="AN16" s="71"/>
    </row>
    <row r="17" spans="1:40" s="70" customFormat="1" ht="20.25" customHeight="1">
      <c r="A17" s="64">
        <v>10</v>
      </c>
      <c r="B17" s="64"/>
      <c r="C17" s="68" t="str">
        <f t="shared" si="0"/>
        <v>0</v>
      </c>
      <c r="D17" s="64"/>
      <c r="E17" s="68" t="str">
        <f t="shared" si="1"/>
        <v>0</v>
      </c>
      <c r="F17" s="64"/>
      <c r="G17" s="68" t="str">
        <f t="shared" si="2"/>
        <v>0</v>
      </c>
      <c r="H17" s="64"/>
      <c r="I17" s="68" t="str">
        <f t="shared" si="3"/>
        <v>0</v>
      </c>
      <c r="J17" s="64"/>
      <c r="K17" s="68" t="str">
        <f t="shared" si="4"/>
        <v>0</v>
      </c>
      <c r="L17" s="64"/>
      <c r="M17" s="68" t="str">
        <f t="shared" si="5"/>
        <v>0</v>
      </c>
      <c r="N17" s="64"/>
      <c r="O17" s="68" t="str">
        <f t="shared" si="6"/>
        <v>0</v>
      </c>
      <c r="P17" s="64"/>
      <c r="Q17" s="68" t="str">
        <f t="shared" si="7"/>
        <v>0</v>
      </c>
      <c r="R17" s="64"/>
      <c r="S17" s="68" t="str">
        <f t="shared" si="8"/>
        <v>0</v>
      </c>
      <c r="T17" s="64"/>
      <c r="U17" s="68" t="str">
        <f t="shared" si="9"/>
        <v>0</v>
      </c>
      <c r="V17" s="64"/>
      <c r="W17" s="68" t="str">
        <f t="shared" si="10"/>
        <v>0</v>
      </c>
      <c r="X17" s="64"/>
      <c r="Y17" s="68" t="str">
        <f t="shared" si="11"/>
        <v>0</v>
      </c>
      <c r="Z17" s="64"/>
      <c r="AA17" s="68" t="str">
        <f t="shared" si="12"/>
        <v>0</v>
      </c>
      <c r="AB17" s="64"/>
      <c r="AC17" s="68" t="str">
        <f t="shared" si="13"/>
        <v>0</v>
      </c>
      <c r="AD17" s="64"/>
      <c r="AE17" s="68" t="str">
        <f t="shared" si="14"/>
        <v>0</v>
      </c>
      <c r="AF17" s="64"/>
      <c r="AG17" s="68" t="str">
        <f t="shared" si="15"/>
        <v>0</v>
      </c>
      <c r="AH17" s="64"/>
      <c r="AI17" s="68" t="str">
        <f t="shared" si="16"/>
        <v>0</v>
      </c>
      <c r="AJ17" s="64">
        <f t="shared" si="17"/>
        <v>0</v>
      </c>
      <c r="AK17" s="69" t="e">
        <f t="shared" si="18"/>
        <v>#DIV/0!</v>
      </c>
      <c r="AL17" s="64"/>
      <c r="AN17" s="71"/>
    </row>
    <row r="18" spans="1:40" s="70" customFormat="1" ht="20.25" customHeight="1">
      <c r="A18" s="64">
        <v>11</v>
      </c>
      <c r="B18" s="64"/>
      <c r="C18" s="68" t="str">
        <f t="shared" si="0"/>
        <v>0</v>
      </c>
      <c r="D18" s="64"/>
      <c r="E18" s="68" t="str">
        <f t="shared" si="1"/>
        <v>0</v>
      </c>
      <c r="F18" s="64"/>
      <c r="G18" s="68" t="str">
        <f t="shared" si="2"/>
        <v>0</v>
      </c>
      <c r="H18" s="64"/>
      <c r="I18" s="68" t="str">
        <f t="shared" si="3"/>
        <v>0</v>
      </c>
      <c r="J18" s="64"/>
      <c r="K18" s="68" t="str">
        <f t="shared" si="4"/>
        <v>0</v>
      </c>
      <c r="L18" s="64"/>
      <c r="M18" s="68" t="str">
        <f t="shared" si="5"/>
        <v>0</v>
      </c>
      <c r="N18" s="64"/>
      <c r="O18" s="68" t="str">
        <f t="shared" si="6"/>
        <v>0</v>
      </c>
      <c r="P18" s="64"/>
      <c r="Q18" s="68" t="str">
        <f t="shared" si="7"/>
        <v>0</v>
      </c>
      <c r="R18" s="64"/>
      <c r="S18" s="68" t="str">
        <f t="shared" si="8"/>
        <v>0</v>
      </c>
      <c r="T18" s="64"/>
      <c r="U18" s="68" t="str">
        <f t="shared" si="9"/>
        <v>0</v>
      </c>
      <c r="V18" s="64"/>
      <c r="W18" s="68" t="str">
        <f t="shared" si="10"/>
        <v>0</v>
      </c>
      <c r="X18" s="64"/>
      <c r="Y18" s="68" t="str">
        <f t="shared" si="11"/>
        <v>0</v>
      </c>
      <c r="Z18" s="64"/>
      <c r="AA18" s="68" t="str">
        <f t="shared" si="12"/>
        <v>0</v>
      </c>
      <c r="AB18" s="64"/>
      <c r="AC18" s="68" t="str">
        <f t="shared" si="13"/>
        <v>0</v>
      </c>
      <c r="AD18" s="64"/>
      <c r="AE18" s="68" t="str">
        <f t="shared" si="14"/>
        <v>0</v>
      </c>
      <c r="AF18" s="64"/>
      <c r="AG18" s="68" t="str">
        <f t="shared" si="15"/>
        <v>0</v>
      </c>
      <c r="AH18" s="64"/>
      <c r="AI18" s="68" t="str">
        <f t="shared" si="16"/>
        <v>0</v>
      </c>
      <c r="AJ18" s="64">
        <f t="shared" si="17"/>
        <v>0</v>
      </c>
      <c r="AK18" s="69" t="e">
        <f t="shared" si="18"/>
        <v>#DIV/0!</v>
      </c>
      <c r="AL18" s="64"/>
      <c r="AN18" s="71"/>
    </row>
    <row r="19" spans="1:40" s="70" customFormat="1" ht="20.25" customHeight="1">
      <c r="A19" s="64">
        <v>12</v>
      </c>
      <c r="B19" s="64"/>
      <c r="C19" s="68" t="str">
        <f t="shared" si="0"/>
        <v>0</v>
      </c>
      <c r="D19" s="64"/>
      <c r="E19" s="68" t="str">
        <f t="shared" si="1"/>
        <v>0</v>
      </c>
      <c r="F19" s="64"/>
      <c r="G19" s="68" t="str">
        <f t="shared" si="2"/>
        <v>0</v>
      </c>
      <c r="H19" s="64"/>
      <c r="I19" s="68" t="str">
        <f t="shared" si="3"/>
        <v>0</v>
      </c>
      <c r="J19" s="64"/>
      <c r="K19" s="68" t="str">
        <f t="shared" si="4"/>
        <v>0</v>
      </c>
      <c r="L19" s="64"/>
      <c r="M19" s="68" t="str">
        <f t="shared" si="5"/>
        <v>0</v>
      </c>
      <c r="N19" s="64"/>
      <c r="O19" s="68" t="str">
        <f t="shared" si="6"/>
        <v>0</v>
      </c>
      <c r="P19" s="64"/>
      <c r="Q19" s="68" t="str">
        <f t="shared" si="7"/>
        <v>0</v>
      </c>
      <c r="R19" s="64"/>
      <c r="S19" s="68" t="str">
        <f t="shared" si="8"/>
        <v>0</v>
      </c>
      <c r="T19" s="64"/>
      <c r="U19" s="68" t="str">
        <f t="shared" si="9"/>
        <v>0</v>
      </c>
      <c r="V19" s="64"/>
      <c r="W19" s="68" t="str">
        <f t="shared" si="10"/>
        <v>0</v>
      </c>
      <c r="X19" s="64"/>
      <c r="Y19" s="68" t="str">
        <f t="shared" si="11"/>
        <v>0</v>
      </c>
      <c r="Z19" s="64"/>
      <c r="AA19" s="68" t="str">
        <f t="shared" si="12"/>
        <v>0</v>
      </c>
      <c r="AB19" s="64"/>
      <c r="AC19" s="68" t="str">
        <f t="shared" si="13"/>
        <v>0</v>
      </c>
      <c r="AD19" s="64"/>
      <c r="AE19" s="68" t="str">
        <f t="shared" si="14"/>
        <v>0</v>
      </c>
      <c r="AF19" s="64"/>
      <c r="AG19" s="68" t="str">
        <f t="shared" si="15"/>
        <v>0</v>
      </c>
      <c r="AH19" s="64"/>
      <c r="AI19" s="68" t="str">
        <f t="shared" si="16"/>
        <v>0</v>
      </c>
      <c r="AJ19" s="64">
        <f t="shared" si="17"/>
        <v>0</v>
      </c>
      <c r="AK19" s="69" t="e">
        <f t="shared" si="18"/>
        <v>#DIV/0!</v>
      </c>
      <c r="AL19" s="64"/>
      <c r="AN19" s="71"/>
    </row>
    <row r="20" spans="1:40" s="70" customFormat="1" ht="20.25" customHeight="1">
      <c r="A20" s="64">
        <v>13</v>
      </c>
      <c r="B20" s="64"/>
      <c r="C20" s="68" t="str">
        <f t="shared" si="0"/>
        <v>0</v>
      </c>
      <c r="D20" s="64"/>
      <c r="E20" s="68" t="str">
        <f t="shared" si="1"/>
        <v>0</v>
      </c>
      <c r="F20" s="64"/>
      <c r="G20" s="68" t="str">
        <f t="shared" si="2"/>
        <v>0</v>
      </c>
      <c r="H20" s="64"/>
      <c r="I20" s="68" t="str">
        <f t="shared" si="3"/>
        <v>0</v>
      </c>
      <c r="J20" s="64"/>
      <c r="K20" s="68" t="str">
        <f t="shared" si="4"/>
        <v>0</v>
      </c>
      <c r="L20" s="64"/>
      <c r="M20" s="68" t="str">
        <f t="shared" si="5"/>
        <v>0</v>
      </c>
      <c r="N20" s="64"/>
      <c r="O20" s="68" t="str">
        <f t="shared" si="6"/>
        <v>0</v>
      </c>
      <c r="P20" s="64"/>
      <c r="Q20" s="68" t="str">
        <f t="shared" si="7"/>
        <v>0</v>
      </c>
      <c r="R20" s="64"/>
      <c r="S20" s="68" t="str">
        <f t="shared" si="8"/>
        <v>0</v>
      </c>
      <c r="T20" s="64"/>
      <c r="U20" s="68" t="str">
        <f t="shared" si="9"/>
        <v>0</v>
      </c>
      <c r="V20" s="64"/>
      <c r="W20" s="68" t="str">
        <f t="shared" si="10"/>
        <v>0</v>
      </c>
      <c r="X20" s="64"/>
      <c r="Y20" s="68" t="str">
        <f t="shared" si="11"/>
        <v>0</v>
      </c>
      <c r="Z20" s="64"/>
      <c r="AA20" s="68" t="str">
        <f t="shared" si="12"/>
        <v>0</v>
      </c>
      <c r="AB20" s="64"/>
      <c r="AC20" s="68" t="str">
        <f t="shared" si="13"/>
        <v>0</v>
      </c>
      <c r="AD20" s="64"/>
      <c r="AE20" s="68" t="str">
        <f t="shared" si="14"/>
        <v>0</v>
      </c>
      <c r="AF20" s="64"/>
      <c r="AG20" s="68" t="str">
        <f t="shared" si="15"/>
        <v>0</v>
      </c>
      <c r="AH20" s="64"/>
      <c r="AI20" s="68" t="str">
        <f t="shared" si="16"/>
        <v>0</v>
      </c>
      <c r="AJ20" s="64">
        <f t="shared" si="17"/>
        <v>0</v>
      </c>
      <c r="AK20" s="69" t="e">
        <f t="shared" si="18"/>
        <v>#DIV/0!</v>
      </c>
      <c r="AL20" s="64"/>
      <c r="AN20" s="71"/>
    </row>
    <row r="21" spans="1:40" s="70" customFormat="1" ht="20.25" customHeight="1">
      <c r="A21" s="64">
        <v>14</v>
      </c>
      <c r="B21" s="64"/>
      <c r="C21" s="68" t="str">
        <f t="shared" si="0"/>
        <v>0</v>
      </c>
      <c r="D21" s="64"/>
      <c r="E21" s="68" t="str">
        <f t="shared" si="1"/>
        <v>0</v>
      </c>
      <c r="F21" s="64"/>
      <c r="G21" s="68" t="str">
        <f t="shared" si="2"/>
        <v>0</v>
      </c>
      <c r="H21" s="64"/>
      <c r="I21" s="68" t="str">
        <f t="shared" si="3"/>
        <v>0</v>
      </c>
      <c r="J21" s="64"/>
      <c r="K21" s="68" t="str">
        <f t="shared" si="4"/>
        <v>0</v>
      </c>
      <c r="L21" s="64"/>
      <c r="M21" s="68" t="str">
        <f t="shared" si="5"/>
        <v>0</v>
      </c>
      <c r="N21" s="64"/>
      <c r="O21" s="68" t="str">
        <f t="shared" si="6"/>
        <v>0</v>
      </c>
      <c r="P21" s="64"/>
      <c r="Q21" s="68" t="str">
        <f t="shared" si="7"/>
        <v>0</v>
      </c>
      <c r="R21" s="64"/>
      <c r="S21" s="68" t="str">
        <f t="shared" si="8"/>
        <v>0</v>
      </c>
      <c r="T21" s="64"/>
      <c r="U21" s="68" t="str">
        <f t="shared" si="9"/>
        <v>0</v>
      </c>
      <c r="V21" s="64"/>
      <c r="W21" s="68" t="str">
        <f t="shared" si="10"/>
        <v>0</v>
      </c>
      <c r="X21" s="64"/>
      <c r="Y21" s="68" t="str">
        <f t="shared" si="11"/>
        <v>0</v>
      </c>
      <c r="Z21" s="64"/>
      <c r="AA21" s="68" t="str">
        <f t="shared" si="12"/>
        <v>0</v>
      </c>
      <c r="AB21" s="64"/>
      <c r="AC21" s="68" t="str">
        <f t="shared" si="13"/>
        <v>0</v>
      </c>
      <c r="AD21" s="64"/>
      <c r="AE21" s="68" t="str">
        <f t="shared" si="14"/>
        <v>0</v>
      </c>
      <c r="AF21" s="64"/>
      <c r="AG21" s="68" t="str">
        <f t="shared" si="15"/>
        <v>0</v>
      </c>
      <c r="AH21" s="64"/>
      <c r="AI21" s="68" t="str">
        <f t="shared" si="16"/>
        <v>0</v>
      </c>
      <c r="AJ21" s="64">
        <f t="shared" si="17"/>
        <v>0</v>
      </c>
      <c r="AK21" s="69" t="e">
        <f t="shared" si="18"/>
        <v>#DIV/0!</v>
      </c>
      <c r="AL21" s="64"/>
      <c r="AN21" s="71"/>
    </row>
    <row r="22" spans="1:40" s="70" customFormat="1" ht="20.25" customHeight="1">
      <c r="A22" s="64">
        <v>15</v>
      </c>
      <c r="B22" s="64"/>
      <c r="C22" s="68" t="str">
        <f t="shared" si="0"/>
        <v>0</v>
      </c>
      <c r="D22" s="64"/>
      <c r="E22" s="68" t="str">
        <f t="shared" si="1"/>
        <v>0</v>
      </c>
      <c r="F22" s="64"/>
      <c r="G22" s="68" t="str">
        <f t="shared" si="2"/>
        <v>0</v>
      </c>
      <c r="H22" s="64"/>
      <c r="I22" s="68" t="str">
        <f t="shared" si="3"/>
        <v>0</v>
      </c>
      <c r="J22" s="64"/>
      <c r="K22" s="68" t="str">
        <f t="shared" si="4"/>
        <v>0</v>
      </c>
      <c r="L22" s="64"/>
      <c r="M22" s="68" t="str">
        <f t="shared" si="5"/>
        <v>0</v>
      </c>
      <c r="N22" s="64"/>
      <c r="O22" s="68" t="str">
        <f t="shared" si="6"/>
        <v>0</v>
      </c>
      <c r="P22" s="64"/>
      <c r="Q22" s="68" t="str">
        <f t="shared" si="7"/>
        <v>0</v>
      </c>
      <c r="R22" s="64"/>
      <c r="S22" s="68" t="str">
        <f t="shared" si="8"/>
        <v>0</v>
      </c>
      <c r="T22" s="64"/>
      <c r="U22" s="68" t="str">
        <f t="shared" si="9"/>
        <v>0</v>
      </c>
      <c r="V22" s="64"/>
      <c r="W22" s="68" t="str">
        <f t="shared" si="10"/>
        <v>0</v>
      </c>
      <c r="X22" s="64"/>
      <c r="Y22" s="68" t="str">
        <f t="shared" si="11"/>
        <v>0</v>
      </c>
      <c r="Z22" s="64"/>
      <c r="AA22" s="68" t="str">
        <f t="shared" si="12"/>
        <v>0</v>
      </c>
      <c r="AB22" s="64"/>
      <c r="AC22" s="68" t="str">
        <f t="shared" si="13"/>
        <v>0</v>
      </c>
      <c r="AD22" s="64"/>
      <c r="AE22" s="68" t="str">
        <f t="shared" si="14"/>
        <v>0</v>
      </c>
      <c r="AF22" s="64"/>
      <c r="AG22" s="68" t="str">
        <f t="shared" si="15"/>
        <v>0</v>
      </c>
      <c r="AH22" s="64"/>
      <c r="AI22" s="68" t="str">
        <f t="shared" si="16"/>
        <v>0</v>
      </c>
      <c r="AJ22" s="64">
        <f t="shared" si="17"/>
        <v>0</v>
      </c>
      <c r="AK22" s="69" t="e">
        <f t="shared" si="18"/>
        <v>#DIV/0!</v>
      </c>
      <c r="AL22" s="64"/>
      <c r="AN22" s="71"/>
    </row>
    <row r="23" spans="1:40" s="70" customFormat="1" ht="20.25" customHeight="1">
      <c r="A23" s="64">
        <v>16</v>
      </c>
      <c r="B23" s="64"/>
      <c r="C23" s="68" t="str">
        <f t="shared" si="0"/>
        <v>0</v>
      </c>
      <c r="D23" s="64"/>
      <c r="E23" s="68" t="str">
        <f t="shared" si="1"/>
        <v>0</v>
      </c>
      <c r="F23" s="64"/>
      <c r="G23" s="68" t="str">
        <f t="shared" si="2"/>
        <v>0</v>
      </c>
      <c r="H23" s="64"/>
      <c r="I23" s="68" t="str">
        <f t="shared" si="3"/>
        <v>0</v>
      </c>
      <c r="J23" s="64"/>
      <c r="K23" s="68" t="str">
        <f t="shared" si="4"/>
        <v>0</v>
      </c>
      <c r="L23" s="64"/>
      <c r="M23" s="68" t="str">
        <f t="shared" si="5"/>
        <v>0</v>
      </c>
      <c r="N23" s="64"/>
      <c r="O23" s="68" t="str">
        <f t="shared" si="6"/>
        <v>0</v>
      </c>
      <c r="P23" s="64"/>
      <c r="Q23" s="68" t="str">
        <f t="shared" si="7"/>
        <v>0</v>
      </c>
      <c r="R23" s="64"/>
      <c r="S23" s="68" t="str">
        <f t="shared" si="8"/>
        <v>0</v>
      </c>
      <c r="T23" s="64"/>
      <c r="U23" s="68" t="str">
        <f t="shared" si="9"/>
        <v>0</v>
      </c>
      <c r="V23" s="64"/>
      <c r="W23" s="68" t="str">
        <f t="shared" si="10"/>
        <v>0</v>
      </c>
      <c r="X23" s="64"/>
      <c r="Y23" s="68" t="str">
        <f t="shared" si="11"/>
        <v>0</v>
      </c>
      <c r="Z23" s="64"/>
      <c r="AA23" s="68" t="str">
        <f t="shared" si="12"/>
        <v>0</v>
      </c>
      <c r="AB23" s="64"/>
      <c r="AC23" s="68" t="str">
        <f t="shared" si="13"/>
        <v>0</v>
      </c>
      <c r="AD23" s="64"/>
      <c r="AE23" s="68" t="str">
        <f t="shared" si="14"/>
        <v>0</v>
      </c>
      <c r="AF23" s="64"/>
      <c r="AG23" s="68" t="str">
        <f t="shared" si="15"/>
        <v>0</v>
      </c>
      <c r="AH23" s="64"/>
      <c r="AI23" s="68" t="str">
        <f t="shared" si="16"/>
        <v>0</v>
      </c>
      <c r="AJ23" s="64">
        <f t="shared" si="17"/>
        <v>0</v>
      </c>
      <c r="AK23" s="69" t="e">
        <f t="shared" si="18"/>
        <v>#DIV/0!</v>
      </c>
      <c r="AL23" s="64"/>
      <c r="AN23" s="71"/>
    </row>
    <row r="24" spans="1:40" s="70" customFormat="1" ht="20.25" customHeight="1">
      <c r="A24" s="64">
        <v>17</v>
      </c>
      <c r="B24" s="64"/>
      <c r="C24" s="68" t="str">
        <f t="shared" si="0"/>
        <v>0</v>
      </c>
      <c r="D24" s="64"/>
      <c r="E24" s="68" t="str">
        <f t="shared" si="1"/>
        <v>0</v>
      </c>
      <c r="F24" s="64"/>
      <c r="G24" s="68" t="str">
        <f t="shared" si="2"/>
        <v>0</v>
      </c>
      <c r="H24" s="64"/>
      <c r="I24" s="68" t="str">
        <f t="shared" si="3"/>
        <v>0</v>
      </c>
      <c r="J24" s="64"/>
      <c r="K24" s="68" t="str">
        <f t="shared" si="4"/>
        <v>0</v>
      </c>
      <c r="L24" s="64"/>
      <c r="M24" s="68" t="str">
        <f t="shared" si="5"/>
        <v>0</v>
      </c>
      <c r="N24" s="64"/>
      <c r="O24" s="68" t="str">
        <f t="shared" si="6"/>
        <v>0</v>
      </c>
      <c r="P24" s="64"/>
      <c r="Q24" s="68" t="str">
        <f t="shared" si="7"/>
        <v>0</v>
      </c>
      <c r="R24" s="64"/>
      <c r="S24" s="68" t="str">
        <f t="shared" si="8"/>
        <v>0</v>
      </c>
      <c r="T24" s="64"/>
      <c r="U24" s="68" t="str">
        <f t="shared" si="9"/>
        <v>0</v>
      </c>
      <c r="V24" s="64"/>
      <c r="W24" s="68" t="str">
        <f t="shared" si="10"/>
        <v>0</v>
      </c>
      <c r="X24" s="64"/>
      <c r="Y24" s="68" t="str">
        <f t="shared" si="11"/>
        <v>0</v>
      </c>
      <c r="Z24" s="64"/>
      <c r="AA24" s="68" t="str">
        <f t="shared" si="12"/>
        <v>0</v>
      </c>
      <c r="AB24" s="64"/>
      <c r="AC24" s="68" t="str">
        <f t="shared" si="13"/>
        <v>0</v>
      </c>
      <c r="AD24" s="64"/>
      <c r="AE24" s="68" t="str">
        <f t="shared" si="14"/>
        <v>0</v>
      </c>
      <c r="AF24" s="64"/>
      <c r="AG24" s="68" t="str">
        <f t="shared" si="15"/>
        <v>0</v>
      </c>
      <c r="AH24" s="64"/>
      <c r="AI24" s="68" t="str">
        <f t="shared" si="16"/>
        <v>0</v>
      </c>
      <c r="AJ24" s="64">
        <f t="shared" si="17"/>
        <v>0</v>
      </c>
      <c r="AK24" s="69" t="e">
        <f t="shared" si="18"/>
        <v>#DIV/0!</v>
      </c>
      <c r="AL24" s="64"/>
      <c r="AN24" s="71"/>
    </row>
    <row r="25" spans="1:40" s="70" customFormat="1" ht="20.25" customHeight="1">
      <c r="A25" s="64">
        <v>18</v>
      </c>
      <c r="B25" s="64"/>
      <c r="C25" s="68" t="str">
        <f>IF(B25&gt;=80,"4",IF(B25&gt;=75,"3.5",IF(B25&gt;=70,"3",IF(B25&gt;=65,"2.5",IF(B25&gt;=60,"2",IF(B25&gt;=55,"1.5",IF(B25&gt;=50,"1","0")))))))</f>
        <v>0</v>
      </c>
      <c r="D25" s="64"/>
      <c r="E25" s="68" t="str">
        <f>IF(D25&gt;=80,"4",IF(D25&gt;=75,"3.5",IF(D25&gt;=70,"3",IF(D25&gt;=65,"2.5",IF(D25&gt;=60,"2",IF(D25&gt;=55,"1.5",IF(D25&gt;=50,"1","0")))))))</f>
        <v>0</v>
      </c>
      <c r="F25" s="64"/>
      <c r="G25" s="68" t="str">
        <f>IF(F25&gt;=80,"4",IF(F25&gt;=75,"3.5",IF(F25&gt;=70,"3",IF(F25&gt;=65,"2.5",IF(F25&gt;=60,"2",IF(F25&gt;=55,"1.5",IF(F25&gt;=50,"1","0")))))))</f>
        <v>0</v>
      </c>
      <c r="H25" s="64"/>
      <c r="I25" s="68" t="str">
        <f>IF(H25&gt;=80,"4",IF(H25&gt;=75,"3.5",IF(H25&gt;=70,"3",IF(H25&gt;=65,"2.5",IF(H25&gt;=60,"2",IF(H25&gt;=55,"1.5",IF(H25&gt;=50,"1","0")))))))</f>
        <v>0</v>
      </c>
      <c r="J25" s="64"/>
      <c r="K25" s="68" t="str">
        <f>IF(J25&gt;=80,"4",IF(J25&gt;=75,"3.5",IF(J25&gt;=70,"3",IF(J25&gt;=65,"2.5",IF(J25&gt;=60,"2",IF(J25&gt;=55,"1.5",IF(J25&gt;=50,"1","0")))))))</f>
        <v>0</v>
      </c>
      <c r="L25" s="64"/>
      <c r="M25" s="68" t="str">
        <f>IF(L25&gt;=80,"4",IF(L25&gt;=75,"3.5",IF(L25&gt;=70,"3",IF(L25&gt;=65,"2.5",IF(L25&gt;=60,"2",IF(L25&gt;=55,"1.5",IF(L25&gt;=50,"1","0")))))))</f>
        <v>0</v>
      </c>
      <c r="N25" s="64"/>
      <c r="O25" s="68" t="str">
        <f>IF(N25&gt;=80,"4",IF(N25&gt;=75,"3.5",IF(N25&gt;=70,"3",IF(N25&gt;=65,"2.5",IF(N25&gt;=60,"2",IF(N25&gt;=55,"1.5",IF(N25&gt;=50,"1","0")))))))</f>
        <v>0</v>
      </c>
      <c r="P25" s="64"/>
      <c r="Q25" s="68" t="str">
        <f>IF(P25&gt;=80,"4",IF(P25&gt;=75,"3.5",IF(P25&gt;=70,"3",IF(P25&gt;=65,"2.5",IF(P25&gt;=60,"2",IF(P25&gt;=55,"1.5",IF(P25&gt;=50,"1","0")))))))</f>
        <v>0</v>
      </c>
      <c r="R25" s="64"/>
      <c r="S25" s="68" t="str">
        <f>IF(R25&gt;=80,"4",IF(R25&gt;=75,"3.5",IF(R25&gt;=70,"3",IF(R25&gt;=65,"2.5",IF(R25&gt;=60,"2",IF(R25&gt;=55,"1.5",IF(R25&gt;=50,"1","0")))))))</f>
        <v>0</v>
      </c>
      <c r="T25" s="64"/>
      <c r="U25" s="68" t="str">
        <f>IF(T25&gt;=80,"4",IF(T25&gt;=75,"3.5",IF(T25&gt;=70,"3",IF(T25&gt;=65,"2.5",IF(T25&gt;=60,"2",IF(T25&gt;=55,"1.5",IF(T25&gt;=50,"1","0")))))))</f>
        <v>0</v>
      </c>
      <c r="V25" s="64"/>
      <c r="W25" s="68" t="str">
        <f>IF(V25&gt;=80,"4",IF(V25&gt;=75,"3.5",IF(V25&gt;=70,"3",IF(V25&gt;=65,"2.5",IF(V25&gt;=60,"2",IF(V25&gt;=55,"1.5",IF(V25&gt;=50,"1","0")))))))</f>
        <v>0</v>
      </c>
      <c r="X25" s="64"/>
      <c r="Y25" s="68" t="str">
        <f>IF(X25&gt;=80,"4",IF(X25&gt;=75,"3.5",IF(X25&gt;=70,"3",IF(X25&gt;=65,"2.5",IF(X25&gt;=60,"2",IF(X25&gt;=55,"1.5",IF(X25&gt;=50,"1","0")))))))</f>
        <v>0</v>
      </c>
      <c r="Z25" s="64"/>
      <c r="AA25" s="68" t="str">
        <f>IF(Z25&gt;=80,"4",IF(Z25&gt;=75,"3.5",IF(Z25&gt;=70,"3",IF(Z25&gt;=65,"2.5",IF(Z25&gt;=60,"2",IF(Z25&gt;=55,"1.5",IF(Z25&gt;=50,"1","0")))))))</f>
        <v>0</v>
      </c>
      <c r="AB25" s="64"/>
      <c r="AC25" s="68" t="str">
        <f>IF(AB25&gt;=80,"4",IF(AB25&gt;=75,"3.5",IF(AB25&gt;=70,"3",IF(AB25&gt;=65,"2.5",IF(AB25&gt;=60,"2",IF(AB25&gt;=55,"1.5",IF(AB25&gt;=50,"1","0")))))))</f>
        <v>0</v>
      </c>
      <c r="AD25" s="64"/>
      <c r="AE25" s="68" t="str">
        <f>IF(AD25&gt;=80,"4",IF(AD25&gt;=75,"3.5",IF(AD25&gt;=70,"3",IF(AD25&gt;=65,"2.5",IF(AD25&gt;=60,"2",IF(AD25&gt;=55,"1.5",IF(AD25&gt;=50,"1","0")))))))</f>
        <v>0</v>
      </c>
      <c r="AF25" s="64"/>
      <c r="AG25" s="68" t="str">
        <f>IF(AF25&gt;=80,"4",IF(AF25&gt;=75,"3.5",IF(AF25&gt;=70,"3",IF(AF25&gt;=65,"2.5",IF(AF25&gt;=60,"2",IF(AF25&gt;=55,"1.5",IF(AF25&gt;=50,"1","0")))))))</f>
        <v>0</v>
      </c>
      <c r="AH25" s="64"/>
      <c r="AI25" s="68" t="str">
        <f>IF(AH25&gt;=80,"4",IF(AH25&gt;=75,"3.5",IF(AH25&gt;=70,"3",IF(AH25&gt;=65,"2.5",IF(AH25&gt;=60,"2",IF(AH25&gt;=55,"1.5",IF(AH25&gt;=50,"1","0")))))))</f>
        <v>0</v>
      </c>
      <c r="AJ25" s="64">
        <f t="shared" si="17"/>
        <v>0</v>
      </c>
      <c r="AK25" s="69" t="e">
        <f t="shared" si="18"/>
        <v>#DIV/0!</v>
      </c>
      <c r="AL25" s="64"/>
      <c r="AN25" s="71"/>
    </row>
    <row r="26" spans="1:40" s="67" customFormat="1" ht="34.5" customHeight="1">
      <c r="A26" s="35" t="s">
        <v>5</v>
      </c>
      <c r="B26" s="134">
        <f>SUM(B8:B25)</f>
        <v>0</v>
      </c>
      <c r="C26" s="134"/>
      <c r="D26" s="134">
        <f>SUM(D8:D25)</f>
        <v>0</v>
      </c>
      <c r="E26" s="134"/>
      <c r="F26" s="134">
        <f>SUM(F8:F25)</f>
        <v>0</v>
      </c>
      <c r="G26" s="134"/>
      <c r="H26" s="134">
        <f>SUM(H8:H25)</f>
        <v>0</v>
      </c>
      <c r="I26" s="134"/>
      <c r="J26" s="134">
        <f>SUM(J8:J25)</f>
        <v>0</v>
      </c>
      <c r="K26" s="134"/>
      <c r="L26" s="134">
        <f>SUM(L8:L25)</f>
        <v>0</v>
      </c>
      <c r="M26" s="134"/>
      <c r="N26" s="134">
        <f>SUM(N8:N25)</f>
        <v>0</v>
      </c>
      <c r="O26" s="134"/>
      <c r="P26" s="134">
        <f>SUM(P8:P25)</f>
        <v>0</v>
      </c>
      <c r="Q26" s="134"/>
      <c r="R26" s="134">
        <f>SUM(R8:R25)</f>
        <v>0</v>
      </c>
      <c r="S26" s="134"/>
      <c r="T26" s="134">
        <f>SUM(T8:T25)</f>
        <v>0</v>
      </c>
      <c r="U26" s="134"/>
      <c r="V26" s="134">
        <f>SUM(V8:V25)</f>
        <v>0</v>
      </c>
      <c r="W26" s="134"/>
      <c r="X26" s="134">
        <f>SUM(X8:X25)</f>
        <v>0</v>
      </c>
      <c r="Y26" s="134"/>
      <c r="Z26" s="134">
        <f>SUM(Z8:Z25)</f>
        <v>0</v>
      </c>
      <c r="AA26" s="134"/>
      <c r="AB26" s="134">
        <f>SUM(AB8:AB25)</f>
        <v>0</v>
      </c>
      <c r="AC26" s="134"/>
      <c r="AD26" s="134">
        <f>SUM(AD8:AD25)</f>
        <v>0</v>
      </c>
      <c r="AE26" s="134"/>
      <c r="AF26" s="134">
        <f>SUM(AF8:AF25)</f>
        <v>0</v>
      </c>
      <c r="AG26" s="134"/>
      <c r="AH26" s="134">
        <f>SUM(AH8:AH25)</f>
        <v>0</v>
      </c>
      <c r="AI26" s="134"/>
      <c r="AJ26" s="127">
        <f>SUM(AJ8:AJ25)</f>
        <v>0</v>
      </c>
      <c r="AK26" s="129" t="e">
        <f>SUM(AK8:AK25)</f>
        <v>#DIV/0!</v>
      </c>
      <c r="AL26" s="37"/>
    </row>
    <row r="27" spans="1:40" s="67" customFormat="1" ht="30.75" customHeight="1">
      <c r="A27" s="36" t="s">
        <v>19</v>
      </c>
      <c r="B27" s="133">
        <f>B26/18</f>
        <v>0</v>
      </c>
      <c r="C27" s="133"/>
      <c r="D27" s="133">
        <f>D26/18</f>
        <v>0</v>
      </c>
      <c r="E27" s="133"/>
      <c r="F27" s="133">
        <f>F26/18</f>
        <v>0</v>
      </c>
      <c r="G27" s="133"/>
      <c r="H27" s="133">
        <f>H26/18</f>
        <v>0</v>
      </c>
      <c r="I27" s="133"/>
      <c r="J27" s="133">
        <f>J26/18</f>
        <v>0</v>
      </c>
      <c r="K27" s="133"/>
      <c r="L27" s="133">
        <f>L26/18</f>
        <v>0</v>
      </c>
      <c r="M27" s="133"/>
      <c r="N27" s="133">
        <f>N26/18</f>
        <v>0</v>
      </c>
      <c r="O27" s="133"/>
      <c r="P27" s="133">
        <f>P26/18</f>
        <v>0</v>
      </c>
      <c r="Q27" s="133"/>
      <c r="R27" s="133">
        <f>R26/18</f>
        <v>0</v>
      </c>
      <c r="S27" s="133"/>
      <c r="T27" s="133">
        <f>T26/18</f>
        <v>0</v>
      </c>
      <c r="U27" s="133"/>
      <c r="V27" s="133">
        <f>V26/18</f>
        <v>0</v>
      </c>
      <c r="W27" s="133"/>
      <c r="X27" s="133">
        <f>X26/18</f>
        <v>0</v>
      </c>
      <c r="Y27" s="133"/>
      <c r="Z27" s="133">
        <f>Z26/18</f>
        <v>0</v>
      </c>
      <c r="AA27" s="133"/>
      <c r="AB27" s="133">
        <f>AB26/18</f>
        <v>0</v>
      </c>
      <c r="AC27" s="133"/>
      <c r="AD27" s="133">
        <f>AD26/18</f>
        <v>0</v>
      </c>
      <c r="AE27" s="133"/>
      <c r="AF27" s="133">
        <f>AF26/18</f>
        <v>0</v>
      </c>
      <c r="AG27" s="133"/>
      <c r="AH27" s="133">
        <f>AH26/18</f>
        <v>0</v>
      </c>
      <c r="AI27" s="133"/>
      <c r="AJ27" s="60">
        <f>AJ26/19</f>
        <v>0</v>
      </c>
      <c r="AK27" s="128" t="e">
        <f>AK26/18</f>
        <v>#DIV/0!</v>
      </c>
      <c r="AL27" s="37"/>
    </row>
    <row r="28" spans="1:40">
      <c r="A28" s="18"/>
    </row>
    <row r="29" spans="1:40">
      <c r="A29" s="18"/>
    </row>
  </sheetData>
  <mergeCells count="43">
    <mergeCell ref="AK5:AK7"/>
    <mergeCell ref="AL5:AL7"/>
    <mergeCell ref="L26:M26"/>
    <mergeCell ref="A5:A7"/>
    <mergeCell ref="B5:W5"/>
    <mergeCell ref="AJ5:AJ7"/>
    <mergeCell ref="R26:S26"/>
    <mergeCell ref="X5:AI5"/>
    <mergeCell ref="AF26:AG26"/>
    <mergeCell ref="F27:G27"/>
    <mergeCell ref="H27:I27"/>
    <mergeCell ref="J27:K27"/>
    <mergeCell ref="B26:C26"/>
    <mergeCell ref="D26:E26"/>
    <mergeCell ref="F26:G26"/>
    <mergeCell ref="H26:I26"/>
    <mergeCell ref="J26:K26"/>
    <mergeCell ref="A2:AL2"/>
    <mergeCell ref="A3:AL3"/>
    <mergeCell ref="A4:AL4"/>
    <mergeCell ref="L27:M27"/>
    <mergeCell ref="N27:O27"/>
    <mergeCell ref="P27:Q27"/>
    <mergeCell ref="V27:W27"/>
    <mergeCell ref="AD27:AE27"/>
    <mergeCell ref="AH27:AI27"/>
    <mergeCell ref="N26:O26"/>
    <mergeCell ref="P26:Q26"/>
    <mergeCell ref="V26:W26"/>
    <mergeCell ref="AD26:AE26"/>
    <mergeCell ref="AH26:AI26"/>
    <mergeCell ref="B27:C27"/>
    <mergeCell ref="D27:E27"/>
    <mergeCell ref="AF27:AG27"/>
    <mergeCell ref="R27:S27"/>
    <mergeCell ref="T26:U26"/>
    <mergeCell ref="T27:U27"/>
    <mergeCell ref="Z26:AA26"/>
    <mergeCell ref="AB26:AC26"/>
    <mergeCell ref="Z27:AA27"/>
    <mergeCell ref="AB27:AC27"/>
    <mergeCell ref="X26:Y26"/>
    <mergeCell ref="X27:Y27"/>
  </mergeCells>
  <pageMargins left="1.011811024" right="0.31496062992126" top="0.35433070866141703" bottom="1.1043307090000001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L237"/>
  <sheetViews>
    <sheetView zoomScaleNormal="100" workbookViewId="0">
      <pane ySplit="6" topLeftCell="A7" activePane="bottomLeft" state="frozen"/>
      <selection pane="bottomLeft" activeCell="A2" sqref="A2:BC2"/>
    </sheetView>
  </sheetViews>
  <sheetFormatPr defaultColWidth="9" defaultRowHeight="24"/>
  <cols>
    <col min="1" max="1" width="3.75" style="4" customWidth="1"/>
    <col min="2" max="52" width="3.1640625" style="4" customWidth="1"/>
    <col min="53" max="53" width="6.4140625" style="4" customWidth="1"/>
    <col min="54" max="54" width="6.1640625" style="4" customWidth="1"/>
    <col min="55" max="55" width="3.83203125" style="4" customWidth="1"/>
    <col min="56" max="57" width="5.1640625" style="11" customWidth="1"/>
    <col min="58" max="16384" width="9" style="4"/>
  </cols>
  <sheetData>
    <row r="1" spans="1:57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78"/>
      <c r="BE1" s="78"/>
    </row>
    <row r="2" spans="1:57">
      <c r="A2" s="135" t="s">
        <v>163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78"/>
      <c r="BE2" s="78"/>
    </row>
    <row r="3" spans="1:57">
      <c r="A3" s="135" t="s">
        <v>20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79"/>
      <c r="BE3" s="79"/>
    </row>
    <row r="4" spans="1:57" ht="24.75" customHeight="1">
      <c r="A4" s="138" t="s">
        <v>2</v>
      </c>
      <c r="B4" s="139" t="s">
        <v>3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44"/>
      <c r="AI4" s="139" t="s">
        <v>4</v>
      </c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44"/>
      <c r="BA4" s="136" t="s">
        <v>5</v>
      </c>
      <c r="BB4" s="136" t="s">
        <v>6</v>
      </c>
      <c r="BC4" s="141" t="s">
        <v>7</v>
      </c>
    </row>
    <row r="5" spans="1:57" s="45" customFormat="1" ht="66" customHeight="1">
      <c r="A5" s="138"/>
      <c r="B5" s="62" t="s">
        <v>8</v>
      </c>
      <c r="C5" s="62" t="s">
        <v>9</v>
      </c>
      <c r="D5" s="62" t="s">
        <v>165</v>
      </c>
      <c r="E5" s="62" t="s">
        <v>10</v>
      </c>
      <c r="F5" s="62" t="s">
        <v>9</v>
      </c>
      <c r="G5" s="62" t="s">
        <v>165</v>
      </c>
      <c r="H5" s="62" t="s">
        <v>11</v>
      </c>
      <c r="I5" s="62" t="s">
        <v>9</v>
      </c>
      <c r="J5" s="62" t="s">
        <v>165</v>
      </c>
      <c r="K5" s="62" t="s">
        <v>114</v>
      </c>
      <c r="L5" s="62" t="s">
        <v>9</v>
      </c>
      <c r="M5" s="62" t="s">
        <v>165</v>
      </c>
      <c r="N5" s="62" t="s">
        <v>12</v>
      </c>
      <c r="O5" s="62" t="s">
        <v>9</v>
      </c>
      <c r="P5" s="62" t="s">
        <v>165</v>
      </c>
      <c r="Q5" s="62" t="s">
        <v>13</v>
      </c>
      <c r="R5" s="62" t="s">
        <v>9</v>
      </c>
      <c r="S5" s="62" t="s">
        <v>165</v>
      </c>
      <c r="T5" s="62" t="s">
        <v>14</v>
      </c>
      <c r="U5" s="62" t="s">
        <v>9</v>
      </c>
      <c r="V5" s="62" t="s">
        <v>165</v>
      </c>
      <c r="W5" s="62" t="s">
        <v>104</v>
      </c>
      <c r="X5" s="62" t="s">
        <v>9</v>
      </c>
      <c r="Y5" s="62" t="s">
        <v>165</v>
      </c>
      <c r="Z5" s="62" t="s">
        <v>105</v>
      </c>
      <c r="AA5" s="62" t="s">
        <v>9</v>
      </c>
      <c r="AB5" s="62" t="s">
        <v>165</v>
      </c>
      <c r="AC5" s="62" t="s">
        <v>16</v>
      </c>
      <c r="AD5" s="62" t="s">
        <v>9</v>
      </c>
      <c r="AE5" s="62" t="s">
        <v>165</v>
      </c>
      <c r="AF5" s="62" t="s">
        <v>17</v>
      </c>
      <c r="AG5" s="62" t="s">
        <v>9</v>
      </c>
      <c r="AH5" s="62" t="s">
        <v>165</v>
      </c>
      <c r="AI5" s="62" t="s">
        <v>106</v>
      </c>
      <c r="AJ5" s="62" t="s">
        <v>9</v>
      </c>
      <c r="AK5" s="62" t="s">
        <v>165</v>
      </c>
      <c r="AL5" s="62" t="s">
        <v>107</v>
      </c>
      <c r="AM5" s="62" t="s">
        <v>9</v>
      </c>
      <c r="AN5" s="62" t="s">
        <v>165</v>
      </c>
      <c r="AO5" s="63" t="s">
        <v>108</v>
      </c>
      <c r="AP5" s="62" t="s">
        <v>9</v>
      </c>
      <c r="AQ5" s="62" t="s">
        <v>165</v>
      </c>
      <c r="AR5" s="62" t="s">
        <v>17</v>
      </c>
      <c r="AS5" s="62" t="s">
        <v>9</v>
      </c>
      <c r="AT5" s="62" t="s">
        <v>165</v>
      </c>
      <c r="AU5" s="63" t="s">
        <v>18</v>
      </c>
      <c r="AV5" s="62" t="s">
        <v>9</v>
      </c>
      <c r="AW5" s="62" t="s">
        <v>165</v>
      </c>
      <c r="AX5" s="63" t="s">
        <v>109</v>
      </c>
      <c r="AY5" s="62" t="s">
        <v>9</v>
      </c>
      <c r="AZ5" s="62" t="s">
        <v>165</v>
      </c>
      <c r="BA5" s="136"/>
      <c r="BB5" s="136"/>
      <c r="BC5" s="141"/>
      <c r="BD5" s="43" t="s">
        <v>155</v>
      </c>
      <c r="BE5" s="43" t="s">
        <v>156</v>
      </c>
    </row>
    <row r="6" spans="1:57" s="67" customFormat="1" ht="18.5">
      <c r="A6" s="138"/>
      <c r="B6" s="64">
        <v>100</v>
      </c>
      <c r="C6" s="65"/>
      <c r="D6" s="65">
        <v>1.5</v>
      </c>
      <c r="E6" s="64">
        <v>100</v>
      </c>
      <c r="F6" s="65"/>
      <c r="G6" s="65">
        <v>1.5</v>
      </c>
      <c r="H6" s="64">
        <v>100</v>
      </c>
      <c r="I6" s="65"/>
      <c r="J6" s="65">
        <v>1.5</v>
      </c>
      <c r="K6" s="64">
        <v>100</v>
      </c>
      <c r="L6" s="65"/>
      <c r="M6" s="65">
        <v>0.5</v>
      </c>
      <c r="N6" s="64">
        <v>100</v>
      </c>
      <c r="O6" s="65"/>
      <c r="P6" s="65">
        <v>1.5</v>
      </c>
      <c r="Q6" s="64">
        <v>100</v>
      </c>
      <c r="R6" s="65"/>
      <c r="S6" s="65">
        <v>0.5</v>
      </c>
      <c r="T6" s="64">
        <v>100</v>
      </c>
      <c r="U6" s="65"/>
      <c r="V6" s="65">
        <v>1</v>
      </c>
      <c r="W6" s="64">
        <v>100</v>
      </c>
      <c r="X6" s="65"/>
      <c r="Y6" s="65">
        <v>0.5</v>
      </c>
      <c r="Z6" s="64">
        <v>100</v>
      </c>
      <c r="AA6" s="65"/>
      <c r="AB6" s="65">
        <v>0.5</v>
      </c>
      <c r="AC6" s="64">
        <v>100</v>
      </c>
      <c r="AD6" s="65"/>
      <c r="AE6" s="65">
        <v>0.5</v>
      </c>
      <c r="AF6" s="64">
        <v>100</v>
      </c>
      <c r="AG6" s="65"/>
      <c r="AH6" s="65">
        <v>1.5</v>
      </c>
      <c r="AI6" s="64">
        <v>100</v>
      </c>
      <c r="AJ6" s="66"/>
      <c r="AK6" s="66">
        <v>0.5</v>
      </c>
      <c r="AL6" s="64">
        <v>100</v>
      </c>
      <c r="AM6" s="66"/>
      <c r="AN6" s="66">
        <v>0.5</v>
      </c>
      <c r="AO6" s="64"/>
      <c r="AP6" s="66"/>
      <c r="AQ6" s="66">
        <v>0.5</v>
      </c>
      <c r="AR6" s="64">
        <v>100</v>
      </c>
      <c r="AS6" s="66" t="s">
        <v>154</v>
      </c>
      <c r="AT6" s="66">
        <v>0.5</v>
      </c>
      <c r="AU6" s="64">
        <v>100</v>
      </c>
      <c r="AV6" s="66"/>
      <c r="AW6" s="66">
        <v>0.5</v>
      </c>
      <c r="AX6" s="64">
        <v>100</v>
      </c>
      <c r="AY6" s="66"/>
      <c r="AZ6" s="66">
        <v>0.5</v>
      </c>
      <c r="BA6" s="136"/>
      <c r="BB6" s="136"/>
      <c r="BC6" s="141"/>
      <c r="BD6" s="75">
        <f>SUM(D6,G6,J6,M6,P6,S6,V6,Y6,AB6,AE6,AH6,AK6,AN6,AQ6,AT6,AW6,AZ6)</f>
        <v>14</v>
      </c>
      <c r="BE6" s="75"/>
    </row>
    <row r="7" spans="1:57" s="70" customFormat="1" ht="20.25" customHeight="1">
      <c r="A7" s="64">
        <v>1</v>
      </c>
      <c r="B7" s="64"/>
      <c r="C7" s="68" t="str">
        <f>IF(B7&gt;=80,"4",IF(B7&gt;=75,"3.5",IF(B7&gt;=70,"3",IF(B7&gt;=65,"2.5",IF(B7&gt;=60,"2",IF(B7&gt;=55,"1.5",IF(B7&gt;=50,"1","0")))))))</f>
        <v>0</v>
      </c>
      <c r="D7" s="68">
        <f>C7*1.5</f>
        <v>0</v>
      </c>
      <c r="E7" s="64"/>
      <c r="F7" s="68" t="str">
        <f>IF(E7&gt;=80,"4",IF(E7&gt;=75,"3.5",IF(E7&gt;=70,"3",IF(E7&gt;=65,"2.5",IF(E7&gt;=60,"2",IF(E7&gt;=55,"1.5",IF(E7&gt;=50,"1","0")))))))</f>
        <v>0</v>
      </c>
      <c r="G7" s="68">
        <f>F7*1.5</f>
        <v>0</v>
      </c>
      <c r="H7" s="64"/>
      <c r="I7" s="68" t="str">
        <f>IF(H7&gt;=80,"4",IF(H7&gt;=75,"3.5",IF(H7&gt;=70,"3",IF(H7&gt;=65,"2.5",IF(H7&gt;=60,"2",IF(H7&gt;=55,"1.5",IF(H7&gt;=50,"1","0")))))))</f>
        <v>0</v>
      </c>
      <c r="J7" s="68">
        <f>I7*1.5</f>
        <v>0</v>
      </c>
      <c r="K7" s="64"/>
      <c r="L7" s="68" t="str">
        <f>IF(K7&gt;=80,"4",IF(K7&gt;=75,"3.5",IF(K7&gt;=70,"3",IF(K7&gt;=65,"2.5",IF(K7&gt;=60,"2",IF(K7&gt;=55,"1.5",IF(K7&gt;=50,"1","0")))))))</f>
        <v>0</v>
      </c>
      <c r="M7" s="68">
        <f>L7*0.5</f>
        <v>0</v>
      </c>
      <c r="N7" s="64"/>
      <c r="O7" s="68" t="str">
        <f>IF(N7&gt;=80,"4",IF(N7&gt;=75,"3.5",IF(N7&gt;=70,"3",IF(N7&gt;=65,"2.5",IF(N7&gt;=60,"2",IF(N7&gt;=55,"1.5",IF(N7&gt;=50,"1","0")))))))</f>
        <v>0</v>
      </c>
      <c r="P7" s="68">
        <f>O7*1.5</f>
        <v>0</v>
      </c>
      <c r="Q7" s="64"/>
      <c r="R7" s="68" t="str">
        <f>IF(Q7&gt;=80,"4",IF(Q7&gt;=75,"3.5",IF(Q7&gt;=70,"3",IF(Q7&gt;=65,"2.5",IF(Q7&gt;=60,"2",IF(Q7&gt;=55,"1.5",IF(Q7&gt;=50,"1","0")))))))</f>
        <v>0</v>
      </c>
      <c r="S7" s="68">
        <f>R7*0.5</f>
        <v>0</v>
      </c>
      <c r="T7" s="64"/>
      <c r="U7" s="68" t="str">
        <f>IF(T7&gt;=80,"4",IF(T7&gt;=75,"3.5",IF(T7&gt;=70,"3",IF(T7&gt;=65,"2.5",IF(T7&gt;=60,"2",IF(T7&gt;=55,"1.5",IF(T7&gt;=50,"1","0")))))))</f>
        <v>0</v>
      </c>
      <c r="V7" s="68">
        <f>U7*1</f>
        <v>0</v>
      </c>
      <c r="W7" s="64"/>
      <c r="X7" s="68" t="str">
        <f>IF(W7&gt;=80,"4",IF(W7&gt;=75,"3.5",IF(W7&gt;=70,"3",IF(W7&gt;=65,"2.5",IF(W7&gt;=60,"2",IF(W7&gt;=55,"1.5",IF(W7&gt;=50,"1","0")))))))</f>
        <v>0</v>
      </c>
      <c r="Y7" s="68">
        <f>X7*0.5</f>
        <v>0</v>
      </c>
      <c r="Z7" s="64"/>
      <c r="AA7" s="68" t="str">
        <f>IF(Z7&gt;=80,"4",IF(Z7&gt;=75,"3.5",IF(Z7&gt;=70,"3",IF(Z7&gt;=65,"2.5",IF(Z7&gt;=60,"2",IF(Z7&gt;=55,"1.5",IF(Z7&gt;=50,"1","0")))))))</f>
        <v>0</v>
      </c>
      <c r="AB7" s="68">
        <f>AA7*0.5</f>
        <v>0</v>
      </c>
      <c r="AC7" s="64"/>
      <c r="AD7" s="68" t="str">
        <f>IF(AC7&gt;=80,"4",IF(AC7&gt;=75,"3.5",IF(AC7&gt;=70,"3",IF(AC7&gt;=65,"2.5",IF(AC7&gt;=60,"2",IF(AC7&gt;=55,"1.5",IF(AC7&gt;=50,"1","0")))))))</f>
        <v>0</v>
      </c>
      <c r="AE7" s="68">
        <f>AD7*0.5</f>
        <v>0</v>
      </c>
      <c r="AF7" s="64"/>
      <c r="AG7" s="68" t="str">
        <f>IF(AF7&gt;=80,"4",IF(AF7&gt;=75,"3.5",IF(AF7&gt;=70,"3",IF(AF7&gt;=65,"2.5",IF(AF7&gt;=60,"2",IF(AF7&gt;=55,"1.5",IF(AF7&gt;=50,"1","0")))))))</f>
        <v>0</v>
      </c>
      <c r="AH7" s="68">
        <f>AG7*1.5</f>
        <v>0</v>
      </c>
      <c r="AI7" s="64"/>
      <c r="AJ7" s="68" t="str">
        <f>IF(AI7&gt;=80,"4",IF(AI7&gt;=75,"3.5",IF(AI7&gt;=70,"3",IF(AI7&gt;=65,"2.5",IF(AI7&gt;=60,"2",IF(AI7&gt;=55,"1.5",IF(AI7&gt;=50,"1","0")))))))</f>
        <v>0</v>
      </c>
      <c r="AK7" s="68">
        <f>AJ7*0.5</f>
        <v>0</v>
      </c>
      <c r="AL7" s="64"/>
      <c r="AM7" s="68" t="str">
        <f>IF(AL7&gt;=80,"4",IF(AL7&gt;=75,"3.5",IF(AL7&gt;=70,"3",IF(AL7&gt;=65,"2.5",IF(AL7&gt;=60,"2",IF(AL7&gt;=55,"1.5",IF(AL7&gt;=50,"1","0")))))))</f>
        <v>0</v>
      </c>
      <c r="AN7" s="68">
        <f>AM7*0.5</f>
        <v>0</v>
      </c>
      <c r="AO7" s="64"/>
      <c r="AP7" s="68" t="str">
        <f>IF(AO7&gt;=80,"4",IF(AO7&gt;=75,"3.5",IF(AO7&gt;=70,"3",IF(AO7&gt;=65,"2.5",IF(AO7&gt;=60,"2",IF(AO7&gt;=55,"1.5",IF(AO7&gt;=50,"1","0")))))))</f>
        <v>0</v>
      </c>
      <c r="AQ7" s="68">
        <f>AP7*0.5</f>
        <v>0</v>
      </c>
      <c r="AR7" s="64"/>
      <c r="AS7" s="68" t="str">
        <f>IF(AR7&gt;=80,"4",IF(AR7&gt;=75,"3.5",IF(AR7&gt;=70,"3",IF(AR7&gt;=65,"2.5",IF(AR7&gt;=60,"2",IF(AR7&gt;=55,"1.5",IF(AR7&gt;=50,"1","0")))))))</f>
        <v>0</v>
      </c>
      <c r="AT7" s="68">
        <f>AS7*0.5</f>
        <v>0</v>
      </c>
      <c r="AU7" s="64"/>
      <c r="AV7" s="68" t="str">
        <f>IF(AU7&gt;=80,"4",IF(AU7&gt;=75,"3.5",IF(AU7&gt;=70,"3",IF(AU7&gt;=65,"2.5",IF(AU7&gt;=60,"2",IF(AU7&gt;=55,"1.5",IF(AU7&gt;=50,"1","0")))))))</f>
        <v>0</v>
      </c>
      <c r="AW7" s="68">
        <f>AV7*0.5</f>
        <v>0</v>
      </c>
      <c r="AX7" s="64"/>
      <c r="AY7" s="68" t="str">
        <f>IF(AX7&gt;=80,"4",IF(AX7&gt;=75,"3.5",IF(AX7&gt;=70,"3",IF(AX7&gt;=65,"2.5",IF(AX7&gt;=60,"2",IF(AX7&gt;=55,"1.5",IF(AX7&gt;=50,"1","0")))))))</f>
        <v>0</v>
      </c>
      <c r="AZ7" s="68">
        <f>AY7*0.5</f>
        <v>0</v>
      </c>
      <c r="BA7" s="64">
        <f>SUM(B7,E7,H7,K7,N7,Q7,T7,W7,Z7,AC7,AF7,AI7,AL7,AO7,AR7,AU7,AX7)</f>
        <v>0</v>
      </c>
      <c r="BB7" s="69" t="e">
        <f>AVERAGE(B7,E7,H7,K7,N7,Q7,T7,W7,Z7,AC7,AF7,AI7,AL7,AO7,AR7,AU7,AX7)</f>
        <v>#DIV/0!</v>
      </c>
      <c r="BC7" s="73"/>
      <c r="BD7" s="76">
        <f>SUM(D7,G7,J7,M7,P7,S7,V7,Y7,AB7,AE7,AH7,AK7,AN7,AQ7,AT7,AW7,AZ7)</f>
        <v>0</v>
      </c>
      <c r="BE7" s="77">
        <f>BD7/14</f>
        <v>0</v>
      </c>
    </row>
    <row r="8" spans="1:57" s="70" customFormat="1" ht="20.25" customHeight="1">
      <c r="A8" s="64">
        <v>2</v>
      </c>
      <c r="B8" s="64"/>
      <c r="C8" s="68" t="str">
        <f t="shared" ref="C8:C23" si="0">IF(B8&gt;=80,"4",IF(B8&gt;=75,"3.5",IF(B8&gt;=70,"3",IF(B8&gt;=65,"2.5",IF(B8&gt;=60,"2",IF(B8&gt;=55,"1.5",IF(B8&gt;=50,"1","0")))))))</f>
        <v>0</v>
      </c>
      <c r="D8" s="68">
        <f t="shared" ref="D8:D25" si="1">C8*1.5</f>
        <v>0</v>
      </c>
      <c r="E8" s="64"/>
      <c r="F8" s="68" t="str">
        <f t="shared" ref="F8:F23" si="2">IF(E8&gt;=80,"4",IF(E8&gt;=75,"3.5",IF(E8&gt;=70,"3",IF(E8&gt;=65,"2.5",IF(E8&gt;=60,"2",IF(E8&gt;=55,"1.5",IF(E8&gt;=50,"1","0")))))))</f>
        <v>0</v>
      </c>
      <c r="G8" s="68">
        <f t="shared" ref="G8:G25" si="3">F8*1.5</f>
        <v>0</v>
      </c>
      <c r="H8" s="64"/>
      <c r="I8" s="68" t="str">
        <f t="shared" ref="I8:I23" si="4">IF(H8&gt;=80,"4",IF(H8&gt;=75,"3.5",IF(H8&gt;=70,"3",IF(H8&gt;=65,"2.5",IF(H8&gt;=60,"2",IF(H8&gt;=55,"1.5",IF(H8&gt;=50,"1","0")))))))</f>
        <v>0</v>
      </c>
      <c r="J8" s="68">
        <f t="shared" ref="J8:J25" si="5">I8*1.5</f>
        <v>0</v>
      </c>
      <c r="K8" s="64"/>
      <c r="L8" s="68" t="str">
        <f t="shared" ref="L8:L23" si="6">IF(K8&gt;=80,"4",IF(K8&gt;=75,"3.5",IF(K8&gt;=70,"3",IF(K8&gt;=65,"2.5",IF(K8&gt;=60,"2",IF(K8&gt;=55,"1.5",IF(K8&gt;=50,"1","0")))))))</f>
        <v>0</v>
      </c>
      <c r="M8" s="68">
        <f t="shared" ref="M8:M25" si="7">L8*0.5</f>
        <v>0</v>
      </c>
      <c r="N8" s="64"/>
      <c r="O8" s="68" t="str">
        <f t="shared" ref="O8:O23" si="8">IF(N8&gt;=80,"4",IF(N8&gt;=75,"3.5",IF(N8&gt;=70,"3",IF(N8&gt;=65,"2.5",IF(N8&gt;=60,"2",IF(N8&gt;=55,"1.5",IF(N8&gt;=50,"1","0")))))))</f>
        <v>0</v>
      </c>
      <c r="P8" s="68">
        <f t="shared" ref="P8:P25" si="9">O8*1.5</f>
        <v>0</v>
      </c>
      <c r="Q8" s="64"/>
      <c r="R8" s="68" t="str">
        <f t="shared" ref="R8:R23" si="10">IF(Q8&gt;=80,"4",IF(Q8&gt;=75,"3.5",IF(Q8&gt;=70,"3",IF(Q8&gt;=65,"2.5",IF(Q8&gt;=60,"2",IF(Q8&gt;=55,"1.5",IF(Q8&gt;=50,"1","0")))))))</f>
        <v>0</v>
      </c>
      <c r="S8" s="68">
        <f t="shared" ref="S8:S25" si="11">R8*0.5</f>
        <v>0</v>
      </c>
      <c r="T8" s="64"/>
      <c r="U8" s="68" t="str">
        <f t="shared" ref="U8:U23" si="12">IF(T8&gt;=80,"4",IF(T8&gt;=75,"3.5",IF(T8&gt;=70,"3",IF(T8&gt;=65,"2.5",IF(T8&gt;=60,"2",IF(T8&gt;=55,"1.5",IF(T8&gt;=50,"1","0")))))))</f>
        <v>0</v>
      </c>
      <c r="V8" s="68">
        <f t="shared" ref="V8:V25" si="13">U8*1</f>
        <v>0</v>
      </c>
      <c r="W8" s="64"/>
      <c r="X8" s="68" t="str">
        <f t="shared" ref="X8:X23" si="14">IF(W8&gt;=80,"4",IF(W8&gt;=75,"3.5",IF(W8&gt;=70,"3",IF(W8&gt;=65,"2.5",IF(W8&gt;=60,"2",IF(W8&gt;=55,"1.5",IF(W8&gt;=50,"1","0")))))))</f>
        <v>0</v>
      </c>
      <c r="Y8" s="68">
        <f t="shared" ref="Y8:Y25" si="15">X8*0.5</f>
        <v>0</v>
      </c>
      <c r="Z8" s="64"/>
      <c r="AA8" s="68" t="str">
        <f t="shared" ref="AA8:AA23" si="16">IF(Z8&gt;=80,"4",IF(Z8&gt;=75,"3.5",IF(Z8&gt;=70,"3",IF(Z8&gt;=65,"2.5",IF(Z8&gt;=60,"2",IF(Z8&gt;=55,"1.5",IF(Z8&gt;=50,"1","0")))))))</f>
        <v>0</v>
      </c>
      <c r="AB8" s="68">
        <f t="shared" ref="AB8:AB25" si="17">AA8*0.5</f>
        <v>0</v>
      </c>
      <c r="AC8" s="64"/>
      <c r="AD8" s="68" t="str">
        <f t="shared" ref="AD8:AD23" si="18">IF(AC8&gt;=80,"4",IF(AC8&gt;=75,"3.5",IF(AC8&gt;=70,"3",IF(AC8&gt;=65,"2.5",IF(AC8&gt;=60,"2",IF(AC8&gt;=55,"1.5",IF(AC8&gt;=50,"1","0")))))))</f>
        <v>0</v>
      </c>
      <c r="AE8" s="68">
        <f t="shared" ref="AE8:AE25" si="19">AD8*0.5</f>
        <v>0</v>
      </c>
      <c r="AF8" s="64"/>
      <c r="AG8" s="68" t="str">
        <f t="shared" ref="AG8:AG23" si="20">IF(AF8&gt;=80,"4",IF(AF8&gt;=75,"3.5",IF(AF8&gt;=70,"3",IF(AF8&gt;=65,"2.5",IF(AF8&gt;=60,"2",IF(AF8&gt;=55,"1.5",IF(AF8&gt;=50,"1","0")))))))</f>
        <v>0</v>
      </c>
      <c r="AH8" s="68">
        <f t="shared" ref="AH8:AH25" si="21">AG8*1.5</f>
        <v>0</v>
      </c>
      <c r="AI8" s="64"/>
      <c r="AJ8" s="68" t="str">
        <f t="shared" ref="AJ8:AJ23" si="22">IF(AI8&gt;=80,"4",IF(AI8&gt;=75,"3.5",IF(AI8&gt;=70,"3",IF(AI8&gt;=65,"2.5",IF(AI8&gt;=60,"2",IF(AI8&gt;=55,"1.5",IF(AI8&gt;=50,"1","0")))))))</f>
        <v>0</v>
      </c>
      <c r="AK8" s="68">
        <f t="shared" ref="AK8:AK25" si="23">AJ8*0.5</f>
        <v>0</v>
      </c>
      <c r="AL8" s="64"/>
      <c r="AM8" s="68" t="str">
        <f t="shared" ref="AM8:AM23" si="24">IF(AL8&gt;=80,"4",IF(AL8&gt;=75,"3.5",IF(AL8&gt;=70,"3",IF(AL8&gt;=65,"2.5",IF(AL8&gt;=60,"2",IF(AL8&gt;=55,"1.5",IF(AL8&gt;=50,"1","0")))))))</f>
        <v>0</v>
      </c>
      <c r="AN8" s="68">
        <f t="shared" ref="AN8:AN25" si="25">AM8*0.5</f>
        <v>0</v>
      </c>
      <c r="AO8" s="64"/>
      <c r="AP8" s="68" t="str">
        <f t="shared" ref="AP8:AP23" si="26">IF(AO8&gt;=80,"4",IF(AO8&gt;=75,"3.5",IF(AO8&gt;=70,"3",IF(AO8&gt;=65,"2.5",IF(AO8&gt;=60,"2",IF(AO8&gt;=55,"1.5",IF(AO8&gt;=50,"1","0")))))))</f>
        <v>0</v>
      </c>
      <c r="AQ8" s="68">
        <f t="shared" ref="AQ8:AQ25" si="27">AP8*0.5</f>
        <v>0</v>
      </c>
      <c r="AR8" s="64"/>
      <c r="AS8" s="68" t="str">
        <f t="shared" ref="AS8:AS23" si="28">IF(AR8&gt;=80,"4",IF(AR8&gt;=75,"3.5",IF(AR8&gt;=70,"3",IF(AR8&gt;=65,"2.5",IF(AR8&gt;=60,"2",IF(AR8&gt;=55,"1.5",IF(AR8&gt;=50,"1","0")))))))</f>
        <v>0</v>
      </c>
      <c r="AT8" s="68">
        <f t="shared" ref="AT8:AT25" si="29">AS8*0.5</f>
        <v>0</v>
      </c>
      <c r="AU8" s="64"/>
      <c r="AV8" s="68" t="str">
        <f t="shared" ref="AV8:AV23" si="30">IF(AU8&gt;=80,"4",IF(AU8&gt;=75,"3.5",IF(AU8&gt;=70,"3",IF(AU8&gt;=65,"2.5",IF(AU8&gt;=60,"2",IF(AU8&gt;=55,"1.5",IF(AU8&gt;=50,"1","0")))))))</f>
        <v>0</v>
      </c>
      <c r="AW8" s="68">
        <f t="shared" ref="AW8:AW25" si="31">AV8*0.5</f>
        <v>0</v>
      </c>
      <c r="AX8" s="64"/>
      <c r="AY8" s="68" t="str">
        <f t="shared" ref="AY8:AY23" si="32">IF(AX8&gt;=80,"4",IF(AX8&gt;=75,"3.5",IF(AX8&gt;=70,"3",IF(AX8&gt;=65,"2.5",IF(AX8&gt;=60,"2",IF(AX8&gt;=55,"1.5",IF(AX8&gt;=50,"1","0")))))))</f>
        <v>0</v>
      </c>
      <c r="AZ8" s="68">
        <f t="shared" ref="AZ8:AZ25" si="33">AY8*0.5</f>
        <v>0</v>
      </c>
      <c r="BA8" s="64">
        <f t="shared" ref="BA8:BA25" si="34">SUM(B8,E8,H8,K8,N8,Q8,T8,W8,Z8,AC8,AF8,AI8,AL8,AO8,AR8,AU8,AX8)</f>
        <v>0</v>
      </c>
      <c r="BB8" s="69" t="e">
        <f t="shared" ref="BB8:BB25" si="35">AVERAGE(B8,E8,H8,K8,N8,Q8,T8,W8,Z8,AC8,AF8,AI8,AL8,AO8,AR8,AU8,AX8)</f>
        <v>#DIV/0!</v>
      </c>
      <c r="BC8" s="73"/>
      <c r="BD8" s="76">
        <f t="shared" ref="BD8:BD25" si="36">SUM(D8,G8,J8,M8,P8,S8,V8,Y8,AB8,AE8,AH8,AK8,AN8,AQ8,AT8,AW8,AZ8)</f>
        <v>0</v>
      </c>
      <c r="BE8" s="77">
        <f t="shared" ref="BE8:BE25" si="37">BD8/14</f>
        <v>0</v>
      </c>
    </row>
    <row r="9" spans="1:57" s="70" customFormat="1" ht="20.25" customHeight="1">
      <c r="A9" s="64">
        <v>3</v>
      </c>
      <c r="B9" s="64"/>
      <c r="C9" s="68" t="str">
        <f t="shared" si="0"/>
        <v>0</v>
      </c>
      <c r="D9" s="68">
        <f t="shared" si="1"/>
        <v>0</v>
      </c>
      <c r="E9" s="64"/>
      <c r="F9" s="68" t="str">
        <f t="shared" si="2"/>
        <v>0</v>
      </c>
      <c r="G9" s="68">
        <f t="shared" si="3"/>
        <v>0</v>
      </c>
      <c r="H9" s="64"/>
      <c r="I9" s="68" t="str">
        <f t="shared" si="4"/>
        <v>0</v>
      </c>
      <c r="J9" s="68">
        <f t="shared" si="5"/>
        <v>0</v>
      </c>
      <c r="K9" s="64"/>
      <c r="L9" s="68" t="str">
        <f t="shared" si="6"/>
        <v>0</v>
      </c>
      <c r="M9" s="68">
        <f t="shared" si="7"/>
        <v>0</v>
      </c>
      <c r="N9" s="64"/>
      <c r="O9" s="68" t="str">
        <f t="shared" si="8"/>
        <v>0</v>
      </c>
      <c r="P9" s="68">
        <f t="shared" si="9"/>
        <v>0</v>
      </c>
      <c r="Q9" s="64"/>
      <c r="R9" s="68" t="str">
        <f t="shared" si="10"/>
        <v>0</v>
      </c>
      <c r="S9" s="68">
        <f t="shared" si="11"/>
        <v>0</v>
      </c>
      <c r="T9" s="64"/>
      <c r="U9" s="68" t="str">
        <f t="shared" si="12"/>
        <v>0</v>
      </c>
      <c r="V9" s="68">
        <f t="shared" si="13"/>
        <v>0</v>
      </c>
      <c r="W9" s="64"/>
      <c r="X9" s="68" t="str">
        <f t="shared" si="14"/>
        <v>0</v>
      </c>
      <c r="Y9" s="68">
        <f t="shared" si="15"/>
        <v>0</v>
      </c>
      <c r="Z9" s="64"/>
      <c r="AA9" s="68" t="str">
        <f t="shared" si="16"/>
        <v>0</v>
      </c>
      <c r="AB9" s="68">
        <f t="shared" si="17"/>
        <v>0</v>
      </c>
      <c r="AC9" s="64"/>
      <c r="AD9" s="68" t="str">
        <f t="shared" si="18"/>
        <v>0</v>
      </c>
      <c r="AE9" s="68">
        <f t="shared" si="19"/>
        <v>0</v>
      </c>
      <c r="AF9" s="64"/>
      <c r="AG9" s="68" t="str">
        <f t="shared" si="20"/>
        <v>0</v>
      </c>
      <c r="AH9" s="68">
        <f t="shared" si="21"/>
        <v>0</v>
      </c>
      <c r="AI9" s="64"/>
      <c r="AJ9" s="68" t="str">
        <f t="shared" si="22"/>
        <v>0</v>
      </c>
      <c r="AK9" s="68">
        <f t="shared" si="23"/>
        <v>0</v>
      </c>
      <c r="AL9" s="64"/>
      <c r="AM9" s="68" t="str">
        <f t="shared" si="24"/>
        <v>0</v>
      </c>
      <c r="AN9" s="68">
        <f t="shared" si="25"/>
        <v>0</v>
      </c>
      <c r="AO9" s="64"/>
      <c r="AP9" s="68" t="str">
        <f t="shared" si="26"/>
        <v>0</v>
      </c>
      <c r="AQ9" s="68">
        <f t="shared" si="27"/>
        <v>0</v>
      </c>
      <c r="AR9" s="64"/>
      <c r="AS9" s="68" t="str">
        <f t="shared" si="28"/>
        <v>0</v>
      </c>
      <c r="AT9" s="68">
        <f t="shared" si="29"/>
        <v>0</v>
      </c>
      <c r="AU9" s="64"/>
      <c r="AV9" s="68" t="str">
        <f t="shared" si="30"/>
        <v>0</v>
      </c>
      <c r="AW9" s="68">
        <f t="shared" si="31"/>
        <v>0</v>
      </c>
      <c r="AX9" s="64"/>
      <c r="AY9" s="68" t="str">
        <f t="shared" si="32"/>
        <v>0</v>
      </c>
      <c r="AZ9" s="68">
        <f t="shared" si="33"/>
        <v>0</v>
      </c>
      <c r="BA9" s="64">
        <f t="shared" si="34"/>
        <v>0</v>
      </c>
      <c r="BB9" s="69" t="e">
        <f t="shared" si="35"/>
        <v>#DIV/0!</v>
      </c>
      <c r="BC9" s="73"/>
      <c r="BD9" s="76">
        <f t="shared" si="36"/>
        <v>0</v>
      </c>
      <c r="BE9" s="77">
        <f t="shared" si="37"/>
        <v>0</v>
      </c>
    </row>
    <row r="10" spans="1:57" s="70" customFormat="1" ht="20.25" customHeight="1">
      <c r="A10" s="64">
        <v>4</v>
      </c>
      <c r="B10" s="64"/>
      <c r="C10" s="68" t="str">
        <f t="shared" si="0"/>
        <v>0</v>
      </c>
      <c r="D10" s="68">
        <f t="shared" si="1"/>
        <v>0</v>
      </c>
      <c r="E10" s="64"/>
      <c r="F10" s="68" t="str">
        <f t="shared" si="2"/>
        <v>0</v>
      </c>
      <c r="G10" s="68">
        <f t="shared" si="3"/>
        <v>0</v>
      </c>
      <c r="H10" s="64"/>
      <c r="I10" s="68" t="str">
        <f t="shared" si="4"/>
        <v>0</v>
      </c>
      <c r="J10" s="68">
        <f t="shared" si="5"/>
        <v>0</v>
      </c>
      <c r="K10" s="64"/>
      <c r="L10" s="68" t="str">
        <f t="shared" si="6"/>
        <v>0</v>
      </c>
      <c r="M10" s="68">
        <f t="shared" si="7"/>
        <v>0</v>
      </c>
      <c r="N10" s="64"/>
      <c r="O10" s="68" t="str">
        <f t="shared" si="8"/>
        <v>0</v>
      </c>
      <c r="P10" s="68">
        <f t="shared" si="9"/>
        <v>0</v>
      </c>
      <c r="Q10" s="64"/>
      <c r="R10" s="68" t="str">
        <f t="shared" si="10"/>
        <v>0</v>
      </c>
      <c r="S10" s="68">
        <f t="shared" si="11"/>
        <v>0</v>
      </c>
      <c r="T10" s="64"/>
      <c r="U10" s="68" t="str">
        <f t="shared" si="12"/>
        <v>0</v>
      </c>
      <c r="V10" s="68">
        <f t="shared" si="13"/>
        <v>0</v>
      </c>
      <c r="W10" s="64"/>
      <c r="X10" s="68" t="str">
        <f t="shared" si="14"/>
        <v>0</v>
      </c>
      <c r="Y10" s="68">
        <f t="shared" si="15"/>
        <v>0</v>
      </c>
      <c r="Z10" s="64"/>
      <c r="AA10" s="68" t="str">
        <f t="shared" si="16"/>
        <v>0</v>
      </c>
      <c r="AB10" s="68">
        <f t="shared" si="17"/>
        <v>0</v>
      </c>
      <c r="AC10" s="64"/>
      <c r="AD10" s="68" t="str">
        <f t="shared" si="18"/>
        <v>0</v>
      </c>
      <c r="AE10" s="68">
        <f t="shared" si="19"/>
        <v>0</v>
      </c>
      <c r="AF10" s="64"/>
      <c r="AG10" s="68" t="str">
        <f t="shared" si="20"/>
        <v>0</v>
      </c>
      <c r="AH10" s="68">
        <f t="shared" si="21"/>
        <v>0</v>
      </c>
      <c r="AI10" s="64"/>
      <c r="AJ10" s="68" t="str">
        <f t="shared" si="22"/>
        <v>0</v>
      </c>
      <c r="AK10" s="68">
        <f t="shared" si="23"/>
        <v>0</v>
      </c>
      <c r="AL10" s="64"/>
      <c r="AM10" s="68" t="str">
        <f t="shared" si="24"/>
        <v>0</v>
      </c>
      <c r="AN10" s="68">
        <f t="shared" si="25"/>
        <v>0</v>
      </c>
      <c r="AO10" s="64"/>
      <c r="AP10" s="68" t="str">
        <f t="shared" si="26"/>
        <v>0</v>
      </c>
      <c r="AQ10" s="68">
        <f t="shared" si="27"/>
        <v>0</v>
      </c>
      <c r="AR10" s="64"/>
      <c r="AS10" s="68" t="str">
        <f t="shared" si="28"/>
        <v>0</v>
      </c>
      <c r="AT10" s="68">
        <f t="shared" si="29"/>
        <v>0</v>
      </c>
      <c r="AU10" s="64"/>
      <c r="AV10" s="68" t="str">
        <f t="shared" si="30"/>
        <v>0</v>
      </c>
      <c r="AW10" s="68">
        <f t="shared" si="31"/>
        <v>0</v>
      </c>
      <c r="AX10" s="64"/>
      <c r="AY10" s="68" t="str">
        <f t="shared" si="32"/>
        <v>0</v>
      </c>
      <c r="AZ10" s="68">
        <f t="shared" si="33"/>
        <v>0</v>
      </c>
      <c r="BA10" s="64">
        <f t="shared" si="34"/>
        <v>0</v>
      </c>
      <c r="BB10" s="69" t="e">
        <f t="shared" si="35"/>
        <v>#DIV/0!</v>
      </c>
      <c r="BC10" s="73"/>
      <c r="BD10" s="76">
        <f t="shared" si="36"/>
        <v>0</v>
      </c>
      <c r="BE10" s="77">
        <f t="shared" si="37"/>
        <v>0</v>
      </c>
    </row>
    <row r="11" spans="1:57" s="70" customFormat="1" ht="20.25" customHeight="1">
      <c r="A11" s="64">
        <v>5</v>
      </c>
      <c r="B11" s="64"/>
      <c r="C11" s="68" t="str">
        <f t="shared" si="0"/>
        <v>0</v>
      </c>
      <c r="D11" s="68">
        <f t="shared" si="1"/>
        <v>0</v>
      </c>
      <c r="E11" s="64"/>
      <c r="F11" s="68" t="str">
        <f t="shared" si="2"/>
        <v>0</v>
      </c>
      <c r="G11" s="68">
        <f t="shared" si="3"/>
        <v>0</v>
      </c>
      <c r="H11" s="64"/>
      <c r="I11" s="68" t="str">
        <f t="shared" si="4"/>
        <v>0</v>
      </c>
      <c r="J11" s="68">
        <f t="shared" si="5"/>
        <v>0</v>
      </c>
      <c r="K11" s="64"/>
      <c r="L11" s="68" t="str">
        <f t="shared" si="6"/>
        <v>0</v>
      </c>
      <c r="M11" s="68">
        <f t="shared" si="7"/>
        <v>0</v>
      </c>
      <c r="N11" s="64"/>
      <c r="O11" s="68" t="str">
        <f t="shared" si="8"/>
        <v>0</v>
      </c>
      <c r="P11" s="68">
        <f t="shared" si="9"/>
        <v>0</v>
      </c>
      <c r="Q11" s="64"/>
      <c r="R11" s="68" t="str">
        <f t="shared" si="10"/>
        <v>0</v>
      </c>
      <c r="S11" s="68">
        <f t="shared" si="11"/>
        <v>0</v>
      </c>
      <c r="T11" s="64"/>
      <c r="U11" s="68" t="str">
        <f t="shared" si="12"/>
        <v>0</v>
      </c>
      <c r="V11" s="68">
        <f t="shared" si="13"/>
        <v>0</v>
      </c>
      <c r="W11" s="64"/>
      <c r="X11" s="68" t="str">
        <f t="shared" si="14"/>
        <v>0</v>
      </c>
      <c r="Y11" s="68">
        <f t="shared" si="15"/>
        <v>0</v>
      </c>
      <c r="Z11" s="64"/>
      <c r="AA11" s="68" t="str">
        <f t="shared" si="16"/>
        <v>0</v>
      </c>
      <c r="AB11" s="68">
        <f t="shared" si="17"/>
        <v>0</v>
      </c>
      <c r="AC11" s="64"/>
      <c r="AD11" s="68" t="str">
        <f t="shared" si="18"/>
        <v>0</v>
      </c>
      <c r="AE11" s="68">
        <f t="shared" si="19"/>
        <v>0</v>
      </c>
      <c r="AF11" s="64"/>
      <c r="AG11" s="68" t="str">
        <f t="shared" si="20"/>
        <v>0</v>
      </c>
      <c r="AH11" s="68">
        <f t="shared" si="21"/>
        <v>0</v>
      </c>
      <c r="AI11" s="64"/>
      <c r="AJ11" s="68" t="str">
        <f t="shared" si="22"/>
        <v>0</v>
      </c>
      <c r="AK11" s="68">
        <f t="shared" si="23"/>
        <v>0</v>
      </c>
      <c r="AL11" s="64"/>
      <c r="AM11" s="68" t="str">
        <f t="shared" si="24"/>
        <v>0</v>
      </c>
      <c r="AN11" s="68">
        <f t="shared" si="25"/>
        <v>0</v>
      </c>
      <c r="AO11" s="64"/>
      <c r="AP11" s="68" t="str">
        <f t="shared" si="26"/>
        <v>0</v>
      </c>
      <c r="AQ11" s="68">
        <f t="shared" si="27"/>
        <v>0</v>
      </c>
      <c r="AR11" s="64"/>
      <c r="AS11" s="68" t="str">
        <f t="shared" si="28"/>
        <v>0</v>
      </c>
      <c r="AT11" s="68">
        <f t="shared" si="29"/>
        <v>0</v>
      </c>
      <c r="AU11" s="64"/>
      <c r="AV11" s="68" t="str">
        <f t="shared" si="30"/>
        <v>0</v>
      </c>
      <c r="AW11" s="68">
        <f t="shared" si="31"/>
        <v>0</v>
      </c>
      <c r="AX11" s="64"/>
      <c r="AY11" s="68" t="str">
        <f t="shared" si="32"/>
        <v>0</v>
      </c>
      <c r="AZ11" s="68">
        <f t="shared" si="33"/>
        <v>0</v>
      </c>
      <c r="BA11" s="64">
        <f t="shared" si="34"/>
        <v>0</v>
      </c>
      <c r="BB11" s="69" t="e">
        <f t="shared" si="35"/>
        <v>#DIV/0!</v>
      </c>
      <c r="BC11" s="73"/>
      <c r="BD11" s="76">
        <f t="shared" si="36"/>
        <v>0</v>
      </c>
      <c r="BE11" s="77">
        <f t="shared" si="37"/>
        <v>0</v>
      </c>
    </row>
    <row r="12" spans="1:57" s="70" customFormat="1" ht="20.25" customHeight="1">
      <c r="A12" s="64">
        <v>6</v>
      </c>
      <c r="B12" s="64"/>
      <c r="C12" s="68" t="str">
        <f t="shared" si="0"/>
        <v>0</v>
      </c>
      <c r="D12" s="68">
        <f t="shared" si="1"/>
        <v>0</v>
      </c>
      <c r="E12" s="64"/>
      <c r="F12" s="68" t="str">
        <f t="shared" si="2"/>
        <v>0</v>
      </c>
      <c r="G12" s="68">
        <f t="shared" si="3"/>
        <v>0</v>
      </c>
      <c r="H12" s="64"/>
      <c r="I12" s="68" t="str">
        <f t="shared" si="4"/>
        <v>0</v>
      </c>
      <c r="J12" s="68">
        <f t="shared" si="5"/>
        <v>0</v>
      </c>
      <c r="K12" s="64"/>
      <c r="L12" s="68" t="str">
        <f t="shared" si="6"/>
        <v>0</v>
      </c>
      <c r="M12" s="68">
        <f t="shared" si="7"/>
        <v>0</v>
      </c>
      <c r="N12" s="64"/>
      <c r="O12" s="68" t="str">
        <f t="shared" si="8"/>
        <v>0</v>
      </c>
      <c r="P12" s="68">
        <f t="shared" si="9"/>
        <v>0</v>
      </c>
      <c r="Q12" s="64"/>
      <c r="R12" s="68" t="str">
        <f t="shared" si="10"/>
        <v>0</v>
      </c>
      <c r="S12" s="68">
        <f t="shared" si="11"/>
        <v>0</v>
      </c>
      <c r="T12" s="64"/>
      <c r="U12" s="68" t="str">
        <f t="shared" si="12"/>
        <v>0</v>
      </c>
      <c r="V12" s="68">
        <f t="shared" si="13"/>
        <v>0</v>
      </c>
      <c r="W12" s="64"/>
      <c r="X12" s="68" t="str">
        <f t="shared" si="14"/>
        <v>0</v>
      </c>
      <c r="Y12" s="68">
        <f t="shared" si="15"/>
        <v>0</v>
      </c>
      <c r="Z12" s="64"/>
      <c r="AA12" s="68" t="str">
        <f t="shared" si="16"/>
        <v>0</v>
      </c>
      <c r="AB12" s="68">
        <f t="shared" si="17"/>
        <v>0</v>
      </c>
      <c r="AC12" s="64"/>
      <c r="AD12" s="68" t="str">
        <f t="shared" si="18"/>
        <v>0</v>
      </c>
      <c r="AE12" s="68">
        <f t="shared" si="19"/>
        <v>0</v>
      </c>
      <c r="AF12" s="64"/>
      <c r="AG12" s="68" t="str">
        <f t="shared" si="20"/>
        <v>0</v>
      </c>
      <c r="AH12" s="68">
        <f t="shared" si="21"/>
        <v>0</v>
      </c>
      <c r="AI12" s="64"/>
      <c r="AJ12" s="68" t="str">
        <f t="shared" si="22"/>
        <v>0</v>
      </c>
      <c r="AK12" s="68">
        <f t="shared" si="23"/>
        <v>0</v>
      </c>
      <c r="AL12" s="64"/>
      <c r="AM12" s="68" t="str">
        <f t="shared" si="24"/>
        <v>0</v>
      </c>
      <c r="AN12" s="68">
        <f t="shared" si="25"/>
        <v>0</v>
      </c>
      <c r="AO12" s="64"/>
      <c r="AP12" s="68" t="str">
        <f t="shared" si="26"/>
        <v>0</v>
      </c>
      <c r="AQ12" s="68">
        <f t="shared" si="27"/>
        <v>0</v>
      </c>
      <c r="AR12" s="64"/>
      <c r="AS12" s="68" t="str">
        <f t="shared" si="28"/>
        <v>0</v>
      </c>
      <c r="AT12" s="68">
        <f t="shared" si="29"/>
        <v>0</v>
      </c>
      <c r="AU12" s="64"/>
      <c r="AV12" s="68" t="str">
        <f t="shared" si="30"/>
        <v>0</v>
      </c>
      <c r="AW12" s="68">
        <f t="shared" si="31"/>
        <v>0</v>
      </c>
      <c r="AX12" s="64"/>
      <c r="AY12" s="68" t="str">
        <f t="shared" si="32"/>
        <v>0</v>
      </c>
      <c r="AZ12" s="68">
        <f t="shared" si="33"/>
        <v>0</v>
      </c>
      <c r="BA12" s="64">
        <f t="shared" si="34"/>
        <v>0</v>
      </c>
      <c r="BB12" s="69" t="e">
        <f t="shared" si="35"/>
        <v>#DIV/0!</v>
      </c>
      <c r="BC12" s="73"/>
      <c r="BD12" s="76">
        <f t="shared" si="36"/>
        <v>0</v>
      </c>
      <c r="BE12" s="77">
        <f t="shared" si="37"/>
        <v>0</v>
      </c>
    </row>
    <row r="13" spans="1:57" s="70" customFormat="1" ht="20.25" customHeight="1">
      <c r="A13" s="64">
        <v>7</v>
      </c>
      <c r="B13" s="64"/>
      <c r="C13" s="68" t="str">
        <f t="shared" si="0"/>
        <v>0</v>
      </c>
      <c r="D13" s="68">
        <f t="shared" si="1"/>
        <v>0</v>
      </c>
      <c r="E13" s="64"/>
      <c r="F13" s="68" t="str">
        <f t="shared" si="2"/>
        <v>0</v>
      </c>
      <c r="G13" s="68">
        <f t="shared" si="3"/>
        <v>0</v>
      </c>
      <c r="H13" s="64"/>
      <c r="I13" s="68" t="str">
        <f t="shared" si="4"/>
        <v>0</v>
      </c>
      <c r="J13" s="68">
        <f t="shared" si="5"/>
        <v>0</v>
      </c>
      <c r="K13" s="64"/>
      <c r="L13" s="68" t="str">
        <f t="shared" si="6"/>
        <v>0</v>
      </c>
      <c r="M13" s="68">
        <f t="shared" si="7"/>
        <v>0</v>
      </c>
      <c r="N13" s="64"/>
      <c r="O13" s="68" t="str">
        <f t="shared" si="8"/>
        <v>0</v>
      </c>
      <c r="P13" s="68">
        <f t="shared" si="9"/>
        <v>0</v>
      </c>
      <c r="Q13" s="64"/>
      <c r="R13" s="68" t="str">
        <f t="shared" si="10"/>
        <v>0</v>
      </c>
      <c r="S13" s="68">
        <f t="shared" si="11"/>
        <v>0</v>
      </c>
      <c r="T13" s="64"/>
      <c r="U13" s="68" t="str">
        <f t="shared" si="12"/>
        <v>0</v>
      </c>
      <c r="V13" s="68">
        <f t="shared" si="13"/>
        <v>0</v>
      </c>
      <c r="W13" s="64"/>
      <c r="X13" s="68" t="str">
        <f t="shared" si="14"/>
        <v>0</v>
      </c>
      <c r="Y13" s="68">
        <f t="shared" si="15"/>
        <v>0</v>
      </c>
      <c r="Z13" s="64"/>
      <c r="AA13" s="68" t="str">
        <f t="shared" si="16"/>
        <v>0</v>
      </c>
      <c r="AB13" s="68">
        <f t="shared" si="17"/>
        <v>0</v>
      </c>
      <c r="AC13" s="64"/>
      <c r="AD13" s="68" t="str">
        <f t="shared" si="18"/>
        <v>0</v>
      </c>
      <c r="AE13" s="68">
        <f t="shared" si="19"/>
        <v>0</v>
      </c>
      <c r="AF13" s="64"/>
      <c r="AG13" s="68" t="str">
        <f t="shared" si="20"/>
        <v>0</v>
      </c>
      <c r="AH13" s="68">
        <f t="shared" si="21"/>
        <v>0</v>
      </c>
      <c r="AI13" s="64"/>
      <c r="AJ13" s="68" t="str">
        <f t="shared" si="22"/>
        <v>0</v>
      </c>
      <c r="AK13" s="68">
        <f t="shared" si="23"/>
        <v>0</v>
      </c>
      <c r="AL13" s="64"/>
      <c r="AM13" s="68" t="str">
        <f t="shared" si="24"/>
        <v>0</v>
      </c>
      <c r="AN13" s="68">
        <f t="shared" si="25"/>
        <v>0</v>
      </c>
      <c r="AO13" s="64"/>
      <c r="AP13" s="68" t="str">
        <f t="shared" si="26"/>
        <v>0</v>
      </c>
      <c r="AQ13" s="68">
        <f t="shared" si="27"/>
        <v>0</v>
      </c>
      <c r="AR13" s="64"/>
      <c r="AS13" s="68" t="str">
        <f t="shared" si="28"/>
        <v>0</v>
      </c>
      <c r="AT13" s="68">
        <f t="shared" si="29"/>
        <v>0</v>
      </c>
      <c r="AU13" s="64"/>
      <c r="AV13" s="68" t="str">
        <f t="shared" si="30"/>
        <v>0</v>
      </c>
      <c r="AW13" s="68">
        <f t="shared" si="31"/>
        <v>0</v>
      </c>
      <c r="AX13" s="64"/>
      <c r="AY13" s="68" t="str">
        <f t="shared" si="32"/>
        <v>0</v>
      </c>
      <c r="AZ13" s="68">
        <f t="shared" si="33"/>
        <v>0</v>
      </c>
      <c r="BA13" s="64">
        <f t="shared" si="34"/>
        <v>0</v>
      </c>
      <c r="BB13" s="69" t="e">
        <f t="shared" si="35"/>
        <v>#DIV/0!</v>
      </c>
      <c r="BC13" s="73"/>
      <c r="BD13" s="76">
        <f t="shared" si="36"/>
        <v>0</v>
      </c>
      <c r="BE13" s="77">
        <f t="shared" si="37"/>
        <v>0</v>
      </c>
    </row>
    <row r="14" spans="1:57" s="70" customFormat="1" ht="20.25" customHeight="1">
      <c r="A14" s="64">
        <v>8</v>
      </c>
      <c r="B14" s="64"/>
      <c r="C14" s="68" t="str">
        <f t="shared" si="0"/>
        <v>0</v>
      </c>
      <c r="D14" s="68">
        <f t="shared" si="1"/>
        <v>0</v>
      </c>
      <c r="E14" s="64"/>
      <c r="F14" s="68" t="str">
        <f t="shared" si="2"/>
        <v>0</v>
      </c>
      <c r="G14" s="68">
        <f t="shared" si="3"/>
        <v>0</v>
      </c>
      <c r="H14" s="64"/>
      <c r="I14" s="68" t="str">
        <f t="shared" si="4"/>
        <v>0</v>
      </c>
      <c r="J14" s="68">
        <f t="shared" si="5"/>
        <v>0</v>
      </c>
      <c r="K14" s="64"/>
      <c r="L14" s="68" t="str">
        <f t="shared" si="6"/>
        <v>0</v>
      </c>
      <c r="M14" s="68">
        <f t="shared" si="7"/>
        <v>0</v>
      </c>
      <c r="N14" s="64"/>
      <c r="O14" s="68" t="str">
        <f t="shared" si="8"/>
        <v>0</v>
      </c>
      <c r="P14" s="68">
        <f t="shared" si="9"/>
        <v>0</v>
      </c>
      <c r="Q14" s="64"/>
      <c r="R14" s="68" t="str">
        <f t="shared" si="10"/>
        <v>0</v>
      </c>
      <c r="S14" s="68">
        <f t="shared" si="11"/>
        <v>0</v>
      </c>
      <c r="T14" s="64"/>
      <c r="U14" s="68" t="str">
        <f t="shared" si="12"/>
        <v>0</v>
      </c>
      <c r="V14" s="68">
        <f t="shared" si="13"/>
        <v>0</v>
      </c>
      <c r="W14" s="64"/>
      <c r="X14" s="68" t="str">
        <f t="shared" si="14"/>
        <v>0</v>
      </c>
      <c r="Y14" s="68">
        <f t="shared" si="15"/>
        <v>0</v>
      </c>
      <c r="Z14" s="64"/>
      <c r="AA14" s="68" t="str">
        <f t="shared" si="16"/>
        <v>0</v>
      </c>
      <c r="AB14" s="68">
        <f t="shared" si="17"/>
        <v>0</v>
      </c>
      <c r="AC14" s="64"/>
      <c r="AD14" s="68" t="str">
        <f t="shared" si="18"/>
        <v>0</v>
      </c>
      <c r="AE14" s="68">
        <f t="shared" si="19"/>
        <v>0</v>
      </c>
      <c r="AF14" s="64"/>
      <c r="AG14" s="68" t="str">
        <f t="shared" si="20"/>
        <v>0</v>
      </c>
      <c r="AH14" s="68">
        <f t="shared" si="21"/>
        <v>0</v>
      </c>
      <c r="AI14" s="64"/>
      <c r="AJ14" s="68" t="str">
        <f t="shared" si="22"/>
        <v>0</v>
      </c>
      <c r="AK14" s="68">
        <f t="shared" si="23"/>
        <v>0</v>
      </c>
      <c r="AL14" s="64"/>
      <c r="AM14" s="68" t="str">
        <f t="shared" si="24"/>
        <v>0</v>
      </c>
      <c r="AN14" s="68">
        <f t="shared" si="25"/>
        <v>0</v>
      </c>
      <c r="AO14" s="64"/>
      <c r="AP14" s="68" t="str">
        <f t="shared" si="26"/>
        <v>0</v>
      </c>
      <c r="AQ14" s="68">
        <f t="shared" si="27"/>
        <v>0</v>
      </c>
      <c r="AR14" s="64"/>
      <c r="AS14" s="68" t="str">
        <f t="shared" si="28"/>
        <v>0</v>
      </c>
      <c r="AT14" s="68">
        <f t="shared" si="29"/>
        <v>0</v>
      </c>
      <c r="AU14" s="64"/>
      <c r="AV14" s="68" t="str">
        <f t="shared" si="30"/>
        <v>0</v>
      </c>
      <c r="AW14" s="68">
        <f t="shared" si="31"/>
        <v>0</v>
      </c>
      <c r="AX14" s="64"/>
      <c r="AY14" s="68" t="str">
        <f t="shared" si="32"/>
        <v>0</v>
      </c>
      <c r="AZ14" s="68">
        <f t="shared" si="33"/>
        <v>0</v>
      </c>
      <c r="BA14" s="64">
        <f t="shared" si="34"/>
        <v>0</v>
      </c>
      <c r="BB14" s="69" t="e">
        <f t="shared" si="35"/>
        <v>#DIV/0!</v>
      </c>
      <c r="BC14" s="73"/>
      <c r="BD14" s="76">
        <f t="shared" si="36"/>
        <v>0</v>
      </c>
      <c r="BE14" s="77">
        <f t="shared" si="37"/>
        <v>0</v>
      </c>
    </row>
    <row r="15" spans="1:57" s="70" customFormat="1" ht="20.25" customHeight="1">
      <c r="A15" s="64">
        <v>9</v>
      </c>
      <c r="B15" s="64"/>
      <c r="C15" s="68" t="str">
        <f t="shared" si="0"/>
        <v>0</v>
      </c>
      <c r="D15" s="68">
        <f t="shared" si="1"/>
        <v>0</v>
      </c>
      <c r="E15" s="64"/>
      <c r="F15" s="68" t="str">
        <f t="shared" si="2"/>
        <v>0</v>
      </c>
      <c r="G15" s="68">
        <f t="shared" si="3"/>
        <v>0</v>
      </c>
      <c r="H15" s="64"/>
      <c r="I15" s="68" t="str">
        <f t="shared" si="4"/>
        <v>0</v>
      </c>
      <c r="J15" s="68">
        <f t="shared" si="5"/>
        <v>0</v>
      </c>
      <c r="K15" s="64"/>
      <c r="L15" s="68" t="str">
        <f t="shared" si="6"/>
        <v>0</v>
      </c>
      <c r="M15" s="68">
        <f t="shared" si="7"/>
        <v>0</v>
      </c>
      <c r="N15" s="64"/>
      <c r="O15" s="68" t="str">
        <f t="shared" si="8"/>
        <v>0</v>
      </c>
      <c r="P15" s="68">
        <f t="shared" si="9"/>
        <v>0</v>
      </c>
      <c r="Q15" s="64"/>
      <c r="R15" s="68" t="str">
        <f t="shared" si="10"/>
        <v>0</v>
      </c>
      <c r="S15" s="68">
        <f t="shared" si="11"/>
        <v>0</v>
      </c>
      <c r="T15" s="64"/>
      <c r="U15" s="68" t="str">
        <f t="shared" si="12"/>
        <v>0</v>
      </c>
      <c r="V15" s="68">
        <f t="shared" si="13"/>
        <v>0</v>
      </c>
      <c r="W15" s="64"/>
      <c r="X15" s="68" t="str">
        <f t="shared" si="14"/>
        <v>0</v>
      </c>
      <c r="Y15" s="68">
        <f t="shared" si="15"/>
        <v>0</v>
      </c>
      <c r="Z15" s="64"/>
      <c r="AA15" s="68" t="str">
        <f t="shared" si="16"/>
        <v>0</v>
      </c>
      <c r="AB15" s="68">
        <f t="shared" si="17"/>
        <v>0</v>
      </c>
      <c r="AC15" s="64"/>
      <c r="AD15" s="68" t="str">
        <f t="shared" si="18"/>
        <v>0</v>
      </c>
      <c r="AE15" s="68">
        <f t="shared" si="19"/>
        <v>0</v>
      </c>
      <c r="AF15" s="64"/>
      <c r="AG15" s="68" t="str">
        <f t="shared" si="20"/>
        <v>0</v>
      </c>
      <c r="AH15" s="68">
        <f t="shared" si="21"/>
        <v>0</v>
      </c>
      <c r="AI15" s="64"/>
      <c r="AJ15" s="68" t="str">
        <f t="shared" si="22"/>
        <v>0</v>
      </c>
      <c r="AK15" s="68">
        <f t="shared" si="23"/>
        <v>0</v>
      </c>
      <c r="AL15" s="64"/>
      <c r="AM15" s="68" t="str">
        <f t="shared" si="24"/>
        <v>0</v>
      </c>
      <c r="AN15" s="68">
        <f t="shared" si="25"/>
        <v>0</v>
      </c>
      <c r="AO15" s="64"/>
      <c r="AP15" s="68" t="str">
        <f t="shared" si="26"/>
        <v>0</v>
      </c>
      <c r="AQ15" s="68">
        <f t="shared" si="27"/>
        <v>0</v>
      </c>
      <c r="AR15" s="64"/>
      <c r="AS15" s="68" t="str">
        <f t="shared" si="28"/>
        <v>0</v>
      </c>
      <c r="AT15" s="68">
        <f t="shared" si="29"/>
        <v>0</v>
      </c>
      <c r="AU15" s="64"/>
      <c r="AV15" s="68" t="str">
        <f t="shared" si="30"/>
        <v>0</v>
      </c>
      <c r="AW15" s="68">
        <f t="shared" si="31"/>
        <v>0</v>
      </c>
      <c r="AX15" s="64"/>
      <c r="AY15" s="68" t="str">
        <f t="shared" si="32"/>
        <v>0</v>
      </c>
      <c r="AZ15" s="68">
        <f t="shared" si="33"/>
        <v>0</v>
      </c>
      <c r="BA15" s="64">
        <f t="shared" si="34"/>
        <v>0</v>
      </c>
      <c r="BB15" s="69" t="e">
        <f t="shared" si="35"/>
        <v>#DIV/0!</v>
      </c>
      <c r="BC15" s="73"/>
      <c r="BD15" s="76">
        <f t="shared" si="36"/>
        <v>0</v>
      </c>
      <c r="BE15" s="77">
        <f t="shared" si="37"/>
        <v>0</v>
      </c>
    </row>
    <row r="16" spans="1:57" s="70" customFormat="1" ht="20.25" customHeight="1">
      <c r="A16" s="64">
        <v>10</v>
      </c>
      <c r="B16" s="64"/>
      <c r="C16" s="68" t="str">
        <f t="shared" si="0"/>
        <v>0</v>
      </c>
      <c r="D16" s="68">
        <f t="shared" si="1"/>
        <v>0</v>
      </c>
      <c r="E16" s="64"/>
      <c r="F16" s="68" t="str">
        <f t="shared" si="2"/>
        <v>0</v>
      </c>
      <c r="G16" s="68">
        <f t="shared" si="3"/>
        <v>0</v>
      </c>
      <c r="H16" s="64"/>
      <c r="I16" s="68" t="str">
        <f t="shared" si="4"/>
        <v>0</v>
      </c>
      <c r="J16" s="68">
        <f t="shared" si="5"/>
        <v>0</v>
      </c>
      <c r="K16" s="64"/>
      <c r="L16" s="68" t="str">
        <f t="shared" si="6"/>
        <v>0</v>
      </c>
      <c r="M16" s="68">
        <f t="shared" si="7"/>
        <v>0</v>
      </c>
      <c r="N16" s="64"/>
      <c r="O16" s="68" t="str">
        <f t="shared" si="8"/>
        <v>0</v>
      </c>
      <c r="P16" s="68">
        <f t="shared" si="9"/>
        <v>0</v>
      </c>
      <c r="Q16" s="64"/>
      <c r="R16" s="68" t="str">
        <f t="shared" si="10"/>
        <v>0</v>
      </c>
      <c r="S16" s="68">
        <f t="shared" si="11"/>
        <v>0</v>
      </c>
      <c r="T16" s="64"/>
      <c r="U16" s="68" t="str">
        <f t="shared" si="12"/>
        <v>0</v>
      </c>
      <c r="V16" s="68">
        <f t="shared" si="13"/>
        <v>0</v>
      </c>
      <c r="W16" s="64"/>
      <c r="X16" s="68" t="str">
        <f t="shared" si="14"/>
        <v>0</v>
      </c>
      <c r="Y16" s="68">
        <f t="shared" si="15"/>
        <v>0</v>
      </c>
      <c r="Z16" s="64"/>
      <c r="AA16" s="68" t="str">
        <f t="shared" si="16"/>
        <v>0</v>
      </c>
      <c r="AB16" s="68">
        <f t="shared" si="17"/>
        <v>0</v>
      </c>
      <c r="AC16" s="64"/>
      <c r="AD16" s="68" t="str">
        <f t="shared" si="18"/>
        <v>0</v>
      </c>
      <c r="AE16" s="68">
        <f t="shared" si="19"/>
        <v>0</v>
      </c>
      <c r="AF16" s="64"/>
      <c r="AG16" s="68" t="str">
        <f t="shared" si="20"/>
        <v>0</v>
      </c>
      <c r="AH16" s="68">
        <f t="shared" si="21"/>
        <v>0</v>
      </c>
      <c r="AI16" s="64"/>
      <c r="AJ16" s="68" t="str">
        <f t="shared" si="22"/>
        <v>0</v>
      </c>
      <c r="AK16" s="68">
        <f t="shared" si="23"/>
        <v>0</v>
      </c>
      <c r="AL16" s="64"/>
      <c r="AM16" s="68" t="str">
        <f t="shared" si="24"/>
        <v>0</v>
      </c>
      <c r="AN16" s="68">
        <f t="shared" si="25"/>
        <v>0</v>
      </c>
      <c r="AO16" s="64"/>
      <c r="AP16" s="68" t="str">
        <f t="shared" si="26"/>
        <v>0</v>
      </c>
      <c r="AQ16" s="68">
        <f t="shared" si="27"/>
        <v>0</v>
      </c>
      <c r="AR16" s="64"/>
      <c r="AS16" s="68" t="str">
        <f t="shared" si="28"/>
        <v>0</v>
      </c>
      <c r="AT16" s="68">
        <f t="shared" si="29"/>
        <v>0</v>
      </c>
      <c r="AU16" s="64"/>
      <c r="AV16" s="68" t="str">
        <f t="shared" si="30"/>
        <v>0</v>
      </c>
      <c r="AW16" s="68">
        <f t="shared" si="31"/>
        <v>0</v>
      </c>
      <c r="AX16" s="64"/>
      <c r="AY16" s="68" t="str">
        <f t="shared" si="32"/>
        <v>0</v>
      </c>
      <c r="AZ16" s="68">
        <f t="shared" si="33"/>
        <v>0</v>
      </c>
      <c r="BA16" s="64">
        <f t="shared" si="34"/>
        <v>0</v>
      </c>
      <c r="BB16" s="69" t="e">
        <f t="shared" si="35"/>
        <v>#DIV/0!</v>
      </c>
      <c r="BC16" s="73"/>
      <c r="BD16" s="76">
        <f t="shared" si="36"/>
        <v>0</v>
      </c>
      <c r="BE16" s="77">
        <f t="shared" si="37"/>
        <v>0</v>
      </c>
    </row>
    <row r="17" spans="1:64" s="70" customFormat="1" ht="20.25" customHeight="1">
      <c r="A17" s="64">
        <v>11</v>
      </c>
      <c r="B17" s="64"/>
      <c r="C17" s="68" t="str">
        <f t="shared" si="0"/>
        <v>0</v>
      </c>
      <c r="D17" s="68">
        <f t="shared" si="1"/>
        <v>0</v>
      </c>
      <c r="E17" s="64"/>
      <c r="F17" s="68" t="str">
        <f t="shared" si="2"/>
        <v>0</v>
      </c>
      <c r="G17" s="68">
        <f t="shared" si="3"/>
        <v>0</v>
      </c>
      <c r="H17" s="64"/>
      <c r="I17" s="68" t="str">
        <f t="shared" si="4"/>
        <v>0</v>
      </c>
      <c r="J17" s="68">
        <f t="shared" si="5"/>
        <v>0</v>
      </c>
      <c r="K17" s="64"/>
      <c r="L17" s="68" t="str">
        <f t="shared" si="6"/>
        <v>0</v>
      </c>
      <c r="M17" s="68">
        <f t="shared" si="7"/>
        <v>0</v>
      </c>
      <c r="N17" s="64"/>
      <c r="O17" s="68" t="str">
        <f t="shared" si="8"/>
        <v>0</v>
      </c>
      <c r="P17" s="68">
        <f t="shared" si="9"/>
        <v>0</v>
      </c>
      <c r="Q17" s="64"/>
      <c r="R17" s="68" t="str">
        <f t="shared" si="10"/>
        <v>0</v>
      </c>
      <c r="S17" s="68">
        <f t="shared" si="11"/>
        <v>0</v>
      </c>
      <c r="T17" s="64"/>
      <c r="U17" s="68" t="str">
        <f t="shared" si="12"/>
        <v>0</v>
      </c>
      <c r="V17" s="68">
        <f t="shared" si="13"/>
        <v>0</v>
      </c>
      <c r="W17" s="64"/>
      <c r="X17" s="68" t="str">
        <f t="shared" si="14"/>
        <v>0</v>
      </c>
      <c r="Y17" s="68">
        <f t="shared" si="15"/>
        <v>0</v>
      </c>
      <c r="Z17" s="64"/>
      <c r="AA17" s="68" t="str">
        <f t="shared" si="16"/>
        <v>0</v>
      </c>
      <c r="AB17" s="68">
        <f t="shared" si="17"/>
        <v>0</v>
      </c>
      <c r="AC17" s="64"/>
      <c r="AD17" s="68" t="str">
        <f t="shared" si="18"/>
        <v>0</v>
      </c>
      <c r="AE17" s="68">
        <f t="shared" si="19"/>
        <v>0</v>
      </c>
      <c r="AF17" s="64"/>
      <c r="AG17" s="68" t="str">
        <f t="shared" si="20"/>
        <v>0</v>
      </c>
      <c r="AH17" s="68">
        <f t="shared" si="21"/>
        <v>0</v>
      </c>
      <c r="AI17" s="64"/>
      <c r="AJ17" s="68" t="str">
        <f t="shared" si="22"/>
        <v>0</v>
      </c>
      <c r="AK17" s="68">
        <f t="shared" si="23"/>
        <v>0</v>
      </c>
      <c r="AL17" s="64"/>
      <c r="AM17" s="68" t="str">
        <f t="shared" si="24"/>
        <v>0</v>
      </c>
      <c r="AN17" s="68">
        <f t="shared" si="25"/>
        <v>0</v>
      </c>
      <c r="AO17" s="64"/>
      <c r="AP17" s="68" t="str">
        <f t="shared" si="26"/>
        <v>0</v>
      </c>
      <c r="AQ17" s="68">
        <f t="shared" si="27"/>
        <v>0</v>
      </c>
      <c r="AR17" s="64"/>
      <c r="AS17" s="68" t="str">
        <f t="shared" si="28"/>
        <v>0</v>
      </c>
      <c r="AT17" s="68">
        <f t="shared" si="29"/>
        <v>0</v>
      </c>
      <c r="AU17" s="64"/>
      <c r="AV17" s="68" t="str">
        <f t="shared" si="30"/>
        <v>0</v>
      </c>
      <c r="AW17" s="68">
        <f t="shared" si="31"/>
        <v>0</v>
      </c>
      <c r="AX17" s="64"/>
      <c r="AY17" s="68" t="str">
        <f t="shared" si="32"/>
        <v>0</v>
      </c>
      <c r="AZ17" s="68">
        <f t="shared" si="33"/>
        <v>0</v>
      </c>
      <c r="BA17" s="64">
        <f t="shared" si="34"/>
        <v>0</v>
      </c>
      <c r="BB17" s="69" t="e">
        <f t="shared" si="35"/>
        <v>#DIV/0!</v>
      </c>
      <c r="BC17" s="73"/>
      <c r="BD17" s="76">
        <f t="shared" si="36"/>
        <v>0</v>
      </c>
      <c r="BE17" s="77">
        <f t="shared" si="37"/>
        <v>0</v>
      </c>
    </row>
    <row r="18" spans="1:64" s="70" customFormat="1" ht="20.25" customHeight="1">
      <c r="A18" s="64">
        <v>12</v>
      </c>
      <c r="B18" s="64"/>
      <c r="C18" s="68" t="str">
        <f t="shared" si="0"/>
        <v>0</v>
      </c>
      <c r="D18" s="68">
        <f t="shared" si="1"/>
        <v>0</v>
      </c>
      <c r="E18" s="64"/>
      <c r="F18" s="68" t="str">
        <f t="shared" si="2"/>
        <v>0</v>
      </c>
      <c r="G18" s="68">
        <f t="shared" si="3"/>
        <v>0</v>
      </c>
      <c r="H18" s="64"/>
      <c r="I18" s="68" t="str">
        <f t="shared" si="4"/>
        <v>0</v>
      </c>
      <c r="J18" s="68">
        <f t="shared" si="5"/>
        <v>0</v>
      </c>
      <c r="K18" s="64"/>
      <c r="L18" s="68" t="str">
        <f t="shared" si="6"/>
        <v>0</v>
      </c>
      <c r="M18" s="68">
        <f t="shared" si="7"/>
        <v>0</v>
      </c>
      <c r="N18" s="64"/>
      <c r="O18" s="68" t="str">
        <f t="shared" si="8"/>
        <v>0</v>
      </c>
      <c r="P18" s="68">
        <f t="shared" si="9"/>
        <v>0</v>
      </c>
      <c r="Q18" s="64"/>
      <c r="R18" s="68" t="str">
        <f t="shared" si="10"/>
        <v>0</v>
      </c>
      <c r="S18" s="68">
        <f t="shared" si="11"/>
        <v>0</v>
      </c>
      <c r="T18" s="64"/>
      <c r="U18" s="68" t="str">
        <f t="shared" si="12"/>
        <v>0</v>
      </c>
      <c r="V18" s="68">
        <f t="shared" si="13"/>
        <v>0</v>
      </c>
      <c r="W18" s="64"/>
      <c r="X18" s="68" t="str">
        <f t="shared" si="14"/>
        <v>0</v>
      </c>
      <c r="Y18" s="68">
        <f t="shared" si="15"/>
        <v>0</v>
      </c>
      <c r="Z18" s="64"/>
      <c r="AA18" s="68" t="str">
        <f t="shared" si="16"/>
        <v>0</v>
      </c>
      <c r="AB18" s="68">
        <f t="shared" si="17"/>
        <v>0</v>
      </c>
      <c r="AC18" s="64"/>
      <c r="AD18" s="68" t="str">
        <f t="shared" si="18"/>
        <v>0</v>
      </c>
      <c r="AE18" s="68">
        <f t="shared" si="19"/>
        <v>0</v>
      </c>
      <c r="AF18" s="64"/>
      <c r="AG18" s="68" t="str">
        <f t="shared" si="20"/>
        <v>0</v>
      </c>
      <c r="AH18" s="68">
        <f t="shared" si="21"/>
        <v>0</v>
      </c>
      <c r="AI18" s="64"/>
      <c r="AJ18" s="68" t="str">
        <f t="shared" si="22"/>
        <v>0</v>
      </c>
      <c r="AK18" s="68">
        <f t="shared" si="23"/>
        <v>0</v>
      </c>
      <c r="AL18" s="64"/>
      <c r="AM18" s="68" t="str">
        <f t="shared" si="24"/>
        <v>0</v>
      </c>
      <c r="AN18" s="68">
        <f t="shared" si="25"/>
        <v>0</v>
      </c>
      <c r="AO18" s="64"/>
      <c r="AP18" s="68" t="str">
        <f t="shared" si="26"/>
        <v>0</v>
      </c>
      <c r="AQ18" s="68">
        <f t="shared" si="27"/>
        <v>0</v>
      </c>
      <c r="AR18" s="64"/>
      <c r="AS18" s="68" t="str">
        <f t="shared" si="28"/>
        <v>0</v>
      </c>
      <c r="AT18" s="68">
        <f t="shared" si="29"/>
        <v>0</v>
      </c>
      <c r="AU18" s="64"/>
      <c r="AV18" s="68" t="str">
        <f t="shared" si="30"/>
        <v>0</v>
      </c>
      <c r="AW18" s="68">
        <f t="shared" si="31"/>
        <v>0</v>
      </c>
      <c r="AX18" s="64"/>
      <c r="AY18" s="68" t="str">
        <f t="shared" si="32"/>
        <v>0</v>
      </c>
      <c r="AZ18" s="68">
        <f t="shared" si="33"/>
        <v>0</v>
      </c>
      <c r="BA18" s="64">
        <f t="shared" si="34"/>
        <v>0</v>
      </c>
      <c r="BB18" s="69" t="e">
        <f t="shared" si="35"/>
        <v>#DIV/0!</v>
      </c>
      <c r="BC18" s="73"/>
      <c r="BD18" s="76">
        <f t="shared" si="36"/>
        <v>0</v>
      </c>
      <c r="BE18" s="77">
        <f t="shared" si="37"/>
        <v>0</v>
      </c>
    </row>
    <row r="19" spans="1:64" s="70" customFormat="1" ht="20.25" customHeight="1">
      <c r="A19" s="64">
        <v>13</v>
      </c>
      <c r="B19" s="64"/>
      <c r="C19" s="68" t="str">
        <f t="shared" si="0"/>
        <v>0</v>
      </c>
      <c r="D19" s="68">
        <f t="shared" si="1"/>
        <v>0</v>
      </c>
      <c r="E19" s="64"/>
      <c r="F19" s="68" t="str">
        <f t="shared" si="2"/>
        <v>0</v>
      </c>
      <c r="G19" s="68">
        <f t="shared" si="3"/>
        <v>0</v>
      </c>
      <c r="H19" s="64"/>
      <c r="I19" s="68" t="str">
        <f t="shared" si="4"/>
        <v>0</v>
      </c>
      <c r="J19" s="68">
        <f t="shared" si="5"/>
        <v>0</v>
      </c>
      <c r="K19" s="64"/>
      <c r="L19" s="68" t="str">
        <f t="shared" si="6"/>
        <v>0</v>
      </c>
      <c r="M19" s="68">
        <f t="shared" si="7"/>
        <v>0</v>
      </c>
      <c r="N19" s="64"/>
      <c r="O19" s="68" t="str">
        <f t="shared" si="8"/>
        <v>0</v>
      </c>
      <c r="P19" s="68">
        <f t="shared" si="9"/>
        <v>0</v>
      </c>
      <c r="Q19" s="64"/>
      <c r="R19" s="68" t="str">
        <f t="shared" si="10"/>
        <v>0</v>
      </c>
      <c r="S19" s="68">
        <f t="shared" si="11"/>
        <v>0</v>
      </c>
      <c r="T19" s="64"/>
      <c r="U19" s="68" t="str">
        <f t="shared" si="12"/>
        <v>0</v>
      </c>
      <c r="V19" s="68">
        <f t="shared" si="13"/>
        <v>0</v>
      </c>
      <c r="W19" s="64"/>
      <c r="X19" s="68" t="str">
        <f t="shared" si="14"/>
        <v>0</v>
      </c>
      <c r="Y19" s="68">
        <f t="shared" si="15"/>
        <v>0</v>
      </c>
      <c r="Z19" s="64"/>
      <c r="AA19" s="68" t="str">
        <f t="shared" si="16"/>
        <v>0</v>
      </c>
      <c r="AB19" s="68">
        <f t="shared" si="17"/>
        <v>0</v>
      </c>
      <c r="AC19" s="64"/>
      <c r="AD19" s="68" t="str">
        <f t="shared" si="18"/>
        <v>0</v>
      </c>
      <c r="AE19" s="68">
        <f t="shared" si="19"/>
        <v>0</v>
      </c>
      <c r="AF19" s="64"/>
      <c r="AG19" s="68" t="str">
        <f t="shared" si="20"/>
        <v>0</v>
      </c>
      <c r="AH19" s="68">
        <f t="shared" si="21"/>
        <v>0</v>
      </c>
      <c r="AI19" s="64"/>
      <c r="AJ19" s="68" t="str">
        <f t="shared" si="22"/>
        <v>0</v>
      </c>
      <c r="AK19" s="68">
        <f t="shared" si="23"/>
        <v>0</v>
      </c>
      <c r="AL19" s="64"/>
      <c r="AM19" s="68" t="str">
        <f t="shared" si="24"/>
        <v>0</v>
      </c>
      <c r="AN19" s="68">
        <f t="shared" si="25"/>
        <v>0</v>
      </c>
      <c r="AO19" s="64"/>
      <c r="AP19" s="68" t="str">
        <f t="shared" si="26"/>
        <v>0</v>
      </c>
      <c r="AQ19" s="68">
        <f t="shared" si="27"/>
        <v>0</v>
      </c>
      <c r="AR19" s="64"/>
      <c r="AS19" s="68" t="str">
        <f t="shared" si="28"/>
        <v>0</v>
      </c>
      <c r="AT19" s="68">
        <f t="shared" si="29"/>
        <v>0</v>
      </c>
      <c r="AU19" s="64"/>
      <c r="AV19" s="68" t="str">
        <f t="shared" si="30"/>
        <v>0</v>
      </c>
      <c r="AW19" s="68">
        <f t="shared" si="31"/>
        <v>0</v>
      </c>
      <c r="AX19" s="64"/>
      <c r="AY19" s="68" t="str">
        <f t="shared" si="32"/>
        <v>0</v>
      </c>
      <c r="AZ19" s="68">
        <f t="shared" si="33"/>
        <v>0</v>
      </c>
      <c r="BA19" s="64">
        <f t="shared" si="34"/>
        <v>0</v>
      </c>
      <c r="BB19" s="69" t="e">
        <f t="shared" si="35"/>
        <v>#DIV/0!</v>
      </c>
      <c r="BC19" s="73"/>
      <c r="BD19" s="76">
        <f t="shared" si="36"/>
        <v>0</v>
      </c>
      <c r="BE19" s="77">
        <f t="shared" si="37"/>
        <v>0</v>
      </c>
    </row>
    <row r="20" spans="1:64" s="70" customFormat="1" ht="20.25" customHeight="1">
      <c r="A20" s="64">
        <v>14</v>
      </c>
      <c r="B20" s="64"/>
      <c r="C20" s="68" t="str">
        <f t="shared" si="0"/>
        <v>0</v>
      </c>
      <c r="D20" s="68">
        <f t="shared" si="1"/>
        <v>0</v>
      </c>
      <c r="E20" s="64"/>
      <c r="F20" s="68" t="str">
        <f t="shared" si="2"/>
        <v>0</v>
      </c>
      <c r="G20" s="68">
        <f t="shared" si="3"/>
        <v>0</v>
      </c>
      <c r="H20" s="64"/>
      <c r="I20" s="68" t="str">
        <f t="shared" si="4"/>
        <v>0</v>
      </c>
      <c r="J20" s="68">
        <f t="shared" si="5"/>
        <v>0</v>
      </c>
      <c r="K20" s="64"/>
      <c r="L20" s="68" t="str">
        <f t="shared" si="6"/>
        <v>0</v>
      </c>
      <c r="M20" s="68">
        <f t="shared" si="7"/>
        <v>0</v>
      </c>
      <c r="N20" s="64"/>
      <c r="O20" s="68" t="str">
        <f t="shared" si="8"/>
        <v>0</v>
      </c>
      <c r="P20" s="68">
        <f t="shared" si="9"/>
        <v>0</v>
      </c>
      <c r="Q20" s="64"/>
      <c r="R20" s="68" t="str">
        <f t="shared" si="10"/>
        <v>0</v>
      </c>
      <c r="S20" s="68">
        <f t="shared" si="11"/>
        <v>0</v>
      </c>
      <c r="T20" s="64"/>
      <c r="U20" s="68" t="str">
        <f t="shared" si="12"/>
        <v>0</v>
      </c>
      <c r="V20" s="68">
        <f t="shared" si="13"/>
        <v>0</v>
      </c>
      <c r="W20" s="64"/>
      <c r="X20" s="68" t="str">
        <f t="shared" si="14"/>
        <v>0</v>
      </c>
      <c r="Y20" s="68">
        <f t="shared" si="15"/>
        <v>0</v>
      </c>
      <c r="Z20" s="64"/>
      <c r="AA20" s="68" t="str">
        <f t="shared" si="16"/>
        <v>0</v>
      </c>
      <c r="AB20" s="68">
        <f t="shared" si="17"/>
        <v>0</v>
      </c>
      <c r="AC20" s="64"/>
      <c r="AD20" s="68" t="str">
        <f t="shared" si="18"/>
        <v>0</v>
      </c>
      <c r="AE20" s="68">
        <f t="shared" si="19"/>
        <v>0</v>
      </c>
      <c r="AF20" s="64"/>
      <c r="AG20" s="68" t="str">
        <f t="shared" si="20"/>
        <v>0</v>
      </c>
      <c r="AH20" s="68">
        <f t="shared" si="21"/>
        <v>0</v>
      </c>
      <c r="AI20" s="64"/>
      <c r="AJ20" s="68" t="str">
        <f t="shared" si="22"/>
        <v>0</v>
      </c>
      <c r="AK20" s="68">
        <f t="shared" si="23"/>
        <v>0</v>
      </c>
      <c r="AL20" s="64"/>
      <c r="AM20" s="68" t="str">
        <f t="shared" si="24"/>
        <v>0</v>
      </c>
      <c r="AN20" s="68">
        <f t="shared" si="25"/>
        <v>0</v>
      </c>
      <c r="AO20" s="64"/>
      <c r="AP20" s="68" t="str">
        <f t="shared" si="26"/>
        <v>0</v>
      </c>
      <c r="AQ20" s="68">
        <f t="shared" si="27"/>
        <v>0</v>
      </c>
      <c r="AR20" s="64"/>
      <c r="AS20" s="68" t="str">
        <f t="shared" si="28"/>
        <v>0</v>
      </c>
      <c r="AT20" s="68">
        <f t="shared" si="29"/>
        <v>0</v>
      </c>
      <c r="AU20" s="64"/>
      <c r="AV20" s="68" t="str">
        <f t="shared" si="30"/>
        <v>0</v>
      </c>
      <c r="AW20" s="68">
        <f t="shared" si="31"/>
        <v>0</v>
      </c>
      <c r="AX20" s="64"/>
      <c r="AY20" s="68" t="str">
        <f t="shared" si="32"/>
        <v>0</v>
      </c>
      <c r="AZ20" s="68">
        <f t="shared" si="33"/>
        <v>0</v>
      </c>
      <c r="BA20" s="64">
        <f t="shared" si="34"/>
        <v>0</v>
      </c>
      <c r="BB20" s="69" t="e">
        <f t="shared" si="35"/>
        <v>#DIV/0!</v>
      </c>
      <c r="BC20" s="73"/>
      <c r="BD20" s="76">
        <f t="shared" si="36"/>
        <v>0</v>
      </c>
      <c r="BE20" s="77">
        <f t="shared" si="37"/>
        <v>0</v>
      </c>
    </row>
    <row r="21" spans="1:64" s="70" customFormat="1" ht="20.25" customHeight="1">
      <c r="A21" s="64">
        <v>15</v>
      </c>
      <c r="B21" s="64"/>
      <c r="C21" s="68" t="str">
        <f t="shared" si="0"/>
        <v>0</v>
      </c>
      <c r="D21" s="68">
        <f t="shared" si="1"/>
        <v>0</v>
      </c>
      <c r="E21" s="64"/>
      <c r="F21" s="68" t="str">
        <f t="shared" si="2"/>
        <v>0</v>
      </c>
      <c r="G21" s="68">
        <f t="shared" si="3"/>
        <v>0</v>
      </c>
      <c r="H21" s="64"/>
      <c r="I21" s="68" t="str">
        <f t="shared" si="4"/>
        <v>0</v>
      </c>
      <c r="J21" s="68">
        <f t="shared" si="5"/>
        <v>0</v>
      </c>
      <c r="K21" s="64"/>
      <c r="L21" s="68" t="str">
        <f t="shared" si="6"/>
        <v>0</v>
      </c>
      <c r="M21" s="68">
        <f t="shared" si="7"/>
        <v>0</v>
      </c>
      <c r="N21" s="64"/>
      <c r="O21" s="68" t="str">
        <f t="shared" si="8"/>
        <v>0</v>
      </c>
      <c r="P21" s="68">
        <f t="shared" si="9"/>
        <v>0</v>
      </c>
      <c r="Q21" s="64"/>
      <c r="R21" s="68" t="str">
        <f t="shared" si="10"/>
        <v>0</v>
      </c>
      <c r="S21" s="68">
        <f t="shared" si="11"/>
        <v>0</v>
      </c>
      <c r="T21" s="64"/>
      <c r="U21" s="68" t="str">
        <f t="shared" si="12"/>
        <v>0</v>
      </c>
      <c r="V21" s="68">
        <f t="shared" si="13"/>
        <v>0</v>
      </c>
      <c r="W21" s="64"/>
      <c r="X21" s="68" t="str">
        <f t="shared" si="14"/>
        <v>0</v>
      </c>
      <c r="Y21" s="68">
        <f t="shared" si="15"/>
        <v>0</v>
      </c>
      <c r="Z21" s="64"/>
      <c r="AA21" s="68" t="str">
        <f t="shared" si="16"/>
        <v>0</v>
      </c>
      <c r="AB21" s="68">
        <f t="shared" si="17"/>
        <v>0</v>
      </c>
      <c r="AC21" s="64"/>
      <c r="AD21" s="68" t="str">
        <f t="shared" si="18"/>
        <v>0</v>
      </c>
      <c r="AE21" s="68">
        <f t="shared" si="19"/>
        <v>0</v>
      </c>
      <c r="AF21" s="64"/>
      <c r="AG21" s="68" t="str">
        <f t="shared" si="20"/>
        <v>0</v>
      </c>
      <c r="AH21" s="68">
        <f t="shared" si="21"/>
        <v>0</v>
      </c>
      <c r="AI21" s="64"/>
      <c r="AJ21" s="68" t="str">
        <f t="shared" si="22"/>
        <v>0</v>
      </c>
      <c r="AK21" s="68">
        <f t="shared" si="23"/>
        <v>0</v>
      </c>
      <c r="AL21" s="64"/>
      <c r="AM21" s="68" t="str">
        <f t="shared" si="24"/>
        <v>0</v>
      </c>
      <c r="AN21" s="68">
        <f t="shared" si="25"/>
        <v>0</v>
      </c>
      <c r="AO21" s="64"/>
      <c r="AP21" s="68" t="str">
        <f t="shared" si="26"/>
        <v>0</v>
      </c>
      <c r="AQ21" s="68">
        <f t="shared" si="27"/>
        <v>0</v>
      </c>
      <c r="AR21" s="64"/>
      <c r="AS21" s="68" t="str">
        <f t="shared" si="28"/>
        <v>0</v>
      </c>
      <c r="AT21" s="68">
        <f t="shared" si="29"/>
        <v>0</v>
      </c>
      <c r="AU21" s="64"/>
      <c r="AV21" s="68" t="str">
        <f t="shared" si="30"/>
        <v>0</v>
      </c>
      <c r="AW21" s="68">
        <f t="shared" si="31"/>
        <v>0</v>
      </c>
      <c r="AX21" s="64"/>
      <c r="AY21" s="68" t="str">
        <f t="shared" si="32"/>
        <v>0</v>
      </c>
      <c r="AZ21" s="68">
        <f t="shared" si="33"/>
        <v>0</v>
      </c>
      <c r="BA21" s="64">
        <f t="shared" si="34"/>
        <v>0</v>
      </c>
      <c r="BB21" s="69" t="e">
        <f t="shared" si="35"/>
        <v>#DIV/0!</v>
      </c>
      <c r="BC21" s="73"/>
      <c r="BD21" s="76">
        <f t="shared" si="36"/>
        <v>0</v>
      </c>
      <c r="BE21" s="77">
        <f t="shared" si="37"/>
        <v>0</v>
      </c>
    </row>
    <row r="22" spans="1:64" s="70" customFormat="1" ht="20.25" customHeight="1">
      <c r="A22" s="64">
        <v>16</v>
      </c>
      <c r="B22" s="64"/>
      <c r="C22" s="68" t="str">
        <f t="shared" si="0"/>
        <v>0</v>
      </c>
      <c r="D22" s="68">
        <f t="shared" si="1"/>
        <v>0</v>
      </c>
      <c r="E22" s="64"/>
      <c r="F22" s="68" t="str">
        <f t="shared" si="2"/>
        <v>0</v>
      </c>
      <c r="G22" s="68">
        <f t="shared" si="3"/>
        <v>0</v>
      </c>
      <c r="H22" s="64"/>
      <c r="I22" s="68" t="str">
        <f t="shared" si="4"/>
        <v>0</v>
      </c>
      <c r="J22" s="68">
        <f t="shared" si="5"/>
        <v>0</v>
      </c>
      <c r="K22" s="64"/>
      <c r="L22" s="68" t="str">
        <f t="shared" si="6"/>
        <v>0</v>
      </c>
      <c r="M22" s="68">
        <f t="shared" si="7"/>
        <v>0</v>
      </c>
      <c r="N22" s="64"/>
      <c r="O22" s="68" t="str">
        <f t="shared" si="8"/>
        <v>0</v>
      </c>
      <c r="P22" s="68">
        <f t="shared" si="9"/>
        <v>0</v>
      </c>
      <c r="Q22" s="64"/>
      <c r="R22" s="68" t="str">
        <f t="shared" si="10"/>
        <v>0</v>
      </c>
      <c r="S22" s="68">
        <f t="shared" si="11"/>
        <v>0</v>
      </c>
      <c r="T22" s="64"/>
      <c r="U22" s="68" t="str">
        <f t="shared" si="12"/>
        <v>0</v>
      </c>
      <c r="V22" s="68">
        <f t="shared" si="13"/>
        <v>0</v>
      </c>
      <c r="W22" s="64"/>
      <c r="X22" s="68" t="str">
        <f t="shared" si="14"/>
        <v>0</v>
      </c>
      <c r="Y22" s="68">
        <f t="shared" si="15"/>
        <v>0</v>
      </c>
      <c r="Z22" s="64"/>
      <c r="AA22" s="68" t="str">
        <f t="shared" si="16"/>
        <v>0</v>
      </c>
      <c r="AB22" s="68">
        <f t="shared" si="17"/>
        <v>0</v>
      </c>
      <c r="AC22" s="64"/>
      <c r="AD22" s="68" t="str">
        <f t="shared" si="18"/>
        <v>0</v>
      </c>
      <c r="AE22" s="68">
        <f t="shared" si="19"/>
        <v>0</v>
      </c>
      <c r="AF22" s="64"/>
      <c r="AG22" s="68" t="str">
        <f t="shared" si="20"/>
        <v>0</v>
      </c>
      <c r="AH22" s="68">
        <f t="shared" si="21"/>
        <v>0</v>
      </c>
      <c r="AI22" s="64"/>
      <c r="AJ22" s="68" t="str">
        <f t="shared" si="22"/>
        <v>0</v>
      </c>
      <c r="AK22" s="68">
        <f t="shared" si="23"/>
        <v>0</v>
      </c>
      <c r="AL22" s="64"/>
      <c r="AM22" s="68" t="str">
        <f t="shared" si="24"/>
        <v>0</v>
      </c>
      <c r="AN22" s="68">
        <f t="shared" si="25"/>
        <v>0</v>
      </c>
      <c r="AO22" s="64"/>
      <c r="AP22" s="68" t="str">
        <f t="shared" si="26"/>
        <v>0</v>
      </c>
      <c r="AQ22" s="68">
        <f t="shared" si="27"/>
        <v>0</v>
      </c>
      <c r="AR22" s="64"/>
      <c r="AS22" s="68" t="str">
        <f t="shared" si="28"/>
        <v>0</v>
      </c>
      <c r="AT22" s="68">
        <f t="shared" si="29"/>
        <v>0</v>
      </c>
      <c r="AU22" s="64"/>
      <c r="AV22" s="68" t="str">
        <f t="shared" si="30"/>
        <v>0</v>
      </c>
      <c r="AW22" s="68">
        <f t="shared" si="31"/>
        <v>0</v>
      </c>
      <c r="AX22" s="64"/>
      <c r="AY22" s="68" t="str">
        <f t="shared" si="32"/>
        <v>0</v>
      </c>
      <c r="AZ22" s="68">
        <f t="shared" si="33"/>
        <v>0</v>
      </c>
      <c r="BA22" s="64">
        <f t="shared" si="34"/>
        <v>0</v>
      </c>
      <c r="BB22" s="69" t="e">
        <f t="shared" si="35"/>
        <v>#DIV/0!</v>
      </c>
      <c r="BC22" s="73"/>
      <c r="BD22" s="76">
        <f t="shared" si="36"/>
        <v>0</v>
      </c>
      <c r="BE22" s="77">
        <f t="shared" si="37"/>
        <v>0</v>
      </c>
    </row>
    <row r="23" spans="1:64" s="70" customFormat="1" ht="20.25" customHeight="1">
      <c r="A23" s="64">
        <v>17</v>
      </c>
      <c r="B23" s="64"/>
      <c r="C23" s="68" t="str">
        <f t="shared" si="0"/>
        <v>0</v>
      </c>
      <c r="D23" s="68">
        <f t="shared" si="1"/>
        <v>0</v>
      </c>
      <c r="E23" s="64"/>
      <c r="F23" s="68" t="str">
        <f t="shared" si="2"/>
        <v>0</v>
      </c>
      <c r="G23" s="68">
        <f t="shared" si="3"/>
        <v>0</v>
      </c>
      <c r="H23" s="64"/>
      <c r="I23" s="68" t="str">
        <f t="shared" si="4"/>
        <v>0</v>
      </c>
      <c r="J23" s="68">
        <f t="shared" si="5"/>
        <v>0</v>
      </c>
      <c r="K23" s="64"/>
      <c r="L23" s="68" t="str">
        <f t="shared" si="6"/>
        <v>0</v>
      </c>
      <c r="M23" s="68">
        <f t="shared" si="7"/>
        <v>0</v>
      </c>
      <c r="N23" s="64"/>
      <c r="O23" s="68" t="str">
        <f t="shared" si="8"/>
        <v>0</v>
      </c>
      <c r="P23" s="68">
        <f t="shared" si="9"/>
        <v>0</v>
      </c>
      <c r="Q23" s="64"/>
      <c r="R23" s="68" t="str">
        <f t="shared" si="10"/>
        <v>0</v>
      </c>
      <c r="S23" s="68">
        <f t="shared" si="11"/>
        <v>0</v>
      </c>
      <c r="T23" s="64"/>
      <c r="U23" s="68" t="str">
        <f t="shared" si="12"/>
        <v>0</v>
      </c>
      <c r="V23" s="68">
        <f t="shared" si="13"/>
        <v>0</v>
      </c>
      <c r="W23" s="64"/>
      <c r="X23" s="68" t="str">
        <f t="shared" si="14"/>
        <v>0</v>
      </c>
      <c r="Y23" s="68">
        <f t="shared" si="15"/>
        <v>0</v>
      </c>
      <c r="Z23" s="64"/>
      <c r="AA23" s="68" t="str">
        <f t="shared" si="16"/>
        <v>0</v>
      </c>
      <c r="AB23" s="68">
        <f t="shared" si="17"/>
        <v>0</v>
      </c>
      <c r="AC23" s="64"/>
      <c r="AD23" s="68" t="str">
        <f t="shared" si="18"/>
        <v>0</v>
      </c>
      <c r="AE23" s="68">
        <f t="shared" si="19"/>
        <v>0</v>
      </c>
      <c r="AF23" s="64"/>
      <c r="AG23" s="68" t="str">
        <f t="shared" si="20"/>
        <v>0</v>
      </c>
      <c r="AH23" s="68">
        <f t="shared" si="21"/>
        <v>0</v>
      </c>
      <c r="AI23" s="64"/>
      <c r="AJ23" s="68" t="str">
        <f t="shared" si="22"/>
        <v>0</v>
      </c>
      <c r="AK23" s="68">
        <f t="shared" si="23"/>
        <v>0</v>
      </c>
      <c r="AL23" s="64"/>
      <c r="AM23" s="68" t="str">
        <f t="shared" si="24"/>
        <v>0</v>
      </c>
      <c r="AN23" s="68">
        <f t="shared" si="25"/>
        <v>0</v>
      </c>
      <c r="AO23" s="64"/>
      <c r="AP23" s="68" t="str">
        <f t="shared" si="26"/>
        <v>0</v>
      </c>
      <c r="AQ23" s="68">
        <f t="shared" si="27"/>
        <v>0</v>
      </c>
      <c r="AR23" s="64"/>
      <c r="AS23" s="68" t="str">
        <f t="shared" si="28"/>
        <v>0</v>
      </c>
      <c r="AT23" s="68">
        <f t="shared" si="29"/>
        <v>0</v>
      </c>
      <c r="AU23" s="64"/>
      <c r="AV23" s="68" t="str">
        <f t="shared" si="30"/>
        <v>0</v>
      </c>
      <c r="AW23" s="68">
        <f t="shared" si="31"/>
        <v>0</v>
      </c>
      <c r="AX23" s="64"/>
      <c r="AY23" s="68" t="str">
        <f t="shared" si="32"/>
        <v>0</v>
      </c>
      <c r="AZ23" s="68">
        <f t="shared" si="33"/>
        <v>0</v>
      </c>
      <c r="BA23" s="64">
        <f t="shared" si="34"/>
        <v>0</v>
      </c>
      <c r="BB23" s="69" t="e">
        <f t="shared" si="35"/>
        <v>#DIV/0!</v>
      </c>
      <c r="BC23" s="73"/>
      <c r="BD23" s="76">
        <f t="shared" si="36"/>
        <v>0</v>
      </c>
      <c r="BE23" s="77">
        <f t="shared" si="37"/>
        <v>0</v>
      </c>
    </row>
    <row r="24" spans="1:64" s="70" customFormat="1" ht="20.25" customHeight="1">
      <c r="A24" s="64">
        <v>18</v>
      </c>
      <c r="B24" s="64"/>
      <c r="C24" s="68" t="str">
        <f>IF(B24&gt;=80,"4",IF(B24&gt;=75,"3.5",IF(B24&gt;=70,"3",IF(B24&gt;=65,"2.5",IF(B24&gt;=60,"2",IF(B24&gt;=55,"1.5",IF(B24&gt;=50,"1","0")))))))</f>
        <v>0</v>
      </c>
      <c r="D24" s="68">
        <f t="shared" si="1"/>
        <v>0</v>
      </c>
      <c r="E24" s="64"/>
      <c r="F24" s="68" t="str">
        <f>IF(E24&gt;=80,"4",IF(E24&gt;=75,"3.5",IF(E24&gt;=70,"3",IF(E24&gt;=65,"2.5",IF(E24&gt;=60,"2",IF(E24&gt;=55,"1.5",IF(E24&gt;=50,"1","0")))))))</f>
        <v>0</v>
      </c>
      <c r="G24" s="68">
        <f t="shared" si="3"/>
        <v>0</v>
      </c>
      <c r="H24" s="64"/>
      <c r="I24" s="68" t="str">
        <f>IF(H24&gt;=80,"4",IF(H24&gt;=75,"3.5",IF(H24&gt;=70,"3",IF(H24&gt;=65,"2.5",IF(H24&gt;=60,"2",IF(H24&gt;=55,"1.5",IF(H24&gt;=50,"1","0")))))))</f>
        <v>0</v>
      </c>
      <c r="J24" s="68">
        <f t="shared" si="5"/>
        <v>0</v>
      </c>
      <c r="K24" s="64"/>
      <c r="L24" s="68" t="str">
        <f>IF(K24&gt;=80,"4",IF(K24&gt;=75,"3.5",IF(K24&gt;=70,"3",IF(K24&gt;=65,"2.5",IF(K24&gt;=60,"2",IF(K24&gt;=55,"1.5",IF(K24&gt;=50,"1","0")))))))</f>
        <v>0</v>
      </c>
      <c r="M24" s="68">
        <f t="shared" si="7"/>
        <v>0</v>
      </c>
      <c r="N24" s="64"/>
      <c r="O24" s="68" t="str">
        <f>IF(N24&gt;=80,"4",IF(N24&gt;=75,"3.5",IF(N24&gt;=70,"3",IF(N24&gt;=65,"2.5",IF(N24&gt;=60,"2",IF(N24&gt;=55,"1.5",IF(N24&gt;=50,"1","0")))))))</f>
        <v>0</v>
      </c>
      <c r="P24" s="68">
        <f t="shared" si="9"/>
        <v>0</v>
      </c>
      <c r="Q24" s="64"/>
      <c r="R24" s="68" t="str">
        <f>IF(Q24&gt;=80,"4",IF(Q24&gt;=75,"3.5",IF(Q24&gt;=70,"3",IF(Q24&gt;=65,"2.5",IF(Q24&gt;=60,"2",IF(Q24&gt;=55,"1.5",IF(Q24&gt;=50,"1","0")))))))</f>
        <v>0</v>
      </c>
      <c r="S24" s="68">
        <f t="shared" si="11"/>
        <v>0</v>
      </c>
      <c r="T24" s="64"/>
      <c r="U24" s="68" t="str">
        <f>IF(T24&gt;=80,"4",IF(T24&gt;=75,"3.5",IF(T24&gt;=70,"3",IF(T24&gt;=65,"2.5",IF(T24&gt;=60,"2",IF(T24&gt;=55,"1.5",IF(T24&gt;=50,"1","0")))))))</f>
        <v>0</v>
      </c>
      <c r="V24" s="68">
        <f t="shared" si="13"/>
        <v>0</v>
      </c>
      <c r="W24" s="64"/>
      <c r="X24" s="68" t="str">
        <f>IF(W24&gt;=80,"4",IF(W24&gt;=75,"3.5",IF(W24&gt;=70,"3",IF(W24&gt;=65,"2.5",IF(W24&gt;=60,"2",IF(W24&gt;=55,"1.5",IF(W24&gt;=50,"1","0")))))))</f>
        <v>0</v>
      </c>
      <c r="Y24" s="68">
        <f t="shared" si="15"/>
        <v>0</v>
      </c>
      <c r="Z24" s="64"/>
      <c r="AA24" s="68" t="str">
        <f>IF(Z24&gt;=80,"4",IF(Z24&gt;=75,"3.5",IF(Z24&gt;=70,"3",IF(Z24&gt;=65,"2.5",IF(Z24&gt;=60,"2",IF(Z24&gt;=55,"1.5",IF(Z24&gt;=50,"1","0")))))))</f>
        <v>0</v>
      </c>
      <c r="AB24" s="68">
        <f t="shared" si="17"/>
        <v>0</v>
      </c>
      <c r="AC24" s="64"/>
      <c r="AD24" s="68" t="str">
        <f>IF(AC24&gt;=80,"4",IF(AC24&gt;=75,"3.5",IF(AC24&gt;=70,"3",IF(AC24&gt;=65,"2.5",IF(AC24&gt;=60,"2",IF(AC24&gt;=55,"1.5",IF(AC24&gt;=50,"1","0")))))))</f>
        <v>0</v>
      </c>
      <c r="AE24" s="68">
        <f t="shared" si="19"/>
        <v>0</v>
      </c>
      <c r="AF24" s="64"/>
      <c r="AG24" s="68" t="str">
        <f>IF(AF24&gt;=80,"4",IF(AF24&gt;=75,"3.5",IF(AF24&gt;=70,"3",IF(AF24&gt;=65,"2.5",IF(AF24&gt;=60,"2",IF(AF24&gt;=55,"1.5",IF(AF24&gt;=50,"1","0")))))))</f>
        <v>0</v>
      </c>
      <c r="AH24" s="68">
        <f t="shared" si="21"/>
        <v>0</v>
      </c>
      <c r="AI24" s="64"/>
      <c r="AJ24" s="68" t="str">
        <f>IF(AI24&gt;=80,"4",IF(AI24&gt;=75,"3.5",IF(AI24&gt;=70,"3",IF(AI24&gt;=65,"2.5",IF(AI24&gt;=60,"2",IF(AI24&gt;=55,"1.5",IF(AI24&gt;=50,"1","0")))))))</f>
        <v>0</v>
      </c>
      <c r="AK24" s="68">
        <f t="shared" si="23"/>
        <v>0</v>
      </c>
      <c r="AL24" s="64"/>
      <c r="AM24" s="68" t="str">
        <f>IF(AL24&gt;=80,"4",IF(AL24&gt;=75,"3.5",IF(AL24&gt;=70,"3",IF(AL24&gt;=65,"2.5",IF(AL24&gt;=60,"2",IF(AL24&gt;=55,"1.5",IF(AL24&gt;=50,"1","0")))))))</f>
        <v>0</v>
      </c>
      <c r="AN24" s="68">
        <f t="shared" si="25"/>
        <v>0</v>
      </c>
      <c r="AO24" s="64"/>
      <c r="AP24" s="68" t="str">
        <f>IF(AO24&gt;=80,"4",IF(AO24&gt;=75,"3.5",IF(AO24&gt;=70,"3",IF(AO24&gt;=65,"2.5",IF(AO24&gt;=60,"2",IF(AO24&gt;=55,"1.5",IF(AO24&gt;=50,"1","0")))))))</f>
        <v>0</v>
      </c>
      <c r="AQ24" s="68">
        <f t="shared" si="27"/>
        <v>0</v>
      </c>
      <c r="AR24" s="64"/>
      <c r="AS24" s="68" t="str">
        <f>IF(AR24&gt;=80,"4",IF(AR24&gt;=75,"3.5",IF(AR24&gt;=70,"3",IF(AR24&gt;=65,"2.5",IF(AR24&gt;=60,"2",IF(AR24&gt;=55,"1.5",IF(AR24&gt;=50,"1","0")))))))</f>
        <v>0</v>
      </c>
      <c r="AT24" s="68">
        <f t="shared" si="29"/>
        <v>0</v>
      </c>
      <c r="AU24" s="64"/>
      <c r="AV24" s="68" t="str">
        <f>IF(AU24&gt;=80,"4",IF(AU24&gt;=75,"3.5",IF(AU24&gt;=70,"3",IF(AU24&gt;=65,"2.5",IF(AU24&gt;=60,"2",IF(AU24&gt;=55,"1.5",IF(AU24&gt;=50,"1","0")))))))</f>
        <v>0</v>
      </c>
      <c r="AW24" s="68">
        <f t="shared" si="31"/>
        <v>0</v>
      </c>
      <c r="AX24" s="64"/>
      <c r="AY24" s="68" t="str">
        <f>IF(AX24&gt;=80,"4",IF(AX24&gt;=75,"3.5",IF(AX24&gt;=70,"3",IF(AX24&gt;=65,"2.5",IF(AX24&gt;=60,"2",IF(AX24&gt;=55,"1.5",IF(AX24&gt;=50,"1","0")))))))</f>
        <v>0</v>
      </c>
      <c r="AZ24" s="68">
        <f t="shared" si="33"/>
        <v>0</v>
      </c>
      <c r="BA24" s="64">
        <f t="shared" si="34"/>
        <v>0</v>
      </c>
      <c r="BB24" s="69" t="e">
        <f t="shared" si="35"/>
        <v>#DIV/0!</v>
      </c>
      <c r="BC24" s="73"/>
      <c r="BD24" s="76">
        <f t="shared" si="36"/>
        <v>0</v>
      </c>
      <c r="BE24" s="77">
        <f t="shared" si="37"/>
        <v>0</v>
      </c>
    </row>
    <row r="25" spans="1:64" s="70" customFormat="1" ht="20.25" customHeight="1">
      <c r="A25" s="64">
        <v>19</v>
      </c>
      <c r="B25" s="64"/>
      <c r="C25" s="68" t="str">
        <f>IF(B25&gt;=80,"4",IF(B25&gt;=75,"3.5",IF(B25&gt;=70,"3",IF(B25&gt;=65,"2.5",IF(B25&gt;=60,"2",IF(B25&gt;=55,"1.5",IF(B25&gt;=50,"1","0")))))))</f>
        <v>0</v>
      </c>
      <c r="D25" s="68">
        <f t="shared" si="1"/>
        <v>0</v>
      </c>
      <c r="E25" s="64"/>
      <c r="F25" s="68" t="str">
        <f>IF(E25&gt;=80,"4",IF(E25&gt;=75,"3.5",IF(E25&gt;=70,"3",IF(E25&gt;=65,"2.5",IF(E25&gt;=60,"2",IF(E25&gt;=55,"1.5",IF(E25&gt;=50,"1","0")))))))</f>
        <v>0</v>
      </c>
      <c r="G25" s="68">
        <f t="shared" si="3"/>
        <v>0</v>
      </c>
      <c r="H25" s="64"/>
      <c r="I25" s="68" t="str">
        <f>IF(H25&gt;=80,"4",IF(H25&gt;=75,"3.5",IF(H25&gt;=70,"3",IF(H25&gt;=65,"2.5",IF(H25&gt;=60,"2",IF(H25&gt;=55,"1.5",IF(H25&gt;=50,"1","0")))))))</f>
        <v>0</v>
      </c>
      <c r="J25" s="68">
        <f t="shared" si="5"/>
        <v>0</v>
      </c>
      <c r="K25" s="64"/>
      <c r="L25" s="68" t="str">
        <f>IF(K25&gt;=80,"4",IF(K25&gt;=75,"3.5",IF(K25&gt;=70,"3",IF(K25&gt;=65,"2.5",IF(K25&gt;=60,"2",IF(K25&gt;=55,"1.5",IF(K25&gt;=50,"1","0")))))))</f>
        <v>0</v>
      </c>
      <c r="M25" s="68">
        <f t="shared" si="7"/>
        <v>0</v>
      </c>
      <c r="N25" s="64"/>
      <c r="O25" s="68" t="str">
        <f>IF(N25&gt;=80,"4",IF(N25&gt;=75,"3.5",IF(N25&gt;=70,"3",IF(N25&gt;=65,"2.5",IF(N25&gt;=60,"2",IF(N25&gt;=55,"1.5",IF(N25&gt;=50,"1","0")))))))</f>
        <v>0</v>
      </c>
      <c r="P25" s="68">
        <f t="shared" si="9"/>
        <v>0</v>
      </c>
      <c r="Q25" s="64"/>
      <c r="R25" s="68" t="str">
        <f>IF(Q25&gt;=80,"4",IF(Q25&gt;=75,"3.5",IF(Q25&gt;=70,"3",IF(Q25&gt;=65,"2.5",IF(Q25&gt;=60,"2",IF(Q25&gt;=55,"1.5",IF(Q25&gt;=50,"1","0")))))))</f>
        <v>0</v>
      </c>
      <c r="S25" s="68">
        <f t="shared" si="11"/>
        <v>0</v>
      </c>
      <c r="T25" s="64"/>
      <c r="U25" s="68" t="str">
        <f>IF(T25&gt;=80,"4",IF(T25&gt;=75,"3.5",IF(T25&gt;=70,"3",IF(T25&gt;=65,"2.5",IF(T25&gt;=60,"2",IF(T25&gt;=55,"1.5",IF(T25&gt;=50,"1","0")))))))</f>
        <v>0</v>
      </c>
      <c r="V25" s="68">
        <f t="shared" si="13"/>
        <v>0</v>
      </c>
      <c r="W25" s="64"/>
      <c r="X25" s="68" t="str">
        <f>IF(W25&gt;=80,"4",IF(W25&gt;=75,"3.5",IF(W25&gt;=70,"3",IF(W25&gt;=65,"2.5",IF(W25&gt;=60,"2",IF(W25&gt;=55,"1.5",IF(W25&gt;=50,"1","0")))))))</f>
        <v>0</v>
      </c>
      <c r="Y25" s="68">
        <f t="shared" si="15"/>
        <v>0</v>
      </c>
      <c r="Z25" s="64"/>
      <c r="AA25" s="68" t="str">
        <f>IF(Z25&gt;=80,"4",IF(Z25&gt;=75,"3.5",IF(Z25&gt;=70,"3",IF(Z25&gt;=65,"2.5",IF(Z25&gt;=60,"2",IF(Z25&gt;=55,"1.5",IF(Z25&gt;=50,"1","0")))))))</f>
        <v>0</v>
      </c>
      <c r="AB25" s="68">
        <f t="shared" si="17"/>
        <v>0</v>
      </c>
      <c r="AC25" s="64"/>
      <c r="AD25" s="68" t="str">
        <f>IF(AC25&gt;=80,"4",IF(AC25&gt;=75,"3.5",IF(AC25&gt;=70,"3",IF(AC25&gt;=65,"2.5",IF(AC25&gt;=60,"2",IF(AC25&gt;=55,"1.5",IF(AC25&gt;=50,"1","0")))))))</f>
        <v>0</v>
      </c>
      <c r="AE25" s="68">
        <f t="shared" si="19"/>
        <v>0</v>
      </c>
      <c r="AF25" s="64"/>
      <c r="AG25" s="68" t="str">
        <f>IF(AF25&gt;=80,"4",IF(AF25&gt;=75,"3.5",IF(AF25&gt;=70,"3",IF(AF25&gt;=65,"2.5",IF(AF25&gt;=60,"2",IF(AF25&gt;=55,"1.5",IF(AF25&gt;=50,"1","0")))))))</f>
        <v>0</v>
      </c>
      <c r="AH25" s="68">
        <f t="shared" si="21"/>
        <v>0</v>
      </c>
      <c r="AI25" s="64"/>
      <c r="AJ25" s="68" t="str">
        <f>IF(AI25&gt;=80,"4",IF(AI25&gt;=75,"3.5",IF(AI25&gt;=70,"3",IF(AI25&gt;=65,"2.5",IF(AI25&gt;=60,"2",IF(AI25&gt;=55,"1.5",IF(AI25&gt;=50,"1","0")))))))</f>
        <v>0</v>
      </c>
      <c r="AK25" s="68">
        <f t="shared" si="23"/>
        <v>0</v>
      </c>
      <c r="AL25" s="64"/>
      <c r="AM25" s="68" t="str">
        <f>IF(AL25&gt;=80,"4",IF(AL25&gt;=75,"3.5",IF(AL25&gt;=70,"3",IF(AL25&gt;=65,"2.5",IF(AL25&gt;=60,"2",IF(AL25&gt;=55,"1.5",IF(AL25&gt;=50,"1","0")))))))</f>
        <v>0</v>
      </c>
      <c r="AN25" s="68">
        <f t="shared" si="25"/>
        <v>0</v>
      </c>
      <c r="AO25" s="64"/>
      <c r="AP25" s="68" t="str">
        <f>IF(AO25&gt;=80,"4",IF(AO25&gt;=75,"3.5",IF(AO25&gt;=70,"3",IF(AO25&gt;=65,"2.5",IF(AO25&gt;=60,"2",IF(AO25&gt;=55,"1.5",IF(AO25&gt;=50,"1","0")))))))</f>
        <v>0</v>
      </c>
      <c r="AQ25" s="68">
        <f t="shared" si="27"/>
        <v>0</v>
      </c>
      <c r="AR25" s="64"/>
      <c r="AS25" s="68" t="str">
        <f>IF(AR25&gt;=80,"4",IF(AR25&gt;=75,"3.5",IF(AR25&gt;=70,"3",IF(AR25&gt;=65,"2.5",IF(AR25&gt;=60,"2",IF(AR25&gt;=55,"1.5",IF(AR25&gt;=50,"1","0")))))))</f>
        <v>0</v>
      </c>
      <c r="AT25" s="68">
        <f t="shared" si="29"/>
        <v>0</v>
      </c>
      <c r="AU25" s="64"/>
      <c r="AV25" s="68" t="str">
        <f>IF(AU25&gt;=80,"4",IF(AU25&gt;=75,"3.5",IF(AU25&gt;=70,"3",IF(AU25&gt;=65,"2.5",IF(AU25&gt;=60,"2",IF(AU25&gt;=55,"1.5",IF(AU25&gt;=50,"1","0")))))))</f>
        <v>0</v>
      </c>
      <c r="AW25" s="68">
        <f t="shared" si="31"/>
        <v>0</v>
      </c>
      <c r="AX25" s="64"/>
      <c r="AY25" s="68" t="str">
        <f>IF(AX25&gt;=80,"4",IF(AX25&gt;=75,"3.5",IF(AX25&gt;=70,"3",IF(AX25&gt;=65,"2.5",IF(AX25&gt;=60,"2",IF(AX25&gt;=55,"1.5",IF(AX25&gt;=50,"1","0")))))))</f>
        <v>0</v>
      </c>
      <c r="AZ25" s="68">
        <f t="shared" si="33"/>
        <v>0</v>
      </c>
      <c r="BA25" s="64">
        <f t="shared" si="34"/>
        <v>0</v>
      </c>
      <c r="BB25" s="69" t="e">
        <f t="shared" si="35"/>
        <v>#DIV/0!</v>
      </c>
      <c r="BC25" s="73"/>
      <c r="BD25" s="76">
        <f t="shared" si="36"/>
        <v>0</v>
      </c>
      <c r="BE25" s="77">
        <f t="shared" si="37"/>
        <v>0</v>
      </c>
    </row>
    <row r="26" spans="1:64" s="67" customFormat="1" ht="34.5" customHeight="1">
      <c r="A26" s="35" t="s">
        <v>5</v>
      </c>
      <c r="B26" s="140">
        <f>SUM(B7:B25)</f>
        <v>0</v>
      </c>
      <c r="C26" s="140"/>
      <c r="D26" s="59"/>
      <c r="E26" s="140">
        <f>SUM(E7:E25)</f>
        <v>0</v>
      </c>
      <c r="F26" s="140"/>
      <c r="G26" s="59"/>
      <c r="H26" s="140">
        <f>SUM(H7:H25)</f>
        <v>0</v>
      </c>
      <c r="I26" s="140"/>
      <c r="J26" s="59"/>
      <c r="K26" s="140">
        <f>SUM(K7:K25)</f>
        <v>0</v>
      </c>
      <c r="L26" s="140"/>
      <c r="M26" s="59"/>
      <c r="N26" s="140">
        <f>SUM(N7:N25)</f>
        <v>0</v>
      </c>
      <c r="O26" s="140"/>
      <c r="P26" s="59"/>
      <c r="Q26" s="140">
        <f>SUM(Q7:Q25)</f>
        <v>0</v>
      </c>
      <c r="R26" s="140"/>
      <c r="S26" s="59"/>
      <c r="T26" s="140">
        <f>SUM(T7:T25)</f>
        <v>0</v>
      </c>
      <c r="U26" s="140"/>
      <c r="V26" s="59"/>
      <c r="W26" s="140">
        <f>SUM(W7:W25)</f>
        <v>0</v>
      </c>
      <c r="X26" s="140"/>
      <c r="Y26" s="59"/>
      <c r="Z26" s="140">
        <f>SUM(Z7:Z25)</f>
        <v>0</v>
      </c>
      <c r="AA26" s="140"/>
      <c r="AB26" s="59"/>
      <c r="AC26" s="140">
        <f>SUM(AC7:AC25)</f>
        <v>0</v>
      </c>
      <c r="AD26" s="140"/>
      <c r="AE26" s="59"/>
      <c r="AF26" s="140">
        <f>SUM(AF7:AF25)</f>
        <v>0</v>
      </c>
      <c r="AG26" s="140"/>
      <c r="AH26" s="59"/>
      <c r="AI26" s="140">
        <f>SUM(AI7:AI25)</f>
        <v>0</v>
      </c>
      <c r="AJ26" s="140"/>
      <c r="AK26" s="59"/>
      <c r="AL26" s="140">
        <f>SUM(AL7:AL25)</f>
        <v>0</v>
      </c>
      <c r="AM26" s="140"/>
      <c r="AN26" s="59"/>
      <c r="AO26" s="140">
        <f>SUM(AO7:AO25)</f>
        <v>0</v>
      </c>
      <c r="AP26" s="140"/>
      <c r="AQ26" s="59"/>
      <c r="AR26" s="140">
        <f>SUM(AR7:AR25)</f>
        <v>0</v>
      </c>
      <c r="AS26" s="140"/>
      <c r="AT26" s="72"/>
      <c r="AU26" s="140">
        <f>SUM(AU7:AU25)</f>
        <v>0</v>
      </c>
      <c r="AV26" s="140"/>
      <c r="AW26" s="72"/>
      <c r="AX26" s="140">
        <f>SUM(AX7:AX25)</f>
        <v>0</v>
      </c>
      <c r="AY26" s="140"/>
      <c r="AZ26" s="72"/>
      <c r="BA26" s="59">
        <f>SUM(BA7:BA25)</f>
        <v>0</v>
      </c>
      <c r="BB26" s="61" t="e">
        <f>SUM(BB7:BB25)</f>
        <v>#DIV/0!</v>
      </c>
      <c r="BC26" s="74"/>
      <c r="BD26" s="76"/>
      <c r="BE26" s="77"/>
    </row>
    <row r="27" spans="1:64" s="67" customFormat="1" ht="30.75" customHeight="1">
      <c r="A27" s="36" t="s">
        <v>19</v>
      </c>
      <c r="B27" s="133">
        <f>B26/19</f>
        <v>0</v>
      </c>
      <c r="C27" s="133"/>
      <c r="D27" s="41"/>
      <c r="E27" s="133">
        <f>E26/19</f>
        <v>0</v>
      </c>
      <c r="F27" s="133"/>
      <c r="G27" s="41"/>
      <c r="H27" s="133">
        <f>H26/19</f>
        <v>0</v>
      </c>
      <c r="I27" s="133"/>
      <c r="J27" s="41"/>
      <c r="K27" s="133">
        <f>K26/19</f>
        <v>0</v>
      </c>
      <c r="L27" s="133"/>
      <c r="M27" s="41"/>
      <c r="N27" s="133">
        <f>N26/19</f>
        <v>0</v>
      </c>
      <c r="O27" s="133"/>
      <c r="P27" s="41"/>
      <c r="Q27" s="133">
        <f>Q26/19</f>
        <v>0</v>
      </c>
      <c r="R27" s="133"/>
      <c r="S27" s="41"/>
      <c r="T27" s="133">
        <f>T26/19</f>
        <v>0</v>
      </c>
      <c r="U27" s="133"/>
      <c r="V27" s="41"/>
      <c r="W27" s="133">
        <f>W26/19</f>
        <v>0</v>
      </c>
      <c r="X27" s="133"/>
      <c r="Y27" s="41"/>
      <c r="Z27" s="133">
        <f>Z26/19</f>
        <v>0</v>
      </c>
      <c r="AA27" s="133"/>
      <c r="AB27" s="41"/>
      <c r="AC27" s="133">
        <f>AC26/19</f>
        <v>0</v>
      </c>
      <c r="AD27" s="133"/>
      <c r="AE27" s="41"/>
      <c r="AF27" s="133">
        <f>AF26/19</f>
        <v>0</v>
      </c>
      <c r="AG27" s="133"/>
      <c r="AH27" s="41"/>
      <c r="AI27" s="133">
        <f>AI26/19</f>
        <v>0</v>
      </c>
      <c r="AJ27" s="133"/>
      <c r="AK27" s="41"/>
      <c r="AL27" s="133">
        <f>AL26/19</f>
        <v>0</v>
      </c>
      <c r="AM27" s="133"/>
      <c r="AN27" s="41"/>
      <c r="AO27" s="133">
        <f>AO26/19</f>
        <v>0</v>
      </c>
      <c r="AP27" s="133"/>
      <c r="AQ27" s="41"/>
      <c r="AR27" s="133">
        <f>AR26/19</f>
        <v>0</v>
      </c>
      <c r="AS27" s="133"/>
      <c r="AT27" s="72"/>
      <c r="AU27" s="133">
        <f>AU26/19</f>
        <v>0</v>
      </c>
      <c r="AV27" s="133"/>
      <c r="AW27" s="72"/>
      <c r="AX27" s="133">
        <f>AX26/19</f>
        <v>0</v>
      </c>
      <c r="AY27" s="133"/>
      <c r="AZ27" s="72"/>
      <c r="BA27" s="60">
        <f>BA26/19</f>
        <v>0</v>
      </c>
      <c r="BB27" s="37" t="e">
        <f>BB26/19</f>
        <v>#DIV/0!</v>
      </c>
      <c r="BC27" s="74"/>
      <c r="BD27" s="76"/>
      <c r="BE27" s="77"/>
    </row>
    <row r="28" spans="1:64">
      <c r="A28" s="42"/>
    </row>
    <row r="29" spans="1:64">
      <c r="A29" s="42"/>
    </row>
    <row r="30" spans="1:64">
      <c r="BD30" s="80"/>
      <c r="BE30" s="80"/>
    </row>
    <row r="31" spans="1:64">
      <c r="BC31" s="78"/>
      <c r="BD31" s="78"/>
      <c r="BE31" s="78"/>
      <c r="BF31" s="78"/>
      <c r="BG31" s="78"/>
      <c r="BH31" s="78"/>
      <c r="BI31" s="78"/>
      <c r="BJ31" s="78"/>
      <c r="BK31" s="78"/>
      <c r="BL31" s="78"/>
    </row>
    <row r="32" spans="1:64">
      <c r="BC32" s="78"/>
      <c r="BD32" s="78"/>
      <c r="BE32" s="78"/>
      <c r="BF32" s="78"/>
      <c r="BG32" s="78"/>
      <c r="BH32" s="78"/>
      <c r="BI32" s="78"/>
      <c r="BJ32" s="78"/>
      <c r="BK32" s="78"/>
      <c r="BL32" s="78"/>
    </row>
    <row r="33" spans="55:64">
      <c r="BC33" s="78"/>
      <c r="BD33" s="78"/>
      <c r="BE33" s="78"/>
      <c r="BF33" s="78"/>
      <c r="BG33" s="78"/>
      <c r="BH33" s="78"/>
      <c r="BI33" s="78"/>
      <c r="BJ33" s="78"/>
      <c r="BK33" s="78"/>
      <c r="BL33" s="78"/>
    </row>
    <row r="34" spans="55:64">
      <c r="BC34" s="78"/>
      <c r="BD34" s="78"/>
      <c r="BE34" s="78"/>
      <c r="BF34" s="78"/>
      <c r="BG34" s="78"/>
      <c r="BH34" s="78"/>
      <c r="BI34" s="78"/>
      <c r="BJ34" s="78"/>
      <c r="BK34" s="78"/>
      <c r="BL34" s="78"/>
    </row>
    <row r="35" spans="55:64">
      <c r="BC35" s="78"/>
      <c r="BD35" s="78"/>
      <c r="BE35" s="78"/>
      <c r="BF35" s="78"/>
      <c r="BG35" s="78"/>
      <c r="BH35" s="78"/>
      <c r="BI35" s="78"/>
      <c r="BJ35" s="78"/>
      <c r="BK35" s="78"/>
      <c r="BL35" s="78"/>
    </row>
    <row r="36" spans="55:64">
      <c r="BC36" s="78"/>
      <c r="BD36" s="78"/>
      <c r="BE36" s="78"/>
      <c r="BF36" s="78"/>
      <c r="BG36" s="78"/>
      <c r="BH36" s="78"/>
      <c r="BI36" s="78"/>
      <c r="BJ36" s="78"/>
      <c r="BK36" s="78"/>
      <c r="BL36" s="78"/>
    </row>
    <row r="37" spans="55:64">
      <c r="BC37" s="78"/>
      <c r="BD37" s="78"/>
      <c r="BE37" s="78"/>
      <c r="BF37" s="78"/>
      <c r="BG37" s="78"/>
      <c r="BH37" s="78"/>
      <c r="BI37" s="78"/>
      <c r="BJ37" s="78"/>
      <c r="BK37" s="78"/>
      <c r="BL37" s="78"/>
    </row>
    <row r="38" spans="55:64">
      <c r="BC38" s="78"/>
      <c r="BD38" s="78"/>
      <c r="BE38" s="78"/>
      <c r="BF38" s="78"/>
      <c r="BG38" s="78"/>
      <c r="BH38" s="78"/>
      <c r="BI38" s="78"/>
      <c r="BJ38" s="78"/>
      <c r="BK38" s="78"/>
      <c r="BL38" s="78"/>
    </row>
    <row r="39" spans="55:64">
      <c r="BC39" s="78"/>
      <c r="BD39" s="78"/>
      <c r="BE39" s="78"/>
      <c r="BF39" s="78"/>
      <c r="BG39" s="78"/>
      <c r="BH39" s="78"/>
      <c r="BI39" s="78"/>
      <c r="BJ39" s="78"/>
      <c r="BK39" s="78"/>
      <c r="BL39" s="78"/>
    </row>
    <row r="40" spans="55:64">
      <c r="BC40" s="78"/>
      <c r="BD40" s="78"/>
      <c r="BE40" s="78"/>
      <c r="BF40" s="78"/>
      <c r="BG40" s="78"/>
      <c r="BH40" s="78"/>
      <c r="BI40" s="78"/>
      <c r="BJ40" s="78"/>
      <c r="BK40" s="78"/>
      <c r="BL40" s="78"/>
    </row>
    <row r="41" spans="55:64">
      <c r="BC41" s="78"/>
      <c r="BD41" s="78"/>
      <c r="BE41" s="78"/>
      <c r="BF41" s="78"/>
      <c r="BG41" s="78"/>
      <c r="BH41" s="78"/>
      <c r="BI41" s="78"/>
      <c r="BJ41" s="78"/>
      <c r="BK41" s="78"/>
      <c r="BL41" s="78"/>
    </row>
    <row r="42" spans="55:64">
      <c r="BC42" s="78"/>
      <c r="BD42" s="78"/>
      <c r="BE42" s="78"/>
      <c r="BF42" s="78"/>
      <c r="BG42" s="78"/>
      <c r="BH42" s="78"/>
      <c r="BI42" s="78"/>
      <c r="BJ42" s="78"/>
      <c r="BK42" s="78"/>
      <c r="BL42" s="78"/>
    </row>
    <row r="43" spans="55:64">
      <c r="BC43" s="78"/>
      <c r="BD43" s="78"/>
      <c r="BE43" s="78"/>
      <c r="BF43" s="78"/>
      <c r="BG43" s="78"/>
      <c r="BH43" s="78"/>
      <c r="BI43" s="78"/>
      <c r="BJ43" s="78"/>
      <c r="BK43" s="78"/>
      <c r="BL43" s="78"/>
    </row>
    <row r="44" spans="55:64">
      <c r="BC44" s="78"/>
      <c r="BD44" s="78"/>
      <c r="BE44" s="78"/>
      <c r="BF44" s="78"/>
      <c r="BG44" s="78"/>
      <c r="BH44" s="78"/>
      <c r="BI44" s="78"/>
      <c r="BJ44" s="78"/>
      <c r="BK44" s="78"/>
      <c r="BL44" s="78"/>
    </row>
    <row r="45" spans="55:64">
      <c r="BC45" s="78"/>
      <c r="BD45" s="78"/>
      <c r="BE45" s="78"/>
      <c r="BF45" s="78"/>
      <c r="BG45" s="78"/>
      <c r="BH45" s="78"/>
      <c r="BI45" s="78"/>
      <c r="BJ45" s="78"/>
      <c r="BK45" s="78"/>
      <c r="BL45" s="78"/>
    </row>
    <row r="46" spans="55:64">
      <c r="BC46" s="78"/>
      <c r="BD46" s="78"/>
      <c r="BE46" s="78"/>
      <c r="BF46" s="78"/>
      <c r="BG46" s="78"/>
      <c r="BH46" s="78"/>
      <c r="BI46" s="78"/>
      <c r="BJ46" s="78"/>
      <c r="BK46" s="78"/>
      <c r="BL46" s="78"/>
    </row>
    <row r="47" spans="55:64">
      <c r="BC47" s="78"/>
      <c r="BD47" s="78"/>
      <c r="BE47" s="78"/>
      <c r="BF47" s="78"/>
      <c r="BG47" s="78"/>
      <c r="BH47" s="78"/>
      <c r="BI47" s="78"/>
      <c r="BJ47" s="78"/>
      <c r="BK47" s="78"/>
      <c r="BL47" s="78"/>
    </row>
    <row r="48" spans="55:64">
      <c r="BC48" s="78"/>
      <c r="BD48" s="78"/>
      <c r="BE48" s="78"/>
      <c r="BF48" s="78"/>
      <c r="BG48" s="78"/>
      <c r="BH48" s="78"/>
      <c r="BI48" s="78"/>
      <c r="BJ48" s="78"/>
      <c r="BK48" s="78"/>
      <c r="BL48" s="78"/>
    </row>
    <row r="49" spans="55:64">
      <c r="BC49" s="78"/>
      <c r="BD49" s="78"/>
      <c r="BE49" s="78"/>
      <c r="BF49" s="78"/>
      <c r="BG49" s="78"/>
      <c r="BH49" s="78"/>
      <c r="BI49" s="78"/>
      <c r="BJ49" s="78"/>
      <c r="BK49" s="78"/>
      <c r="BL49" s="78"/>
    </row>
    <row r="50" spans="55:64">
      <c r="BC50" s="78"/>
      <c r="BD50" s="78"/>
      <c r="BE50" s="78"/>
      <c r="BF50" s="78"/>
      <c r="BG50" s="78"/>
      <c r="BH50" s="78"/>
      <c r="BI50" s="78"/>
      <c r="BJ50" s="78"/>
      <c r="BK50" s="78"/>
      <c r="BL50" s="78"/>
    </row>
    <row r="51" spans="55:64">
      <c r="BC51" s="78"/>
      <c r="BD51" s="78"/>
      <c r="BE51" s="78"/>
      <c r="BF51" s="78"/>
      <c r="BG51" s="78"/>
      <c r="BH51" s="78"/>
      <c r="BI51" s="78"/>
      <c r="BJ51" s="78"/>
      <c r="BK51" s="78"/>
      <c r="BL51" s="78"/>
    </row>
    <row r="52" spans="55:64">
      <c r="BC52" s="78"/>
      <c r="BD52" s="78"/>
      <c r="BE52" s="78"/>
      <c r="BF52" s="78"/>
      <c r="BG52" s="78"/>
      <c r="BH52" s="78"/>
      <c r="BI52" s="78"/>
      <c r="BJ52" s="78"/>
      <c r="BK52" s="78"/>
      <c r="BL52" s="78"/>
    </row>
    <row r="53" spans="55:64">
      <c r="BC53" s="78"/>
      <c r="BD53" s="78"/>
      <c r="BE53" s="78"/>
      <c r="BF53" s="78"/>
      <c r="BG53" s="78"/>
      <c r="BH53" s="78"/>
      <c r="BI53" s="78"/>
      <c r="BJ53" s="78"/>
      <c r="BK53" s="78"/>
      <c r="BL53" s="78"/>
    </row>
    <row r="54" spans="55:64">
      <c r="BC54" s="78"/>
      <c r="BD54" s="78"/>
      <c r="BE54" s="78"/>
      <c r="BF54" s="78"/>
      <c r="BG54" s="78"/>
      <c r="BH54" s="78"/>
      <c r="BI54" s="78"/>
      <c r="BJ54" s="78"/>
      <c r="BK54" s="78"/>
      <c r="BL54" s="78"/>
    </row>
    <row r="55" spans="55:64">
      <c r="BC55" s="78"/>
      <c r="BD55" s="78"/>
      <c r="BE55" s="78"/>
      <c r="BF55" s="78"/>
      <c r="BG55" s="78"/>
      <c r="BH55" s="78"/>
      <c r="BI55" s="78"/>
      <c r="BJ55" s="78"/>
      <c r="BK55" s="78"/>
      <c r="BL55" s="78"/>
    </row>
    <row r="56" spans="55:64">
      <c r="BC56" s="78"/>
      <c r="BD56" s="78"/>
      <c r="BE56" s="78"/>
      <c r="BF56" s="78"/>
      <c r="BG56" s="78"/>
      <c r="BH56" s="78"/>
      <c r="BI56" s="78"/>
      <c r="BJ56" s="78"/>
      <c r="BK56" s="78"/>
      <c r="BL56" s="78"/>
    </row>
    <row r="57" spans="55:64">
      <c r="BC57" s="78"/>
      <c r="BD57" s="78"/>
      <c r="BE57" s="78"/>
      <c r="BF57" s="78"/>
      <c r="BG57" s="78"/>
      <c r="BH57" s="78"/>
      <c r="BI57" s="78"/>
      <c r="BJ57" s="78"/>
      <c r="BK57" s="78"/>
      <c r="BL57" s="78"/>
    </row>
    <row r="58" spans="55:64">
      <c r="BC58" s="78"/>
      <c r="BD58" s="78"/>
      <c r="BE58" s="78"/>
      <c r="BF58" s="78"/>
      <c r="BG58" s="78"/>
      <c r="BH58" s="78"/>
      <c r="BI58" s="78"/>
      <c r="BJ58" s="78"/>
      <c r="BK58" s="78"/>
      <c r="BL58" s="78"/>
    </row>
    <row r="59" spans="55:64">
      <c r="BC59" s="78"/>
      <c r="BD59" s="78"/>
      <c r="BE59" s="78"/>
      <c r="BF59" s="78"/>
      <c r="BG59" s="78"/>
      <c r="BH59" s="78"/>
      <c r="BI59" s="78"/>
      <c r="BJ59" s="78"/>
      <c r="BK59" s="78"/>
      <c r="BL59" s="78"/>
    </row>
    <row r="60" spans="55:64">
      <c r="BC60" s="78"/>
      <c r="BD60" s="78"/>
      <c r="BE60" s="78"/>
      <c r="BF60" s="78"/>
      <c r="BG60" s="78"/>
      <c r="BH60" s="78"/>
      <c r="BI60" s="78"/>
      <c r="BJ60" s="78"/>
      <c r="BK60" s="78"/>
      <c r="BL60" s="78"/>
    </row>
    <row r="61" spans="55:64">
      <c r="BC61" s="78"/>
      <c r="BD61" s="78"/>
      <c r="BE61" s="78"/>
      <c r="BF61" s="78"/>
      <c r="BG61" s="78"/>
      <c r="BH61" s="78"/>
      <c r="BI61" s="78"/>
      <c r="BJ61" s="78"/>
      <c r="BK61" s="78"/>
      <c r="BL61" s="78"/>
    </row>
    <row r="62" spans="55:64">
      <c r="BC62" s="78"/>
      <c r="BD62" s="78"/>
      <c r="BE62" s="78"/>
      <c r="BF62" s="78"/>
      <c r="BG62" s="78"/>
      <c r="BH62" s="78"/>
      <c r="BI62" s="78"/>
      <c r="BJ62" s="78"/>
      <c r="BK62" s="78"/>
      <c r="BL62" s="78"/>
    </row>
    <row r="63" spans="55:64">
      <c r="BC63" s="78"/>
      <c r="BD63" s="78"/>
      <c r="BE63" s="78"/>
      <c r="BF63" s="78"/>
      <c r="BG63" s="78"/>
      <c r="BH63" s="78"/>
      <c r="BI63" s="78"/>
      <c r="BJ63" s="78"/>
      <c r="BK63" s="78"/>
      <c r="BL63" s="78"/>
    </row>
    <row r="64" spans="55:64">
      <c r="BC64" s="78"/>
      <c r="BD64" s="78"/>
      <c r="BE64" s="78"/>
      <c r="BF64" s="78"/>
      <c r="BG64" s="78"/>
      <c r="BH64" s="78"/>
      <c r="BI64" s="78"/>
      <c r="BJ64" s="78"/>
      <c r="BK64" s="78"/>
      <c r="BL64" s="78"/>
    </row>
    <row r="65" spans="55:64">
      <c r="BC65" s="78"/>
      <c r="BD65" s="78"/>
      <c r="BE65" s="78"/>
      <c r="BF65" s="78"/>
      <c r="BG65" s="78"/>
      <c r="BH65" s="78"/>
      <c r="BI65" s="78"/>
      <c r="BJ65" s="78"/>
      <c r="BK65" s="78"/>
      <c r="BL65" s="78"/>
    </row>
    <row r="66" spans="55:64">
      <c r="BC66" s="78"/>
      <c r="BD66" s="78"/>
      <c r="BE66" s="78"/>
      <c r="BF66" s="78"/>
      <c r="BG66" s="78"/>
      <c r="BH66" s="78"/>
      <c r="BI66" s="78"/>
      <c r="BJ66" s="78"/>
      <c r="BK66" s="78"/>
      <c r="BL66" s="78"/>
    </row>
    <row r="67" spans="55:64">
      <c r="BC67" s="78"/>
      <c r="BD67" s="78"/>
      <c r="BE67" s="78"/>
      <c r="BF67" s="78"/>
      <c r="BG67" s="78"/>
      <c r="BH67" s="78"/>
      <c r="BI67" s="78"/>
      <c r="BJ67" s="78"/>
      <c r="BK67" s="78"/>
      <c r="BL67" s="78"/>
    </row>
    <row r="68" spans="55:64">
      <c r="BC68" s="78"/>
      <c r="BD68" s="78"/>
      <c r="BE68" s="78"/>
      <c r="BF68" s="78"/>
      <c r="BG68" s="78"/>
      <c r="BH68" s="78"/>
      <c r="BI68" s="78"/>
      <c r="BJ68" s="78"/>
      <c r="BK68" s="78"/>
      <c r="BL68" s="78"/>
    </row>
    <row r="69" spans="55:64">
      <c r="BC69" s="78"/>
      <c r="BD69" s="78"/>
      <c r="BE69" s="78"/>
      <c r="BF69" s="78"/>
      <c r="BG69" s="78"/>
      <c r="BH69" s="78"/>
      <c r="BI69" s="78"/>
      <c r="BJ69" s="78"/>
      <c r="BK69" s="78"/>
      <c r="BL69" s="78"/>
    </row>
    <row r="70" spans="55:64">
      <c r="BC70" s="78"/>
      <c r="BD70" s="78"/>
      <c r="BE70" s="78"/>
      <c r="BF70" s="78"/>
      <c r="BG70" s="78"/>
      <c r="BH70" s="78"/>
      <c r="BI70" s="78"/>
      <c r="BJ70" s="78"/>
      <c r="BK70" s="78"/>
      <c r="BL70" s="78"/>
    </row>
    <row r="71" spans="55:64">
      <c r="BC71" s="78"/>
      <c r="BD71" s="78"/>
      <c r="BE71" s="78"/>
      <c r="BF71" s="78"/>
      <c r="BG71" s="78"/>
      <c r="BH71" s="78"/>
      <c r="BI71" s="78"/>
      <c r="BJ71" s="78"/>
      <c r="BK71" s="78"/>
      <c r="BL71" s="78"/>
    </row>
    <row r="72" spans="55:64">
      <c r="BC72" s="78"/>
      <c r="BD72" s="78"/>
      <c r="BE72" s="78"/>
      <c r="BF72" s="78"/>
      <c r="BG72" s="78"/>
      <c r="BH72" s="78"/>
      <c r="BI72" s="78"/>
      <c r="BJ72" s="78"/>
      <c r="BK72" s="78"/>
      <c r="BL72" s="78"/>
    </row>
    <row r="73" spans="55:64">
      <c r="BC73" s="78"/>
      <c r="BD73" s="78"/>
      <c r="BE73" s="78"/>
      <c r="BF73" s="78"/>
      <c r="BG73" s="78"/>
      <c r="BH73" s="78"/>
      <c r="BI73" s="78"/>
      <c r="BJ73" s="78"/>
      <c r="BK73" s="78"/>
      <c r="BL73" s="78"/>
    </row>
    <row r="74" spans="55:64">
      <c r="BC74" s="78"/>
      <c r="BD74" s="78"/>
      <c r="BE74" s="78"/>
      <c r="BF74" s="78"/>
      <c r="BG74" s="78"/>
      <c r="BH74" s="78"/>
      <c r="BI74" s="78"/>
      <c r="BJ74" s="78"/>
      <c r="BK74" s="78"/>
      <c r="BL74" s="78"/>
    </row>
    <row r="75" spans="55:64">
      <c r="BC75" s="78"/>
      <c r="BD75" s="78"/>
      <c r="BE75" s="78"/>
      <c r="BF75" s="78"/>
      <c r="BG75" s="78"/>
      <c r="BH75" s="78"/>
      <c r="BI75" s="78"/>
      <c r="BJ75" s="78"/>
      <c r="BK75" s="78"/>
      <c r="BL75" s="78"/>
    </row>
    <row r="76" spans="55:64">
      <c r="BC76" s="78"/>
      <c r="BD76" s="78"/>
      <c r="BE76" s="78"/>
      <c r="BF76" s="78"/>
      <c r="BG76" s="78"/>
      <c r="BH76" s="78"/>
      <c r="BI76" s="78"/>
      <c r="BJ76" s="78"/>
      <c r="BK76" s="78"/>
      <c r="BL76" s="78"/>
    </row>
    <row r="77" spans="55:64">
      <c r="BC77" s="78"/>
      <c r="BD77" s="78"/>
      <c r="BE77" s="78"/>
      <c r="BF77" s="78"/>
      <c r="BG77" s="78"/>
      <c r="BH77" s="78"/>
      <c r="BI77" s="78"/>
      <c r="BJ77" s="78"/>
      <c r="BK77" s="78"/>
      <c r="BL77" s="78"/>
    </row>
    <row r="78" spans="55:64">
      <c r="BC78" s="78"/>
      <c r="BD78" s="78"/>
      <c r="BE78" s="78"/>
      <c r="BF78" s="78"/>
      <c r="BG78" s="78"/>
      <c r="BH78" s="78"/>
      <c r="BI78" s="78"/>
      <c r="BJ78" s="78"/>
      <c r="BK78" s="78"/>
      <c r="BL78" s="78"/>
    </row>
    <row r="79" spans="55:64">
      <c r="BC79" s="78"/>
      <c r="BD79" s="78"/>
      <c r="BE79" s="78"/>
      <c r="BF79" s="78"/>
      <c r="BG79" s="78"/>
      <c r="BH79" s="78"/>
      <c r="BI79" s="78"/>
      <c r="BJ79" s="78"/>
      <c r="BK79" s="78"/>
      <c r="BL79" s="78"/>
    </row>
    <row r="80" spans="55:64">
      <c r="BC80" s="78"/>
      <c r="BD80" s="78"/>
      <c r="BE80" s="78"/>
      <c r="BF80" s="78"/>
      <c r="BG80" s="78"/>
      <c r="BH80" s="78"/>
      <c r="BI80" s="78"/>
      <c r="BJ80" s="78"/>
      <c r="BK80" s="78"/>
      <c r="BL80" s="78"/>
    </row>
    <row r="81" spans="55:64">
      <c r="BC81" s="78"/>
      <c r="BD81" s="78"/>
      <c r="BE81" s="78"/>
      <c r="BF81" s="78"/>
      <c r="BG81" s="78"/>
      <c r="BH81" s="78"/>
      <c r="BI81" s="78"/>
      <c r="BJ81" s="78"/>
      <c r="BK81" s="78"/>
      <c r="BL81" s="78"/>
    </row>
    <row r="82" spans="55:64">
      <c r="BC82" s="78"/>
      <c r="BD82" s="78"/>
      <c r="BE82" s="78"/>
      <c r="BF82" s="78"/>
      <c r="BG82" s="78"/>
      <c r="BH82" s="78"/>
      <c r="BI82" s="78"/>
      <c r="BJ82" s="78"/>
      <c r="BK82" s="78"/>
      <c r="BL82" s="78"/>
    </row>
    <row r="83" spans="55:64">
      <c r="BC83" s="78"/>
      <c r="BD83" s="78"/>
      <c r="BE83" s="78"/>
      <c r="BF83" s="78"/>
      <c r="BG83" s="78"/>
      <c r="BH83" s="78"/>
      <c r="BI83" s="78"/>
      <c r="BJ83" s="78"/>
      <c r="BK83" s="78"/>
      <c r="BL83" s="78"/>
    </row>
    <row r="84" spans="55:64">
      <c r="BC84" s="78"/>
      <c r="BD84" s="78"/>
      <c r="BE84" s="78"/>
      <c r="BF84" s="78"/>
      <c r="BG84" s="78"/>
      <c r="BH84" s="78"/>
      <c r="BI84" s="78"/>
      <c r="BJ84" s="78"/>
      <c r="BK84" s="78"/>
      <c r="BL84" s="78"/>
    </row>
    <row r="85" spans="55:64">
      <c r="BC85" s="78"/>
      <c r="BD85" s="78"/>
      <c r="BE85" s="78"/>
      <c r="BF85" s="78"/>
      <c r="BG85" s="78"/>
      <c r="BH85" s="78"/>
      <c r="BI85" s="78"/>
      <c r="BJ85" s="78"/>
      <c r="BK85" s="78"/>
      <c r="BL85" s="78"/>
    </row>
    <row r="86" spans="55:64">
      <c r="BC86" s="78"/>
      <c r="BD86" s="78"/>
      <c r="BE86" s="78"/>
      <c r="BF86" s="78"/>
      <c r="BG86" s="78"/>
      <c r="BH86" s="78"/>
      <c r="BI86" s="78"/>
      <c r="BJ86" s="78"/>
      <c r="BK86" s="78"/>
      <c r="BL86" s="78"/>
    </row>
    <row r="87" spans="55:64">
      <c r="BC87" s="78"/>
      <c r="BD87" s="78"/>
      <c r="BE87" s="78"/>
      <c r="BF87" s="78"/>
      <c r="BG87" s="78"/>
      <c r="BH87" s="78"/>
      <c r="BI87" s="78"/>
      <c r="BJ87" s="78"/>
      <c r="BK87" s="78"/>
      <c r="BL87" s="78"/>
    </row>
    <row r="88" spans="55:64">
      <c r="BC88" s="78"/>
      <c r="BD88" s="78"/>
      <c r="BE88" s="78"/>
      <c r="BF88" s="78"/>
      <c r="BG88" s="78"/>
      <c r="BH88" s="78"/>
      <c r="BI88" s="78"/>
      <c r="BJ88" s="78"/>
      <c r="BK88" s="78"/>
      <c r="BL88" s="78"/>
    </row>
    <row r="89" spans="55:64">
      <c r="BC89" s="78"/>
      <c r="BD89" s="78"/>
      <c r="BE89" s="78"/>
      <c r="BF89" s="78"/>
      <c r="BG89" s="78"/>
      <c r="BH89" s="78"/>
      <c r="BI89" s="78"/>
      <c r="BJ89" s="78"/>
      <c r="BK89" s="78"/>
      <c r="BL89" s="78"/>
    </row>
    <row r="90" spans="55:64">
      <c r="BC90" s="78"/>
      <c r="BD90" s="78"/>
      <c r="BE90" s="78"/>
      <c r="BF90" s="78"/>
      <c r="BG90" s="78"/>
      <c r="BH90" s="78"/>
      <c r="BI90" s="78"/>
      <c r="BJ90" s="78"/>
      <c r="BK90" s="78"/>
      <c r="BL90" s="78"/>
    </row>
    <row r="91" spans="55:64">
      <c r="BC91" s="78"/>
      <c r="BD91" s="78"/>
      <c r="BE91" s="78"/>
      <c r="BF91" s="78"/>
      <c r="BG91" s="78"/>
      <c r="BH91" s="78"/>
      <c r="BI91" s="78"/>
      <c r="BJ91" s="78"/>
      <c r="BK91" s="78"/>
      <c r="BL91" s="78"/>
    </row>
    <row r="92" spans="55:64">
      <c r="BC92" s="78"/>
      <c r="BD92" s="78"/>
      <c r="BE92" s="78"/>
      <c r="BF92" s="78"/>
      <c r="BG92" s="78"/>
      <c r="BH92" s="78"/>
      <c r="BI92" s="78"/>
      <c r="BJ92" s="78"/>
      <c r="BK92" s="78"/>
      <c r="BL92" s="78"/>
    </row>
    <row r="93" spans="55:64">
      <c r="BC93" s="78"/>
      <c r="BD93" s="78"/>
      <c r="BE93" s="78"/>
      <c r="BF93" s="78"/>
      <c r="BG93" s="78"/>
      <c r="BH93" s="78"/>
      <c r="BI93" s="78"/>
      <c r="BJ93" s="78"/>
      <c r="BK93" s="78"/>
      <c r="BL93" s="78"/>
    </row>
    <row r="94" spans="55:64">
      <c r="BC94" s="78"/>
      <c r="BD94" s="78"/>
      <c r="BE94" s="78"/>
      <c r="BF94" s="78"/>
      <c r="BG94" s="78"/>
      <c r="BH94" s="78"/>
      <c r="BI94" s="78"/>
      <c r="BJ94" s="78"/>
      <c r="BK94" s="78"/>
      <c r="BL94" s="78"/>
    </row>
    <row r="95" spans="55:64">
      <c r="BC95" s="78"/>
      <c r="BD95" s="78"/>
      <c r="BE95" s="78"/>
      <c r="BF95" s="78"/>
      <c r="BG95" s="78"/>
      <c r="BH95" s="78"/>
      <c r="BI95" s="78"/>
      <c r="BJ95" s="78"/>
      <c r="BK95" s="78"/>
      <c r="BL95" s="78"/>
    </row>
    <row r="96" spans="55:64">
      <c r="BC96" s="78"/>
      <c r="BD96" s="78"/>
      <c r="BE96" s="78"/>
      <c r="BF96" s="78"/>
      <c r="BG96" s="78"/>
      <c r="BH96" s="78"/>
      <c r="BI96" s="78"/>
      <c r="BJ96" s="78"/>
      <c r="BK96" s="78"/>
      <c r="BL96" s="78"/>
    </row>
    <row r="97" spans="55:64">
      <c r="BC97" s="78"/>
      <c r="BD97" s="78"/>
      <c r="BE97" s="78"/>
      <c r="BF97" s="78"/>
      <c r="BG97" s="78"/>
      <c r="BH97" s="78"/>
      <c r="BI97" s="78"/>
      <c r="BJ97" s="78"/>
      <c r="BK97" s="78"/>
      <c r="BL97" s="78"/>
    </row>
    <row r="98" spans="55:64">
      <c r="BC98" s="78"/>
      <c r="BD98" s="78"/>
      <c r="BE98" s="78"/>
      <c r="BF98" s="78"/>
      <c r="BG98" s="78"/>
      <c r="BH98" s="78"/>
      <c r="BI98" s="78"/>
      <c r="BJ98" s="78"/>
      <c r="BK98" s="78"/>
      <c r="BL98" s="78"/>
    </row>
    <row r="99" spans="55:64">
      <c r="BC99" s="78"/>
      <c r="BD99" s="78"/>
      <c r="BE99" s="78"/>
      <c r="BF99" s="78"/>
      <c r="BG99" s="78"/>
      <c r="BH99" s="78"/>
      <c r="BI99" s="78"/>
      <c r="BJ99" s="78"/>
      <c r="BK99" s="78"/>
      <c r="BL99" s="78"/>
    </row>
    <row r="100" spans="55:64">
      <c r="BC100" s="78"/>
      <c r="BD100" s="78"/>
      <c r="BE100" s="78"/>
      <c r="BF100" s="78"/>
      <c r="BG100" s="78"/>
      <c r="BH100" s="78"/>
      <c r="BI100" s="78"/>
      <c r="BJ100" s="78"/>
      <c r="BK100" s="78"/>
      <c r="BL100" s="78"/>
    </row>
    <row r="101" spans="55:64"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</row>
    <row r="102" spans="55:64">
      <c r="BC102" s="78"/>
      <c r="BD102" s="78"/>
      <c r="BE102" s="78"/>
      <c r="BF102" s="78"/>
      <c r="BG102" s="78"/>
      <c r="BH102" s="78"/>
      <c r="BI102" s="78"/>
      <c r="BJ102" s="78"/>
      <c r="BK102" s="78"/>
      <c r="BL102" s="78"/>
    </row>
    <row r="103" spans="55:64">
      <c r="BC103" s="78"/>
      <c r="BD103" s="78"/>
      <c r="BE103" s="78"/>
      <c r="BF103" s="78"/>
      <c r="BG103" s="78"/>
      <c r="BH103" s="78"/>
      <c r="BI103" s="78"/>
      <c r="BJ103" s="78"/>
      <c r="BK103" s="78"/>
      <c r="BL103" s="78"/>
    </row>
    <row r="104" spans="55:64">
      <c r="BC104" s="78"/>
      <c r="BD104" s="78"/>
      <c r="BE104" s="78"/>
      <c r="BF104" s="78"/>
      <c r="BG104" s="78"/>
      <c r="BH104" s="78"/>
      <c r="BI104" s="78"/>
      <c r="BJ104" s="78"/>
      <c r="BK104" s="78"/>
      <c r="BL104" s="78"/>
    </row>
    <row r="105" spans="55:64">
      <c r="BC105" s="78"/>
      <c r="BD105" s="78"/>
      <c r="BE105" s="78"/>
      <c r="BF105" s="78"/>
      <c r="BG105" s="78"/>
      <c r="BH105" s="78"/>
      <c r="BI105" s="78"/>
      <c r="BJ105" s="78"/>
      <c r="BK105" s="78"/>
      <c r="BL105" s="78"/>
    </row>
    <row r="106" spans="55:64">
      <c r="BC106" s="78"/>
      <c r="BD106" s="78"/>
      <c r="BE106" s="78"/>
      <c r="BF106" s="78"/>
      <c r="BG106" s="78"/>
      <c r="BH106" s="78"/>
      <c r="BI106" s="78"/>
      <c r="BJ106" s="78"/>
      <c r="BK106" s="78"/>
      <c r="BL106" s="78"/>
    </row>
    <row r="107" spans="55:64">
      <c r="BC107" s="78"/>
      <c r="BD107" s="78"/>
      <c r="BE107" s="78"/>
      <c r="BF107" s="78"/>
      <c r="BG107" s="78"/>
      <c r="BH107" s="78"/>
      <c r="BI107" s="78"/>
      <c r="BJ107" s="78"/>
      <c r="BK107" s="78"/>
      <c r="BL107" s="78"/>
    </row>
    <row r="108" spans="55:64">
      <c r="BC108" s="78"/>
      <c r="BD108" s="78"/>
      <c r="BE108" s="78"/>
      <c r="BF108" s="78"/>
      <c r="BG108" s="78"/>
      <c r="BH108" s="78"/>
      <c r="BI108" s="78"/>
      <c r="BJ108" s="78"/>
      <c r="BK108" s="78"/>
      <c r="BL108" s="78"/>
    </row>
    <row r="109" spans="55:64">
      <c r="BC109" s="78"/>
      <c r="BD109" s="78"/>
      <c r="BE109" s="78"/>
      <c r="BF109" s="78"/>
      <c r="BG109" s="78"/>
      <c r="BH109" s="78"/>
      <c r="BI109" s="78"/>
      <c r="BJ109" s="78"/>
      <c r="BK109" s="78"/>
      <c r="BL109" s="78"/>
    </row>
    <row r="110" spans="55:64"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</row>
    <row r="111" spans="55:64">
      <c r="BC111" s="78"/>
      <c r="BD111" s="78"/>
      <c r="BE111" s="78"/>
      <c r="BF111" s="78"/>
      <c r="BG111" s="78"/>
      <c r="BH111" s="78"/>
      <c r="BI111" s="78"/>
      <c r="BJ111" s="78"/>
      <c r="BK111" s="78"/>
      <c r="BL111" s="78"/>
    </row>
    <row r="112" spans="55:64">
      <c r="BC112" s="78"/>
      <c r="BD112" s="78"/>
      <c r="BE112" s="78"/>
      <c r="BF112" s="78"/>
      <c r="BG112" s="78"/>
      <c r="BH112" s="78"/>
      <c r="BI112" s="78"/>
      <c r="BJ112" s="78"/>
      <c r="BK112" s="78"/>
      <c r="BL112" s="78"/>
    </row>
    <row r="113" spans="55:64">
      <c r="BC113" s="78"/>
      <c r="BD113" s="78"/>
      <c r="BE113" s="78"/>
      <c r="BF113" s="78"/>
      <c r="BG113" s="78"/>
      <c r="BH113" s="78"/>
      <c r="BI113" s="78"/>
      <c r="BJ113" s="78"/>
      <c r="BK113" s="78"/>
      <c r="BL113" s="78"/>
    </row>
    <row r="114" spans="55:64">
      <c r="BC114" s="78"/>
      <c r="BD114" s="78"/>
      <c r="BE114" s="78"/>
      <c r="BF114" s="78"/>
      <c r="BG114" s="78"/>
      <c r="BH114" s="78"/>
      <c r="BI114" s="78"/>
      <c r="BJ114" s="78"/>
      <c r="BK114" s="78"/>
      <c r="BL114" s="78"/>
    </row>
    <row r="115" spans="55:64">
      <c r="BC115" s="78"/>
      <c r="BD115" s="78"/>
      <c r="BE115" s="78"/>
      <c r="BF115" s="78"/>
      <c r="BG115" s="78"/>
      <c r="BH115" s="78"/>
      <c r="BI115" s="78"/>
      <c r="BJ115" s="78"/>
      <c r="BK115" s="78"/>
      <c r="BL115" s="78"/>
    </row>
    <row r="116" spans="55:64">
      <c r="BC116" s="78"/>
      <c r="BD116" s="78"/>
      <c r="BE116" s="78"/>
      <c r="BF116" s="78"/>
      <c r="BG116" s="78"/>
      <c r="BH116" s="78"/>
      <c r="BI116" s="78"/>
      <c r="BJ116" s="78"/>
      <c r="BK116" s="78"/>
      <c r="BL116" s="78"/>
    </row>
    <row r="117" spans="55:64">
      <c r="BC117" s="78"/>
      <c r="BD117" s="78"/>
      <c r="BE117" s="78"/>
      <c r="BF117" s="78"/>
      <c r="BG117" s="78"/>
      <c r="BH117" s="78"/>
      <c r="BI117" s="78"/>
      <c r="BJ117" s="78"/>
      <c r="BK117" s="78"/>
      <c r="BL117" s="78"/>
    </row>
    <row r="118" spans="55:64">
      <c r="BC118" s="78"/>
      <c r="BD118" s="78"/>
      <c r="BE118" s="78"/>
      <c r="BF118" s="78"/>
      <c r="BG118" s="78"/>
      <c r="BH118" s="78"/>
      <c r="BI118" s="78"/>
      <c r="BJ118" s="78"/>
      <c r="BK118" s="78"/>
      <c r="BL118" s="78"/>
    </row>
    <row r="119" spans="55:64">
      <c r="BC119" s="78"/>
      <c r="BD119" s="78"/>
      <c r="BE119" s="78"/>
      <c r="BF119" s="78"/>
      <c r="BG119" s="78"/>
      <c r="BH119" s="78"/>
      <c r="BI119" s="78"/>
      <c r="BJ119" s="78"/>
      <c r="BK119" s="78"/>
      <c r="BL119" s="78"/>
    </row>
    <row r="120" spans="55:64">
      <c r="BC120" s="78"/>
      <c r="BD120" s="78"/>
      <c r="BE120" s="78"/>
      <c r="BF120" s="78"/>
      <c r="BG120" s="78"/>
      <c r="BH120" s="78"/>
      <c r="BI120" s="78"/>
      <c r="BJ120" s="78"/>
      <c r="BK120" s="78"/>
      <c r="BL120" s="78"/>
    </row>
    <row r="121" spans="55:64">
      <c r="BC121" s="78"/>
      <c r="BD121" s="78"/>
      <c r="BE121" s="78"/>
      <c r="BF121" s="78"/>
      <c r="BG121" s="78"/>
      <c r="BH121" s="78"/>
      <c r="BI121" s="78"/>
      <c r="BJ121" s="78"/>
      <c r="BK121" s="78"/>
      <c r="BL121" s="78"/>
    </row>
    <row r="122" spans="55:64">
      <c r="BC122" s="78"/>
      <c r="BD122" s="78"/>
      <c r="BE122" s="78"/>
      <c r="BF122" s="78"/>
      <c r="BG122" s="78"/>
      <c r="BH122" s="78"/>
      <c r="BI122" s="78"/>
      <c r="BJ122" s="78"/>
      <c r="BK122" s="78"/>
      <c r="BL122" s="78"/>
    </row>
    <row r="123" spans="55:64">
      <c r="BC123" s="78"/>
      <c r="BD123" s="78"/>
      <c r="BE123" s="78"/>
      <c r="BF123" s="78"/>
      <c r="BG123" s="78"/>
      <c r="BH123" s="78"/>
      <c r="BI123" s="78"/>
      <c r="BJ123" s="78"/>
      <c r="BK123" s="78"/>
      <c r="BL123" s="78"/>
    </row>
    <row r="124" spans="55:64">
      <c r="BC124" s="78"/>
      <c r="BD124" s="78"/>
      <c r="BE124" s="78"/>
      <c r="BF124" s="78"/>
      <c r="BG124" s="78"/>
      <c r="BH124" s="78"/>
      <c r="BI124" s="78"/>
      <c r="BJ124" s="78"/>
      <c r="BK124" s="78"/>
      <c r="BL124" s="78"/>
    </row>
    <row r="125" spans="55:64">
      <c r="BC125" s="78"/>
      <c r="BD125" s="78"/>
      <c r="BE125" s="78"/>
      <c r="BF125" s="78"/>
      <c r="BG125" s="78"/>
      <c r="BH125" s="78"/>
      <c r="BI125" s="78"/>
      <c r="BJ125" s="78"/>
      <c r="BK125" s="78"/>
      <c r="BL125" s="78"/>
    </row>
    <row r="126" spans="55:64">
      <c r="BC126" s="78"/>
      <c r="BD126" s="78"/>
      <c r="BE126" s="78"/>
      <c r="BF126" s="78"/>
      <c r="BG126" s="78"/>
      <c r="BH126" s="78"/>
      <c r="BI126" s="78"/>
      <c r="BJ126" s="78"/>
      <c r="BK126" s="78"/>
      <c r="BL126" s="78"/>
    </row>
    <row r="127" spans="55:64">
      <c r="BC127" s="78"/>
      <c r="BD127" s="78"/>
      <c r="BE127" s="78"/>
      <c r="BF127" s="78"/>
      <c r="BG127" s="78"/>
      <c r="BH127" s="78"/>
      <c r="BI127" s="78"/>
      <c r="BJ127" s="78"/>
      <c r="BK127" s="78"/>
      <c r="BL127" s="78"/>
    </row>
    <row r="128" spans="55:64">
      <c r="BC128" s="78"/>
      <c r="BD128" s="78"/>
      <c r="BE128" s="78"/>
      <c r="BF128" s="78"/>
      <c r="BG128" s="78"/>
      <c r="BH128" s="78"/>
      <c r="BI128" s="78"/>
      <c r="BJ128" s="78"/>
      <c r="BK128" s="78"/>
      <c r="BL128" s="78"/>
    </row>
    <row r="129" spans="55:64">
      <c r="BC129" s="78"/>
      <c r="BD129" s="78"/>
      <c r="BE129" s="78"/>
      <c r="BF129" s="78"/>
      <c r="BG129" s="78"/>
      <c r="BH129" s="78"/>
      <c r="BI129" s="78"/>
      <c r="BJ129" s="78"/>
      <c r="BK129" s="78"/>
      <c r="BL129" s="78"/>
    </row>
    <row r="130" spans="55:64">
      <c r="BC130" s="78"/>
      <c r="BD130" s="78"/>
      <c r="BE130" s="78"/>
      <c r="BF130" s="78"/>
      <c r="BG130" s="78"/>
      <c r="BH130" s="78"/>
      <c r="BI130" s="78"/>
      <c r="BJ130" s="78"/>
      <c r="BK130" s="78"/>
      <c r="BL130" s="78"/>
    </row>
    <row r="131" spans="55:64">
      <c r="BC131" s="78"/>
      <c r="BD131" s="78"/>
      <c r="BE131" s="78"/>
      <c r="BF131" s="78"/>
      <c r="BG131" s="78"/>
      <c r="BH131" s="78"/>
      <c r="BI131" s="78"/>
      <c r="BJ131" s="78"/>
      <c r="BK131" s="78"/>
      <c r="BL131" s="78"/>
    </row>
    <row r="132" spans="55:64">
      <c r="BC132" s="78"/>
      <c r="BD132" s="78"/>
      <c r="BE132" s="78"/>
      <c r="BF132" s="78"/>
      <c r="BG132" s="78"/>
      <c r="BH132" s="78"/>
      <c r="BI132" s="78"/>
      <c r="BJ132" s="78"/>
      <c r="BK132" s="78"/>
      <c r="BL132" s="78"/>
    </row>
    <row r="133" spans="55:64">
      <c r="BC133" s="78"/>
      <c r="BD133" s="78"/>
      <c r="BE133" s="78"/>
      <c r="BF133" s="78"/>
      <c r="BG133" s="78"/>
      <c r="BH133" s="78"/>
      <c r="BI133" s="78"/>
      <c r="BJ133" s="78"/>
      <c r="BK133" s="78"/>
      <c r="BL133" s="78"/>
    </row>
    <row r="134" spans="55:64">
      <c r="BC134" s="78"/>
      <c r="BD134" s="78"/>
      <c r="BE134" s="78"/>
      <c r="BF134" s="78"/>
      <c r="BG134" s="78"/>
      <c r="BH134" s="78"/>
      <c r="BI134" s="78"/>
      <c r="BJ134" s="78"/>
      <c r="BK134" s="78"/>
      <c r="BL134" s="78"/>
    </row>
    <row r="135" spans="55:64">
      <c r="BC135" s="78"/>
      <c r="BD135" s="78"/>
      <c r="BE135" s="78"/>
      <c r="BF135" s="78"/>
      <c r="BG135" s="78"/>
      <c r="BH135" s="78"/>
      <c r="BI135" s="78"/>
      <c r="BJ135" s="78"/>
      <c r="BK135" s="78"/>
      <c r="BL135" s="78"/>
    </row>
    <row r="136" spans="55:64">
      <c r="BC136" s="78"/>
      <c r="BD136" s="78"/>
      <c r="BE136" s="78"/>
      <c r="BF136" s="78"/>
      <c r="BG136" s="78"/>
      <c r="BH136" s="78"/>
      <c r="BI136" s="78"/>
      <c r="BJ136" s="78"/>
      <c r="BK136" s="78"/>
      <c r="BL136" s="78"/>
    </row>
    <row r="137" spans="55:64">
      <c r="BC137" s="78"/>
      <c r="BD137" s="78"/>
      <c r="BE137" s="78"/>
      <c r="BF137" s="78"/>
      <c r="BG137" s="78"/>
      <c r="BH137" s="78"/>
      <c r="BI137" s="78"/>
      <c r="BJ137" s="78"/>
      <c r="BK137" s="78"/>
      <c r="BL137" s="78"/>
    </row>
    <row r="138" spans="55:64">
      <c r="BC138" s="78"/>
      <c r="BD138" s="78"/>
      <c r="BE138" s="78"/>
      <c r="BF138" s="78"/>
      <c r="BG138" s="78"/>
      <c r="BH138" s="78"/>
      <c r="BI138" s="78"/>
      <c r="BJ138" s="78"/>
      <c r="BK138" s="78"/>
      <c r="BL138" s="78"/>
    </row>
    <row r="139" spans="55:64">
      <c r="BC139" s="78"/>
      <c r="BD139" s="78"/>
      <c r="BE139" s="78"/>
      <c r="BF139" s="78"/>
      <c r="BG139" s="78"/>
      <c r="BH139" s="78"/>
      <c r="BI139" s="78"/>
      <c r="BJ139" s="78"/>
      <c r="BK139" s="78"/>
      <c r="BL139" s="78"/>
    </row>
    <row r="140" spans="55:64">
      <c r="BC140" s="78"/>
      <c r="BD140" s="78"/>
      <c r="BE140" s="78"/>
      <c r="BF140" s="78"/>
      <c r="BG140" s="78"/>
      <c r="BH140" s="78"/>
      <c r="BI140" s="78"/>
      <c r="BJ140" s="78"/>
      <c r="BK140" s="78"/>
      <c r="BL140" s="78"/>
    </row>
    <row r="141" spans="55:64">
      <c r="BC141" s="78"/>
      <c r="BD141" s="78"/>
      <c r="BE141" s="78"/>
      <c r="BF141" s="78"/>
      <c r="BG141" s="78"/>
      <c r="BH141" s="78"/>
      <c r="BI141" s="78"/>
      <c r="BJ141" s="78"/>
      <c r="BK141" s="78"/>
      <c r="BL141" s="78"/>
    </row>
    <row r="142" spans="55:64">
      <c r="BC142" s="78"/>
      <c r="BD142" s="78"/>
      <c r="BE142" s="78"/>
      <c r="BF142" s="78"/>
      <c r="BG142" s="78"/>
      <c r="BH142" s="78"/>
      <c r="BI142" s="78"/>
      <c r="BJ142" s="78"/>
      <c r="BK142" s="78"/>
      <c r="BL142" s="78"/>
    </row>
    <row r="143" spans="55:64">
      <c r="BC143" s="78"/>
      <c r="BD143" s="78"/>
      <c r="BE143" s="78"/>
      <c r="BF143" s="78"/>
      <c r="BG143" s="78"/>
      <c r="BH143" s="78"/>
      <c r="BI143" s="78"/>
      <c r="BJ143" s="78"/>
      <c r="BK143" s="78"/>
      <c r="BL143" s="78"/>
    </row>
    <row r="144" spans="55:64">
      <c r="BC144" s="78"/>
      <c r="BD144" s="78"/>
      <c r="BE144" s="78"/>
      <c r="BF144" s="78"/>
      <c r="BG144" s="78"/>
      <c r="BH144" s="78"/>
      <c r="BI144" s="78"/>
      <c r="BJ144" s="78"/>
      <c r="BK144" s="78"/>
      <c r="BL144" s="78"/>
    </row>
    <row r="145" spans="55:64">
      <c r="BC145" s="78"/>
      <c r="BD145" s="78"/>
      <c r="BE145" s="78"/>
      <c r="BF145" s="78"/>
      <c r="BG145" s="78"/>
      <c r="BH145" s="78"/>
      <c r="BI145" s="78"/>
      <c r="BJ145" s="78"/>
      <c r="BK145" s="78"/>
      <c r="BL145" s="78"/>
    </row>
    <row r="146" spans="55:64">
      <c r="BC146" s="78"/>
      <c r="BD146" s="78"/>
      <c r="BE146" s="78"/>
      <c r="BF146" s="78"/>
      <c r="BG146" s="78"/>
      <c r="BH146" s="78"/>
      <c r="BI146" s="78"/>
      <c r="BJ146" s="78"/>
      <c r="BK146" s="78"/>
      <c r="BL146" s="78"/>
    </row>
    <row r="147" spans="55:64">
      <c r="BC147" s="78"/>
      <c r="BD147" s="78"/>
      <c r="BE147" s="78"/>
      <c r="BF147" s="78"/>
      <c r="BG147" s="78"/>
      <c r="BH147" s="78"/>
      <c r="BI147" s="78"/>
      <c r="BJ147" s="78"/>
      <c r="BK147" s="78"/>
      <c r="BL147" s="78"/>
    </row>
    <row r="148" spans="55:64">
      <c r="BC148" s="78"/>
      <c r="BD148" s="78"/>
      <c r="BE148" s="78"/>
      <c r="BF148" s="78"/>
      <c r="BG148" s="78"/>
      <c r="BH148" s="78"/>
      <c r="BI148" s="78"/>
      <c r="BJ148" s="78"/>
      <c r="BK148" s="78"/>
      <c r="BL148" s="78"/>
    </row>
    <row r="149" spans="55:64">
      <c r="BC149" s="78"/>
      <c r="BD149" s="78"/>
      <c r="BE149" s="78"/>
      <c r="BF149" s="78"/>
      <c r="BG149" s="78"/>
      <c r="BH149" s="78"/>
      <c r="BI149" s="78"/>
      <c r="BJ149" s="78"/>
      <c r="BK149" s="78"/>
      <c r="BL149" s="78"/>
    </row>
    <row r="150" spans="55:64">
      <c r="BC150" s="78"/>
      <c r="BD150" s="78"/>
      <c r="BE150" s="78"/>
      <c r="BF150" s="78"/>
      <c r="BG150" s="78"/>
      <c r="BH150" s="78"/>
      <c r="BI150" s="78"/>
      <c r="BJ150" s="78"/>
      <c r="BK150" s="78"/>
      <c r="BL150" s="78"/>
    </row>
    <row r="151" spans="55:64">
      <c r="BC151" s="78"/>
      <c r="BD151" s="78"/>
      <c r="BE151" s="78"/>
      <c r="BF151" s="78"/>
      <c r="BG151" s="78"/>
      <c r="BH151" s="78"/>
      <c r="BI151" s="78"/>
      <c r="BJ151" s="78"/>
      <c r="BK151" s="78"/>
      <c r="BL151" s="78"/>
    </row>
    <row r="152" spans="55:64">
      <c r="BC152" s="78"/>
      <c r="BD152" s="78"/>
      <c r="BE152" s="78"/>
      <c r="BF152" s="78"/>
      <c r="BG152" s="78"/>
      <c r="BH152" s="78"/>
      <c r="BI152" s="78"/>
      <c r="BJ152" s="78"/>
      <c r="BK152" s="78"/>
      <c r="BL152" s="78"/>
    </row>
    <row r="153" spans="55:64">
      <c r="BC153" s="78"/>
      <c r="BD153" s="78"/>
      <c r="BE153" s="78"/>
      <c r="BF153" s="78"/>
      <c r="BG153" s="78"/>
      <c r="BH153" s="78"/>
      <c r="BI153" s="78"/>
      <c r="BJ153" s="78"/>
      <c r="BK153" s="78"/>
      <c r="BL153" s="78"/>
    </row>
    <row r="154" spans="55:64">
      <c r="BC154" s="78"/>
      <c r="BD154" s="78"/>
      <c r="BE154" s="78"/>
      <c r="BF154" s="78"/>
      <c r="BG154" s="78"/>
      <c r="BH154" s="78"/>
      <c r="BI154" s="78"/>
      <c r="BJ154" s="78"/>
      <c r="BK154" s="78"/>
      <c r="BL154" s="78"/>
    </row>
    <row r="155" spans="55:64">
      <c r="BC155" s="78"/>
      <c r="BD155" s="78"/>
      <c r="BE155" s="78"/>
      <c r="BF155" s="78"/>
      <c r="BG155" s="78"/>
      <c r="BH155" s="78"/>
      <c r="BI155" s="78"/>
      <c r="BJ155" s="78"/>
      <c r="BK155" s="78"/>
      <c r="BL155" s="78"/>
    </row>
    <row r="156" spans="55:64">
      <c r="BC156" s="78"/>
      <c r="BD156" s="78"/>
      <c r="BE156" s="78"/>
      <c r="BF156" s="78"/>
      <c r="BG156" s="78"/>
      <c r="BH156" s="78"/>
      <c r="BI156" s="78"/>
      <c r="BJ156" s="78"/>
      <c r="BK156" s="78"/>
      <c r="BL156" s="78"/>
    </row>
    <row r="157" spans="55:64">
      <c r="BC157" s="78"/>
      <c r="BD157" s="78"/>
      <c r="BE157" s="78"/>
      <c r="BF157" s="78"/>
      <c r="BG157" s="78"/>
      <c r="BH157" s="78"/>
      <c r="BI157" s="78"/>
      <c r="BJ157" s="78"/>
      <c r="BK157" s="78"/>
      <c r="BL157" s="78"/>
    </row>
    <row r="158" spans="55:64">
      <c r="BC158" s="78"/>
      <c r="BD158" s="78"/>
      <c r="BE158" s="78"/>
      <c r="BF158" s="78"/>
      <c r="BG158" s="78"/>
      <c r="BH158" s="78"/>
      <c r="BI158" s="78"/>
      <c r="BJ158" s="78"/>
      <c r="BK158" s="78"/>
      <c r="BL158" s="78"/>
    </row>
    <row r="159" spans="55:64">
      <c r="BC159" s="78"/>
      <c r="BD159" s="78"/>
      <c r="BE159" s="78"/>
      <c r="BF159" s="78"/>
      <c r="BG159" s="78"/>
      <c r="BH159" s="78"/>
      <c r="BI159" s="78"/>
      <c r="BJ159" s="78"/>
      <c r="BK159" s="78"/>
      <c r="BL159" s="78"/>
    </row>
    <row r="160" spans="55:64">
      <c r="BC160" s="78"/>
      <c r="BD160" s="78"/>
      <c r="BE160" s="78"/>
      <c r="BF160" s="78"/>
      <c r="BG160" s="78"/>
      <c r="BH160" s="78"/>
      <c r="BI160" s="78"/>
      <c r="BJ160" s="78"/>
      <c r="BK160" s="78"/>
      <c r="BL160" s="78"/>
    </row>
    <row r="161" spans="55:64">
      <c r="BC161" s="78"/>
      <c r="BD161" s="78"/>
      <c r="BE161" s="78"/>
      <c r="BF161" s="78"/>
      <c r="BG161" s="78"/>
      <c r="BH161" s="78"/>
      <c r="BI161" s="78"/>
      <c r="BJ161" s="78"/>
      <c r="BK161" s="78"/>
      <c r="BL161" s="78"/>
    </row>
    <row r="162" spans="55:64">
      <c r="BC162" s="78"/>
      <c r="BD162" s="78"/>
      <c r="BE162" s="78"/>
      <c r="BF162" s="78"/>
      <c r="BG162" s="78"/>
      <c r="BH162" s="78"/>
      <c r="BI162" s="78"/>
      <c r="BJ162" s="78"/>
      <c r="BK162" s="78"/>
      <c r="BL162" s="78"/>
    </row>
    <row r="163" spans="55:64">
      <c r="BC163" s="78"/>
      <c r="BD163" s="78"/>
      <c r="BE163" s="78"/>
      <c r="BF163" s="78"/>
      <c r="BG163" s="78"/>
      <c r="BH163" s="78"/>
      <c r="BI163" s="78"/>
      <c r="BJ163" s="78"/>
      <c r="BK163" s="78"/>
      <c r="BL163" s="78"/>
    </row>
    <row r="164" spans="55:64">
      <c r="BC164" s="78"/>
      <c r="BD164" s="78"/>
      <c r="BE164" s="78"/>
      <c r="BF164" s="78"/>
      <c r="BG164" s="78"/>
      <c r="BH164" s="78"/>
      <c r="BI164" s="78"/>
      <c r="BJ164" s="78"/>
      <c r="BK164" s="78"/>
      <c r="BL164" s="78"/>
    </row>
    <row r="165" spans="55:64">
      <c r="BC165" s="78"/>
      <c r="BD165" s="78"/>
      <c r="BE165" s="78"/>
      <c r="BF165" s="78"/>
      <c r="BG165" s="78"/>
      <c r="BH165" s="78"/>
      <c r="BI165" s="78"/>
      <c r="BJ165" s="78"/>
      <c r="BK165" s="78"/>
      <c r="BL165" s="78"/>
    </row>
    <row r="166" spans="55:64">
      <c r="BC166" s="78"/>
      <c r="BD166" s="78"/>
      <c r="BE166" s="78"/>
      <c r="BF166" s="78"/>
      <c r="BG166" s="78"/>
      <c r="BH166" s="78"/>
      <c r="BI166" s="78"/>
      <c r="BJ166" s="78"/>
      <c r="BK166" s="78"/>
      <c r="BL166" s="78"/>
    </row>
    <row r="167" spans="55:64">
      <c r="BC167" s="78"/>
      <c r="BD167" s="78"/>
      <c r="BE167" s="78"/>
      <c r="BF167" s="78"/>
      <c r="BG167" s="78"/>
      <c r="BH167" s="78"/>
      <c r="BI167" s="78"/>
      <c r="BJ167" s="78"/>
      <c r="BK167" s="78"/>
      <c r="BL167" s="78"/>
    </row>
    <row r="168" spans="55:64">
      <c r="BC168" s="78"/>
      <c r="BD168" s="78"/>
      <c r="BE168" s="78"/>
      <c r="BF168" s="78"/>
      <c r="BG168" s="78"/>
      <c r="BH168" s="78"/>
      <c r="BI168" s="78"/>
      <c r="BJ168" s="78"/>
      <c r="BK168" s="78"/>
      <c r="BL168" s="78"/>
    </row>
    <row r="169" spans="55:64">
      <c r="BC169" s="78"/>
      <c r="BD169" s="78"/>
      <c r="BE169" s="78"/>
      <c r="BF169" s="78"/>
      <c r="BG169" s="78"/>
      <c r="BH169" s="78"/>
      <c r="BI169" s="78"/>
      <c r="BJ169" s="78"/>
      <c r="BK169" s="78"/>
      <c r="BL169" s="78"/>
    </row>
    <row r="170" spans="55:64">
      <c r="BC170" s="78"/>
      <c r="BD170" s="78"/>
      <c r="BE170" s="78"/>
      <c r="BF170" s="78"/>
      <c r="BG170" s="78"/>
      <c r="BH170" s="78"/>
      <c r="BI170" s="78"/>
      <c r="BJ170" s="78"/>
      <c r="BK170" s="78"/>
      <c r="BL170" s="78"/>
    </row>
    <row r="171" spans="55:64">
      <c r="BC171" s="78"/>
      <c r="BD171" s="78"/>
      <c r="BE171" s="78"/>
      <c r="BF171" s="78"/>
      <c r="BG171" s="78"/>
      <c r="BH171" s="78"/>
      <c r="BI171" s="78"/>
      <c r="BJ171" s="78"/>
      <c r="BK171" s="78"/>
      <c r="BL171" s="78"/>
    </row>
    <row r="172" spans="55:64">
      <c r="BC172" s="78"/>
      <c r="BD172" s="78"/>
      <c r="BE172" s="78"/>
      <c r="BF172" s="78"/>
      <c r="BG172" s="78"/>
      <c r="BH172" s="78"/>
      <c r="BI172" s="78"/>
      <c r="BJ172" s="78"/>
      <c r="BK172" s="78"/>
      <c r="BL172" s="78"/>
    </row>
    <row r="173" spans="55:64">
      <c r="BC173" s="78"/>
      <c r="BD173" s="78"/>
      <c r="BE173" s="78"/>
      <c r="BF173" s="78"/>
      <c r="BG173" s="78"/>
      <c r="BH173" s="78"/>
      <c r="BI173" s="78"/>
      <c r="BJ173" s="78"/>
      <c r="BK173" s="78"/>
      <c r="BL173" s="78"/>
    </row>
    <row r="174" spans="55:64">
      <c r="BC174" s="78"/>
      <c r="BD174" s="78"/>
      <c r="BE174" s="78"/>
      <c r="BF174" s="78"/>
      <c r="BG174" s="78"/>
      <c r="BH174" s="78"/>
      <c r="BI174" s="78"/>
      <c r="BJ174" s="78"/>
      <c r="BK174" s="78"/>
      <c r="BL174" s="78"/>
    </row>
    <row r="175" spans="55:64">
      <c r="BC175" s="78"/>
      <c r="BD175" s="78"/>
      <c r="BE175" s="78"/>
      <c r="BF175" s="78"/>
      <c r="BG175" s="78"/>
      <c r="BH175" s="78"/>
      <c r="BI175" s="78"/>
      <c r="BJ175" s="78"/>
      <c r="BK175" s="78"/>
      <c r="BL175" s="78"/>
    </row>
    <row r="176" spans="55:64">
      <c r="BC176" s="78"/>
      <c r="BD176" s="78"/>
      <c r="BE176" s="78"/>
      <c r="BF176" s="78"/>
      <c r="BG176" s="78"/>
      <c r="BH176" s="78"/>
      <c r="BI176" s="78"/>
      <c r="BJ176" s="78"/>
      <c r="BK176" s="78"/>
      <c r="BL176" s="78"/>
    </row>
    <row r="177" spans="55:64">
      <c r="BC177" s="78"/>
      <c r="BD177" s="78"/>
      <c r="BE177" s="78"/>
      <c r="BF177" s="78"/>
      <c r="BG177" s="78"/>
      <c r="BH177" s="78"/>
      <c r="BI177" s="78"/>
      <c r="BJ177" s="78"/>
      <c r="BK177" s="78"/>
      <c r="BL177" s="78"/>
    </row>
    <row r="178" spans="55:64">
      <c r="BC178" s="78"/>
      <c r="BD178" s="78"/>
      <c r="BE178" s="78"/>
      <c r="BF178" s="78"/>
      <c r="BG178" s="78"/>
      <c r="BH178" s="78"/>
      <c r="BI178" s="78"/>
      <c r="BJ178" s="78"/>
      <c r="BK178" s="78"/>
      <c r="BL178" s="78"/>
    </row>
    <row r="179" spans="55:64">
      <c r="BC179" s="78"/>
      <c r="BD179" s="78"/>
      <c r="BE179" s="78"/>
      <c r="BF179" s="78"/>
      <c r="BG179" s="78"/>
      <c r="BH179" s="78"/>
      <c r="BI179" s="78"/>
      <c r="BJ179" s="78"/>
      <c r="BK179" s="78"/>
      <c r="BL179" s="78"/>
    </row>
    <row r="180" spans="55:64">
      <c r="BC180" s="78"/>
      <c r="BD180" s="78"/>
      <c r="BE180" s="78"/>
      <c r="BF180" s="78"/>
      <c r="BG180" s="78"/>
      <c r="BH180" s="78"/>
      <c r="BI180" s="78"/>
      <c r="BJ180" s="78"/>
      <c r="BK180" s="78"/>
      <c r="BL180" s="78"/>
    </row>
    <row r="181" spans="55:64">
      <c r="BC181" s="78"/>
      <c r="BD181" s="78"/>
      <c r="BE181" s="78"/>
      <c r="BF181" s="78"/>
      <c r="BG181" s="78"/>
      <c r="BH181" s="78"/>
      <c r="BI181" s="78"/>
      <c r="BJ181" s="78"/>
      <c r="BK181" s="78"/>
      <c r="BL181" s="78"/>
    </row>
    <row r="182" spans="55:64">
      <c r="BC182" s="78"/>
      <c r="BD182" s="78"/>
      <c r="BE182" s="78"/>
      <c r="BF182" s="78"/>
      <c r="BG182" s="78"/>
      <c r="BH182" s="78"/>
      <c r="BI182" s="78"/>
      <c r="BJ182" s="78"/>
      <c r="BK182" s="78"/>
      <c r="BL182" s="78"/>
    </row>
    <row r="183" spans="55:64">
      <c r="BC183" s="78"/>
      <c r="BD183" s="78"/>
      <c r="BE183" s="78"/>
      <c r="BF183" s="78"/>
      <c r="BG183" s="78"/>
      <c r="BH183" s="78"/>
      <c r="BI183" s="78"/>
      <c r="BJ183" s="78"/>
      <c r="BK183" s="78"/>
      <c r="BL183" s="78"/>
    </row>
    <row r="184" spans="55:64">
      <c r="BC184" s="78"/>
      <c r="BD184" s="78"/>
      <c r="BE184" s="78"/>
      <c r="BF184" s="78"/>
      <c r="BG184" s="78"/>
      <c r="BH184" s="78"/>
      <c r="BI184" s="78"/>
      <c r="BJ184" s="78"/>
      <c r="BK184" s="78"/>
      <c r="BL184" s="78"/>
    </row>
    <row r="185" spans="55:64">
      <c r="BC185" s="78"/>
      <c r="BD185" s="78"/>
      <c r="BE185" s="78"/>
      <c r="BF185" s="78"/>
      <c r="BG185" s="78"/>
      <c r="BH185" s="78"/>
      <c r="BI185" s="78"/>
      <c r="BJ185" s="78"/>
      <c r="BK185" s="78"/>
      <c r="BL185" s="78"/>
    </row>
    <row r="186" spans="55:64">
      <c r="BC186" s="78"/>
      <c r="BD186" s="78"/>
      <c r="BE186" s="78"/>
      <c r="BF186" s="78"/>
      <c r="BG186" s="78"/>
      <c r="BH186" s="78"/>
      <c r="BI186" s="78"/>
      <c r="BJ186" s="78"/>
      <c r="BK186" s="78"/>
      <c r="BL186" s="78"/>
    </row>
    <row r="187" spans="55:64">
      <c r="BC187" s="78"/>
      <c r="BD187" s="78"/>
      <c r="BE187" s="78"/>
      <c r="BF187" s="78"/>
      <c r="BG187" s="78"/>
      <c r="BH187" s="78"/>
      <c r="BI187" s="78"/>
      <c r="BJ187" s="78"/>
      <c r="BK187" s="78"/>
      <c r="BL187" s="78"/>
    </row>
    <row r="188" spans="55:64">
      <c r="BC188" s="78"/>
      <c r="BD188" s="78"/>
      <c r="BE188" s="78"/>
      <c r="BF188" s="78"/>
      <c r="BG188" s="78"/>
      <c r="BH188" s="78"/>
      <c r="BI188" s="78"/>
      <c r="BJ188" s="78"/>
      <c r="BK188" s="78"/>
      <c r="BL188" s="78"/>
    </row>
    <row r="189" spans="55:64">
      <c r="BC189" s="78"/>
      <c r="BD189" s="78"/>
      <c r="BE189" s="78"/>
      <c r="BF189" s="78"/>
      <c r="BG189" s="78"/>
      <c r="BH189" s="78"/>
      <c r="BI189" s="78"/>
      <c r="BJ189" s="78"/>
      <c r="BK189" s="78"/>
      <c r="BL189" s="78"/>
    </row>
    <row r="190" spans="55:64">
      <c r="BC190" s="78"/>
      <c r="BD190" s="78"/>
      <c r="BE190" s="78"/>
      <c r="BF190" s="78"/>
      <c r="BG190" s="78"/>
      <c r="BH190" s="78"/>
      <c r="BI190" s="78"/>
      <c r="BJ190" s="78"/>
      <c r="BK190" s="78"/>
      <c r="BL190" s="78"/>
    </row>
    <row r="191" spans="55:64">
      <c r="BC191" s="78"/>
      <c r="BD191" s="78"/>
      <c r="BE191" s="78"/>
      <c r="BF191" s="78"/>
      <c r="BG191" s="78"/>
      <c r="BH191" s="78"/>
      <c r="BI191" s="78"/>
      <c r="BJ191" s="78"/>
      <c r="BK191" s="78"/>
      <c r="BL191" s="78"/>
    </row>
    <row r="192" spans="55:64">
      <c r="BC192" s="78"/>
      <c r="BD192" s="78"/>
      <c r="BE192" s="78"/>
      <c r="BF192" s="78"/>
      <c r="BG192" s="78"/>
      <c r="BH192" s="78"/>
      <c r="BI192" s="78"/>
      <c r="BJ192" s="78"/>
      <c r="BK192" s="78"/>
      <c r="BL192" s="78"/>
    </row>
    <row r="193" spans="55:64">
      <c r="BC193" s="78"/>
      <c r="BD193" s="78"/>
      <c r="BE193" s="78"/>
      <c r="BF193" s="78"/>
      <c r="BG193" s="78"/>
      <c r="BH193" s="78"/>
      <c r="BI193" s="78"/>
      <c r="BJ193" s="78"/>
      <c r="BK193" s="78"/>
      <c r="BL193" s="78"/>
    </row>
    <row r="194" spans="55:64">
      <c r="BC194" s="78"/>
      <c r="BD194" s="78"/>
      <c r="BE194" s="78"/>
      <c r="BF194" s="78"/>
      <c r="BG194" s="78"/>
      <c r="BH194" s="78"/>
      <c r="BI194" s="78"/>
      <c r="BJ194" s="78"/>
      <c r="BK194" s="78"/>
      <c r="BL194" s="78"/>
    </row>
    <row r="195" spans="55:64">
      <c r="BC195" s="78"/>
      <c r="BD195" s="78"/>
      <c r="BE195" s="78"/>
      <c r="BF195" s="78"/>
      <c r="BG195" s="78"/>
      <c r="BH195" s="78"/>
      <c r="BI195" s="78"/>
      <c r="BJ195" s="78"/>
      <c r="BK195" s="78"/>
      <c r="BL195" s="78"/>
    </row>
    <row r="196" spans="55:64">
      <c r="BC196" s="78"/>
      <c r="BD196" s="78"/>
      <c r="BE196" s="78"/>
      <c r="BF196" s="78"/>
      <c r="BG196" s="78"/>
      <c r="BH196" s="78"/>
      <c r="BI196" s="78"/>
      <c r="BJ196" s="78"/>
      <c r="BK196" s="78"/>
      <c r="BL196" s="78"/>
    </row>
    <row r="197" spans="55:64">
      <c r="BC197" s="78"/>
      <c r="BD197" s="78"/>
      <c r="BE197" s="78"/>
      <c r="BF197" s="78"/>
      <c r="BG197" s="78"/>
      <c r="BH197" s="78"/>
      <c r="BI197" s="78"/>
      <c r="BJ197" s="78"/>
      <c r="BK197" s="78"/>
      <c r="BL197" s="78"/>
    </row>
    <row r="198" spans="55:64">
      <c r="BC198" s="78"/>
      <c r="BD198" s="78"/>
      <c r="BE198" s="78"/>
      <c r="BF198" s="78"/>
      <c r="BG198" s="78"/>
      <c r="BH198" s="78"/>
      <c r="BI198" s="78"/>
      <c r="BJ198" s="78"/>
      <c r="BK198" s="78"/>
      <c r="BL198" s="78"/>
    </row>
    <row r="199" spans="55:64">
      <c r="BC199" s="78"/>
      <c r="BD199" s="78"/>
      <c r="BE199" s="78"/>
      <c r="BF199" s="78"/>
      <c r="BG199" s="78"/>
      <c r="BH199" s="78"/>
      <c r="BI199" s="78"/>
      <c r="BJ199" s="78"/>
      <c r="BK199" s="78"/>
      <c r="BL199" s="78"/>
    </row>
    <row r="200" spans="55:64">
      <c r="BC200" s="78"/>
      <c r="BD200" s="78"/>
      <c r="BE200" s="78"/>
      <c r="BF200" s="78"/>
      <c r="BG200" s="78"/>
      <c r="BH200" s="78"/>
      <c r="BI200" s="78"/>
      <c r="BJ200" s="78"/>
      <c r="BK200" s="78"/>
      <c r="BL200" s="78"/>
    </row>
    <row r="201" spans="55:64">
      <c r="BC201" s="78"/>
      <c r="BD201" s="78"/>
      <c r="BE201" s="78"/>
      <c r="BF201" s="78"/>
      <c r="BG201" s="78"/>
      <c r="BH201" s="78"/>
      <c r="BI201" s="78"/>
      <c r="BJ201" s="78"/>
      <c r="BK201" s="78"/>
      <c r="BL201" s="78"/>
    </row>
    <row r="202" spans="55:64">
      <c r="BC202" s="78"/>
      <c r="BD202" s="78"/>
      <c r="BE202" s="78"/>
      <c r="BF202" s="78"/>
      <c r="BG202" s="78"/>
      <c r="BH202" s="78"/>
      <c r="BI202" s="78"/>
      <c r="BJ202" s="78"/>
      <c r="BK202" s="78"/>
      <c r="BL202" s="78"/>
    </row>
    <row r="203" spans="55:64">
      <c r="BC203" s="78"/>
      <c r="BD203" s="78"/>
      <c r="BE203" s="78"/>
      <c r="BF203" s="78"/>
      <c r="BG203" s="78"/>
      <c r="BH203" s="78"/>
      <c r="BI203" s="78"/>
      <c r="BJ203" s="78"/>
      <c r="BK203" s="78"/>
      <c r="BL203" s="78"/>
    </row>
    <row r="204" spans="55:64">
      <c r="BC204" s="78"/>
      <c r="BD204" s="78"/>
      <c r="BE204" s="78"/>
      <c r="BF204" s="78"/>
      <c r="BG204" s="78"/>
      <c r="BH204" s="78"/>
      <c r="BI204" s="78"/>
      <c r="BJ204" s="78"/>
      <c r="BK204" s="78"/>
      <c r="BL204" s="78"/>
    </row>
    <row r="205" spans="55:64">
      <c r="BC205" s="78"/>
      <c r="BD205" s="78"/>
      <c r="BE205" s="78"/>
      <c r="BF205" s="78"/>
      <c r="BG205" s="78"/>
      <c r="BH205" s="78"/>
      <c r="BI205" s="78"/>
      <c r="BJ205" s="78"/>
      <c r="BK205" s="78"/>
      <c r="BL205" s="78"/>
    </row>
    <row r="206" spans="55:64">
      <c r="BC206" s="78"/>
      <c r="BD206" s="78"/>
      <c r="BE206" s="78"/>
      <c r="BF206" s="78"/>
      <c r="BG206" s="78"/>
      <c r="BH206" s="78"/>
      <c r="BI206" s="78"/>
      <c r="BJ206" s="78"/>
      <c r="BK206" s="78"/>
      <c r="BL206" s="78"/>
    </row>
    <row r="207" spans="55:64">
      <c r="BC207" s="78"/>
      <c r="BD207" s="78"/>
      <c r="BE207" s="78"/>
      <c r="BF207" s="78"/>
      <c r="BG207" s="78"/>
      <c r="BH207" s="78"/>
      <c r="BI207" s="78"/>
      <c r="BJ207" s="78"/>
      <c r="BK207" s="78"/>
      <c r="BL207" s="78"/>
    </row>
    <row r="208" spans="55:64">
      <c r="BC208" s="78"/>
      <c r="BD208" s="78"/>
      <c r="BE208" s="78"/>
      <c r="BF208" s="78"/>
      <c r="BG208" s="78"/>
      <c r="BH208" s="78"/>
      <c r="BI208" s="78"/>
      <c r="BJ208" s="78"/>
      <c r="BK208" s="78"/>
      <c r="BL208" s="78"/>
    </row>
    <row r="209" spans="55:64">
      <c r="BC209" s="78"/>
      <c r="BD209" s="78"/>
      <c r="BE209" s="78"/>
      <c r="BF209" s="78"/>
      <c r="BG209" s="78"/>
      <c r="BH209" s="78"/>
      <c r="BI209" s="78"/>
      <c r="BJ209" s="78"/>
      <c r="BK209" s="78"/>
      <c r="BL209" s="78"/>
    </row>
    <row r="210" spans="55:64">
      <c r="BC210" s="78"/>
      <c r="BD210" s="78"/>
      <c r="BE210" s="78"/>
      <c r="BF210" s="78"/>
      <c r="BG210" s="78"/>
      <c r="BH210" s="78"/>
      <c r="BI210" s="78"/>
      <c r="BJ210" s="78"/>
      <c r="BK210" s="78"/>
      <c r="BL210" s="78"/>
    </row>
    <row r="211" spans="55:64">
      <c r="BC211" s="78"/>
      <c r="BD211" s="78"/>
      <c r="BE211" s="78"/>
      <c r="BF211" s="78"/>
      <c r="BG211" s="78"/>
      <c r="BH211" s="78"/>
      <c r="BI211" s="78"/>
      <c r="BJ211" s="78"/>
      <c r="BK211" s="78"/>
      <c r="BL211" s="78"/>
    </row>
    <row r="212" spans="55:64">
      <c r="BC212" s="78"/>
      <c r="BD212" s="78"/>
      <c r="BE212" s="78"/>
      <c r="BF212" s="78"/>
      <c r="BG212" s="78"/>
      <c r="BH212" s="78"/>
      <c r="BI212" s="78"/>
      <c r="BJ212" s="78"/>
      <c r="BK212" s="78"/>
      <c r="BL212" s="78"/>
    </row>
    <row r="213" spans="55:64">
      <c r="BC213" s="78"/>
      <c r="BD213" s="78"/>
      <c r="BE213" s="78"/>
      <c r="BF213" s="78"/>
      <c r="BG213" s="78"/>
      <c r="BH213" s="78"/>
      <c r="BI213" s="78"/>
      <c r="BJ213" s="78"/>
      <c r="BK213" s="78"/>
      <c r="BL213" s="78"/>
    </row>
    <row r="214" spans="55:64">
      <c r="BC214" s="78"/>
      <c r="BD214" s="78"/>
      <c r="BE214" s="78"/>
      <c r="BF214" s="78"/>
      <c r="BG214" s="78"/>
      <c r="BH214" s="78"/>
      <c r="BI214" s="78"/>
      <c r="BJ214" s="78"/>
      <c r="BK214" s="78"/>
      <c r="BL214" s="78"/>
    </row>
    <row r="215" spans="55:64">
      <c r="BC215" s="78"/>
      <c r="BD215" s="78"/>
      <c r="BE215" s="78"/>
      <c r="BF215" s="78"/>
      <c r="BG215" s="78"/>
      <c r="BH215" s="78"/>
      <c r="BI215" s="78"/>
      <c r="BJ215" s="78"/>
      <c r="BK215" s="78"/>
      <c r="BL215" s="78"/>
    </row>
    <row r="216" spans="55:64">
      <c r="BC216" s="78"/>
      <c r="BD216" s="78"/>
      <c r="BE216" s="78"/>
      <c r="BF216" s="78"/>
      <c r="BG216" s="78"/>
      <c r="BH216" s="78"/>
      <c r="BI216" s="78"/>
      <c r="BJ216" s="78"/>
      <c r="BK216" s="78"/>
      <c r="BL216" s="78"/>
    </row>
    <row r="217" spans="55:64">
      <c r="BC217" s="78"/>
      <c r="BD217" s="78"/>
      <c r="BE217" s="78"/>
      <c r="BF217" s="78"/>
      <c r="BG217" s="78"/>
      <c r="BH217" s="78"/>
      <c r="BI217" s="78"/>
      <c r="BJ217" s="78"/>
      <c r="BK217" s="78"/>
      <c r="BL217" s="78"/>
    </row>
    <row r="218" spans="55:64">
      <c r="BC218" s="78"/>
      <c r="BD218" s="78"/>
      <c r="BE218" s="78"/>
      <c r="BF218" s="78"/>
      <c r="BG218" s="78"/>
      <c r="BH218" s="78"/>
      <c r="BI218" s="78"/>
      <c r="BJ218" s="78"/>
      <c r="BK218" s="78"/>
      <c r="BL218" s="78"/>
    </row>
    <row r="219" spans="55:64">
      <c r="BC219" s="78"/>
      <c r="BD219" s="78"/>
      <c r="BE219" s="78"/>
      <c r="BF219" s="78"/>
      <c r="BG219" s="78"/>
      <c r="BH219" s="78"/>
      <c r="BI219" s="78"/>
      <c r="BJ219" s="78"/>
      <c r="BK219" s="78"/>
      <c r="BL219" s="78"/>
    </row>
    <row r="220" spans="55:64">
      <c r="BC220" s="78"/>
      <c r="BD220" s="78"/>
      <c r="BE220" s="78"/>
      <c r="BF220" s="78"/>
      <c r="BG220" s="78"/>
      <c r="BH220" s="78"/>
      <c r="BI220" s="78"/>
      <c r="BJ220" s="78"/>
      <c r="BK220" s="78"/>
      <c r="BL220" s="78"/>
    </row>
    <row r="221" spans="55:64">
      <c r="BC221" s="78"/>
      <c r="BD221" s="78"/>
      <c r="BE221" s="78"/>
      <c r="BF221" s="78"/>
      <c r="BG221" s="78"/>
      <c r="BH221" s="78"/>
      <c r="BI221" s="78"/>
      <c r="BJ221" s="78"/>
      <c r="BK221" s="78"/>
      <c r="BL221" s="78"/>
    </row>
    <row r="222" spans="55:64">
      <c r="BC222" s="78"/>
      <c r="BD222" s="78"/>
      <c r="BE222" s="78"/>
      <c r="BF222" s="78"/>
      <c r="BG222" s="78"/>
      <c r="BH222" s="78"/>
      <c r="BI222" s="78"/>
      <c r="BJ222" s="78"/>
      <c r="BK222" s="78"/>
      <c r="BL222" s="78"/>
    </row>
    <row r="223" spans="55:64">
      <c r="BC223" s="78"/>
      <c r="BD223" s="78"/>
      <c r="BE223" s="78"/>
      <c r="BF223" s="78"/>
      <c r="BG223" s="78"/>
      <c r="BH223" s="78"/>
      <c r="BI223" s="78"/>
      <c r="BJ223" s="78"/>
      <c r="BK223" s="78"/>
      <c r="BL223" s="78"/>
    </row>
    <row r="224" spans="55:64">
      <c r="BC224" s="78"/>
      <c r="BD224" s="78"/>
      <c r="BE224" s="78"/>
      <c r="BF224" s="78"/>
      <c r="BG224" s="78"/>
      <c r="BH224" s="78"/>
      <c r="BI224" s="78"/>
      <c r="BJ224" s="78"/>
      <c r="BK224" s="78"/>
      <c r="BL224" s="78"/>
    </row>
    <row r="225" spans="55:64">
      <c r="BC225" s="78"/>
      <c r="BD225" s="78"/>
      <c r="BE225" s="78"/>
      <c r="BF225" s="78"/>
      <c r="BG225" s="78"/>
      <c r="BH225" s="78"/>
      <c r="BI225" s="78"/>
      <c r="BJ225" s="78"/>
      <c r="BK225" s="78"/>
      <c r="BL225" s="78"/>
    </row>
    <row r="226" spans="55:64">
      <c r="BC226" s="78"/>
      <c r="BD226" s="78"/>
      <c r="BE226" s="78"/>
      <c r="BF226" s="78"/>
      <c r="BG226" s="78"/>
      <c r="BH226" s="78"/>
      <c r="BI226" s="78"/>
      <c r="BJ226" s="78"/>
      <c r="BK226" s="78"/>
      <c r="BL226" s="78"/>
    </row>
    <row r="227" spans="55:64">
      <c r="BC227" s="78"/>
      <c r="BD227" s="78"/>
      <c r="BE227" s="78"/>
      <c r="BF227" s="78"/>
      <c r="BG227" s="78"/>
      <c r="BH227" s="78"/>
      <c r="BI227" s="78"/>
      <c r="BJ227" s="78"/>
      <c r="BK227" s="78"/>
      <c r="BL227" s="78"/>
    </row>
    <row r="228" spans="55:64">
      <c r="BC228" s="78"/>
      <c r="BD228" s="78"/>
      <c r="BE228" s="78"/>
      <c r="BF228" s="78"/>
      <c r="BG228" s="78"/>
      <c r="BH228" s="78"/>
      <c r="BI228" s="78"/>
      <c r="BJ228" s="78"/>
      <c r="BK228" s="78"/>
      <c r="BL228" s="78"/>
    </row>
    <row r="229" spans="55:64">
      <c r="BC229" s="78"/>
      <c r="BD229" s="78"/>
      <c r="BE229" s="78"/>
      <c r="BF229" s="78"/>
      <c r="BG229" s="78"/>
      <c r="BH229" s="78"/>
      <c r="BI229" s="78"/>
      <c r="BJ229" s="78"/>
      <c r="BK229" s="78"/>
      <c r="BL229" s="78"/>
    </row>
    <row r="230" spans="55:64">
      <c r="BC230" s="78"/>
      <c r="BD230" s="78"/>
      <c r="BE230" s="78"/>
      <c r="BF230" s="78"/>
      <c r="BG230" s="78"/>
      <c r="BH230" s="78"/>
      <c r="BI230" s="78"/>
      <c r="BJ230" s="78"/>
      <c r="BK230" s="78"/>
      <c r="BL230" s="78"/>
    </row>
    <row r="231" spans="55:64">
      <c r="BC231" s="78"/>
      <c r="BD231" s="78"/>
      <c r="BE231" s="78"/>
      <c r="BF231" s="78"/>
      <c r="BG231" s="78"/>
      <c r="BH231" s="78"/>
      <c r="BI231" s="78"/>
      <c r="BJ231" s="78"/>
      <c r="BK231" s="78"/>
      <c r="BL231" s="78"/>
    </row>
    <row r="232" spans="55:64">
      <c r="BC232" s="78"/>
      <c r="BD232" s="78"/>
      <c r="BE232" s="78"/>
      <c r="BF232" s="78"/>
      <c r="BG232" s="78"/>
      <c r="BH232" s="78"/>
      <c r="BI232" s="78"/>
      <c r="BJ232" s="78"/>
      <c r="BK232" s="78"/>
      <c r="BL232" s="78"/>
    </row>
    <row r="233" spans="55:64">
      <c r="BC233" s="78"/>
      <c r="BD233" s="78"/>
      <c r="BE233" s="78"/>
      <c r="BF233" s="78"/>
      <c r="BG233" s="78"/>
      <c r="BH233" s="78"/>
      <c r="BI233" s="78"/>
      <c r="BJ233" s="78"/>
      <c r="BK233" s="78"/>
      <c r="BL233" s="78"/>
    </row>
    <row r="234" spans="55:64">
      <c r="BC234" s="78"/>
      <c r="BD234" s="78"/>
      <c r="BE234" s="78"/>
      <c r="BF234" s="78"/>
      <c r="BG234" s="78"/>
      <c r="BH234" s="78"/>
      <c r="BI234" s="78"/>
      <c r="BJ234" s="78"/>
      <c r="BK234" s="78"/>
      <c r="BL234" s="78"/>
    </row>
    <row r="235" spans="55:64">
      <c r="BC235" s="78"/>
      <c r="BD235" s="78"/>
      <c r="BE235" s="78"/>
      <c r="BF235" s="78"/>
      <c r="BG235" s="78"/>
      <c r="BH235" s="78"/>
      <c r="BI235" s="78"/>
      <c r="BJ235" s="78"/>
      <c r="BK235" s="78"/>
      <c r="BL235" s="78"/>
    </row>
    <row r="236" spans="55:64">
      <c r="BC236" s="78"/>
      <c r="BD236" s="78"/>
      <c r="BE236" s="78"/>
      <c r="BF236" s="78"/>
      <c r="BG236" s="78"/>
      <c r="BH236" s="78"/>
      <c r="BI236" s="78"/>
      <c r="BJ236" s="78"/>
      <c r="BK236" s="78"/>
      <c r="BL236" s="78"/>
    </row>
    <row r="237" spans="55:64">
      <c r="BC237" s="78"/>
      <c r="BD237" s="78"/>
      <c r="BE237" s="78"/>
      <c r="BF237" s="78"/>
      <c r="BG237" s="78"/>
      <c r="BH237" s="78"/>
      <c r="BI237" s="78"/>
      <c r="BJ237" s="78"/>
      <c r="BK237" s="78"/>
      <c r="BL237" s="78"/>
    </row>
  </sheetData>
  <mergeCells count="43">
    <mergeCell ref="A1:BC1"/>
    <mergeCell ref="A2:BC2"/>
    <mergeCell ref="A3:BC3"/>
    <mergeCell ref="A4:A6"/>
    <mergeCell ref="B4:AG4"/>
    <mergeCell ref="AI4:AY4"/>
    <mergeCell ref="BA4:BA6"/>
    <mergeCell ref="BB4:BB6"/>
    <mergeCell ref="BC4:BC6"/>
    <mergeCell ref="AI26:AJ26"/>
    <mergeCell ref="B26:C26"/>
    <mergeCell ref="E26:F26"/>
    <mergeCell ref="H26:I26"/>
    <mergeCell ref="K26:L26"/>
    <mergeCell ref="N26:O26"/>
    <mergeCell ref="Q26:R26"/>
    <mergeCell ref="T26:U26"/>
    <mergeCell ref="W26:X26"/>
    <mergeCell ref="Z26:AA26"/>
    <mergeCell ref="AC26:AD26"/>
    <mergeCell ref="AF26:AG26"/>
    <mergeCell ref="B27:C27"/>
    <mergeCell ref="E27:F27"/>
    <mergeCell ref="H27:I27"/>
    <mergeCell ref="K27:L27"/>
    <mergeCell ref="N27:O27"/>
    <mergeCell ref="AL26:AM26"/>
    <mergeCell ref="AO26:AP26"/>
    <mergeCell ref="AR26:AS26"/>
    <mergeCell ref="AU26:AV26"/>
    <mergeCell ref="AX26:AY26"/>
    <mergeCell ref="AX27:AY27"/>
    <mergeCell ref="Q27:R27"/>
    <mergeCell ref="T27:U27"/>
    <mergeCell ref="W27:X27"/>
    <mergeCell ref="Z27:AA27"/>
    <mergeCell ref="AC27:AD27"/>
    <mergeCell ref="AF27:AG27"/>
    <mergeCell ref="AI27:AJ27"/>
    <mergeCell ref="AL27:AM27"/>
    <mergeCell ref="AO27:AP27"/>
    <mergeCell ref="AR27:AS27"/>
    <mergeCell ref="AU27:AV27"/>
  </mergeCells>
  <pageMargins left="0.51181102362204722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16" zoomScale="90" zoomScaleNormal="90" workbookViewId="0">
      <selection activeCell="F26" sqref="F26"/>
    </sheetView>
  </sheetViews>
  <sheetFormatPr defaultColWidth="9" defaultRowHeight="17"/>
  <cols>
    <col min="1" max="1" width="40.1640625" style="2" customWidth="1"/>
    <col min="2" max="2" width="39.75" style="2" customWidth="1"/>
    <col min="3" max="16384" width="9" style="2"/>
  </cols>
  <sheetData>
    <row r="1" spans="1:2" ht="40.5" customHeight="1"/>
    <row r="2" spans="1:2" ht="24" customHeight="1">
      <c r="A2" s="135" t="s">
        <v>110</v>
      </c>
      <c r="B2" s="135"/>
    </row>
    <row r="3" spans="1:2" ht="24" customHeight="1">
      <c r="A3" s="135" t="s">
        <v>111</v>
      </c>
      <c r="B3" s="135"/>
    </row>
    <row r="4" spans="1:2" ht="24" customHeight="1">
      <c r="A4" s="135" t="s">
        <v>166</v>
      </c>
      <c r="B4" s="135"/>
    </row>
    <row r="5" spans="1:2" ht="36" customHeight="1">
      <c r="A5" s="142" t="s">
        <v>112</v>
      </c>
      <c r="B5" s="142"/>
    </row>
    <row r="6" spans="1:2" ht="26.25" customHeight="1">
      <c r="A6" s="54" t="s">
        <v>26</v>
      </c>
      <c r="B6" s="54" t="s">
        <v>113</v>
      </c>
    </row>
    <row r="7" spans="1:2" ht="26.25" customHeight="1">
      <c r="A7" s="22" t="s">
        <v>3</v>
      </c>
      <c r="B7" s="23"/>
    </row>
    <row r="8" spans="1:2" ht="26.25" customHeight="1">
      <c r="A8" s="50" t="s">
        <v>8</v>
      </c>
      <c r="B8" s="32">
        <f>ผลสัมฤทธิ์!B27</f>
        <v>0</v>
      </c>
    </row>
    <row r="9" spans="1:2" ht="26.25" customHeight="1">
      <c r="A9" s="50" t="s">
        <v>10</v>
      </c>
      <c r="B9" s="32">
        <f>ผลสัมฤทธิ์!D27</f>
        <v>0</v>
      </c>
    </row>
    <row r="10" spans="1:2" ht="26.25" customHeight="1">
      <c r="A10" s="50" t="s">
        <v>11</v>
      </c>
      <c r="B10" s="32">
        <f>ผลสัมฤทธิ์!F27</f>
        <v>0</v>
      </c>
    </row>
    <row r="11" spans="1:2" ht="26.25" customHeight="1">
      <c r="A11" s="50" t="s">
        <v>114</v>
      </c>
      <c r="B11" s="32">
        <f>ผลสัมฤทธิ์!H27</f>
        <v>0</v>
      </c>
    </row>
    <row r="12" spans="1:2" ht="26.25" customHeight="1">
      <c r="A12" s="50" t="s">
        <v>22</v>
      </c>
      <c r="B12" s="32">
        <f>ผลสัมฤทธิ์!J27</f>
        <v>0</v>
      </c>
    </row>
    <row r="13" spans="1:2" ht="26.25" customHeight="1">
      <c r="A13" s="50" t="s">
        <v>13</v>
      </c>
      <c r="B13" s="32">
        <f>ผลสัมฤทธิ์!L27</f>
        <v>0</v>
      </c>
    </row>
    <row r="14" spans="1:2" ht="26.25" customHeight="1">
      <c r="A14" s="50" t="s">
        <v>23</v>
      </c>
      <c r="B14" s="32">
        <f>ผลสัมฤทธิ์!N27</f>
        <v>0</v>
      </c>
    </row>
    <row r="15" spans="1:2" ht="26.25" customHeight="1">
      <c r="A15" s="50" t="s">
        <v>104</v>
      </c>
      <c r="B15" s="32">
        <f>ผลสัมฤทธิ์!P27</f>
        <v>0</v>
      </c>
    </row>
    <row r="16" spans="1:2" ht="26.25" customHeight="1">
      <c r="A16" s="11" t="s">
        <v>105</v>
      </c>
      <c r="B16" s="32">
        <f>ผลสัมฤทธิ์!R27</f>
        <v>0</v>
      </c>
    </row>
    <row r="17" spans="1:2" ht="26.25" customHeight="1">
      <c r="A17" s="50" t="s">
        <v>24</v>
      </c>
      <c r="B17" s="32">
        <f>ผลสัมฤทธิ์!T27</f>
        <v>0</v>
      </c>
    </row>
    <row r="18" spans="1:2" ht="26.25" customHeight="1">
      <c r="A18" s="50" t="s">
        <v>17</v>
      </c>
      <c r="B18" s="32">
        <f>ผลสัมฤทธิ์!V27</f>
        <v>0</v>
      </c>
    </row>
    <row r="19" spans="1:2" ht="26.25" customHeight="1">
      <c r="A19" s="93" t="s">
        <v>4</v>
      </c>
      <c r="B19" s="94"/>
    </row>
    <row r="20" spans="1:2" ht="26.25" customHeight="1">
      <c r="A20" s="95" t="s">
        <v>167</v>
      </c>
      <c r="B20" s="159">
        <f>ผลสัมฤทธิ์!X27</f>
        <v>0</v>
      </c>
    </row>
    <row r="21" spans="1:2" ht="26.25" customHeight="1">
      <c r="A21" s="95" t="s">
        <v>168</v>
      </c>
      <c r="B21" s="159">
        <f>ผลสัมฤทธิ์!Z27</f>
        <v>0</v>
      </c>
    </row>
    <row r="22" spans="1:2" ht="26.25" customHeight="1">
      <c r="A22" s="95" t="s">
        <v>169</v>
      </c>
      <c r="B22" s="159">
        <f>ผลสัมฤทธิ์!AB27</f>
        <v>0</v>
      </c>
    </row>
    <row r="23" spans="1:2" ht="26.25" customHeight="1">
      <c r="A23" s="95" t="s">
        <v>170</v>
      </c>
      <c r="B23" s="159">
        <f>ผลสัมฤทธิ์!AD27</f>
        <v>0</v>
      </c>
    </row>
    <row r="24" spans="1:2" ht="26.25" customHeight="1">
      <c r="A24" s="50" t="s">
        <v>171</v>
      </c>
      <c r="B24" s="32">
        <f>ผลสัมฤทธิ์!AF27</f>
        <v>0</v>
      </c>
    </row>
    <row r="25" spans="1:2" ht="26.25" customHeight="1">
      <c r="A25" s="50" t="s">
        <v>172</v>
      </c>
      <c r="B25" s="32">
        <f>ผลสัมฤทธิ์!AH27</f>
        <v>0</v>
      </c>
    </row>
    <row r="26" spans="1:2" ht="26.25" customHeight="1">
      <c r="A26" s="54" t="s">
        <v>6</v>
      </c>
      <c r="B26" s="96">
        <f>AVERAGE(B8:B18,B20:B25)</f>
        <v>0</v>
      </c>
    </row>
    <row r="27" spans="1:2" ht="20.149999999999999" customHeight="1">
      <c r="A27" s="8"/>
      <c r="B27" s="6"/>
    </row>
    <row r="28" spans="1:2" ht="20.149999999999999" customHeight="1">
      <c r="A28" s="5"/>
      <c r="B28" s="56"/>
    </row>
    <row r="29" spans="1:2" ht="20.149999999999999" customHeight="1">
      <c r="A29" s="5"/>
      <c r="B29" s="56"/>
    </row>
    <row r="30" spans="1:2" ht="20.149999999999999" customHeight="1">
      <c r="A30" s="5"/>
      <c r="B30" s="56"/>
    </row>
    <row r="31" spans="1:2" ht="20.149999999999999" customHeight="1">
      <c r="A31" s="5"/>
      <c r="B31" s="56"/>
    </row>
  </sheetData>
  <mergeCells count="4">
    <mergeCell ref="A2:B2"/>
    <mergeCell ref="A3:B3"/>
    <mergeCell ref="A4:B4"/>
    <mergeCell ref="A5:B5"/>
  </mergeCells>
  <pageMargins left="0.9055118110236221" right="0.70866141732283472" top="0.35433070866141736" bottom="0.39370078740157483" header="0.31496062992125984" footer="0.31496062992125984"/>
  <pageSetup paperSize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19" zoomScaleNormal="100" workbookViewId="0">
      <selection activeCell="H33" sqref="H33"/>
    </sheetView>
  </sheetViews>
  <sheetFormatPr defaultColWidth="9" defaultRowHeight="25"/>
  <cols>
    <col min="1" max="1" width="26.1640625" style="98" customWidth="1"/>
    <col min="2" max="2" width="7.1640625" style="98" customWidth="1"/>
    <col min="3" max="10" width="5.4140625" style="97" customWidth="1"/>
    <col min="11" max="16384" width="9" style="98"/>
  </cols>
  <sheetData>
    <row r="1" spans="1:13" ht="39" customHeight="1">
      <c r="A1" s="135" t="s">
        <v>25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3" ht="20.149999999999999" customHeight="1">
      <c r="A2" s="148" t="s">
        <v>166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3" ht="30.75" customHeight="1">
      <c r="A3" s="149" t="s">
        <v>118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13" ht="20.149999999999999" customHeight="1">
      <c r="A4" s="144" t="s">
        <v>26</v>
      </c>
      <c r="B4" s="144" t="s">
        <v>103</v>
      </c>
      <c r="C4" s="144"/>
      <c r="D4" s="144"/>
      <c r="E4" s="144"/>
      <c r="F4" s="144"/>
      <c r="G4" s="144"/>
      <c r="H4" s="144"/>
      <c r="I4" s="144"/>
      <c r="J4" s="144"/>
    </row>
    <row r="5" spans="1:13" ht="20.149999999999999" customHeight="1">
      <c r="A5" s="144"/>
      <c r="B5" s="144" t="s">
        <v>27</v>
      </c>
      <c r="C5" s="144"/>
      <c r="D5" s="144"/>
      <c r="E5" s="144"/>
      <c r="F5" s="144"/>
      <c r="G5" s="144"/>
      <c r="H5" s="144"/>
      <c r="I5" s="144"/>
      <c r="J5" s="144"/>
    </row>
    <row r="6" spans="1:13" ht="20.149999999999999" customHeight="1">
      <c r="A6" s="144"/>
      <c r="B6" s="146" t="s">
        <v>119</v>
      </c>
      <c r="C6" s="144">
        <v>0</v>
      </c>
      <c r="D6" s="144">
        <v>1</v>
      </c>
      <c r="E6" s="144">
        <v>1.5</v>
      </c>
      <c r="F6" s="144">
        <v>2</v>
      </c>
      <c r="G6" s="144">
        <v>2.5</v>
      </c>
      <c r="H6" s="144">
        <v>3</v>
      </c>
      <c r="I6" s="144">
        <v>3.5</v>
      </c>
      <c r="J6" s="144">
        <v>4</v>
      </c>
    </row>
    <row r="7" spans="1:13" ht="20.149999999999999" customHeight="1">
      <c r="A7" s="144"/>
      <c r="B7" s="147"/>
      <c r="C7" s="144"/>
      <c r="D7" s="144"/>
      <c r="E7" s="144"/>
      <c r="F7" s="144"/>
      <c r="G7" s="144"/>
      <c r="H7" s="144"/>
      <c r="I7" s="144"/>
      <c r="J7" s="144"/>
    </row>
    <row r="8" spans="1:13" ht="20.149999999999999" customHeight="1">
      <c r="A8" s="99" t="s">
        <v>3</v>
      </c>
      <c r="B8" s="39"/>
      <c r="C8" s="39"/>
      <c r="D8" s="39"/>
      <c r="E8" s="39"/>
      <c r="F8" s="39"/>
      <c r="G8" s="39"/>
      <c r="H8" s="39"/>
      <c r="I8" s="39"/>
      <c r="J8" s="39"/>
    </row>
    <row r="9" spans="1:13" ht="20.149999999999999" customHeight="1">
      <c r="A9" s="100" t="s">
        <v>8</v>
      </c>
      <c r="B9" s="57">
        <f>SUM(C9:J9)</f>
        <v>18</v>
      </c>
      <c r="C9" s="106">
        <f>COUNTIF(ผลสัมฤทธิ์!C8:C25,"0")</f>
        <v>18</v>
      </c>
      <c r="D9" s="106">
        <f>COUNTIF(ผลสัมฤทธิ์!C8:C25,"1")</f>
        <v>0</v>
      </c>
      <c r="E9" s="106">
        <f>COUNTIF(ผลสัมฤทธิ์!C8:C25,"1.5")</f>
        <v>0</v>
      </c>
      <c r="F9" s="106">
        <f>COUNTIF(ผลสัมฤทธิ์!C8:C25,"2")</f>
        <v>0</v>
      </c>
      <c r="G9" s="106">
        <f>COUNTIF(ผลสัมฤทธิ์!C8:C25,"2.5")</f>
        <v>0</v>
      </c>
      <c r="H9" s="106">
        <f>COUNTIF(ผลสัมฤทธิ์!C8:C25,"3")</f>
        <v>0</v>
      </c>
      <c r="I9" s="106">
        <f>COUNTIF(ผลสัมฤทธิ์!C8:C25,"3.5")</f>
        <v>0</v>
      </c>
      <c r="J9" s="106">
        <f>COUNTIF(ผลสัมฤทธิ์!C8:C25,"4")</f>
        <v>0</v>
      </c>
      <c r="M9" s="98" t="s">
        <v>154</v>
      </c>
    </row>
    <row r="10" spans="1:13" ht="20.149999999999999" customHeight="1">
      <c r="A10" s="100" t="s">
        <v>10</v>
      </c>
      <c r="B10" s="57">
        <f t="shared" ref="B10:B19" si="0">SUM(C10:J10)</f>
        <v>18</v>
      </c>
      <c r="C10" s="106">
        <f>COUNTIF(ผลสัมฤทธิ์!E8:E25,"0")</f>
        <v>18</v>
      </c>
      <c r="D10" s="106">
        <f>COUNTIF(ผลสัมฤทธิ์!E8:E25,"1")</f>
        <v>0</v>
      </c>
      <c r="E10" s="106">
        <f>COUNTIF(ผลสัมฤทธิ์!E8:E25,"1.5")</f>
        <v>0</v>
      </c>
      <c r="F10" s="106">
        <f>COUNTIF(ผลสัมฤทธิ์!E8:E25,"2")</f>
        <v>0</v>
      </c>
      <c r="G10" s="106">
        <f>COUNTIF(ผลสัมฤทธิ์!E8:E25,"2.5")</f>
        <v>0</v>
      </c>
      <c r="H10" s="106">
        <f>COUNTIF(ผลสัมฤทธิ์!E8:E25,"3")</f>
        <v>0</v>
      </c>
      <c r="I10" s="106">
        <f>COUNTIF(ผลสัมฤทธิ์!E8:E25,"3.5")</f>
        <v>0</v>
      </c>
      <c r="J10" s="106">
        <f>COUNTIF(ผลสัมฤทธิ์!E8:E25,"4")</f>
        <v>0</v>
      </c>
    </row>
    <row r="11" spans="1:13" ht="20.149999999999999" customHeight="1">
      <c r="A11" s="100" t="s">
        <v>11</v>
      </c>
      <c r="B11" s="57">
        <f t="shared" si="0"/>
        <v>18</v>
      </c>
      <c r="C11" s="106">
        <f>COUNTIF(ผลสัมฤทธิ์!G8:G25,"0")</f>
        <v>18</v>
      </c>
      <c r="D11" s="106">
        <f>COUNTIF(ผลสัมฤทธิ์!G8:G25,"1")</f>
        <v>0</v>
      </c>
      <c r="E11" s="106">
        <f>COUNTIF(ผลสัมฤทธิ์!G8:G25,"1.5")</f>
        <v>0</v>
      </c>
      <c r="F11" s="106">
        <f>COUNTIF(ผลสัมฤทธิ์!G8:G25,"2")</f>
        <v>0</v>
      </c>
      <c r="G11" s="106">
        <f>COUNTIF(ผลสัมฤทธิ์!G8:G25,"2.5")</f>
        <v>0</v>
      </c>
      <c r="H11" s="106">
        <f>COUNTIF(ผลสัมฤทธิ์!G8:G25,"3")</f>
        <v>0</v>
      </c>
      <c r="I11" s="106">
        <f>COUNTIF(ผลสัมฤทธิ์!G8:G25,"3.5")</f>
        <v>0</v>
      </c>
      <c r="J11" s="106">
        <f>COUNTIF(ผลสัมฤทธิ์!G8:G25,"4")</f>
        <v>0</v>
      </c>
    </row>
    <row r="12" spans="1:13" ht="20.149999999999999" customHeight="1">
      <c r="A12" s="100" t="s">
        <v>114</v>
      </c>
      <c r="B12" s="57">
        <f t="shared" si="0"/>
        <v>18</v>
      </c>
      <c r="C12" s="106">
        <f>COUNTIF(ผลสัมฤทธิ์!I8:I25,"0")</f>
        <v>18</v>
      </c>
      <c r="D12" s="106">
        <f>COUNTIF(ผลสัมฤทธิ์!I8:I25,"1")</f>
        <v>0</v>
      </c>
      <c r="E12" s="106">
        <f>COUNTIF(ผลสัมฤทธิ์!I8:I25,"1.5")</f>
        <v>0</v>
      </c>
      <c r="F12" s="106">
        <f>COUNTIF(ผลสัมฤทธิ์!I8:I25,"2")</f>
        <v>0</v>
      </c>
      <c r="G12" s="106">
        <f>COUNTIF(ผลสัมฤทธิ์!I8:I25,"2.5")</f>
        <v>0</v>
      </c>
      <c r="H12" s="106">
        <f>COUNTIF(ผลสัมฤทธิ์!I8:I25,"3")</f>
        <v>0</v>
      </c>
      <c r="I12" s="106">
        <f>COUNTIF(ผลสัมฤทธิ์!I8:I25,"3.5")</f>
        <v>0</v>
      </c>
      <c r="J12" s="106">
        <f>COUNTIF(ผลสัมฤทธิ์!I8:I25,"4")</f>
        <v>0</v>
      </c>
    </row>
    <row r="13" spans="1:13" ht="20.149999999999999" customHeight="1">
      <c r="A13" s="100" t="s">
        <v>22</v>
      </c>
      <c r="B13" s="57">
        <f t="shared" si="0"/>
        <v>18</v>
      </c>
      <c r="C13" s="106">
        <f>COUNTIF(ผลสัมฤทธิ์!K8:K25,"0")</f>
        <v>18</v>
      </c>
      <c r="D13" s="106">
        <f>COUNTIF(ผลสัมฤทธิ์!K8:K25,"1")</f>
        <v>0</v>
      </c>
      <c r="E13" s="106">
        <f>COUNTIF(ผลสัมฤทธิ์!K8:K25,"1.5")</f>
        <v>0</v>
      </c>
      <c r="F13" s="106">
        <f>COUNTIF(ผลสัมฤทธิ์!K8:K25,"2")</f>
        <v>0</v>
      </c>
      <c r="G13" s="106">
        <f>COUNTIF(ผลสัมฤทธิ์!K8:K25,"2.5")</f>
        <v>0</v>
      </c>
      <c r="H13" s="106">
        <f>COUNTIF(ผลสัมฤทธิ์!K8:K25,"3")</f>
        <v>0</v>
      </c>
      <c r="I13" s="106">
        <f>COUNTIF(ผลสัมฤทธิ์!K8:K25,"3.5")</f>
        <v>0</v>
      </c>
      <c r="J13" s="106">
        <f>COUNTIF(ผลสัมฤทธิ์!K8:K25,"4")</f>
        <v>0</v>
      </c>
    </row>
    <row r="14" spans="1:13" ht="20.149999999999999" customHeight="1">
      <c r="A14" s="100" t="s">
        <v>13</v>
      </c>
      <c r="B14" s="57">
        <f t="shared" si="0"/>
        <v>18</v>
      </c>
      <c r="C14" s="106">
        <f>COUNTIF(ผลสัมฤทธิ์!M8:M25,"0")</f>
        <v>18</v>
      </c>
      <c r="D14" s="106">
        <f>COUNTIF(ผลสัมฤทธิ์!M8:M25,"1")</f>
        <v>0</v>
      </c>
      <c r="E14" s="106">
        <f>COUNTIF(ผลสัมฤทธิ์!M8:M25,"1.5")</f>
        <v>0</v>
      </c>
      <c r="F14" s="106">
        <f>COUNTIF(ผลสัมฤทธิ์!M8:M25,"2")</f>
        <v>0</v>
      </c>
      <c r="G14" s="106">
        <f>COUNTIF(ผลสัมฤทธิ์!M8:M25,"2.5")</f>
        <v>0</v>
      </c>
      <c r="H14" s="106">
        <f>COUNTIF(ผลสัมฤทธิ์!M8:M25,"3")</f>
        <v>0</v>
      </c>
      <c r="I14" s="106">
        <f>COUNTIF(ผลสัมฤทธิ์!M8:M25,"3.5")</f>
        <v>0</v>
      </c>
      <c r="J14" s="106">
        <f>COUNTIF(ผลสัมฤทธิ์!M8:M25,"4")</f>
        <v>0</v>
      </c>
    </row>
    <row r="15" spans="1:13" ht="20.149999999999999" customHeight="1">
      <c r="A15" s="100" t="s">
        <v>23</v>
      </c>
      <c r="B15" s="57">
        <f t="shared" si="0"/>
        <v>18</v>
      </c>
      <c r="C15" s="106">
        <f>COUNTIF(ผลสัมฤทธิ์!O8:O26,"0")</f>
        <v>18</v>
      </c>
      <c r="D15" s="106">
        <f>COUNTIF(ผลสัมฤทธิ์!O9:O26,"1")</f>
        <v>0</v>
      </c>
      <c r="E15" s="106">
        <f>COUNTIF(ผลสัมฤทธิ์!O9:O26,"1.5")</f>
        <v>0</v>
      </c>
      <c r="F15" s="106">
        <f>COUNTIF(ผลสัมฤทธิ์!O9:O26,"2")</f>
        <v>0</v>
      </c>
      <c r="G15" s="106">
        <f>COUNTIF(ผลสัมฤทธิ์!O9:O26,"2.5")</f>
        <v>0</v>
      </c>
      <c r="H15" s="106">
        <f>COUNTIF(ผลสัมฤทธิ์!O9:O26,"3")</f>
        <v>0</v>
      </c>
      <c r="I15" s="106">
        <f>COUNTIF(ผลสัมฤทธิ์!O8:O26,"3.5")</f>
        <v>0</v>
      </c>
      <c r="J15" s="106">
        <f>COUNTIF(ผลสัมฤทธิ์!O8:O26,"4")</f>
        <v>0</v>
      </c>
    </row>
    <row r="16" spans="1:13" ht="20.149999999999999" customHeight="1">
      <c r="A16" s="100" t="s">
        <v>104</v>
      </c>
      <c r="B16" s="57">
        <f t="shared" si="0"/>
        <v>18</v>
      </c>
      <c r="C16" s="106">
        <f>COUNTIF(ผลสัมฤทธิ์!$Q$8:$Q$25,"0")</f>
        <v>18</v>
      </c>
      <c r="D16" s="106">
        <f>COUNTIF(ผลสัมฤทธิ์!$Q$8:$Q$25,"1")</f>
        <v>0</v>
      </c>
      <c r="E16" s="106">
        <f>COUNTIF(ผลสัมฤทธิ์!$Q$8:$Q$25,"1.5")</f>
        <v>0</v>
      </c>
      <c r="F16" s="106">
        <f>COUNTIF(ผลสัมฤทธิ์!$Q$8:$Q$25,"2")</f>
        <v>0</v>
      </c>
      <c r="G16" s="106">
        <f>COUNTIF(ผลสัมฤทธิ์!$Q$8:$Q$25,"2.5")</f>
        <v>0</v>
      </c>
      <c r="H16" s="106">
        <f>COUNTIF(ผลสัมฤทธิ์!$Q$8:$Q$25,"3")</f>
        <v>0</v>
      </c>
      <c r="I16" s="106">
        <f>COUNTIF(ผลสัมฤทธิ์!$Q$8:$Q$25,"3.5")</f>
        <v>0</v>
      </c>
      <c r="J16" s="106">
        <f>COUNTIF(ผลสัมฤทธิ์!$Q$8:$Q$25,"4")</f>
        <v>0</v>
      </c>
    </row>
    <row r="17" spans="1:10" ht="20.149999999999999" customHeight="1">
      <c r="A17" s="101" t="s">
        <v>105</v>
      </c>
      <c r="B17" s="57">
        <f t="shared" si="0"/>
        <v>18</v>
      </c>
      <c r="C17" s="106">
        <f>COUNTIF(ผลสัมฤทธิ์!$S$8:$S$25,"0")</f>
        <v>18</v>
      </c>
      <c r="D17" s="106">
        <f>COUNTIF(ผลสัมฤทธิ์!$S$8:$S$25,"1")</f>
        <v>0</v>
      </c>
      <c r="E17" s="106">
        <f>COUNTIF(ผลสัมฤทธิ์!$S$8:$S$25,"1.5")</f>
        <v>0</v>
      </c>
      <c r="F17" s="106">
        <f>COUNTIF(ผลสัมฤทธิ์!$S$8:$S$25,"2")</f>
        <v>0</v>
      </c>
      <c r="G17" s="106">
        <f>COUNTIF(ผลสัมฤทธิ์!$S$8:$S$25,"2.5")</f>
        <v>0</v>
      </c>
      <c r="H17" s="106">
        <f>COUNTIF(ผลสัมฤทธิ์!$S$8:$S$25,"3")</f>
        <v>0</v>
      </c>
      <c r="I17" s="106">
        <f>COUNTIF(ผลสัมฤทธิ์!$S$8:$S$25,"3.5")</f>
        <v>0</v>
      </c>
      <c r="J17" s="106">
        <f>COUNTIF(ผลสัมฤทธิ์!$S$8:$S$25,"4")</f>
        <v>0</v>
      </c>
    </row>
    <row r="18" spans="1:10" ht="20.149999999999999" customHeight="1">
      <c r="A18" s="100" t="s">
        <v>24</v>
      </c>
      <c r="B18" s="57">
        <f t="shared" si="0"/>
        <v>18</v>
      </c>
      <c r="C18" s="106">
        <f>COUNTIF(ผลสัมฤทธิ์!$U$8:$U$25,"0")</f>
        <v>18</v>
      </c>
      <c r="D18" s="106">
        <f>COUNTIF(ผลสัมฤทธิ์!$U$8:$U$25,"1")</f>
        <v>0</v>
      </c>
      <c r="E18" s="106">
        <f>COUNTIF(ผลสัมฤทธิ์!$U$8:$U$25,"1.5")</f>
        <v>0</v>
      </c>
      <c r="F18" s="106">
        <f>COUNTIF(ผลสัมฤทธิ์!$U$8:$U$25,"2")</f>
        <v>0</v>
      </c>
      <c r="G18" s="106">
        <f>COUNTIF(ผลสัมฤทธิ์!$U$8:$U$25,"2.5")</f>
        <v>0</v>
      </c>
      <c r="H18" s="106">
        <f>COUNTIF(ผลสัมฤทธิ์!$U$8:$U$25,"3")</f>
        <v>0</v>
      </c>
      <c r="I18" s="106">
        <f>COUNTIF(ผลสัมฤทธิ์!$U$8:$U$25,"3.5")</f>
        <v>0</v>
      </c>
      <c r="J18" s="106">
        <f>COUNTIF(ผลสัมฤทธิ์!$U$8:$U$25,"4")</f>
        <v>0</v>
      </c>
    </row>
    <row r="19" spans="1:10" ht="20.149999999999999" customHeight="1">
      <c r="A19" s="100" t="s">
        <v>17</v>
      </c>
      <c r="B19" s="57">
        <f t="shared" si="0"/>
        <v>18</v>
      </c>
      <c r="C19" s="106">
        <f>COUNTIF(ผลสัมฤทธิ์!$W$8:$W$25,"0")</f>
        <v>18</v>
      </c>
      <c r="D19" s="106">
        <f>COUNTIF(ผลสัมฤทธิ์!$W$8:$W$25,"1")</f>
        <v>0</v>
      </c>
      <c r="E19" s="106">
        <f>COUNTIF(ผลสัมฤทธิ์!$W$8:$W$25,"1.5")</f>
        <v>0</v>
      </c>
      <c r="F19" s="106">
        <f>COUNTIF(ผลสัมฤทธิ์!$W$8:$W$25,"2")</f>
        <v>0</v>
      </c>
      <c r="G19" s="106">
        <f>COUNTIF(ผลสัมฤทธิ์!$W$8:$W$25,"2.5")</f>
        <v>0</v>
      </c>
      <c r="H19" s="106">
        <f>COUNTIF(ผลสัมฤทธิ์!$W$8:$W$25,"3")</f>
        <v>0</v>
      </c>
      <c r="I19" s="106">
        <f>COUNTIF(ผลสัมฤทธิ์!$W$8:$W$25,"3.5")</f>
        <v>0</v>
      </c>
      <c r="J19" s="106">
        <f>COUNTIF(ผลสัมฤทธิ์!$W$8:$W$25,"4")</f>
        <v>0</v>
      </c>
    </row>
    <row r="20" spans="1:10" ht="20.149999999999999" customHeight="1">
      <c r="A20" s="99" t="s">
        <v>4</v>
      </c>
      <c r="B20" s="40"/>
      <c r="C20" s="40"/>
      <c r="D20" s="40"/>
      <c r="E20" s="40"/>
      <c r="F20" s="40"/>
      <c r="G20" s="40"/>
      <c r="H20" s="40"/>
      <c r="I20" s="40"/>
      <c r="J20" s="40"/>
    </row>
    <row r="21" spans="1:10" ht="20.149999999999999" customHeight="1">
      <c r="A21" s="102" t="s">
        <v>115</v>
      </c>
      <c r="B21" s="103">
        <f t="shared" ref="B21:B24" si="1">SUM(C21:J21)</f>
        <v>18</v>
      </c>
      <c r="C21" s="106">
        <f>COUNTIF(ผลสัมฤทธิ์!$Y$8:$Y$25,"0")</f>
        <v>18</v>
      </c>
      <c r="D21" s="106">
        <f>COUNTIF(ผลสัมฤทธิ์!$Y$8:$Y$25,"1")</f>
        <v>0</v>
      </c>
      <c r="E21" s="106">
        <f>COUNTIF(ผลสัมฤทธิ์!$Y$8:$Y$25,"1.5")</f>
        <v>0</v>
      </c>
      <c r="F21" s="106">
        <f>COUNTIF(ผลสัมฤทธิ์!$Y$8:$Y$25,"2")</f>
        <v>0</v>
      </c>
      <c r="G21" s="106">
        <f>COUNTIF(ผลสัมฤทธิ์!$Y$8:$Y$25,"2.5")</f>
        <v>0</v>
      </c>
      <c r="H21" s="106">
        <f>COUNTIF(ผลสัมฤทธิ์!$Y$8:$Y$25,"3")</f>
        <v>0</v>
      </c>
      <c r="I21" s="106">
        <f>COUNTIF(ผลสัมฤทธิ์!$Y$8:$Y$25,"3.5")</f>
        <v>0</v>
      </c>
      <c r="J21" s="106">
        <f>COUNTIF(ผลสัมฤทธิ์!$Y$8:$Y$25,"4")</f>
        <v>0</v>
      </c>
    </row>
    <row r="22" spans="1:10" ht="20.149999999999999" customHeight="1">
      <c r="A22" s="102" t="s">
        <v>116</v>
      </c>
      <c r="B22" s="103">
        <f t="shared" si="1"/>
        <v>18</v>
      </c>
      <c r="C22" s="106">
        <f>COUNTIF(ผลสัมฤทธิ์!$AA$8:$AA$25,"0")</f>
        <v>18</v>
      </c>
      <c r="D22" s="106">
        <f>COUNTIF(ผลสัมฤทธิ์!$AA$8:$AA$25,"1")</f>
        <v>0</v>
      </c>
      <c r="E22" s="106">
        <f>COUNTIF(ผลสัมฤทธิ์!$AA$8:$AA$25,"1.5")</f>
        <v>0</v>
      </c>
      <c r="F22" s="106">
        <f>COUNTIF(ผลสัมฤทธิ์!$AA$8:$AA$25,"2")</f>
        <v>0</v>
      </c>
      <c r="G22" s="106">
        <f>COUNTIF(ผลสัมฤทธิ์!$AA$8:$AA$25,"2.5")</f>
        <v>0</v>
      </c>
      <c r="H22" s="106">
        <f>COUNTIF(ผลสัมฤทธิ์!$AA$8:$AA$25,"3")</f>
        <v>0</v>
      </c>
      <c r="I22" s="106">
        <f>COUNTIF(ผลสัมฤทธิ์!$AA$8:$AA$25,"3.5")</f>
        <v>0</v>
      </c>
      <c r="J22" s="106">
        <f>COUNTIF(ผลสัมฤทธิ์!$AA$8:$AA$25,"4")</f>
        <v>0</v>
      </c>
    </row>
    <row r="23" spans="1:10" ht="20.149999999999999" customHeight="1">
      <c r="A23" s="102" t="s">
        <v>158</v>
      </c>
      <c r="B23" s="103">
        <f t="shared" si="1"/>
        <v>18</v>
      </c>
      <c r="C23" s="106">
        <f>COUNTIF(ผลสัมฤทธิ์!$AC$8:$AC$25,"0")</f>
        <v>18</v>
      </c>
      <c r="D23" s="106">
        <f>COUNTIF(ผลสัมฤทธิ์!$AC$8:$AC$25,"1")</f>
        <v>0</v>
      </c>
      <c r="E23" s="106">
        <f>COUNTIF(ผลสัมฤทธิ์!$AC$8:$AC$25,"1.5")</f>
        <v>0</v>
      </c>
      <c r="F23" s="106">
        <f>COUNTIF(ผลสัมฤทธิ์!$AC$8:$AC$25,"2")</f>
        <v>0</v>
      </c>
      <c r="G23" s="106">
        <f>COUNTIF(ผลสัมฤทธิ์!$AC$8:$AC$25,"2.5")</f>
        <v>0</v>
      </c>
      <c r="H23" s="106">
        <f>COUNTIF(ผลสัมฤทธิ์!$AC$8:$AC$25,"3")</f>
        <v>0</v>
      </c>
      <c r="I23" s="106">
        <f>COUNTIF(ผลสัมฤทธิ์!$AC$8:$AC$25,"3.5")</f>
        <v>0</v>
      </c>
      <c r="J23" s="106">
        <f>COUNTIF(ผลสัมฤทธิ์!$AC$8:$AC$25,"4")</f>
        <v>0</v>
      </c>
    </row>
    <row r="24" spans="1:10" ht="20.149999999999999" customHeight="1">
      <c r="A24" s="102" t="s">
        <v>157</v>
      </c>
      <c r="B24" s="103">
        <f t="shared" si="1"/>
        <v>18</v>
      </c>
      <c r="C24" s="106">
        <f>COUNTIF(ผลสัมฤทธิ์!$AE$8:$AE$25,"0")</f>
        <v>18</v>
      </c>
      <c r="D24" s="106">
        <f>COUNTIF(ผลสัมฤทธิ์!$AE$8:$AE$25,"1")</f>
        <v>0</v>
      </c>
      <c r="E24" s="106">
        <f>COUNTIF(ผลสัมฤทธิ์!$AE$8:$AE$25,"1.5")</f>
        <v>0</v>
      </c>
      <c r="F24" s="106">
        <f>COUNTIF(ผลสัมฤทธิ์!$AE$8:$AE$25,"2")</f>
        <v>0</v>
      </c>
      <c r="G24" s="106">
        <f>COUNTIF(ผลสัมฤทธิ์!$AE$8:$AE$25,"2.5")</f>
        <v>0</v>
      </c>
      <c r="H24" s="106">
        <f>COUNTIF(ผลสัมฤทธิ์!$AE$8:$AE$25,"3")</f>
        <v>0</v>
      </c>
      <c r="I24" s="106">
        <f>COUNTIF(ผลสัมฤทธิ์!$AE$8:$AE$25,"3.5")</f>
        <v>0</v>
      </c>
      <c r="J24" s="106">
        <f>COUNTIF(ผลสัมฤทธิ์!$AE$8:$AE$25,"4")</f>
        <v>0</v>
      </c>
    </row>
    <row r="25" spans="1:10" ht="20.149999999999999" customHeight="1">
      <c r="A25" s="100" t="s">
        <v>117</v>
      </c>
      <c r="B25" s="103">
        <f>SUM(C25:J25)</f>
        <v>18</v>
      </c>
      <c r="C25" s="106">
        <f>COUNTIF(ผลสัมฤทธิ์!$AG$8:$AG$25,"0")</f>
        <v>18</v>
      </c>
      <c r="D25" s="106">
        <f>COUNTIF(ผลสัมฤทธิ์!$AG$8:$AG$25,"1")</f>
        <v>0</v>
      </c>
      <c r="E25" s="106">
        <f>COUNTIF(ผลสัมฤทธิ์!$AG$8:$AG$25,"1.5")</f>
        <v>0</v>
      </c>
      <c r="F25" s="106">
        <f>COUNTIF(ผลสัมฤทธิ์!$AG$8:$AG$25,"2")</f>
        <v>0</v>
      </c>
      <c r="G25" s="106">
        <f>COUNTIF(ผลสัมฤทธิ์!$AG$8:$AG$25,"2.5")</f>
        <v>0</v>
      </c>
      <c r="H25" s="106">
        <f>COUNTIF(ผลสัมฤทธิ์!$AG$8:$AG$25,"3")</f>
        <v>0</v>
      </c>
      <c r="I25" s="106">
        <f>COUNTIF(ผลสัมฤทธิ์!$AG$8:$AG$25,"3.5")</f>
        <v>0</v>
      </c>
      <c r="J25" s="106">
        <f>COUNTIF(ผลสัมฤทธิ์!$AG$8:$AG$25,"4")</f>
        <v>0</v>
      </c>
    </row>
    <row r="26" spans="1:10" ht="20.149999999999999" customHeight="1">
      <c r="A26" s="100" t="s">
        <v>159</v>
      </c>
      <c r="B26" s="57">
        <f>SUM(C26:J26)</f>
        <v>18</v>
      </c>
      <c r="C26" s="106">
        <f>COUNTIF(ผลสัมฤทธิ์!$AI$8:$AI$25,"0")</f>
        <v>18</v>
      </c>
      <c r="D26" s="106">
        <f>COUNTIF(ผลสัมฤทธิ์!$AI$8:$AI$25,"1")</f>
        <v>0</v>
      </c>
      <c r="E26" s="106">
        <f>COUNTIF(ผลสัมฤทธิ์!$AI$8:$AI$25,"1.5")</f>
        <v>0</v>
      </c>
      <c r="F26" s="106">
        <f>COUNTIF(ผลสัมฤทธิ์!$AI$8:$AI$25,"2")</f>
        <v>0</v>
      </c>
      <c r="G26" s="106">
        <f>COUNTIF(ผลสัมฤทธิ์!$AI$8:$AI$25,"2.5")</f>
        <v>0</v>
      </c>
      <c r="H26" s="106">
        <f>COUNTIF(ผลสัมฤทธิ์!$AI$8:$AI$25,"3")</f>
        <v>0</v>
      </c>
      <c r="I26" s="106">
        <f>COUNTIF(ผลสัมฤทธิ์!$AI$8:$AI$25,"3.5")</f>
        <v>0</v>
      </c>
      <c r="J26" s="106">
        <f>COUNTIF(ผลสัมฤทธิ์!$AI$8:$AI$25,"4")</f>
        <v>0</v>
      </c>
    </row>
    <row r="27" spans="1:10" ht="20.149999999999999" customHeight="1">
      <c r="A27" s="144" t="s">
        <v>29</v>
      </c>
      <c r="B27" s="144"/>
      <c r="C27" s="144"/>
      <c r="D27" s="144"/>
      <c r="E27" s="144"/>
      <c r="F27" s="144"/>
      <c r="G27" s="144"/>
      <c r="H27" s="145">
        <f>(SUM(H9:J26)/SUM(B9:B26))*100</f>
        <v>0</v>
      </c>
      <c r="I27" s="145"/>
      <c r="J27" s="145"/>
    </row>
    <row r="28" spans="1:10" ht="20.149999999999999" customHeight="1">
      <c r="A28" s="144" t="s">
        <v>30</v>
      </c>
      <c r="B28" s="144"/>
      <c r="C28" s="144"/>
      <c r="D28" s="144"/>
      <c r="E28" s="144"/>
      <c r="F28" s="144"/>
      <c r="G28" s="144"/>
      <c r="H28" s="144" t="str">
        <f>IF(H27&gt;=80,"ดีมาก",IF(H27&gt;=70,"ดี",IF(H27&gt;=60,"พอใช้",IF(H27&gt;=50,"ปรับปรุง","0"))))</f>
        <v>0</v>
      </c>
      <c r="I28" s="144"/>
      <c r="J28" s="144"/>
    </row>
    <row r="29" spans="1:10" ht="20.149999999999999" customHeight="1">
      <c r="A29" s="46" t="s">
        <v>129</v>
      </c>
      <c r="B29" s="38"/>
      <c r="C29" s="58"/>
      <c r="D29" s="58"/>
      <c r="E29" s="58"/>
      <c r="F29" s="58"/>
      <c r="G29" s="58"/>
      <c r="H29" s="58"/>
      <c r="I29" s="58"/>
      <c r="J29" s="58"/>
    </row>
    <row r="30" spans="1:10" ht="20.149999999999999" customHeight="1">
      <c r="A30" s="104" t="s">
        <v>120</v>
      </c>
      <c r="B30" s="105" t="s">
        <v>121</v>
      </c>
      <c r="C30" s="82">
        <v>0</v>
      </c>
      <c r="D30" s="47"/>
      <c r="E30" s="58"/>
      <c r="F30" s="58"/>
      <c r="G30" s="58"/>
      <c r="H30" s="58"/>
      <c r="I30" s="58"/>
      <c r="J30" s="58"/>
    </row>
    <row r="31" spans="1:10" ht="20.149999999999999" customHeight="1">
      <c r="A31" s="104" t="s">
        <v>123</v>
      </c>
      <c r="B31" s="105" t="s">
        <v>121</v>
      </c>
      <c r="C31" s="82">
        <v>1</v>
      </c>
      <c r="D31" s="47"/>
      <c r="E31" s="58"/>
      <c r="F31" s="58"/>
      <c r="G31" s="58"/>
      <c r="H31" s="58"/>
      <c r="I31" s="58"/>
      <c r="J31" s="58"/>
    </row>
    <row r="32" spans="1:10" ht="20.149999999999999" customHeight="1">
      <c r="A32" s="104" t="s">
        <v>124</v>
      </c>
      <c r="B32" s="105" t="s">
        <v>121</v>
      </c>
      <c r="C32" s="82">
        <v>1.5</v>
      </c>
      <c r="D32" s="47"/>
      <c r="E32" s="58"/>
      <c r="F32" s="58"/>
      <c r="G32" s="58"/>
      <c r="H32" s="58"/>
      <c r="I32" s="58"/>
      <c r="J32" s="58"/>
    </row>
    <row r="33" spans="1:10" ht="20.149999999999999" customHeight="1">
      <c r="A33" s="104" t="s">
        <v>125</v>
      </c>
      <c r="B33" s="105" t="s">
        <v>121</v>
      </c>
      <c r="C33" s="82">
        <v>2</v>
      </c>
      <c r="D33" s="47"/>
      <c r="E33" s="58"/>
      <c r="F33" s="58"/>
      <c r="G33" s="58"/>
      <c r="H33" s="58"/>
      <c r="I33" s="58"/>
      <c r="J33" s="58"/>
    </row>
    <row r="34" spans="1:10" ht="20.25" customHeight="1">
      <c r="A34" s="104" t="s">
        <v>126</v>
      </c>
      <c r="B34" s="105" t="s">
        <v>121</v>
      </c>
      <c r="C34" s="82">
        <v>2.5</v>
      </c>
      <c r="D34" s="47"/>
      <c r="E34" s="58"/>
      <c r="F34" s="58"/>
      <c r="G34" s="58"/>
      <c r="H34" s="58"/>
      <c r="I34" s="58"/>
      <c r="J34" s="58"/>
    </row>
    <row r="35" spans="1:10" ht="20.25" customHeight="1">
      <c r="A35" s="104" t="s">
        <v>127</v>
      </c>
      <c r="B35" s="105" t="s">
        <v>121</v>
      </c>
      <c r="C35" s="82">
        <v>3</v>
      </c>
      <c r="D35" s="47"/>
      <c r="E35" s="58"/>
      <c r="F35" s="58"/>
      <c r="G35" s="58"/>
      <c r="H35" s="58"/>
      <c r="I35" s="58"/>
      <c r="J35" s="58"/>
    </row>
    <row r="36" spans="1:10" ht="20.25" customHeight="1">
      <c r="A36" s="104" t="s">
        <v>128</v>
      </c>
      <c r="B36" s="105" t="s">
        <v>121</v>
      </c>
      <c r="C36" s="82">
        <v>3.5</v>
      </c>
      <c r="D36" s="47"/>
      <c r="E36" s="58"/>
      <c r="F36" s="58"/>
      <c r="G36" s="58"/>
      <c r="H36" s="58"/>
      <c r="I36" s="58"/>
      <c r="J36" s="58"/>
    </row>
    <row r="37" spans="1:10" ht="20.25" customHeight="1">
      <c r="A37" s="104" t="s">
        <v>122</v>
      </c>
      <c r="B37" s="105" t="s">
        <v>121</v>
      </c>
      <c r="C37" s="82">
        <v>4</v>
      </c>
      <c r="D37" s="47"/>
      <c r="E37" s="58"/>
      <c r="F37" s="58"/>
      <c r="G37" s="58"/>
      <c r="H37" s="58"/>
      <c r="I37" s="58"/>
      <c r="J37" s="58"/>
    </row>
    <row r="38" spans="1:10">
      <c r="A38" s="143"/>
      <c r="B38" s="143"/>
      <c r="C38" s="143"/>
      <c r="D38" s="143"/>
      <c r="E38" s="143"/>
      <c r="F38" s="143"/>
      <c r="G38" s="143"/>
      <c r="H38" s="143"/>
      <c r="I38" s="143"/>
      <c r="J38" s="143"/>
    </row>
    <row r="39" spans="1:10">
      <c r="A39" s="143"/>
      <c r="B39" s="143"/>
      <c r="C39" s="143"/>
      <c r="D39" s="143"/>
      <c r="E39" s="143"/>
      <c r="F39" s="143"/>
      <c r="G39" s="143"/>
      <c r="H39" s="143"/>
      <c r="I39" s="143"/>
      <c r="J39" s="143"/>
    </row>
  </sheetData>
  <mergeCells count="21">
    <mergeCell ref="A1:J1"/>
    <mergeCell ref="A2:J2"/>
    <mergeCell ref="A3:J3"/>
    <mergeCell ref="A4:A7"/>
    <mergeCell ref="B4:J4"/>
    <mergeCell ref="B5:J5"/>
    <mergeCell ref="C6:C7"/>
    <mergeCell ref="D6:D7"/>
    <mergeCell ref="E6:E7"/>
    <mergeCell ref="F6:F7"/>
    <mergeCell ref="G6:G7"/>
    <mergeCell ref="H6:H7"/>
    <mergeCell ref="I6:I7"/>
    <mergeCell ref="A38:J38"/>
    <mergeCell ref="A39:J39"/>
    <mergeCell ref="J6:J7"/>
    <mergeCell ref="A27:G27"/>
    <mergeCell ref="H27:J27"/>
    <mergeCell ref="A28:G28"/>
    <mergeCell ref="H28:J28"/>
    <mergeCell ref="B6:B7"/>
  </mergeCells>
  <pageMargins left="1.155511811" right="0.70866141732283505" top="0.81496062999999996" bottom="0.31496062992126" header="0.31496062992126" footer="0.3149606299212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H16" sqref="H16"/>
    </sheetView>
  </sheetViews>
  <sheetFormatPr defaultColWidth="9" defaultRowHeight="20"/>
  <cols>
    <col min="1" max="1" width="45.4140625" style="48" customWidth="1"/>
    <col min="2" max="2" width="9" style="48"/>
    <col min="3" max="3" width="5" style="48" customWidth="1"/>
    <col min="4" max="4" width="5.25" style="49" customWidth="1"/>
    <col min="5" max="16384" width="9" style="48"/>
  </cols>
  <sheetData>
    <row r="1" spans="1:4" ht="24">
      <c r="A1" s="135" t="s">
        <v>130</v>
      </c>
      <c r="B1" s="135"/>
      <c r="C1" s="135"/>
      <c r="D1" s="135"/>
    </row>
    <row r="2" spans="1:4" ht="24">
      <c r="A2" s="135" t="s">
        <v>173</v>
      </c>
      <c r="B2" s="135"/>
      <c r="C2" s="135"/>
      <c r="D2" s="135"/>
    </row>
    <row r="3" spans="1:4" ht="24">
      <c r="A3" s="135" t="s">
        <v>112</v>
      </c>
      <c r="B3" s="135"/>
      <c r="C3" s="135"/>
      <c r="D3" s="135"/>
    </row>
    <row r="4" spans="1:4" ht="24">
      <c r="A4" s="150" t="s">
        <v>131</v>
      </c>
      <c r="B4" s="150"/>
      <c r="C4" s="150"/>
      <c r="D4" s="150"/>
    </row>
    <row r="5" spans="1:4" ht="24">
      <c r="A5" s="56"/>
      <c r="B5" s="56"/>
      <c r="C5" s="56"/>
      <c r="D5" s="5"/>
    </row>
    <row r="6" spans="1:4" ht="24">
      <c r="A6" s="4" t="s">
        <v>132</v>
      </c>
      <c r="B6" s="5" t="s">
        <v>33</v>
      </c>
      <c r="C6" s="4"/>
      <c r="D6" s="5" t="s">
        <v>38</v>
      </c>
    </row>
    <row r="7" spans="1:4" ht="24">
      <c r="A7" s="4" t="s">
        <v>133</v>
      </c>
      <c r="B7" s="5" t="s">
        <v>33</v>
      </c>
      <c r="C7" s="4"/>
      <c r="D7" s="5" t="s">
        <v>38</v>
      </c>
    </row>
    <row r="8" spans="1:4" ht="24">
      <c r="A8" s="4" t="s">
        <v>134</v>
      </c>
      <c r="B8" s="5" t="s">
        <v>33</v>
      </c>
      <c r="C8" s="4"/>
      <c r="D8" s="5" t="s">
        <v>38</v>
      </c>
    </row>
    <row r="9" spans="1:4" ht="24">
      <c r="A9" s="4" t="s">
        <v>135</v>
      </c>
      <c r="B9" s="5" t="s">
        <v>33</v>
      </c>
      <c r="C9" s="4"/>
      <c r="D9" s="5" t="s">
        <v>38</v>
      </c>
    </row>
    <row r="10" spans="1:4" ht="24">
      <c r="A10" s="4" t="s">
        <v>136</v>
      </c>
      <c r="B10" s="5" t="s">
        <v>33</v>
      </c>
      <c r="C10" s="4"/>
      <c r="D10" s="5" t="s">
        <v>38</v>
      </c>
    </row>
    <row r="11" spans="1:4" ht="24">
      <c r="A11" s="46" t="s">
        <v>137</v>
      </c>
      <c r="B11" s="3"/>
      <c r="C11" s="3">
        <f>SUM(C6:C10)</f>
        <v>0</v>
      </c>
      <c r="D11" s="107" t="s">
        <v>38</v>
      </c>
    </row>
    <row r="12" spans="1:4" ht="24">
      <c r="A12" s="4"/>
      <c r="B12" s="4"/>
      <c r="C12" s="4"/>
      <c r="D12" s="5"/>
    </row>
    <row r="13" spans="1:4" ht="24">
      <c r="A13" s="4"/>
      <c r="B13" s="4"/>
      <c r="C13" s="4"/>
      <c r="D13" s="5"/>
    </row>
    <row r="14" spans="1:4" ht="24">
      <c r="A14" s="5" t="s">
        <v>160</v>
      </c>
      <c r="B14" s="47" t="s">
        <v>139</v>
      </c>
      <c r="C14" s="4"/>
      <c r="D14" s="5"/>
    </row>
    <row r="15" spans="1:4" ht="24">
      <c r="A15" s="5" t="s">
        <v>138</v>
      </c>
      <c r="B15" s="4"/>
      <c r="C15" s="4"/>
      <c r="D15" s="5"/>
    </row>
    <row r="16" spans="1:4" ht="24">
      <c r="A16" s="4"/>
      <c r="B16" s="4"/>
      <c r="C16" s="4"/>
      <c r="D16" s="5"/>
    </row>
    <row r="17" spans="1:4" ht="24">
      <c r="A17" s="4"/>
      <c r="B17" s="4"/>
      <c r="C17" s="4"/>
      <c r="D17" s="5"/>
    </row>
  </sheetData>
  <mergeCells count="4">
    <mergeCell ref="A1:D1"/>
    <mergeCell ref="A2:D2"/>
    <mergeCell ref="A3:D3"/>
    <mergeCell ref="A4:D4"/>
  </mergeCells>
  <pageMargins left="1.2992125984252001" right="0.70866141732283505" top="1.2480314960000001" bottom="0.74803149606299202" header="0.31496062992126" footer="0.31496062992126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L10" sqref="L10"/>
    </sheetView>
  </sheetViews>
  <sheetFormatPr defaultColWidth="9" defaultRowHeight="17"/>
  <cols>
    <col min="1" max="1" width="16.4140625" style="2" customWidth="1"/>
    <col min="2" max="2" width="9" style="2"/>
    <col min="3" max="10" width="7.25" style="2" customWidth="1"/>
    <col min="11" max="16384" width="9" style="2"/>
  </cols>
  <sheetData>
    <row r="1" spans="1:11" ht="24">
      <c r="A1" s="1"/>
    </row>
    <row r="2" spans="1:11" ht="24">
      <c r="A2" s="135" t="s">
        <v>43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1" ht="24">
      <c r="A3" s="135" t="s">
        <v>174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1" ht="24">
      <c r="A4" s="135" t="s">
        <v>20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11" s="9" customFormat="1" ht="31.5" customHeight="1">
      <c r="A5" s="149" t="s">
        <v>31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1" ht="24">
      <c r="A6" s="139" t="s">
        <v>32</v>
      </c>
      <c r="B6" s="53" t="s">
        <v>33</v>
      </c>
      <c r="C6" s="152" t="s">
        <v>34</v>
      </c>
      <c r="D6" s="152"/>
      <c r="E6" s="152" t="s">
        <v>35</v>
      </c>
      <c r="F6" s="152"/>
      <c r="G6" s="152" t="s">
        <v>36</v>
      </c>
      <c r="H6" s="152"/>
      <c r="I6" s="152" t="s">
        <v>37</v>
      </c>
      <c r="J6" s="152"/>
    </row>
    <row r="7" spans="1:11" ht="24">
      <c r="A7" s="139"/>
      <c r="B7" s="53" t="s">
        <v>28</v>
      </c>
      <c r="C7" s="108" t="s">
        <v>38</v>
      </c>
      <c r="D7" s="108" t="s">
        <v>39</v>
      </c>
      <c r="E7" s="108" t="s">
        <v>38</v>
      </c>
      <c r="F7" s="108" t="s">
        <v>39</v>
      </c>
      <c r="G7" s="108" t="s">
        <v>38</v>
      </c>
      <c r="H7" s="108" t="s">
        <v>39</v>
      </c>
      <c r="I7" s="108" t="s">
        <v>38</v>
      </c>
      <c r="J7" s="108" t="s">
        <v>39</v>
      </c>
    </row>
    <row r="8" spans="1:11" ht="24">
      <c r="A8" s="50" t="s">
        <v>40</v>
      </c>
      <c r="B8" s="26">
        <v>18</v>
      </c>
      <c r="C8" s="26"/>
      <c r="D8" s="26">
        <f>(C8/B8)*100</f>
        <v>0</v>
      </c>
      <c r="E8" s="26">
        <v>0</v>
      </c>
      <c r="F8" s="32">
        <f>(E8/B8)*100</f>
        <v>0</v>
      </c>
      <c r="G8" s="26"/>
      <c r="H8" s="32">
        <f>(G8/B8)*100</f>
        <v>0</v>
      </c>
      <c r="I8" s="26"/>
      <c r="J8" s="32">
        <f>(I8/B8)*100</f>
        <v>0</v>
      </c>
    </row>
    <row r="9" spans="1:11" ht="24">
      <c r="A9" s="50" t="s">
        <v>41</v>
      </c>
      <c r="B9" s="26">
        <v>18</v>
      </c>
      <c r="C9" s="26"/>
      <c r="D9" s="26">
        <f t="shared" ref="D9:D10" si="0">(C9/B9)*100</f>
        <v>0</v>
      </c>
      <c r="E9" s="26"/>
      <c r="F9" s="32">
        <f t="shared" ref="F9:F10" si="1">(E9/B9)*100</f>
        <v>0</v>
      </c>
      <c r="G9" s="26"/>
      <c r="H9" s="32">
        <f t="shared" ref="H9:H10" si="2">(G9/B9)*100</f>
        <v>0</v>
      </c>
      <c r="I9" s="26"/>
      <c r="J9" s="32">
        <f t="shared" ref="J9:J10" si="3">(I9/B9)*100</f>
        <v>0</v>
      </c>
    </row>
    <row r="10" spans="1:11" ht="24">
      <c r="A10" s="50" t="s">
        <v>42</v>
      </c>
      <c r="B10" s="26">
        <v>18</v>
      </c>
      <c r="C10" s="26"/>
      <c r="D10" s="26">
        <f t="shared" si="0"/>
        <v>0</v>
      </c>
      <c r="E10" s="26"/>
      <c r="F10" s="32">
        <f t="shared" si="1"/>
        <v>0</v>
      </c>
      <c r="G10" s="26"/>
      <c r="H10" s="32">
        <f t="shared" si="2"/>
        <v>0</v>
      </c>
      <c r="I10" s="26"/>
      <c r="J10" s="32">
        <f t="shared" si="3"/>
        <v>0</v>
      </c>
    </row>
    <row r="11" spans="1:11" ht="24">
      <c r="A11" s="54" t="s">
        <v>5</v>
      </c>
      <c r="B11" s="54">
        <f>SUM(B8:B10)</f>
        <v>54</v>
      </c>
      <c r="C11" s="109">
        <f t="shared" ref="C11:J11" si="4">SUM(C8:C10)</f>
        <v>0</v>
      </c>
      <c r="D11" s="109">
        <f t="shared" si="4"/>
        <v>0</v>
      </c>
      <c r="E11" s="109">
        <f t="shared" si="4"/>
        <v>0</v>
      </c>
      <c r="F11" s="109">
        <f t="shared" si="4"/>
        <v>0</v>
      </c>
      <c r="G11" s="109">
        <f t="shared" si="4"/>
        <v>0</v>
      </c>
      <c r="H11" s="109">
        <f t="shared" si="4"/>
        <v>0</v>
      </c>
      <c r="I11" s="109">
        <f t="shared" si="4"/>
        <v>0</v>
      </c>
      <c r="J11" s="109">
        <f t="shared" si="4"/>
        <v>0</v>
      </c>
      <c r="K11" s="110"/>
    </row>
    <row r="12" spans="1:11" ht="24">
      <c r="A12" s="54" t="s">
        <v>6</v>
      </c>
      <c r="B12" s="54">
        <f>B11/3</f>
        <v>18</v>
      </c>
      <c r="C12" s="109">
        <f t="shared" ref="C12:J12" si="5">C11/3</f>
        <v>0</v>
      </c>
      <c r="D12" s="109">
        <f t="shared" si="5"/>
        <v>0</v>
      </c>
      <c r="E12" s="109">
        <f t="shared" si="5"/>
        <v>0</v>
      </c>
      <c r="F12" s="109">
        <f t="shared" si="5"/>
        <v>0</v>
      </c>
      <c r="G12" s="109">
        <f t="shared" si="5"/>
        <v>0</v>
      </c>
      <c r="H12" s="109">
        <f t="shared" si="5"/>
        <v>0</v>
      </c>
      <c r="I12" s="109">
        <f t="shared" si="5"/>
        <v>0</v>
      </c>
      <c r="J12" s="109">
        <f t="shared" si="5"/>
        <v>0</v>
      </c>
      <c r="K12" s="110"/>
    </row>
    <row r="13" spans="1:11" ht="24">
      <c r="A13" s="1"/>
    </row>
    <row r="14" spans="1:11" ht="24">
      <c r="A14" s="1"/>
    </row>
    <row r="15" spans="1:11" ht="24">
      <c r="A15" s="150" t="s">
        <v>44</v>
      </c>
      <c r="B15" s="150"/>
      <c r="C15" s="150"/>
      <c r="D15" s="150"/>
      <c r="E15" s="150"/>
      <c r="F15" s="150"/>
      <c r="G15" s="150"/>
      <c r="H15" s="150"/>
      <c r="I15" s="150"/>
      <c r="J15" s="150"/>
    </row>
    <row r="16" spans="1:11" ht="24">
      <c r="A16" s="151" t="s">
        <v>138</v>
      </c>
      <c r="B16" s="151"/>
      <c r="C16" s="151"/>
      <c r="D16" s="151"/>
      <c r="E16" s="151"/>
      <c r="F16" s="151"/>
      <c r="G16" s="151"/>
      <c r="H16" s="151"/>
      <c r="I16" s="151"/>
      <c r="J16" s="151"/>
    </row>
  </sheetData>
  <mergeCells count="11">
    <mergeCell ref="A2:J2"/>
    <mergeCell ref="A3:J3"/>
    <mergeCell ref="A4:J4"/>
    <mergeCell ref="A5:J5"/>
    <mergeCell ref="A15:J15"/>
    <mergeCell ref="A16:J16"/>
    <mergeCell ref="A6:A7"/>
    <mergeCell ref="C6:D6"/>
    <mergeCell ref="E6:F6"/>
    <mergeCell ref="G6:H6"/>
    <mergeCell ref="I6:J6"/>
  </mergeCells>
  <pageMargins left="0.86614173228346458" right="0.51181102362204722" top="0.74803149606299213" bottom="0.74803149606299213" header="0.31496062992125984" footer="0.31496062992125984"/>
  <pageSetup paperSize="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K13" sqref="K13"/>
    </sheetView>
  </sheetViews>
  <sheetFormatPr defaultColWidth="9" defaultRowHeight="24"/>
  <cols>
    <col min="1" max="1" width="22.25" style="4" bestFit="1" customWidth="1"/>
    <col min="2" max="10" width="7.4140625" style="56" customWidth="1"/>
    <col min="11" max="16384" width="9" style="4"/>
  </cols>
  <sheetData>
    <row r="1" spans="1:10">
      <c r="A1" s="1"/>
    </row>
    <row r="2" spans="1:10">
      <c r="A2" s="135" t="s">
        <v>56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0">
      <c r="A3" s="135" t="str">
        <f>สมรรถนะ!A2</f>
        <v>ชั้นมัธยมศึกษาปีที่ 1/2   ภาคเรียนที่ 2 ปีการศึกษา 2562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>
      <c r="A4" s="135" t="str">
        <f>ผลสัมฤทธิ์!A4</f>
        <v>โรงเรียนบ้านพรุดินนา เขตพื้นที่การศึกษาประถมศึกษากระบี่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10">
      <c r="A5" s="1"/>
    </row>
    <row r="6" spans="1:10" ht="45.75" customHeight="1">
      <c r="A6" s="139" t="s">
        <v>50</v>
      </c>
      <c r="B6" s="53" t="s">
        <v>33</v>
      </c>
      <c r="C6" s="152" t="s">
        <v>34</v>
      </c>
      <c r="D6" s="152"/>
      <c r="E6" s="152" t="s">
        <v>35</v>
      </c>
      <c r="F6" s="152"/>
      <c r="G6" s="152" t="s">
        <v>36</v>
      </c>
      <c r="H6" s="152"/>
      <c r="I6" s="152" t="s">
        <v>37</v>
      </c>
      <c r="J6" s="152"/>
    </row>
    <row r="7" spans="1:10">
      <c r="A7" s="139"/>
      <c r="B7" s="53" t="s">
        <v>28</v>
      </c>
      <c r="C7" s="54" t="s">
        <v>38</v>
      </c>
      <c r="D7" s="54" t="s">
        <v>39</v>
      </c>
      <c r="E7" s="54" t="s">
        <v>38</v>
      </c>
      <c r="F7" s="54" t="s">
        <v>39</v>
      </c>
      <c r="G7" s="54" t="s">
        <v>38</v>
      </c>
      <c r="H7" s="54" t="s">
        <v>39</v>
      </c>
      <c r="I7" s="54" t="s">
        <v>38</v>
      </c>
      <c r="J7" s="54" t="s">
        <v>39</v>
      </c>
    </row>
    <row r="8" spans="1:10">
      <c r="A8" s="50" t="s">
        <v>57</v>
      </c>
      <c r="B8" s="111">
        <f>C8+E8+G8+I8</f>
        <v>0</v>
      </c>
      <c r="C8" s="111"/>
      <c r="D8" s="32" t="e">
        <f>(C8/B8)*100</f>
        <v>#DIV/0!</v>
      </c>
      <c r="E8" s="111"/>
      <c r="F8" s="32" t="e">
        <f>(E8/B8)*100</f>
        <v>#DIV/0!</v>
      </c>
      <c r="G8" s="111"/>
      <c r="H8" s="32" t="e">
        <f>(G8/B8)*100</f>
        <v>#DIV/0!</v>
      </c>
      <c r="I8" s="111"/>
      <c r="J8" s="32" t="e">
        <f>(I8/B8)*100</f>
        <v>#DIV/0!</v>
      </c>
    </row>
    <row r="9" spans="1:10">
      <c r="A9" s="50" t="s">
        <v>58</v>
      </c>
      <c r="B9" s="111">
        <f t="shared" ref="B9:B14" si="0">C9+E9+G9+I9</f>
        <v>0</v>
      </c>
      <c r="C9" s="111"/>
      <c r="D9" s="32" t="e">
        <f t="shared" ref="D9:D14" si="1">(C9/B9)*100</f>
        <v>#DIV/0!</v>
      </c>
      <c r="E9" s="111"/>
      <c r="F9" s="32" t="e">
        <f t="shared" ref="F9:F14" si="2">(E9/B9)*100</f>
        <v>#DIV/0!</v>
      </c>
      <c r="G9" s="111"/>
      <c r="H9" s="32" t="e">
        <f t="shared" ref="H9:H14" si="3">(G9/B9)*100</f>
        <v>#DIV/0!</v>
      </c>
      <c r="I9" s="111"/>
      <c r="J9" s="32" t="e">
        <f t="shared" ref="J9:J14" si="4">(I9/B9)*100</f>
        <v>#DIV/0!</v>
      </c>
    </row>
    <row r="10" spans="1:10">
      <c r="A10" s="50" t="s">
        <v>59</v>
      </c>
      <c r="B10" s="111">
        <f t="shared" si="0"/>
        <v>0</v>
      </c>
      <c r="C10" s="111"/>
      <c r="D10" s="32" t="e">
        <f t="shared" si="1"/>
        <v>#DIV/0!</v>
      </c>
      <c r="E10" s="111"/>
      <c r="F10" s="32" t="e">
        <f t="shared" si="2"/>
        <v>#DIV/0!</v>
      </c>
      <c r="G10" s="111"/>
      <c r="H10" s="32" t="e">
        <f t="shared" si="3"/>
        <v>#DIV/0!</v>
      </c>
      <c r="I10" s="111"/>
      <c r="J10" s="32" t="e">
        <f t="shared" si="4"/>
        <v>#DIV/0!</v>
      </c>
    </row>
    <row r="11" spans="1:10">
      <c r="A11" s="50" t="s">
        <v>60</v>
      </c>
      <c r="B11" s="111">
        <f t="shared" si="0"/>
        <v>0</v>
      </c>
      <c r="C11" s="111"/>
      <c r="D11" s="32" t="e">
        <f t="shared" si="1"/>
        <v>#DIV/0!</v>
      </c>
      <c r="E11" s="111"/>
      <c r="F11" s="32" t="e">
        <f t="shared" si="2"/>
        <v>#DIV/0!</v>
      </c>
      <c r="G11" s="111"/>
      <c r="H11" s="32" t="e">
        <f t="shared" si="3"/>
        <v>#DIV/0!</v>
      </c>
      <c r="I11" s="111"/>
      <c r="J11" s="32" t="e">
        <f t="shared" si="4"/>
        <v>#DIV/0!</v>
      </c>
    </row>
    <row r="12" spans="1:10">
      <c r="A12" s="50" t="s">
        <v>61</v>
      </c>
      <c r="B12" s="111">
        <f t="shared" si="0"/>
        <v>0</v>
      </c>
      <c r="C12" s="111"/>
      <c r="D12" s="32" t="e">
        <f t="shared" si="1"/>
        <v>#DIV/0!</v>
      </c>
      <c r="E12" s="111"/>
      <c r="F12" s="32" t="e">
        <f t="shared" si="2"/>
        <v>#DIV/0!</v>
      </c>
      <c r="G12" s="111"/>
      <c r="H12" s="32" t="e">
        <f t="shared" si="3"/>
        <v>#DIV/0!</v>
      </c>
      <c r="I12" s="111"/>
      <c r="J12" s="32" t="e">
        <f t="shared" si="4"/>
        <v>#DIV/0!</v>
      </c>
    </row>
    <row r="13" spans="1:10">
      <c r="A13" s="50" t="s">
        <v>62</v>
      </c>
      <c r="B13" s="111">
        <f t="shared" si="0"/>
        <v>0</v>
      </c>
      <c r="C13" s="111"/>
      <c r="D13" s="32" t="e">
        <f t="shared" si="1"/>
        <v>#DIV/0!</v>
      </c>
      <c r="E13" s="111"/>
      <c r="F13" s="32" t="e">
        <f t="shared" si="2"/>
        <v>#DIV/0!</v>
      </c>
      <c r="G13" s="111"/>
      <c r="H13" s="32" t="e">
        <f t="shared" si="3"/>
        <v>#DIV/0!</v>
      </c>
      <c r="I13" s="111"/>
      <c r="J13" s="32" t="e">
        <f t="shared" si="4"/>
        <v>#DIV/0!</v>
      </c>
    </row>
    <row r="14" spans="1:10">
      <c r="A14" s="50" t="s">
        <v>63</v>
      </c>
      <c r="B14" s="111">
        <f t="shared" si="0"/>
        <v>0</v>
      </c>
      <c r="C14" s="111"/>
      <c r="D14" s="32" t="e">
        <f t="shared" si="1"/>
        <v>#DIV/0!</v>
      </c>
      <c r="E14" s="111"/>
      <c r="F14" s="32" t="e">
        <f t="shared" si="2"/>
        <v>#DIV/0!</v>
      </c>
      <c r="G14" s="111"/>
      <c r="H14" s="32" t="e">
        <f t="shared" si="3"/>
        <v>#DIV/0!</v>
      </c>
      <c r="I14" s="111"/>
      <c r="J14" s="32" t="e">
        <f t="shared" si="4"/>
        <v>#DIV/0!</v>
      </c>
    </row>
    <row r="15" spans="1:10">
      <c r="A15" s="50" t="s">
        <v>64</v>
      </c>
      <c r="B15" s="111">
        <f>C15+E15+G15+I15</f>
        <v>0</v>
      </c>
      <c r="C15" s="111"/>
      <c r="D15" s="32" t="e">
        <f>(C15/B15)*100</f>
        <v>#DIV/0!</v>
      </c>
      <c r="E15" s="111"/>
      <c r="F15" s="32" t="e">
        <f>(E15/B15)*100</f>
        <v>#DIV/0!</v>
      </c>
      <c r="G15" s="111"/>
      <c r="H15" s="32" t="e">
        <f>(G15/B15)*100</f>
        <v>#DIV/0!</v>
      </c>
      <c r="I15" s="111"/>
      <c r="J15" s="32" t="e">
        <f>(I15/B15)*100</f>
        <v>#DIV/0!</v>
      </c>
    </row>
    <row r="16" spans="1:10">
      <c r="A16" s="11" t="s">
        <v>140</v>
      </c>
      <c r="B16" s="12">
        <f>C16+E16+G16+I16</f>
        <v>0</v>
      </c>
      <c r="C16" s="12"/>
      <c r="D16" s="12" t="e">
        <f>(C16/B16)*100</f>
        <v>#DIV/0!</v>
      </c>
      <c r="E16" s="111"/>
      <c r="F16" s="12" t="e">
        <f>(E16/B16)*100</f>
        <v>#DIV/0!</v>
      </c>
      <c r="G16" s="12"/>
      <c r="H16" s="12" t="e">
        <f>(G16/B16)*100</f>
        <v>#DIV/0!</v>
      </c>
      <c r="I16" s="12"/>
      <c r="J16" s="12" t="e">
        <f>(I16/B16)*100</f>
        <v>#DIV/0!</v>
      </c>
    </row>
    <row r="17" spans="1:11">
      <c r="A17" s="54" t="s">
        <v>5</v>
      </c>
      <c r="B17" s="112">
        <f>SUM(B8:B16)</f>
        <v>0</v>
      </c>
      <c r="C17" s="112">
        <f>SUM(C8:C16)</f>
        <v>0</v>
      </c>
      <c r="D17" s="96" t="e">
        <f>SUM(D8:D16)</f>
        <v>#DIV/0!</v>
      </c>
      <c r="E17" s="112">
        <f t="shared" ref="E17" si="5">SUM(E8:E15)</f>
        <v>0</v>
      </c>
      <c r="F17" s="96" t="e">
        <f>SUM(F8:F16)</f>
        <v>#DIV/0!</v>
      </c>
      <c r="G17" s="112">
        <f>SUM(G8:G16)</f>
        <v>0</v>
      </c>
      <c r="H17" s="96" t="e">
        <f>SUM(H8:H16)</f>
        <v>#DIV/0!</v>
      </c>
      <c r="I17" s="112">
        <f>SUM(I8:I16)</f>
        <v>0</v>
      </c>
      <c r="J17" s="96" t="e">
        <f>SUM(J8:J16)</f>
        <v>#DIV/0!</v>
      </c>
    </row>
    <row r="18" spans="1:11">
      <c r="A18" s="54" t="s">
        <v>6</v>
      </c>
      <c r="B18" s="112">
        <f t="shared" ref="B18:J18" si="6">B17/9</f>
        <v>0</v>
      </c>
      <c r="C18" s="96">
        <f t="shared" si="6"/>
        <v>0</v>
      </c>
      <c r="D18" s="96" t="e">
        <f t="shared" si="6"/>
        <v>#DIV/0!</v>
      </c>
      <c r="E18" s="96">
        <f t="shared" si="6"/>
        <v>0</v>
      </c>
      <c r="F18" s="96" t="e">
        <f t="shared" si="6"/>
        <v>#DIV/0!</v>
      </c>
      <c r="G18" s="96">
        <f t="shared" si="6"/>
        <v>0</v>
      </c>
      <c r="H18" s="96" t="e">
        <f t="shared" si="6"/>
        <v>#DIV/0!</v>
      </c>
      <c r="I18" s="96">
        <f t="shared" si="6"/>
        <v>0</v>
      </c>
      <c r="J18" s="96" t="e">
        <f t="shared" si="6"/>
        <v>#DIV/0!</v>
      </c>
      <c r="K18" s="21"/>
    </row>
    <row r="22" spans="1:11">
      <c r="A22" s="150" t="s">
        <v>44</v>
      </c>
      <c r="B22" s="150"/>
      <c r="C22" s="150"/>
      <c r="D22" s="150"/>
      <c r="E22" s="150"/>
      <c r="F22" s="150"/>
      <c r="G22" s="150"/>
      <c r="H22" s="150"/>
      <c r="I22" s="150"/>
      <c r="J22" s="150"/>
    </row>
    <row r="23" spans="1:11">
      <c r="A23" s="151" t="s">
        <v>138</v>
      </c>
      <c r="B23" s="151"/>
      <c r="C23" s="151"/>
      <c r="D23" s="151"/>
      <c r="E23" s="151"/>
      <c r="F23" s="151"/>
      <c r="G23" s="151"/>
      <c r="H23" s="151"/>
      <c r="I23" s="151"/>
      <c r="J23" s="151"/>
    </row>
  </sheetData>
  <mergeCells count="10">
    <mergeCell ref="A2:J2"/>
    <mergeCell ref="A3:J3"/>
    <mergeCell ref="A4:J4"/>
    <mergeCell ref="A22:J22"/>
    <mergeCell ref="A23:J23"/>
    <mergeCell ref="A6:A7"/>
    <mergeCell ref="C6:D6"/>
    <mergeCell ref="E6:F6"/>
    <mergeCell ref="G6:H6"/>
    <mergeCell ref="I6:J6"/>
  </mergeCells>
  <pageMargins left="1.011811024" right="0.31496062992126" top="0.74803149606299202" bottom="0.74803149606299202" header="0.31496062992126" footer="0.31496062992126"/>
  <pageSetup paperSize="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opLeftCell="A7" workbookViewId="0">
      <selection activeCell="L8" sqref="L8"/>
    </sheetView>
  </sheetViews>
  <sheetFormatPr defaultColWidth="9" defaultRowHeight="17"/>
  <cols>
    <col min="1" max="1" width="31" style="2" customWidth="1"/>
    <col min="2" max="7" width="6.4140625" style="113" customWidth="1"/>
    <col min="8" max="8" width="7.75" style="113" customWidth="1"/>
    <col min="9" max="9" width="6.4140625" style="113" customWidth="1"/>
    <col min="10" max="10" width="7.58203125" style="113" customWidth="1"/>
    <col min="11" max="16384" width="9" style="2"/>
  </cols>
  <sheetData>
    <row r="1" spans="1:11" ht="24">
      <c r="A1" s="135" t="s">
        <v>49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1" ht="24">
      <c r="A2" s="135" t="str">
        <f>อ่านคิดเขียน!A3</f>
        <v>ชั้นมัธยมศึกษาปีที่ 1/2   ภาคเรียนที่ 2 ปีการศึกษา 2562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1" ht="24">
      <c r="A3" s="135" t="str">
        <f>จุดเน้น!A4</f>
        <v>โรงเรียนบ้านพรุดินนา เขตพื้นที่การศึกษาประถมศึกษากระบี่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1" ht="24">
      <c r="A4" s="52"/>
    </row>
    <row r="5" spans="1:11" ht="32.25" customHeight="1">
      <c r="A5" s="153" t="s">
        <v>50</v>
      </c>
      <c r="B5" s="55" t="s">
        <v>33</v>
      </c>
      <c r="C5" s="144" t="s">
        <v>34</v>
      </c>
      <c r="D5" s="144"/>
      <c r="E5" s="144" t="s">
        <v>35</v>
      </c>
      <c r="F5" s="144"/>
      <c r="G5" s="144" t="s">
        <v>36</v>
      </c>
      <c r="H5" s="144"/>
      <c r="I5" s="144" t="s">
        <v>37</v>
      </c>
      <c r="J5" s="144"/>
    </row>
    <row r="6" spans="1:11" ht="48">
      <c r="A6" s="154"/>
      <c r="B6" s="53" t="s">
        <v>28</v>
      </c>
      <c r="C6" s="54" t="s">
        <v>38</v>
      </c>
      <c r="D6" s="54" t="s">
        <v>39</v>
      </c>
      <c r="E6" s="54" t="s">
        <v>38</v>
      </c>
      <c r="F6" s="54" t="s">
        <v>39</v>
      </c>
      <c r="G6" s="54" t="s">
        <v>38</v>
      </c>
      <c r="H6" s="54" t="s">
        <v>39</v>
      </c>
      <c r="I6" s="54" t="s">
        <v>38</v>
      </c>
      <c r="J6" s="54" t="s">
        <v>39</v>
      </c>
    </row>
    <row r="7" spans="1:11" ht="24">
      <c r="A7" s="50" t="s">
        <v>51</v>
      </c>
      <c r="B7" s="26">
        <f>C7+E7+G7+I7</f>
        <v>0</v>
      </c>
      <c r="C7" s="26"/>
      <c r="D7" s="32" t="e">
        <f>(C7/B7)*100</f>
        <v>#DIV/0!</v>
      </c>
      <c r="E7" s="26"/>
      <c r="F7" s="32" t="e">
        <f>(E7/B7)*100</f>
        <v>#DIV/0!</v>
      </c>
      <c r="G7" s="26"/>
      <c r="H7" s="32" t="e">
        <f>(G7/B7)*100</f>
        <v>#DIV/0!</v>
      </c>
      <c r="I7" s="26"/>
      <c r="J7" s="32" t="e">
        <f>(I7/B7)*100</f>
        <v>#DIV/0!</v>
      </c>
    </row>
    <row r="8" spans="1:11" ht="24">
      <c r="A8" s="50" t="s">
        <v>52</v>
      </c>
      <c r="B8" s="26">
        <f t="shared" ref="B8:B11" si="0">C8+E8+G8+I8</f>
        <v>0</v>
      </c>
      <c r="C8" s="26"/>
      <c r="D8" s="32" t="e">
        <f t="shared" ref="D8:D11" si="1">(C8/B8)*100</f>
        <v>#DIV/0!</v>
      </c>
      <c r="E8" s="26"/>
      <c r="F8" s="32" t="e">
        <f t="shared" ref="F8:F11" si="2">(E8/B8)*100</f>
        <v>#DIV/0!</v>
      </c>
      <c r="G8" s="26"/>
      <c r="H8" s="32" t="e">
        <f t="shared" ref="H8:H11" si="3">(G8/B8)*100</f>
        <v>#DIV/0!</v>
      </c>
      <c r="I8" s="26"/>
      <c r="J8" s="32" t="e">
        <f t="shared" ref="J8:J11" si="4">(I8/B8)*100</f>
        <v>#DIV/0!</v>
      </c>
    </row>
    <row r="9" spans="1:11" ht="24">
      <c r="A9" s="50" t="s">
        <v>53</v>
      </c>
      <c r="B9" s="26">
        <f t="shared" si="0"/>
        <v>0</v>
      </c>
      <c r="C9" s="26"/>
      <c r="D9" s="32" t="e">
        <f t="shared" si="1"/>
        <v>#DIV/0!</v>
      </c>
      <c r="E9" s="26"/>
      <c r="F9" s="32" t="e">
        <f t="shared" si="2"/>
        <v>#DIV/0!</v>
      </c>
      <c r="G9" s="26"/>
      <c r="H9" s="32" t="e">
        <f t="shared" si="3"/>
        <v>#DIV/0!</v>
      </c>
      <c r="I9" s="26"/>
      <c r="J9" s="32" t="e">
        <f t="shared" si="4"/>
        <v>#DIV/0!</v>
      </c>
    </row>
    <row r="10" spans="1:11" ht="24">
      <c r="A10" s="50" t="s">
        <v>54</v>
      </c>
      <c r="B10" s="26">
        <f t="shared" si="0"/>
        <v>0</v>
      </c>
      <c r="C10" s="26"/>
      <c r="D10" s="32" t="e">
        <f t="shared" si="1"/>
        <v>#DIV/0!</v>
      </c>
      <c r="E10" s="26"/>
      <c r="F10" s="32" t="e">
        <f t="shared" si="2"/>
        <v>#DIV/0!</v>
      </c>
      <c r="G10" s="26"/>
      <c r="H10" s="32" t="e">
        <f t="shared" si="3"/>
        <v>#DIV/0!</v>
      </c>
      <c r="I10" s="26"/>
      <c r="J10" s="32" t="e">
        <f t="shared" si="4"/>
        <v>#DIV/0!</v>
      </c>
    </row>
    <row r="11" spans="1:11" ht="24">
      <c r="A11" s="50" t="s">
        <v>55</v>
      </c>
      <c r="B11" s="26">
        <f t="shared" si="0"/>
        <v>0</v>
      </c>
      <c r="C11" s="26"/>
      <c r="D11" s="32" t="e">
        <f t="shared" si="1"/>
        <v>#DIV/0!</v>
      </c>
      <c r="E11" s="26"/>
      <c r="F11" s="32" t="e">
        <f t="shared" si="2"/>
        <v>#DIV/0!</v>
      </c>
      <c r="G11" s="26"/>
      <c r="H11" s="32" t="e">
        <f t="shared" si="3"/>
        <v>#DIV/0!</v>
      </c>
      <c r="I11" s="26"/>
      <c r="J11" s="32" t="e">
        <f t="shared" si="4"/>
        <v>#DIV/0!</v>
      </c>
    </row>
    <row r="12" spans="1:11" ht="22.5" customHeight="1">
      <c r="A12" s="54" t="s">
        <v>5</v>
      </c>
      <c r="B12" s="54">
        <f>SUM(B7:B11)</f>
        <v>0</v>
      </c>
      <c r="C12" s="54">
        <f t="shared" ref="C12:J12" si="5">SUM(C7:C11)</f>
        <v>0</v>
      </c>
      <c r="D12" s="96" t="e">
        <f t="shared" si="5"/>
        <v>#DIV/0!</v>
      </c>
      <c r="E12" s="54">
        <f t="shared" si="5"/>
        <v>0</v>
      </c>
      <c r="F12" s="96" t="e">
        <f t="shared" si="5"/>
        <v>#DIV/0!</v>
      </c>
      <c r="G12" s="54">
        <f t="shared" si="5"/>
        <v>0</v>
      </c>
      <c r="H12" s="96" t="e">
        <f t="shared" si="5"/>
        <v>#DIV/0!</v>
      </c>
      <c r="I12" s="54">
        <f t="shared" si="5"/>
        <v>0</v>
      </c>
      <c r="J12" s="96" t="e">
        <f t="shared" si="5"/>
        <v>#DIV/0!</v>
      </c>
    </row>
    <row r="13" spans="1:11" ht="22.5" customHeight="1">
      <c r="A13" s="54" t="s">
        <v>6</v>
      </c>
      <c r="B13" s="54">
        <f>B12/5</f>
        <v>0</v>
      </c>
      <c r="C13" s="54">
        <f t="shared" ref="C13:J13" si="6">C12/5</f>
        <v>0</v>
      </c>
      <c r="D13" s="96" t="e">
        <f t="shared" si="6"/>
        <v>#DIV/0!</v>
      </c>
      <c r="E13" s="54">
        <f t="shared" si="6"/>
        <v>0</v>
      </c>
      <c r="F13" s="96" t="e">
        <f t="shared" si="6"/>
        <v>#DIV/0!</v>
      </c>
      <c r="G13" s="54">
        <f t="shared" si="6"/>
        <v>0</v>
      </c>
      <c r="H13" s="96" t="e">
        <f t="shared" si="6"/>
        <v>#DIV/0!</v>
      </c>
      <c r="I13" s="54">
        <f t="shared" si="6"/>
        <v>0</v>
      </c>
      <c r="J13" s="96" t="e">
        <f t="shared" si="6"/>
        <v>#DIV/0!</v>
      </c>
      <c r="K13" s="110"/>
    </row>
    <row r="14" spans="1:11" ht="24">
      <c r="A14" s="4"/>
    </row>
    <row r="15" spans="1:11" ht="24">
      <c r="A15" s="4"/>
    </row>
    <row r="16" spans="1:11" ht="24">
      <c r="A16" s="150" t="s">
        <v>44</v>
      </c>
      <c r="B16" s="150"/>
      <c r="C16" s="150"/>
      <c r="D16" s="150"/>
      <c r="E16" s="150"/>
      <c r="F16" s="150"/>
      <c r="G16" s="150"/>
      <c r="H16" s="150"/>
      <c r="I16" s="150"/>
      <c r="J16" s="150"/>
    </row>
    <row r="17" spans="1:10" ht="24">
      <c r="A17" s="151" t="s">
        <v>138</v>
      </c>
      <c r="B17" s="151"/>
      <c r="C17" s="151"/>
      <c r="D17" s="151"/>
      <c r="E17" s="151"/>
      <c r="F17" s="151"/>
      <c r="G17" s="151"/>
      <c r="H17" s="151"/>
      <c r="I17" s="151"/>
      <c r="J17" s="151"/>
    </row>
  </sheetData>
  <mergeCells count="10">
    <mergeCell ref="A16:J16"/>
    <mergeCell ref="A17:J17"/>
    <mergeCell ref="A1:J1"/>
    <mergeCell ref="A2:J2"/>
    <mergeCell ref="A3:J3"/>
    <mergeCell ref="A5:A6"/>
    <mergeCell ref="C5:D5"/>
    <mergeCell ref="E5:F5"/>
    <mergeCell ref="G5:H5"/>
    <mergeCell ref="I5:J5"/>
  </mergeCells>
  <pageMargins left="0.84055118100000004" right="0.31496062992126" top="0.74803149606299202" bottom="0.74803149606299202" header="0.31496062992126" footer="0.31496062992126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15</vt:i4>
      </vt:variant>
      <vt:variant>
        <vt:lpstr>ช่วงที่มีชื่อ</vt:lpstr>
      </vt:variant>
      <vt:variant>
        <vt:i4>5</vt:i4>
      </vt:variant>
    </vt:vector>
  </HeadingPairs>
  <TitlesOfParts>
    <vt:vector size="20" baseType="lpstr">
      <vt:lpstr>ปก</vt:lpstr>
      <vt:lpstr>ผลสัมฤทธิ์</vt:lpstr>
      <vt:lpstr>เกรดเฉลี่ย</vt:lpstr>
      <vt:lpstr>สรุปผลสัมฤทธิ์</vt:lpstr>
      <vt:lpstr>ผลการเรียน</vt:lpstr>
      <vt:lpstr>บันทึกผลเฉลี่ย</vt:lpstr>
      <vt:lpstr>อ่านคิดเขียน</vt:lpstr>
      <vt:lpstr>คุณลักษณะ</vt:lpstr>
      <vt:lpstr>สมรรถนะ</vt:lpstr>
      <vt:lpstr>จุดเน้น</vt:lpstr>
      <vt:lpstr>ออกกลางคัน</vt:lpstr>
      <vt:lpstr>ช้ำชั้น</vt:lpstr>
      <vt:lpstr>สรุปนักเรียน</vt:lpstr>
      <vt:lpstr>sheet11</vt:lpstr>
      <vt:lpstr>ผลการเรียนชื่อ</vt:lpstr>
      <vt:lpstr>เกรดเฉลี่ย!_GoBack</vt:lpstr>
      <vt:lpstr>ผลสัมฤทธิ์!_GoBack</vt:lpstr>
      <vt:lpstr>เกรดเฉลี่ย!Print_Titles</vt:lpstr>
      <vt:lpstr>ผลการเรียนชื่อ!Print_Titles</vt:lpstr>
      <vt:lpstr>ผลสัมฤทธิ์!Print_Titles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computer</cp:lastModifiedBy>
  <cp:lastPrinted>2019-10-15T23:42:09Z</cp:lastPrinted>
  <dcterms:created xsi:type="dcterms:W3CDTF">2015-03-11T03:38:11Z</dcterms:created>
  <dcterms:modified xsi:type="dcterms:W3CDTF">2020-03-09T21:00:09Z</dcterms:modified>
</cp:coreProperties>
</file>