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2561\โยนขึ้นเว็บ\"/>
    </mc:Choice>
  </mc:AlternateContent>
  <bookViews>
    <workbookView xWindow="240" yWindow="150" windowWidth="15600" windowHeight="7935" tabRatio="898"/>
  </bookViews>
  <sheets>
    <sheet name="ปก" sheetId="9" r:id="rId1"/>
    <sheet name="ผลสัมฤทธิ์" sheetId="1" r:id="rId2"/>
    <sheet name="สรุปผลสัมฤทธิ์" sheetId="2" r:id="rId3"/>
    <sheet name="ผลการเรียน" sheetId="3" r:id="rId4"/>
    <sheet name="อ่านคิดเขียน" sheetId="4" r:id="rId5"/>
    <sheet name="จุดเน้น" sheetId="5" r:id="rId6"/>
    <sheet name="สมรรถนะ" sheetId="6" r:id="rId7"/>
    <sheet name="คุณลักษณะ" sheetId="7" r:id="rId8"/>
    <sheet name="เรียนซ้ำ" sheetId="8" r:id="rId9"/>
    <sheet name="สรุปนักเรียน" sheetId="10" r:id="rId10"/>
    <sheet name="Sheet11" sheetId="11" r:id="rId11"/>
  </sheets>
  <definedNames>
    <definedName name="_GoBack" localSheetId="1">ผลสัมฤทธิ์!$A$1</definedName>
    <definedName name="_xlnm.Print_Titles" localSheetId="1">ผลสัมฤทธิ์!$4:$6</definedName>
  </definedNames>
  <calcPr calcId="152511"/>
</workbook>
</file>

<file path=xl/calcChain.xml><?xml version="1.0" encoding="utf-8"?>
<calcChain xmlns="http://schemas.openxmlformats.org/spreadsheetml/2006/main">
  <c r="A3" i="10" l="1"/>
  <c r="D11" i="10"/>
  <c r="C11" i="10"/>
  <c r="X23" i="1"/>
  <c r="Y23" i="1" s="1"/>
  <c r="X24" i="1"/>
  <c r="Y24" i="1" s="1"/>
  <c r="X25" i="1"/>
  <c r="Y25" i="1" s="1"/>
  <c r="X26" i="1"/>
  <c r="W23" i="1"/>
  <c r="W24" i="1"/>
  <c r="W25" i="1"/>
  <c r="W26" i="1"/>
  <c r="S23" i="1"/>
  <c r="S24" i="1"/>
  <c r="S25" i="1"/>
  <c r="S26" i="1"/>
  <c r="Q23" i="1"/>
  <c r="Q24" i="1"/>
  <c r="Q25" i="1"/>
  <c r="Q26" i="1"/>
  <c r="Q27" i="1"/>
  <c r="O23" i="1"/>
  <c r="O24" i="1"/>
  <c r="O25" i="1"/>
  <c r="O26" i="1"/>
  <c r="O27" i="1"/>
  <c r="M23" i="1"/>
  <c r="M24" i="1"/>
  <c r="M25" i="1"/>
  <c r="M26" i="1"/>
  <c r="M27" i="1"/>
  <c r="M28" i="1"/>
  <c r="K23" i="1"/>
  <c r="K24" i="1"/>
  <c r="K25" i="1"/>
  <c r="K26" i="1"/>
  <c r="K27" i="1"/>
  <c r="I23" i="1"/>
  <c r="I24" i="1"/>
  <c r="I25" i="1"/>
  <c r="I26" i="1"/>
  <c r="G23" i="1"/>
  <c r="G24" i="1"/>
  <c r="G25" i="1"/>
  <c r="G26" i="1"/>
  <c r="E23" i="1"/>
  <c r="E24" i="1"/>
  <c r="E25" i="1"/>
  <c r="C23" i="1"/>
  <c r="C24" i="1"/>
  <c r="C25" i="1"/>
  <c r="C26" i="1"/>
  <c r="C12" i="6" l="1"/>
  <c r="C13" i="6" s="1"/>
  <c r="A23" i="5"/>
  <c r="I12" i="10" l="1"/>
  <c r="C16" i="7"/>
  <c r="C17" i="7" s="1"/>
  <c r="E16" i="7"/>
  <c r="E17" i="7" s="1"/>
  <c r="G16" i="7"/>
  <c r="G17" i="7" s="1"/>
  <c r="I16" i="7"/>
  <c r="I17" i="7" s="1"/>
  <c r="B9" i="7"/>
  <c r="J9" i="7" s="1"/>
  <c r="B10" i="7"/>
  <c r="J10" i="7" s="1"/>
  <c r="B11" i="7"/>
  <c r="H11" i="7" s="1"/>
  <c r="B12" i="7"/>
  <c r="J12" i="7" s="1"/>
  <c r="B13" i="7"/>
  <c r="J13" i="7" s="1"/>
  <c r="B14" i="7"/>
  <c r="J14" i="7" s="1"/>
  <c r="B15" i="7"/>
  <c r="H15" i="7" s="1"/>
  <c r="B8" i="7"/>
  <c r="H8" i="7" s="1"/>
  <c r="E12" i="6"/>
  <c r="E13" i="6" s="1"/>
  <c r="G12" i="6"/>
  <c r="G13" i="6" s="1"/>
  <c r="I12" i="6"/>
  <c r="I13" i="6" s="1"/>
  <c r="J8" i="6"/>
  <c r="H9" i="6"/>
  <c r="J10" i="6"/>
  <c r="F11" i="6"/>
  <c r="D8" i="6"/>
  <c r="D7" i="6"/>
  <c r="D15" i="5"/>
  <c r="D16" i="5" s="1"/>
  <c r="E15" i="5"/>
  <c r="E16" i="5" s="1"/>
  <c r="F15" i="5"/>
  <c r="F16" i="5" s="1"/>
  <c r="C15" i="5"/>
  <c r="C11" i="4"/>
  <c r="C12" i="4" s="1"/>
  <c r="E11" i="4"/>
  <c r="E12" i="4" s="1"/>
  <c r="G11" i="4"/>
  <c r="G12" i="4" s="1"/>
  <c r="I11" i="4"/>
  <c r="I12" i="4" s="1"/>
  <c r="F9" i="4"/>
  <c r="H9" i="4"/>
  <c r="H10" i="4"/>
  <c r="D9" i="4"/>
  <c r="F8" i="4"/>
  <c r="D8" i="4"/>
  <c r="V29" i="1"/>
  <c r="V30" i="1" s="1"/>
  <c r="C18" i="2"/>
  <c r="E18" i="2" s="1"/>
  <c r="R29" i="1"/>
  <c r="P29" i="1"/>
  <c r="N29" i="1"/>
  <c r="L29" i="1"/>
  <c r="J29" i="1"/>
  <c r="H29" i="1"/>
  <c r="F29" i="1"/>
  <c r="D29" i="1"/>
  <c r="B29" i="1"/>
  <c r="X8" i="1"/>
  <c r="Y8" i="1" s="1"/>
  <c r="A29" i="11" s="1"/>
  <c r="X9" i="1"/>
  <c r="Y9" i="1" s="1"/>
  <c r="A3" i="11" s="1"/>
  <c r="X10" i="1"/>
  <c r="Y10" i="1" s="1"/>
  <c r="A20" i="11" s="1"/>
  <c r="X11" i="1"/>
  <c r="Y11" i="1" s="1"/>
  <c r="A11" i="11" s="1"/>
  <c r="X12" i="1"/>
  <c r="Y12" i="1" s="1"/>
  <c r="A8" i="11" s="1"/>
  <c r="X13" i="1"/>
  <c r="Y13" i="1" s="1"/>
  <c r="A7" i="11" s="1"/>
  <c r="X14" i="1"/>
  <c r="Y14" i="1" s="1"/>
  <c r="A27" i="11" s="1"/>
  <c r="X15" i="1"/>
  <c r="Y15" i="1" s="1"/>
  <c r="A23" i="11" s="1"/>
  <c r="X16" i="1"/>
  <c r="Y16" i="1" s="1"/>
  <c r="A26" i="11" s="1"/>
  <c r="X17" i="1"/>
  <c r="Y17" i="1" s="1"/>
  <c r="A24" i="11" s="1"/>
  <c r="X18" i="1"/>
  <c r="Y18" i="1" s="1"/>
  <c r="A18" i="11" s="1"/>
  <c r="X19" i="1"/>
  <c r="Y19" i="1" s="1"/>
  <c r="A4" i="11" s="1"/>
  <c r="X20" i="1"/>
  <c r="Y20" i="1" s="1"/>
  <c r="A5" i="11" s="1"/>
  <c r="X21" i="1"/>
  <c r="Y21" i="1" s="1"/>
  <c r="A1" i="11" s="1"/>
  <c r="X22" i="1"/>
  <c r="Y22" i="1" s="1"/>
  <c r="A2" i="11" s="1"/>
  <c r="Y26" i="1"/>
  <c r="A12" i="11" s="1"/>
  <c r="X27" i="1"/>
  <c r="Y27" i="1" s="1"/>
  <c r="A16" i="11" s="1"/>
  <c r="X28" i="1"/>
  <c r="Y28" i="1" s="1"/>
  <c r="A10" i="11" s="1"/>
  <c r="A17" i="11"/>
  <c r="A25" i="11"/>
  <c r="A22" i="11"/>
  <c r="A33" i="11"/>
  <c r="A32" i="11"/>
  <c r="A14" i="11"/>
  <c r="A9" i="11"/>
  <c r="A13" i="11"/>
  <c r="A21" i="11"/>
  <c r="A28" i="11"/>
  <c r="A15" i="1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7" i="1"/>
  <c r="W28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7" i="1"/>
  <c r="S28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8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8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7" i="1"/>
  <c r="I2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7" i="1"/>
  <c r="G2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6" i="1"/>
  <c r="E27" i="1"/>
  <c r="E2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7" i="1"/>
  <c r="C28" i="1"/>
  <c r="W7" i="1"/>
  <c r="S7" i="1"/>
  <c r="Q7" i="1"/>
  <c r="O7" i="1"/>
  <c r="M7" i="1"/>
  <c r="K7" i="1"/>
  <c r="I7" i="1"/>
  <c r="G7" i="1"/>
  <c r="E7" i="1"/>
  <c r="C7" i="1"/>
  <c r="H30" i="1" l="1"/>
  <c r="C10" i="2" s="1"/>
  <c r="C14" i="2"/>
  <c r="E14" i="2" s="1"/>
  <c r="P30" i="1"/>
  <c r="J30" i="1"/>
  <c r="C11" i="2" s="1"/>
  <c r="R30" i="1"/>
  <c r="C15" i="2" s="1"/>
  <c r="D30" i="1"/>
  <c r="C8" i="2" s="1"/>
  <c r="L30" i="1"/>
  <c r="C12" i="2" s="1"/>
  <c r="F30" i="1"/>
  <c r="C9" i="2" s="1"/>
  <c r="N30" i="1"/>
  <c r="C13" i="2" s="1"/>
  <c r="B11" i="10"/>
  <c r="E11" i="10"/>
  <c r="B30" i="1"/>
  <c r="C7" i="2" s="1"/>
  <c r="E7" i="2" s="1"/>
  <c r="F11" i="7"/>
  <c r="F15" i="7"/>
  <c r="J8" i="7"/>
  <c r="D10" i="4"/>
  <c r="D11" i="4" s="1"/>
  <c r="D12" i="4" s="1"/>
  <c r="F10" i="4"/>
  <c r="F11" i="4" s="1"/>
  <c r="F12" i="4" s="1"/>
  <c r="D11" i="6"/>
  <c r="F12" i="7"/>
  <c r="H10" i="7"/>
  <c r="J10" i="4"/>
  <c r="D12" i="7"/>
  <c r="H14" i="7"/>
  <c r="D9" i="6"/>
  <c r="X29" i="1"/>
  <c r="B11" i="4"/>
  <c r="B12" i="4" s="1"/>
  <c r="B16" i="7"/>
  <c r="B17" i="7" s="1"/>
  <c r="F8" i="7"/>
  <c r="H12" i="7"/>
  <c r="H8" i="4"/>
  <c r="H11" i="4" s="1"/>
  <c r="H12" i="4" s="1"/>
  <c r="D8" i="7"/>
  <c r="D15" i="7"/>
  <c r="D11" i="7"/>
  <c r="F14" i="7"/>
  <c r="F10" i="7"/>
  <c r="H13" i="7"/>
  <c r="H9" i="7"/>
  <c r="Y7" i="1"/>
  <c r="J8" i="4"/>
  <c r="D14" i="7"/>
  <c r="D10" i="7"/>
  <c r="F13" i="7"/>
  <c r="F9" i="7"/>
  <c r="J15" i="7"/>
  <c r="J11" i="7"/>
  <c r="J9" i="4"/>
  <c r="B12" i="6"/>
  <c r="B13" i="6" s="1"/>
  <c r="D13" i="7"/>
  <c r="D9" i="7"/>
  <c r="D18" i="2"/>
  <c r="J9" i="6"/>
  <c r="J7" i="6"/>
  <c r="H7" i="6"/>
  <c r="F7" i="6"/>
  <c r="H11" i="6"/>
  <c r="H10" i="6"/>
  <c r="J11" i="6"/>
  <c r="F9" i="6"/>
  <c r="H8" i="6"/>
  <c r="D10" i="6"/>
  <c r="F10" i="6"/>
  <c r="F8" i="6"/>
  <c r="C16" i="5"/>
  <c r="A2" i="10"/>
  <c r="A24" i="10"/>
  <c r="A4" i="7"/>
  <c r="A4" i="8" s="1"/>
  <c r="A2" i="6"/>
  <c r="A3" i="7" s="1"/>
  <c r="A3" i="8" s="1"/>
  <c r="A21" i="7"/>
  <c r="A22" i="5"/>
  <c r="A20" i="7" s="1"/>
  <c r="A18" i="8" s="1"/>
  <c r="A4" i="5"/>
  <c r="A3" i="6" s="1"/>
  <c r="A16" i="4"/>
  <c r="D12" i="2" l="1"/>
  <c r="E12" i="2"/>
  <c r="E13" i="2"/>
  <c r="D13" i="2"/>
  <c r="E15" i="2"/>
  <c r="D15" i="2"/>
  <c r="D14" i="2"/>
  <c r="E11" i="2"/>
  <c r="D11" i="2"/>
  <c r="D8" i="2"/>
  <c r="C16" i="2"/>
  <c r="D16" i="2" s="1"/>
  <c r="E8" i="2"/>
  <c r="E9" i="2"/>
  <c r="D9" i="2"/>
  <c r="D10" i="2"/>
  <c r="E10" i="2"/>
  <c r="D7" i="2"/>
  <c r="X30" i="1"/>
  <c r="C19" i="2" s="1"/>
  <c r="J16" i="7"/>
  <c r="J17" i="7" s="1"/>
  <c r="H16" i="7"/>
  <c r="H17" i="7" s="1"/>
  <c r="D12" i="6"/>
  <c r="D13" i="6" s="1"/>
  <c r="H12" i="6"/>
  <c r="H13" i="6" s="1"/>
  <c r="F16" i="7"/>
  <c r="F17" i="7" s="1"/>
  <c r="Y29" i="1"/>
  <c r="Y30" i="1" s="1"/>
  <c r="A31" i="11"/>
  <c r="J12" i="6"/>
  <c r="J13" i="6" s="1"/>
  <c r="J11" i="4"/>
  <c r="J12" i="4" s="1"/>
  <c r="F12" i="6"/>
  <c r="F13" i="6" s="1"/>
  <c r="D16" i="7"/>
  <c r="D17" i="7" s="1"/>
  <c r="E16" i="2"/>
  <c r="E19" i="2" l="1"/>
  <c r="D19" i="2"/>
  <c r="C20" i="2"/>
  <c r="E20" i="2" s="1"/>
  <c r="H21" i="3"/>
  <c r="H22" i="3" s="1"/>
  <c r="D20" i="2" l="1"/>
</calcChain>
</file>

<file path=xl/sharedStrings.xml><?xml version="1.0" encoding="utf-8"?>
<sst xmlns="http://schemas.openxmlformats.org/spreadsheetml/2006/main" count="229" uniqueCount="120">
  <si>
    <t>แบบบันทึกผลสัมฤทธิ์ทางการเรียน</t>
  </si>
  <si>
    <t>โรงเรียนบ้านพรุดินนา</t>
  </si>
  <si>
    <t>เลขที่</t>
  </si>
  <si>
    <t>รายวิชาพื้นฐาน</t>
  </si>
  <si>
    <t>รายวิชาเพิ่มเติม</t>
  </si>
  <si>
    <t>รวม</t>
  </si>
  <si>
    <t>เฉลี่ยร้อยละ</t>
  </si>
  <si>
    <t>ลำดับ</t>
  </si>
  <si>
    <t>ภาษาไทย</t>
  </si>
  <si>
    <t>ผลการเรียน</t>
  </si>
  <si>
    <t>คณิตศาสตร์</t>
  </si>
  <si>
    <t>วิทยาศาสตร์</t>
  </si>
  <si>
    <t>สังคมฯ</t>
  </si>
  <si>
    <t>ประวัติศาสตร์</t>
  </si>
  <si>
    <t>สุข/พละ</t>
  </si>
  <si>
    <t>ศิลปะ</t>
  </si>
  <si>
    <t>การงานฯ</t>
  </si>
  <si>
    <t>ภาษาอังกฤษ</t>
  </si>
  <si>
    <t>หน้าที่พลเมือง</t>
  </si>
  <si>
    <t>เฉลี่ย</t>
  </si>
  <si>
    <t>โรงเรียนบ้านพรุดินนา เขตพื้นที่การศึกษาประถมศึกษากระบี่</t>
  </si>
  <si>
    <t>เขตพื้นที่การศึกษาประถมศึกษากระบี่</t>
  </si>
  <si>
    <t>กลุ่มสาระ</t>
  </si>
  <si>
    <t>ระดับ</t>
  </si>
  <si>
    <t>คุณภาพ</t>
  </si>
  <si>
    <t>วิชาพื้นฐาน</t>
  </si>
  <si>
    <t>สังคมศึกษา ศาสนาและวัฒนธรรม</t>
  </si>
  <si>
    <t>สุขศึกษาและพลศึกษา</t>
  </si>
  <si>
    <t>การงานอาชีพและเทคโนโลยี</t>
  </si>
  <si>
    <t>วิชาเพิ่มเติม</t>
  </si>
  <si>
    <t>เกณฑ์ระดับคุณภาพ</t>
  </si>
  <si>
    <t>(ปรับปรุง)</t>
  </si>
  <si>
    <t>(พอใช้)</t>
  </si>
  <si>
    <t>(ดี)</t>
  </si>
  <si>
    <t>(ดีมาก)</t>
  </si>
  <si>
    <t xml:space="preserve">ระดับ 1 หมายถึง  ต่ำกว่าร้อยละ 60 </t>
  </si>
  <si>
    <t xml:space="preserve">ระดับ 2 หมายถึง  ร้อยละ 60 – 69 </t>
  </si>
  <si>
    <t xml:space="preserve">ระดับ 3 หมายถึง ร้อยละ 70 – 79 </t>
  </si>
  <si>
    <t xml:space="preserve">ระดับ 4 หมายถึง ร้อยละ 80 ขึ้นไป </t>
  </si>
  <si>
    <t>แบบบันทึกผลการเรียน</t>
  </si>
  <si>
    <t>................................................................</t>
  </si>
  <si>
    <t>กลุ่มสาระการเรียนรู้</t>
  </si>
  <si>
    <t>ระดับผลการเรียน</t>
  </si>
  <si>
    <t>นักเรียน</t>
  </si>
  <si>
    <t>เข้าสอบ</t>
  </si>
  <si>
    <t xml:space="preserve">หน้าที่พลเมือง </t>
  </si>
  <si>
    <t>ร้อยละของนักเรียนที่ได้ระดับ  3 - 4</t>
  </si>
  <si>
    <t>ระดับคุณภาพ</t>
  </si>
  <si>
    <t>.........................................................</t>
  </si>
  <si>
    <t>กิจกรรม</t>
  </si>
  <si>
    <t>จำนวน</t>
  </si>
  <si>
    <t>ไม่ผ่าน</t>
  </si>
  <si>
    <t>ผ่าน</t>
  </si>
  <si>
    <t>ดี</t>
  </si>
  <si>
    <t>ดีเยี่ยม</t>
  </si>
  <si>
    <t>คน</t>
  </si>
  <si>
    <t>ร้อยละ</t>
  </si>
  <si>
    <t>ด้านการอ่าน</t>
  </si>
  <si>
    <t>ด้านคิดวิเคราะห์</t>
  </si>
  <si>
    <t>ด้านการเขียน</t>
  </si>
  <si>
    <t>แบบบันทึกผลการประเมินด้านการอ่าน คิดวิเคราะห์และเขียนสื่อความ</t>
  </si>
  <si>
    <t>ลงชื่อ..................................................................ครูที่ปรึกษา</t>
  </si>
  <si>
    <t>ป.4-6</t>
  </si>
  <si>
    <t>แบบบันทึกการประเมินผลตามจุดเน้นการพัฒนาผู้เรียน</t>
  </si>
  <si>
    <t>จุดเน้น</t>
  </si>
  <si>
    <t>จำนวนนักเรียน</t>
  </si>
  <si>
    <t>ผลการประเมิน</t>
  </si>
  <si>
    <t>1.อ่านคล่อง</t>
  </si>
  <si>
    <t>2.เขียนคล่อง</t>
  </si>
  <si>
    <t>3.คิดเลขคล่อง</t>
  </si>
  <si>
    <t>4.ทักษะการคิดพื้นฐาน</t>
  </si>
  <si>
    <t>5.ทักษะชีวิต</t>
  </si>
  <si>
    <t>6.การสื่อสารอย่างสร้างสรรค์</t>
  </si>
  <si>
    <t>7.ใฝ่เรียนรู้</t>
  </si>
  <si>
    <t>ผลการประเมินสมรรถนะสำคัญของผู้เรียน 5 ด้าน</t>
  </si>
  <si>
    <t>คุณลักษณะอันพึงประสงค์</t>
  </si>
  <si>
    <t>1.ความสามารถในการสื่อสาร</t>
  </si>
  <si>
    <t>2.ความสามารถในการคิด</t>
  </si>
  <si>
    <t>3.ความสามารถในการแก้ปัญหา</t>
  </si>
  <si>
    <t>4.ความสามารถในการใช้ทักษะชีวิต</t>
  </si>
  <si>
    <t>5.ความสามารถในการใช้เทคโนโลยี</t>
  </si>
  <si>
    <t>ผลการประเมินคุณลักษณะอันพึงประสงค์ของผู้เรียนรายคุณลักษณะ</t>
  </si>
  <si>
    <t>1.รักชาติ ศาสน์ กษัตริย์</t>
  </si>
  <si>
    <t>2.ซื่อสัตย์ สุจริต</t>
  </si>
  <si>
    <t>3.มีวินัย</t>
  </si>
  <si>
    <t>4.ใฝ่เรียนรู้</t>
  </si>
  <si>
    <t>5.อยู่อย่างพอเพียง</t>
  </si>
  <si>
    <t>6.มุ่งมั่นในการทำงาน</t>
  </si>
  <si>
    <t>7.รักความเป็นไทย</t>
  </si>
  <si>
    <t>8.มีจิตสาธารณะ</t>
  </si>
  <si>
    <t>แบบบันทึกนักเรียนซ้ำชั้นเรียน</t>
  </si>
  <si>
    <t>ที่</t>
  </si>
  <si>
    <t>เลขประจำตัวนักเรียน</t>
  </si>
  <si>
    <t>เลขประจำตัวประชาชน</t>
  </si>
  <si>
    <t>ชื่อ - สกุล</t>
  </si>
  <si>
    <t>วัน เดือน ปี เกิด</t>
  </si>
  <si>
    <t>สาเหตุการซ้ำชั้น</t>
  </si>
  <si>
    <t>แบบสรุปจำนวนนักเรียน</t>
  </si>
  <si>
    <t>รายการ</t>
  </si>
  <si>
    <t>ชาย</t>
  </si>
  <si>
    <t>หญิง</t>
  </si>
  <si>
    <t>หมายเหตุ</t>
  </si>
  <si>
    <t>ย้ายเข้ามาเรียน</t>
  </si>
  <si>
    <t>ย้ายออก</t>
  </si>
  <si>
    <t>ออกกลางคัน</t>
  </si>
  <si>
    <t>สรุป</t>
  </si>
  <si>
    <t>(นางสาวสวิตตา  ขักขะโร)</t>
  </si>
  <si>
    <t>ลงชื่อ...............................................................................ครูประจำชั้น</t>
  </si>
  <si>
    <t>ประจำปี 2561</t>
  </si>
  <si>
    <t>ปีการศึกษา  2561 โรงเรียนบ้านพรุดินนา</t>
  </si>
  <si>
    <t>ปีการศึกษา  2561  โรงเรียนบ้านพรุดินนา</t>
  </si>
  <si>
    <t>จำนวน น.ร. 10 มิ.ย. 61</t>
  </si>
  <si>
    <t>จำนวน น.ร. 10 พ.ย. 61</t>
  </si>
  <si>
    <t>ชั้นประถมศึกษาปีที่ ...................</t>
  </si>
  <si>
    <t>ชั้น............................ปีการศึกษา 2561</t>
  </si>
  <si>
    <t>ชั้นประถมศึกษาปีที่ .........................</t>
  </si>
  <si>
    <t>ชั้นประถมศึกษาปีที่ .....................</t>
  </si>
  <si>
    <t>ชั้นประถมศึกษาปีที่ ....................... ปีการศึกษา 2561</t>
  </si>
  <si>
    <t>(...........................................................)</t>
  </si>
  <si>
    <t>(................................................................)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</si>
</sst>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1"/>
      <color theme="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b/>
      <sz val="26"/>
      <color theme="1"/>
      <name val="TH SarabunPSK"/>
      <family val="2"/>
    </font>
    <font>
      <sz val="11"/>
      <color rgb="FF363636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indent="8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/>
    <xf numFmtId="2" fontId="0" fillId="0" borderId="0" xfId="0" applyNumberFormat="1"/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horizontal="center"/>
    </xf>
    <xf numFmtId="2" fontId="4" fillId="0" borderId="0" xfId="0" applyNumberFormat="1" applyFont="1"/>
    <xf numFmtId="2" fontId="4" fillId="0" borderId="1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"/>
  <sheetViews>
    <sheetView tabSelected="1" zoomScale="80" zoomScaleNormal="80" workbookViewId="0">
      <selection activeCell="A17" sqref="A17:I17"/>
    </sheetView>
  </sheetViews>
  <sheetFormatPr defaultRowHeight="39.75" x14ac:dyDescent="0.9"/>
  <cols>
    <col min="1" max="16384" width="9" style="19"/>
  </cols>
  <sheetData>
    <row r="3" spans="1:9" x14ac:dyDescent="0.9">
      <c r="A3" s="43" t="s">
        <v>0</v>
      </c>
      <c r="B3" s="43"/>
      <c r="C3" s="43"/>
      <c r="D3" s="43"/>
      <c r="E3" s="43"/>
      <c r="F3" s="43"/>
      <c r="G3" s="43"/>
      <c r="H3" s="43"/>
      <c r="I3" s="43"/>
    </row>
    <row r="4" spans="1:9" x14ac:dyDescent="0.9">
      <c r="A4" s="43" t="s">
        <v>108</v>
      </c>
      <c r="B4" s="43"/>
      <c r="C4" s="43"/>
      <c r="D4" s="43"/>
      <c r="E4" s="43"/>
      <c r="F4" s="43"/>
      <c r="G4" s="43"/>
      <c r="H4" s="43"/>
      <c r="I4" s="43"/>
    </row>
    <row r="5" spans="1:9" x14ac:dyDescent="0.9">
      <c r="A5" s="43"/>
      <c r="B5" s="43"/>
      <c r="C5" s="43"/>
      <c r="D5" s="43"/>
      <c r="E5" s="43"/>
      <c r="F5" s="43"/>
      <c r="G5" s="43"/>
      <c r="H5" s="43"/>
      <c r="I5" s="43"/>
    </row>
    <row r="6" spans="1:9" x14ac:dyDescent="0.9">
      <c r="A6" s="43"/>
      <c r="B6" s="43"/>
      <c r="C6" s="43"/>
      <c r="D6" s="43"/>
      <c r="E6" s="43"/>
      <c r="F6" s="43"/>
      <c r="G6" s="43"/>
      <c r="H6" s="43"/>
      <c r="I6" s="43"/>
    </row>
    <row r="11" spans="1:9" x14ac:dyDescent="0.9">
      <c r="A11" s="43" t="s">
        <v>113</v>
      </c>
      <c r="B11" s="43"/>
      <c r="C11" s="43"/>
      <c r="D11" s="43"/>
      <c r="E11" s="43"/>
      <c r="F11" s="43"/>
      <c r="G11" s="43"/>
      <c r="H11" s="43"/>
      <c r="I11" s="43"/>
    </row>
    <row r="12" spans="1:9" x14ac:dyDescent="0.9">
      <c r="A12" s="43"/>
      <c r="B12" s="43"/>
      <c r="C12" s="43"/>
      <c r="D12" s="43"/>
      <c r="E12" s="43"/>
      <c r="F12" s="43"/>
      <c r="G12" s="43"/>
      <c r="H12" s="43"/>
      <c r="I12" s="43"/>
    </row>
    <row r="13" spans="1:9" x14ac:dyDescent="0.9">
      <c r="A13" s="43"/>
      <c r="B13" s="43"/>
      <c r="C13" s="43"/>
      <c r="D13" s="43"/>
      <c r="E13" s="43"/>
      <c r="F13" s="43"/>
      <c r="G13" s="43"/>
      <c r="H13" s="43"/>
      <c r="I13" s="43"/>
    </row>
    <row r="14" spans="1:9" x14ac:dyDescent="0.9">
      <c r="A14" s="43"/>
      <c r="B14" s="43"/>
      <c r="C14" s="43"/>
      <c r="D14" s="43"/>
      <c r="E14" s="43"/>
      <c r="F14" s="43"/>
      <c r="G14" s="43"/>
      <c r="H14" s="43"/>
      <c r="I14" s="43"/>
    </row>
    <row r="15" spans="1:9" x14ac:dyDescent="0.9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9">
      <c r="A16" s="43"/>
      <c r="B16" s="43"/>
      <c r="C16" s="43"/>
      <c r="D16" s="43"/>
      <c r="E16" s="43"/>
      <c r="F16" s="43"/>
      <c r="G16" s="43"/>
      <c r="H16" s="43"/>
      <c r="I16" s="43"/>
    </row>
    <row r="17" spans="1:9" x14ac:dyDescent="0.9">
      <c r="A17" s="43" t="s">
        <v>1</v>
      </c>
      <c r="B17" s="43"/>
      <c r="C17" s="43"/>
      <c r="D17" s="43"/>
      <c r="E17" s="43"/>
      <c r="F17" s="43"/>
      <c r="G17" s="43"/>
      <c r="H17" s="43"/>
      <c r="I17" s="43"/>
    </row>
    <row r="18" spans="1:9" x14ac:dyDescent="0.9">
      <c r="A18" s="43" t="s">
        <v>21</v>
      </c>
      <c r="B18" s="43"/>
      <c r="C18" s="43"/>
      <c r="D18" s="43"/>
      <c r="E18" s="43"/>
      <c r="F18" s="43"/>
      <c r="G18" s="43"/>
      <c r="H18" s="43"/>
      <c r="I18" s="43"/>
    </row>
  </sheetData>
  <mergeCells count="12">
    <mergeCell ref="A12:I12"/>
    <mergeCell ref="A13:I13"/>
    <mergeCell ref="A3:I3"/>
    <mergeCell ref="A4:I4"/>
    <mergeCell ref="A5:I5"/>
    <mergeCell ref="A6:I6"/>
    <mergeCell ref="A11:I11"/>
    <mergeCell ref="A14:I14"/>
    <mergeCell ref="A15:I15"/>
    <mergeCell ref="A16:I16"/>
    <mergeCell ref="A17:I17"/>
    <mergeCell ref="A18:I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9" sqref="G9"/>
    </sheetView>
  </sheetViews>
  <sheetFormatPr defaultRowHeight="24" x14ac:dyDescent="0.55000000000000004"/>
  <cols>
    <col min="1" max="1" width="29" style="6" customWidth="1"/>
    <col min="2" max="2" width="17.125" style="6" customWidth="1"/>
    <col min="3" max="5" width="9" style="9"/>
    <col min="6" max="16384" width="9" style="6"/>
  </cols>
  <sheetData>
    <row r="1" spans="1:9" x14ac:dyDescent="0.55000000000000004">
      <c r="A1" s="44" t="s">
        <v>97</v>
      </c>
      <c r="B1" s="44"/>
      <c r="C1" s="44"/>
      <c r="D1" s="44"/>
      <c r="E1" s="44"/>
      <c r="F1" s="44"/>
    </row>
    <row r="2" spans="1:9" x14ac:dyDescent="0.55000000000000004">
      <c r="A2" s="44" t="str">
        <f>จุดเน้น!A3</f>
        <v>ชั้นประถมศึกษาปีที่ .....................</v>
      </c>
      <c r="B2" s="44"/>
      <c r="C2" s="44"/>
      <c r="D2" s="44"/>
      <c r="E2" s="44"/>
      <c r="F2" s="44"/>
    </row>
    <row r="3" spans="1:9" x14ac:dyDescent="0.55000000000000004">
      <c r="A3" s="44" t="str">
        <f>ผลสัมฤทธิ์!A2</f>
        <v>ชั้น............................ปีการศึกษา 2561</v>
      </c>
      <c r="B3" s="44"/>
      <c r="C3" s="44"/>
      <c r="D3" s="44"/>
      <c r="E3" s="44"/>
      <c r="F3" s="44"/>
    </row>
    <row r="4" spans="1:9" x14ac:dyDescent="0.55000000000000004">
      <c r="A4" s="5"/>
      <c r="B4" s="5"/>
      <c r="C4" s="3"/>
      <c r="D4" s="3"/>
      <c r="E4" s="3"/>
      <c r="F4" s="5"/>
    </row>
    <row r="5" spans="1:9" x14ac:dyDescent="0.55000000000000004">
      <c r="A5" s="54" t="s">
        <v>98</v>
      </c>
      <c r="B5" s="54" t="s">
        <v>65</v>
      </c>
      <c r="C5" s="54" t="s">
        <v>43</v>
      </c>
      <c r="D5" s="54"/>
      <c r="E5" s="54"/>
      <c r="F5" s="54" t="s">
        <v>101</v>
      </c>
    </row>
    <row r="6" spans="1:9" x14ac:dyDescent="0.55000000000000004">
      <c r="A6" s="54"/>
      <c r="B6" s="54"/>
      <c r="C6" s="16" t="s">
        <v>99</v>
      </c>
      <c r="D6" s="16" t="s">
        <v>100</v>
      </c>
      <c r="E6" s="16" t="s">
        <v>5</v>
      </c>
      <c r="F6" s="54"/>
    </row>
    <row r="7" spans="1:9" x14ac:dyDescent="0.55000000000000004">
      <c r="A7" s="14" t="s">
        <v>111</v>
      </c>
      <c r="B7" s="15"/>
      <c r="C7" s="15"/>
      <c r="D7" s="15"/>
      <c r="E7" s="15"/>
      <c r="F7" s="14"/>
    </row>
    <row r="8" spans="1:9" x14ac:dyDescent="0.55000000000000004">
      <c r="A8" s="14" t="s">
        <v>102</v>
      </c>
      <c r="B8" s="15"/>
      <c r="C8" s="15"/>
      <c r="D8" s="15"/>
      <c r="E8" s="15"/>
      <c r="F8" s="14"/>
    </row>
    <row r="9" spans="1:9" x14ac:dyDescent="0.55000000000000004">
      <c r="A9" s="14" t="s">
        <v>103</v>
      </c>
      <c r="B9" s="15"/>
      <c r="C9" s="15"/>
      <c r="D9" s="15"/>
      <c r="E9" s="15"/>
      <c r="F9" s="14"/>
    </row>
    <row r="10" spans="1:9" x14ac:dyDescent="0.55000000000000004">
      <c r="A10" s="14" t="s">
        <v>104</v>
      </c>
      <c r="B10" s="15"/>
      <c r="C10" s="15"/>
      <c r="D10" s="15"/>
      <c r="E10" s="15"/>
      <c r="F10" s="14"/>
    </row>
    <row r="11" spans="1:9" x14ac:dyDescent="0.55000000000000004">
      <c r="A11" s="17" t="s">
        <v>105</v>
      </c>
      <c r="B11" s="18">
        <f>B7+B8-B9-B10</f>
        <v>0</v>
      </c>
      <c r="C11" s="18">
        <f>C7+C8-C9-C10</f>
        <v>0</v>
      </c>
      <c r="D11" s="18">
        <f t="shared" ref="D11:E11" si="0">D7+D8-D9-D10</f>
        <v>0</v>
      </c>
      <c r="E11" s="18">
        <f t="shared" si="0"/>
        <v>0</v>
      </c>
      <c r="F11" s="17"/>
    </row>
    <row r="12" spans="1:9" x14ac:dyDescent="0.55000000000000004">
      <c r="A12" s="5"/>
      <c r="B12" s="5"/>
      <c r="C12" s="3"/>
      <c r="D12" s="3"/>
      <c r="E12" s="3"/>
      <c r="F12" s="5"/>
      <c r="I12" s="6">
        <f>31-4+3</f>
        <v>30</v>
      </c>
    </row>
    <row r="13" spans="1:9" x14ac:dyDescent="0.55000000000000004">
      <c r="A13" s="5"/>
      <c r="B13" s="5"/>
      <c r="C13" s="3"/>
      <c r="D13" s="3"/>
      <c r="E13" s="3"/>
      <c r="F13" s="5"/>
    </row>
    <row r="14" spans="1:9" x14ac:dyDescent="0.55000000000000004">
      <c r="A14" s="54" t="s">
        <v>98</v>
      </c>
      <c r="B14" s="54" t="s">
        <v>65</v>
      </c>
      <c r="C14" s="54" t="s">
        <v>43</v>
      </c>
      <c r="D14" s="54"/>
      <c r="E14" s="54"/>
      <c r="F14" s="54" t="s">
        <v>101</v>
      </c>
    </row>
    <row r="15" spans="1:9" x14ac:dyDescent="0.55000000000000004">
      <c r="A15" s="54"/>
      <c r="B15" s="54"/>
      <c r="C15" s="16" t="s">
        <v>99</v>
      </c>
      <c r="D15" s="16" t="s">
        <v>100</v>
      </c>
      <c r="E15" s="16" t="s">
        <v>5</v>
      </c>
      <c r="F15" s="54"/>
    </row>
    <row r="16" spans="1:9" x14ac:dyDescent="0.55000000000000004">
      <c r="A16" s="14" t="s">
        <v>112</v>
      </c>
      <c r="B16" s="14"/>
      <c r="C16" s="15"/>
      <c r="D16" s="15"/>
      <c r="E16" s="15"/>
      <c r="F16" s="14"/>
    </row>
    <row r="17" spans="1:6" x14ac:dyDescent="0.55000000000000004">
      <c r="A17" s="14" t="s">
        <v>102</v>
      </c>
      <c r="B17" s="14"/>
      <c r="C17" s="15"/>
      <c r="D17" s="15"/>
      <c r="E17" s="15"/>
      <c r="F17" s="14"/>
    </row>
    <row r="18" spans="1:6" x14ac:dyDescent="0.55000000000000004">
      <c r="A18" s="14" t="s">
        <v>103</v>
      </c>
      <c r="B18" s="14"/>
      <c r="C18" s="15"/>
      <c r="D18" s="15"/>
      <c r="E18" s="15"/>
      <c r="F18" s="14"/>
    </row>
    <row r="19" spans="1:6" x14ac:dyDescent="0.55000000000000004">
      <c r="A19" s="14" t="s">
        <v>104</v>
      </c>
      <c r="B19" s="14"/>
      <c r="C19" s="15"/>
      <c r="D19" s="15"/>
      <c r="E19" s="15"/>
      <c r="F19" s="14"/>
    </row>
    <row r="20" spans="1:6" x14ac:dyDescent="0.55000000000000004">
      <c r="A20" s="14" t="s">
        <v>105</v>
      </c>
      <c r="B20" s="15"/>
      <c r="C20" s="15"/>
      <c r="D20" s="15"/>
      <c r="E20" s="15"/>
      <c r="F20" s="14"/>
    </row>
    <row r="24" spans="1:6" x14ac:dyDescent="0.55000000000000004">
      <c r="A24" s="50" t="str">
        <f>ผลการเรียน!A31</f>
        <v>ลงชื่อ...............................................................................ครูประจำชั้น</v>
      </c>
      <c r="B24" s="50"/>
      <c r="C24" s="50"/>
      <c r="D24" s="50"/>
      <c r="E24" s="50"/>
      <c r="F24" s="50"/>
    </row>
    <row r="25" spans="1:6" x14ac:dyDescent="0.55000000000000004">
      <c r="A25" s="50" t="s">
        <v>119</v>
      </c>
      <c r="B25" s="50"/>
      <c r="C25" s="50"/>
      <c r="D25" s="50"/>
      <c r="E25" s="50"/>
      <c r="F25" s="50"/>
    </row>
  </sheetData>
  <mergeCells count="13">
    <mergeCell ref="A24:F24"/>
    <mergeCell ref="A25:F25"/>
    <mergeCell ref="A1:F1"/>
    <mergeCell ref="A2:F2"/>
    <mergeCell ref="A3:F3"/>
    <mergeCell ref="C5:E5"/>
    <mergeCell ref="F5:F6"/>
    <mergeCell ref="A5:A6"/>
    <mergeCell ref="B5:B6"/>
    <mergeCell ref="A14:A15"/>
    <mergeCell ref="B14:B15"/>
    <mergeCell ref="C14:E14"/>
    <mergeCell ref="F14:F15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I28" sqref="I28"/>
    </sheetView>
  </sheetViews>
  <sheetFormatPr defaultRowHeight="14.25" x14ac:dyDescent="0.2"/>
  <sheetData>
    <row r="1" spans="1:3" x14ac:dyDescent="0.2">
      <c r="A1" s="20">
        <f>ผลสัมฤทธิ์!Y21</f>
        <v>0</v>
      </c>
      <c r="B1">
        <v>1</v>
      </c>
    </row>
    <row r="2" spans="1:3" x14ac:dyDescent="0.2">
      <c r="A2" s="20">
        <f>ผลสัมฤทธิ์!Y22</f>
        <v>0</v>
      </c>
      <c r="B2">
        <v>2</v>
      </c>
    </row>
    <row r="3" spans="1:3" x14ac:dyDescent="0.2">
      <c r="A3" s="20">
        <f>ผลสัมฤทธิ์!Y9</f>
        <v>0</v>
      </c>
      <c r="B3">
        <v>3</v>
      </c>
    </row>
    <row r="4" spans="1:3" x14ac:dyDescent="0.2">
      <c r="A4" s="20">
        <f>ผลสัมฤทธิ์!Y19</f>
        <v>0</v>
      </c>
      <c r="B4">
        <v>4</v>
      </c>
    </row>
    <row r="5" spans="1:3" x14ac:dyDescent="0.2">
      <c r="A5" s="20">
        <f>ผลสัมฤทธิ์!Y20</f>
        <v>0</v>
      </c>
      <c r="B5">
        <v>5</v>
      </c>
    </row>
    <row r="6" spans="1:3" x14ac:dyDescent="0.2">
      <c r="A6" s="20"/>
    </row>
    <row r="7" spans="1:3" x14ac:dyDescent="0.2">
      <c r="A7" s="20">
        <f>ผลสัมฤทธิ์!Y13</f>
        <v>0</v>
      </c>
      <c r="B7">
        <v>6</v>
      </c>
      <c r="C7">
        <v>1</v>
      </c>
    </row>
    <row r="8" spans="1:3" x14ac:dyDescent="0.2">
      <c r="A8" s="20">
        <f>ผลสัมฤทธิ์!Y12</f>
        <v>0</v>
      </c>
      <c r="B8">
        <v>7</v>
      </c>
      <c r="C8">
        <v>2</v>
      </c>
    </row>
    <row r="9" spans="1:3" x14ac:dyDescent="0.2">
      <c r="A9" s="20" t="e">
        <f>ผลสัมฤทธิ์!#REF!</f>
        <v>#REF!</v>
      </c>
      <c r="B9">
        <v>8</v>
      </c>
      <c r="C9">
        <v>3</v>
      </c>
    </row>
    <row r="10" spans="1:3" x14ac:dyDescent="0.2">
      <c r="A10" s="20">
        <f>ผลสัมฤทธิ์!Y28</f>
        <v>0</v>
      </c>
      <c r="B10">
        <v>9</v>
      </c>
      <c r="C10">
        <v>4</v>
      </c>
    </row>
    <row r="11" spans="1:3" x14ac:dyDescent="0.2">
      <c r="A11" s="20">
        <f>ผลสัมฤทธิ์!Y11</f>
        <v>0</v>
      </c>
      <c r="B11">
        <v>10</v>
      </c>
      <c r="C11">
        <v>5</v>
      </c>
    </row>
    <row r="12" spans="1:3" x14ac:dyDescent="0.2">
      <c r="A12" s="20">
        <f>ผลสัมฤทธิ์!Y26</f>
        <v>0</v>
      </c>
      <c r="B12">
        <v>11</v>
      </c>
      <c r="C12">
        <v>6</v>
      </c>
    </row>
    <row r="13" spans="1:3" x14ac:dyDescent="0.2">
      <c r="A13" s="20" t="e">
        <f>ผลสัมฤทธิ์!#REF!</f>
        <v>#REF!</v>
      </c>
      <c r="B13">
        <v>12</v>
      </c>
      <c r="C13">
        <v>7</v>
      </c>
    </row>
    <row r="14" spans="1:3" x14ac:dyDescent="0.2">
      <c r="A14" s="20" t="e">
        <f>ผลสัมฤทธิ์!#REF!</f>
        <v>#REF!</v>
      </c>
      <c r="B14">
        <v>13</v>
      </c>
      <c r="C14">
        <v>8</v>
      </c>
    </row>
    <row r="15" spans="1:3" x14ac:dyDescent="0.2">
      <c r="A15" s="20" t="e">
        <f>ผลสัมฤทธิ์!#REF!</f>
        <v>#REF!</v>
      </c>
      <c r="B15">
        <v>14</v>
      </c>
      <c r="C15">
        <v>9</v>
      </c>
    </row>
    <row r="16" spans="1:3" x14ac:dyDescent="0.2">
      <c r="A16" s="20">
        <f>ผลสัมฤทธิ์!Y27</f>
        <v>0</v>
      </c>
      <c r="B16">
        <v>15</v>
      </c>
      <c r="C16">
        <v>10</v>
      </c>
    </row>
    <row r="17" spans="1:3" x14ac:dyDescent="0.2">
      <c r="A17" s="20" t="e">
        <f>ผลสัมฤทธิ์!#REF!</f>
        <v>#REF!</v>
      </c>
      <c r="B17">
        <v>16</v>
      </c>
      <c r="C17">
        <v>11</v>
      </c>
    </row>
    <row r="18" spans="1:3" x14ac:dyDescent="0.2">
      <c r="A18" s="20">
        <f>ผลสัมฤทธิ์!Y18</f>
        <v>0</v>
      </c>
      <c r="B18">
        <v>17</v>
      </c>
      <c r="C18">
        <v>12</v>
      </c>
    </row>
    <row r="19" spans="1:3" x14ac:dyDescent="0.2">
      <c r="A19" s="20"/>
    </row>
    <row r="20" spans="1:3" x14ac:dyDescent="0.2">
      <c r="A20" s="20">
        <f>ผลสัมฤทธิ์!Y10</f>
        <v>0</v>
      </c>
      <c r="B20">
        <v>18</v>
      </c>
      <c r="C20">
        <v>1</v>
      </c>
    </row>
    <row r="21" spans="1:3" x14ac:dyDescent="0.2">
      <c r="A21" s="20" t="e">
        <f>ผลสัมฤทธิ์!#REF!</f>
        <v>#REF!</v>
      </c>
      <c r="B21">
        <v>19</v>
      </c>
      <c r="C21">
        <v>2</v>
      </c>
    </row>
    <row r="22" spans="1:3" x14ac:dyDescent="0.2">
      <c r="A22" s="20" t="e">
        <f>ผลสัมฤทธิ์!#REF!</f>
        <v>#REF!</v>
      </c>
      <c r="B22">
        <v>20</v>
      </c>
      <c r="C22">
        <v>3</v>
      </c>
    </row>
    <row r="23" spans="1:3" x14ac:dyDescent="0.2">
      <c r="A23" s="20">
        <f>ผลสัมฤทธิ์!Y15</f>
        <v>0</v>
      </c>
      <c r="B23">
        <v>21</v>
      </c>
      <c r="C23">
        <v>4</v>
      </c>
    </row>
    <row r="24" spans="1:3" x14ac:dyDescent="0.2">
      <c r="A24" s="20">
        <f>ผลสัมฤทธิ์!Y17</f>
        <v>0</v>
      </c>
      <c r="B24">
        <v>22</v>
      </c>
      <c r="C24">
        <v>5</v>
      </c>
    </row>
    <row r="25" spans="1:3" x14ac:dyDescent="0.2">
      <c r="A25" s="20" t="e">
        <f>ผลสัมฤทธิ์!#REF!</f>
        <v>#REF!</v>
      </c>
      <c r="B25">
        <v>23</v>
      </c>
      <c r="C25">
        <v>6</v>
      </c>
    </row>
    <row r="26" spans="1:3" x14ac:dyDescent="0.2">
      <c r="A26" s="20">
        <f>ผลสัมฤทธิ์!Y16</f>
        <v>0</v>
      </c>
      <c r="B26">
        <v>24</v>
      </c>
      <c r="C26">
        <v>7</v>
      </c>
    </row>
    <row r="27" spans="1:3" x14ac:dyDescent="0.2">
      <c r="A27" s="20">
        <f>ผลสัมฤทธิ์!Y14</f>
        <v>0</v>
      </c>
      <c r="B27">
        <v>25</v>
      </c>
      <c r="C27">
        <v>8</v>
      </c>
    </row>
    <row r="28" spans="1:3" x14ac:dyDescent="0.2">
      <c r="A28" s="20" t="e">
        <f>ผลสัมฤทธิ์!#REF!</f>
        <v>#REF!</v>
      </c>
      <c r="B28">
        <v>26</v>
      </c>
      <c r="C28">
        <v>9</v>
      </c>
    </row>
    <row r="29" spans="1:3" x14ac:dyDescent="0.2">
      <c r="A29" s="20">
        <f>ผลสัมฤทธิ์!Y8</f>
        <v>0</v>
      </c>
      <c r="B29">
        <v>27</v>
      </c>
      <c r="C29">
        <v>10</v>
      </c>
    </row>
    <row r="30" spans="1:3" x14ac:dyDescent="0.2">
      <c r="A30" s="20"/>
    </row>
    <row r="31" spans="1:3" x14ac:dyDescent="0.2">
      <c r="A31" s="20">
        <f>ผลสัมฤทธิ์!Y7</f>
        <v>0</v>
      </c>
      <c r="B31">
        <v>28</v>
      </c>
      <c r="C31">
        <v>1</v>
      </c>
    </row>
    <row r="32" spans="1:3" x14ac:dyDescent="0.2">
      <c r="A32" s="20" t="e">
        <f>ผลสัมฤทธิ์!#REF!</f>
        <v>#REF!</v>
      </c>
      <c r="B32">
        <v>29</v>
      </c>
      <c r="C32">
        <v>2</v>
      </c>
    </row>
    <row r="33" spans="1:3" x14ac:dyDescent="0.2">
      <c r="A33" s="20" t="e">
        <f>ผลสัมฤทธิ์!#REF!</f>
        <v>#REF!</v>
      </c>
      <c r="B33">
        <v>30</v>
      </c>
      <c r="C33">
        <v>3</v>
      </c>
    </row>
  </sheetData>
  <sortState ref="A1:A30">
    <sortCondition descending="1" ref="A1:A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zoomScaleNormal="100" workbookViewId="0">
      <selection activeCell="AB6" sqref="AB6"/>
    </sheetView>
  </sheetViews>
  <sheetFormatPr defaultRowHeight="24" x14ac:dyDescent="0.55000000000000004"/>
  <cols>
    <col min="1" max="1" width="5.25" style="6" customWidth="1"/>
    <col min="2" max="23" width="4.625" style="6" customWidth="1"/>
    <col min="24" max="24" width="6" style="6" customWidth="1"/>
    <col min="25" max="25" width="8.25" style="6" customWidth="1"/>
    <col min="26" max="26" width="4.625" style="6" customWidth="1"/>
    <col min="27" max="16384" width="9" style="6"/>
  </cols>
  <sheetData>
    <row r="1" spans="1:28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8" x14ac:dyDescent="0.55000000000000004">
      <c r="A2" s="44" t="s">
        <v>114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8" x14ac:dyDescent="0.55000000000000004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8" x14ac:dyDescent="0.55000000000000004">
      <c r="A4" s="55" t="s">
        <v>2</v>
      </c>
      <c r="B4" s="46" t="s">
        <v>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 t="s">
        <v>4</v>
      </c>
      <c r="U4" s="46"/>
      <c r="V4" s="46"/>
      <c r="W4" s="46"/>
      <c r="X4" s="55" t="s">
        <v>5</v>
      </c>
      <c r="Y4" s="55" t="s">
        <v>6</v>
      </c>
      <c r="Z4" s="55" t="s">
        <v>7</v>
      </c>
    </row>
    <row r="5" spans="1:28" s="24" customFormat="1" ht="86.25" customHeight="1" x14ac:dyDescent="0.2">
      <c r="A5" s="55"/>
      <c r="B5" s="56" t="s">
        <v>8</v>
      </c>
      <c r="C5" s="56" t="s">
        <v>9</v>
      </c>
      <c r="D5" s="56" t="s">
        <v>10</v>
      </c>
      <c r="E5" s="56" t="s">
        <v>9</v>
      </c>
      <c r="F5" s="56" t="s">
        <v>11</v>
      </c>
      <c r="G5" s="56" t="s">
        <v>9</v>
      </c>
      <c r="H5" s="56" t="s">
        <v>12</v>
      </c>
      <c r="I5" s="56" t="s">
        <v>9</v>
      </c>
      <c r="J5" s="56" t="s">
        <v>13</v>
      </c>
      <c r="K5" s="56" t="s">
        <v>9</v>
      </c>
      <c r="L5" s="56" t="s">
        <v>14</v>
      </c>
      <c r="M5" s="56" t="s">
        <v>9</v>
      </c>
      <c r="N5" s="56" t="s">
        <v>15</v>
      </c>
      <c r="O5" s="56" t="s">
        <v>9</v>
      </c>
      <c r="P5" s="56" t="s">
        <v>16</v>
      </c>
      <c r="Q5" s="56" t="s">
        <v>9</v>
      </c>
      <c r="R5" s="56" t="s">
        <v>17</v>
      </c>
      <c r="S5" s="56" t="s">
        <v>9</v>
      </c>
      <c r="T5" s="57"/>
      <c r="U5" s="57"/>
      <c r="V5" s="58" t="s">
        <v>18</v>
      </c>
      <c r="W5" s="56" t="s">
        <v>9</v>
      </c>
      <c r="X5" s="55"/>
      <c r="Y5" s="55"/>
      <c r="Z5" s="55"/>
    </row>
    <row r="6" spans="1:28" x14ac:dyDescent="0.55000000000000004">
      <c r="A6" s="55"/>
      <c r="B6" s="41"/>
      <c r="C6" s="59"/>
      <c r="D6" s="41"/>
      <c r="E6" s="59"/>
      <c r="F6" s="41"/>
      <c r="G6" s="59"/>
      <c r="H6" s="41"/>
      <c r="I6" s="59"/>
      <c r="J6" s="41"/>
      <c r="K6" s="59"/>
      <c r="L6" s="41"/>
      <c r="M6" s="59"/>
      <c r="N6" s="41"/>
      <c r="O6" s="59"/>
      <c r="P6" s="41"/>
      <c r="Q6" s="59"/>
      <c r="R6" s="41"/>
      <c r="S6" s="59"/>
      <c r="T6" s="60"/>
      <c r="U6" s="60"/>
      <c r="V6" s="41"/>
      <c r="W6" s="37"/>
      <c r="X6" s="55"/>
      <c r="Y6" s="55"/>
      <c r="Z6" s="55"/>
    </row>
    <row r="7" spans="1:28" x14ac:dyDescent="0.55000000000000004">
      <c r="A7" s="61">
        <v>1</v>
      </c>
      <c r="B7" s="41"/>
      <c r="C7" s="26" t="str">
        <f>IF(B7&gt;=80,"4",IF(B7&gt;=75,"3.5",IF(B7&gt;=70,"3",IF(B7&gt;=65,"2.5",IF(B7&gt;=60,"2",IF(B7&gt;=55,"1.5",IF(B7&gt;=50,"1","0")))))))</f>
        <v>0</v>
      </c>
      <c r="D7" s="41"/>
      <c r="E7" s="26" t="str">
        <f>IF(D7&gt;=80,"4",IF(D7&gt;=75,"3.5",IF(D7&gt;=70,"3",IF(D7&gt;=65,"2.5",IF(D7&gt;=60,"2",IF(D7&gt;=55,"1.5",IF(D7&gt;=50,"1","0")))))))</f>
        <v>0</v>
      </c>
      <c r="F7" s="41"/>
      <c r="G7" s="26" t="str">
        <f>IF(F7&gt;=80,"4",IF(F7&gt;=75,"3.5",IF(F7&gt;=70,"3",IF(F7&gt;=65,"2.5",IF(F7&gt;=60,"2",IF(F7&gt;=55,"1.5",IF(F7&gt;=50,"1","0")))))))</f>
        <v>0</v>
      </c>
      <c r="H7" s="41"/>
      <c r="I7" s="26" t="str">
        <f>IF(H7&gt;=80,"4",IF(H7&gt;=75,"3.5",IF(H7&gt;=70,"3",IF(H7&gt;=65,"2.5",IF(H7&gt;=60,"2",IF(H7&gt;=55,"1.5",IF(H7&gt;=50,"1","0")))))))</f>
        <v>0</v>
      </c>
      <c r="J7" s="41"/>
      <c r="K7" s="26" t="str">
        <f>IF(J7&gt;=80,"4",IF(J7&gt;=75,"3.5",IF(J7&gt;=70,"3",IF(J7&gt;=65,"2.5",IF(J7&gt;=60,"2",IF(J7&gt;=55,"1.5",IF(J7&gt;=50,"1","0")))))))</f>
        <v>0</v>
      </c>
      <c r="L7" s="41"/>
      <c r="M7" s="26" t="str">
        <f>IF(L7&gt;=80,"4",IF(L7&gt;=75,"3.5",IF(L7&gt;=70,"3",IF(L7&gt;=65,"2.5",IF(L7&gt;=60,"2",IF(L7&gt;=55,"1.5",IF(L7&gt;=50,"1","0")))))))</f>
        <v>0</v>
      </c>
      <c r="N7" s="41"/>
      <c r="O7" s="26" t="str">
        <f>IF(N7&gt;=80,"4",IF(N7&gt;=75,"3.5",IF(N7&gt;=70,"3",IF(N7&gt;=65,"2.5",IF(N7&gt;=60,"2",IF(N7&gt;=55,"1.5",IF(N7&gt;=50,"1","0")))))))</f>
        <v>0</v>
      </c>
      <c r="P7" s="41"/>
      <c r="Q7" s="26" t="str">
        <f>IF(P7&gt;=80,"4",IF(P7&gt;=75,"3.5",IF(P7&gt;=70,"3",IF(P7&gt;=65,"2.5",IF(P7&gt;=60,"2",IF(P7&gt;=55,"1.5",IF(P7&gt;=50,"1","0")))))))</f>
        <v>0</v>
      </c>
      <c r="R7" s="41"/>
      <c r="S7" s="26" t="str">
        <f>IF(R7&gt;=80,"4",IF(R7&gt;=75,"3.5",IF(R7&gt;=70,"3",IF(R7&gt;=65,"2.5",IF(R7&gt;=60,"2",IF(R7&gt;=55,"1.5",IF(R7&gt;=50,"1","0")))))))</f>
        <v>0</v>
      </c>
      <c r="T7" s="60"/>
      <c r="U7" s="42"/>
      <c r="V7" s="41"/>
      <c r="W7" s="26" t="str">
        <f>IF(V7&gt;=80,"4",IF(V7&gt;=75,"3.5",IF(V7&gt;=70,"3",IF(V7&gt;=65,"2.5",IF(V7&gt;=60,"2",IF(V7&gt;=55,"1.5",IF(V7&gt;=50,"1","0")))))))</f>
        <v>0</v>
      </c>
      <c r="X7" s="41">
        <f>B7+D7+F7+H7+J7+L7+N7+P7+R7+T7+V7</f>
        <v>0</v>
      </c>
      <c r="Y7" s="62">
        <f>(X7/(11*100))*100</f>
        <v>0</v>
      </c>
      <c r="Z7" s="41"/>
      <c r="AB7" s="27"/>
    </row>
    <row r="8" spans="1:28" x14ac:dyDescent="0.55000000000000004">
      <c r="A8" s="61">
        <v>2</v>
      </c>
      <c r="B8" s="41"/>
      <c r="C8" s="26" t="str">
        <f t="shared" ref="C8:C28" si="0">IF(B8&gt;=80,"4",IF(B8&gt;=75,"3.5",IF(B8&gt;=70,"3",IF(B8&gt;=65,"2.5",IF(B8&gt;=60,"2",IF(B8&gt;=55,"1.5",IF(B8&gt;=50,"1","0")))))))</f>
        <v>0</v>
      </c>
      <c r="D8" s="41"/>
      <c r="E8" s="26" t="str">
        <f t="shared" ref="E8:E28" si="1">IF(D8&gt;=80,"4",IF(D8&gt;=75,"3.5",IF(D8&gt;=70,"3",IF(D8&gt;=65,"2.5",IF(D8&gt;=60,"2",IF(D8&gt;=55,"1.5",IF(D8&gt;=50,"1","0")))))))</f>
        <v>0</v>
      </c>
      <c r="F8" s="41"/>
      <c r="G8" s="26" t="str">
        <f t="shared" ref="G8:G28" si="2">IF(F8&gt;=80,"4",IF(F8&gt;=75,"3.5",IF(F8&gt;=70,"3",IF(F8&gt;=65,"2.5",IF(F8&gt;=60,"2",IF(F8&gt;=55,"1.5",IF(F8&gt;=50,"1","0")))))))</f>
        <v>0</v>
      </c>
      <c r="H8" s="41"/>
      <c r="I8" s="26" t="str">
        <f t="shared" ref="I8:I28" si="3">IF(H8&gt;=80,"4",IF(H8&gt;=75,"3.5",IF(H8&gt;=70,"3",IF(H8&gt;=65,"2.5",IF(H8&gt;=60,"2",IF(H8&gt;=55,"1.5",IF(H8&gt;=50,"1","0")))))))</f>
        <v>0</v>
      </c>
      <c r="J8" s="41"/>
      <c r="K8" s="26" t="str">
        <f t="shared" ref="K8:K28" si="4">IF(J8&gt;=80,"4",IF(J8&gt;=75,"3.5",IF(J8&gt;=70,"3",IF(J8&gt;=65,"2.5",IF(J8&gt;=60,"2",IF(J8&gt;=55,"1.5",IF(J8&gt;=50,"1","0")))))))</f>
        <v>0</v>
      </c>
      <c r="L8" s="41"/>
      <c r="M8" s="26" t="str">
        <f t="shared" ref="M8:M28" si="5">IF(L8&gt;=80,"4",IF(L8&gt;=75,"3.5",IF(L8&gt;=70,"3",IF(L8&gt;=65,"2.5",IF(L8&gt;=60,"2",IF(L8&gt;=55,"1.5",IF(L8&gt;=50,"1","0")))))))</f>
        <v>0</v>
      </c>
      <c r="N8" s="41"/>
      <c r="O8" s="26" t="str">
        <f t="shared" ref="O8:O28" si="6">IF(N8&gt;=80,"4",IF(N8&gt;=75,"3.5",IF(N8&gt;=70,"3",IF(N8&gt;=65,"2.5",IF(N8&gt;=60,"2",IF(N8&gt;=55,"1.5",IF(N8&gt;=50,"1","0")))))))</f>
        <v>0</v>
      </c>
      <c r="P8" s="41"/>
      <c r="Q8" s="26" t="str">
        <f t="shared" ref="Q8:Q28" si="7">IF(P8&gt;=80,"4",IF(P8&gt;=75,"3.5",IF(P8&gt;=70,"3",IF(P8&gt;=65,"2.5",IF(P8&gt;=60,"2",IF(P8&gt;=55,"1.5",IF(P8&gt;=50,"1","0")))))))</f>
        <v>0</v>
      </c>
      <c r="R8" s="41"/>
      <c r="S8" s="26" t="str">
        <f t="shared" ref="S8:S28" si="8">IF(R8&gt;=80,"4",IF(R8&gt;=75,"3.5",IF(R8&gt;=70,"3",IF(R8&gt;=65,"2.5",IF(R8&gt;=60,"2",IF(R8&gt;=55,"1.5",IF(R8&gt;=50,"1","0")))))))</f>
        <v>0</v>
      </c>
      <c r="T8" s="60"/>
      <c r="U8" s="42"/>
      <c r="V8" s="41"/>
      <c r="W8" s="26" t="str">
        <f t="shared" ref="W8:W28" si="9">IF(V8&gt;=80,"4",IF(V8&gt;=75,"3.5",IF(V8&gt;=70,"3",IF(V8&gt;=65,"2.5",IF(V8&gt;=60,"2",IF(V8&gt;=55,"1.5",IF(V8&gt;=50,"1","0")))))))</f>
        <v>0</v>
      </c>
      <c r="X8" s="41">
        <f>B8+D8+F8+H8+J8+L8+N8+P8+R8+T8+V8</f>
        <v>0</v>
      </c>
      <c r="Y8" s="62">
        <f t="shared" ref="Y8:Y28" si="10">(X8/(11*100))*100</f>
        <v>0</v>
      </c>
      <c r="Z8" s="41"/>
      <c r="AB8" s="27"/>
    </row>
    <row r="9" spans="1:28" x14ac:dyDescent="0.55000000000000004">
      <c r="A9" s="61">
        <v>3</v>
      </c>
      <c r="B9" s="41"/>
      <c r="C9" s="26" t="str">
        <f t="shared" si="0"/>
        <v>0</v>
      </c>
      <c r="D9" s="41"/>
      <c r="E9" s="26" t="str">
        <f t="shared" si="1"/>
        <v>0</v>
      </c>
      <c r="F9" s="41"/>
      <c r="G9" s="26" t="str">
        <f t="shared" si="2"/>
        <v>0</v>
      </c>
      <c r="H9" s="41"/>
      <c r="I9" s="26" t="str">
        <f t="shared" si="3"/>
        <v>0</v>
      </c>
      <c r="J9" s="41"/>
      <c r="K9" s="26" t="str">
        <f t="shared" si="4"/>
        <v>0</v>
      </c>
      <c r="L9" s="41"/>
      <c r="M9" s="26" t="str">
        <f t="shared" si="5"/>
        <v>0</v>
      </c>
      <c r="N9" s="41"/>
      <c r="O9" s="26" t="str">
        <f t="shared" si="6"/>
        <v>0</v>
      </c>
      <c r="P9" s="41"/>
      <c r="Q9" s="26" t="str">
        <f t="shared" si="7"/>
        <v>0</v>
      </c>
      <c r="R9" s="41"/>
      <c r="S9" s="26" t="str">
        <f t="shared" si="8"/>
        <v>0</v>
      </c>
      <c r="T9" s="60"/>
      <c r="U9" s="42"/>
      <c r="V9" s="41"/>
      <c r="W9" s="26" t="str">
        <f t="shared" si="9"/>
        <v>0</v>
      </c>
      <c r="X9" s="41">
        <f>B9+D9+F9+H9+J9+L9+N9+P9+R9+T9+V9</f>
        <v>0</v>
      </c>
      <c r="Y9" s="62">
        <f t="shared" si="10"/>
        <v>0</v>
      </c>
      <c r="Z9" s="41"/>
      <c r="AB9" s="27"/>
    </row>
    <row r="10" spans="1:28" x14ac:dyDescent="0.55000000000000004">
      <c r="A10" s="61">
        <v>4</v>
      </c>
      <c r="B10" s="41"/>
      <c r="C10" s="26" t="str">
        <f t="shared" si="0"/>
        <v>0</v>
      </c>
      <c r="D10" s="41"/>
      <c r="E10" s="26" t="str">
        <f t="shared" si="1"/>
        <v>0</v>
      </c>
      <c r="F10" s="41"/>
      <c r="G10" s="26" t="str">
        <f t="shared" si="2"/>
        <v>0</v>
      </c>
      <c r="H10" s="41"/>
      <c r="I10" s="26" t="str">
        <f t="shared" si="3"/>
        <v>0</v>
      </c>
      <c r="J10" s="41"/>
      <c r="K10" s="26" t="str">
        <f t="shared" si="4"/>
        <v>0</v>
      </c>
      <c r="L10" s="41"/>
      <c r="M10" s="26" t="str">
        <f t="shared" si="5"/>
        <v>0</v>
      </c>
      <c r="N10" s="41"/>
      <c r="O10" s="26" t="str">
        <f t="shared" si="6"/>
        <v>0</v>
      </c>
      <c r="P10" s="41"/>
      <c r="Q10" s="26" t="str">
        <f t="shared" si="7"/>
        <v>0</v>
      </c>
      <c r="R10" s="41"/>
      <c r="S10" s="26" t="str">
        <f t="shared" si="8"/>
        <v>0</v>
      </c>
      <c r="T10" s="60"/>
      <c r="U10" s="42"/>
      <c r="V10" s="41"/>
      <c r="W10" s="26" t="str">
        <f t="shared" si="9"/>
        <v>0</v>
      </c>
      <c r="X10" s="41">
        <f>B10+D10+F10+H10+J10+L10+N10+P10+R10+T10+V10</f>
        <v>0</v>
      </c>
      <c r="Y10" s="62">
        <f t="shared" si="10"/>
        <v>0</v>
      </c>
      <c r="Z10" s="41"/>
      <c r="AB10" s="27"/>
    </row>
    <row r="11" spans="1:28" x14ac:dyDescent="0.55000000000000004">
      <c r="A11" s="61">
        <v>5</v>
      </c>
      <c r="B11" s="41"/>
      <c r="C11" s="26" t="str">
        <f t="shared" si="0"/>
        <v>0</v>
      </c>
      <c r="D11" s="41"/>
      <c r="E11" s="26" t="str">
        <f t="shared" si="1"/>
        <v>0</v>
      </c>
      <c r="F11" s="41"/>
      <c r="G11" s="26" t="str">
        <f t="shared" si="2"/>
        <v>0</v>
      </c>
      <c r="H11" s="41"/>
      <c r="I11" s="26" t="str">
        <f t="shared" si="3"/>
        <v>0</v>
      </c>
      <c r="J11" s="41"/>
      <c r="K11" s="26" t="str">
        <f t="shared" si="4"/>
        <v>0</v>
      </c>
      <c r="L11" s="41"/>
      <c r="M11" s="26" t="str">
        <f t="shared" si="5"/>
        <v>0</v>
      </c>
      <c r="N11" s="41"/>
      <c r="O11" s="26" t="str">
        <f t="shared" si="6"/>
        <v>0</v>
      </c>
      <c r="P11" s="41"/>
      <c r="Q11" s="26" t="str">
        <f t="shared" si="7"/>
        <v>0</v>
      </c>
      <c r="R11" s="41"/>
      <c r="S11" s="26" t="str">
        <f t="shared" si="8"/>
        <v>0</v>
      </c>
      <c r="T11" s="60"/>
      <c r="U11" s="42"/>
      <c r="V11" s="41"/>
      <c r="W11" s="26" t="str">
        <f t="shared" si="9"/>
        <v>0</v>
      </c>
      <c r="X11" s="41">
        <f>B11+D11+F11+H11+J11+L11+N11+P11+R11+T11+V11</f>
        <v>0</v>
      </c>
      <c r="Y11" s="62">
        <f t="shared" si="10"/>
        <v>0</v>
      </c>
      <c r="Z11" s="41"/>
      <c r="AB11" s="27"/>
    </row>
    <row r="12" spans="1:28" x14ac:dyDescent="0.55000000000000004">
      <c r="A12" s="61">
        <v>6</v>
      </c>
      <c r="B12" s="41"/>
      <c r="C12" s="26" t="str">
        <f t="shared" si="0"/>
        <v>0</v>
      </c>
      <c r="D12" s="41"/>
      <c r="E12" s="26" t="str">
        <f t="shared" si="1"/>
        <v>0</v>
      </c>
      <c r="F12" s="41"/>
      <c r="G12" s="26" t="str">
        <f t="shared" si="2"/>
        <v>0</v>
      </c>
      <c r="H12" s="41"/>
      <c r="I12" s="26" t="str">
        <f t="shared" si="3"/>
        <v>0</v>
      </c>
      <c r="J12" s="41"/>
      <c r="K12" s="26" t="str">
        <f t="shared" si="4"/>
        <v>0</v>
      </c>
      <c r="L12" s="41"/>
      <c r="M12" s="26" t="str">
        <f t="shared" si="5"/>
        <v>0</v>
      </c>
      <c r="N12" s="41"/>
      <c r="O12" s="26" t="str">
        <f t="shared" si="6"/>
        <v>0</v>
      </c>
      <c r="P12" s="41"/>
      <c r="Q12" s="26" t="str">
        <f t="shared" si="7"/>
        <v>0</v>
      </c>
      <c r="R12" s="41"/>
      <c r="S12" s="26" t="str">
        <f t="shared" si="8"/>
        <v>0</v>
      </c>
      <c r="T12" s="60"/>
      <c r="U12" s="42"/>
      <c r="V12" s="41"/>
      <c r="W12" s="26" t="str">
        <f t="shared" si="9"/>
        <v>0</v>
      </c>
      <c r="X12" s="41">
        <f>B12+D12+F12+H12+J12+L12+N12+P12+R12+T12+V12</f>
        <v>0</v>
      </c>
      <c r="Y12" s="62">
        <f t="shared" si="10"/>
        <v>0</v>
      </c>
      <c r="Z12" s="41"/>
      <c r="AB12" s="27"/>
    </row>
    <row r="13" spans="1:28" x14ac:dyDescent="0.55000000000000004">
      <c r="A13" s="61">
        <v>7</v>
      </c>
      <c r="B13" s="41"/>
      <c r="C13" s="26" t="str">
        <f t="shared" si="0"/>
        <v>0</v>
      </c>
      <c r="D13" s="41"/>
      <c r="E13" s="26" t="str">
        <f t="shared" si="1"/>
        <v>0</v>
      </c>
      <c r="F13" s="41"/>
      <c r="G13" s="26" t="str">
        <f t="shared" si="2"/>
        <v>0</v>
      </c>
      <c r="H13" s="41"/>
      <c r="I13" s="26" t="str">
        <f t="shared" si="3"/>
        <v>0</v>
      </c>
      <c r="J13" s="41"/>
      <c r="K13" s="26" t="str">
        <f t="shared" si="4"/>
        <v>0</v>
      </c>
      <c r="L13" s="41"/>
      <c r="M13" s="26" t="str">
        <f t="shared" si="5"/>
        <v>0</v>
      </c>
      <c r="N13" s="41"/>
      <c r="O13" s="26" t="str">
        <f t="shared" si="6"/>
        <v>0</v>
      </c>
      <c r="P13" s="41"/>
      <c r="Q13" s="26" t="str">
        <f t="shared" si="7"/>
        <v>0</v>
      </c>
      <c r="R13" s="41"/>
      <c r="S13" s="26" t="str">
        <f t="shared" si="8"/>
        <v>0</v>
      </c>
      <c r="T13" s="60"/>
      <c r="U13" s="42"/>
      <c r="V13" s="41"/>
      <c r="W13" s="26" t="str">
        <f t="shared" si="9"/>
        <v>0</v>
      </c>
      <c r="X13" s="41">
        <f>B13+D13+F13+H13+J13+L13+N13+P13+R13+T13+V13</f>
        <v>0</v>
      </c>
      <c r="Y13" s="62">
        <f t="shared" si="10"/>
        <v>0</v>
      </c>
      <c r="Z13" s="41"/>
      <c r="AB13" s="27"/>
    </row>
    <row r="14" spans="1:28" x14ac:dyDescent="0.55000000000000004">
      <c r="A14" s="61">
        <v>8</v>
      </c>
      <c r="B14" s="41"/>
      <c r="C14" s="26" t="str">
        <f t="shared" si="0"/>
        <v>0</v>
      </c>
      <c r="D14" s="41"/>
      <c r="E14" s="26" t="str">
        <f t="shared" si="1"/>
        <v>0</v>
      </c>
      <c r="F14" s="41"/>
      <c r="G14" s="26" t="str">
        <f t="shared" si="2"/>
        <v>0</v>
      </c>
      <c r="H14" s="41"/>
      <c r="I14" s="26" t="str">
        <f t="shared" si="3"/>
        <v>0</v>
      </c>
      <c r="J14" s="41"/>
      <c r="K14" s="26" t="str">
        <f t="shared" si="4"/>
        <v>0</v>
      </c>
      <c r="L14" s="41"/>
      <c r="M14" s="26" t="str">
        <f t="shared" si="5"/>
        <v>0</v>
      </c>
      <c r="N14" s="41"/>
      <c r="O14" s="26" t="str">
        <f t="shared" si="6"/>
        <v>0</v>
      </c>
      <c r="P14" s="41"/>
      <c r="Q14" s="26" t="str">
        <f t="shared" si="7"/>
        <v>0</v>
      </c>
      <c r="R14" s="41"/>
      <c r="S14" s="26" t="str">
        <f t="shared" si="8"/>
        <v>0</v>
      </c>
      <c r="T14" s="60"/>
      <c r="U14" s="42"/>
      <c r="V14" s="41"/>
      <c r="W14" s="26" t="str">
        <f t="shared" si="9"/>
        <v>0</v>
      </c>
      <c r="X14" s="41">
        <f>B14+D14+F14+H14+J14+L14+N14+P14+R14+T14+V14</f>
        <v>0</v>
      </c>
      <c r="Y14" s="62">
        <f t="shared" si="10"/>
        <v>0</v>
      </c>
      <c r="Z14" s="41"/>
      <c r="AB14" s="27"/>
    </row>
    <row r="15" spans="1:28" x14ac:dyDescent="0.55000000000000004">
      <c r="A15" s="61">
        <v>9</v>
      </c>
      <c r="B15" s="41"/>
      <c r="C15" s="26" t="str">
        <f t="shared" si="0"/>
        <v>0</v>
      </c>
      <c r="D15" s="41"/>
      <c r="E15" s="26" t="str">
        <f t="shared" si="1"/>
        <v>0</v>
      </c>
      <c r="F15" s="41"/>
      <c r="G15" s="26" t="str">
        <f t="shared" si="2"/>
        <v>0</v>
      </c>
      <c r="H15" s="41"/>
      <c r="I15" s="26" t="str">
        <f t="shared" si="3"/>
        <v>0</v>
      </c>
      <c r="J15" s="41"/>
      <c r="K15" s="26" t="str">
        <f t="shared" si="4"/>
        <v>0</v>
      </c>
      <c r="L15" s="41"/>
      <c r="M15" s="26" t="str">
        <f t="shared" si="5"/>
        <v>0</v>
      </c>
      <c r="N15" s="41"/>
      <c r="O15" s="26" t="str">
        <f t="shared" si="6"/>
        <v>0</v>
      </c>
      <c r="P15" s="41"/>
      <c r="Q15" s="26" t="str">
        <f t="shared" si="7"/>
        <v>0</v>
      </c>
      <c r="R15" s="41"/>
      <c r="S15" s="26" t="str">
        <f t="shared" si="8"/>
        <v>0</v>
      </c>
      <c r="T15" s="60"/>
      <c r="U15" s="42"/>
      <c r="V15" s="41"/>
      <c r="W15" s="26" t="str">
        <f t="shared" si="9"/>
        <v>0</v>
      </c>
      <c r="X15" s="41">
        <f>B15+D15+F15+H15+J15+L15+N15+P15+R15+T15+V15</f>
        <v>0</v>
      </c>
      <c r="Y15" s="62">
        <f t="shared" si="10"/>
        <v>0</v>
      </c>
      <c r="Z15" s="41"/>
      <c r="AB15" s="27"/>
    </row>
    <row r="16" spans="1:28" x14ac:dyDescent="0.55000000000000004">
      <c r="A16" s="61">
        <v>10</v>
      </c>
      <c r="B16" s="41"/>
      <c r="C16" s="26" t="str">
        <f t="shared" si="0"/>
        <v>0</v>
      </c>
      <c r="D16" s="41"/>
      <c r="E16" s="26" t="str">
        <f t="shared" si="1"/>
        <v>0</v>
      </c>
      <c r="F16" s="41"/>
      <c r="G16" s="26" t="str">
        <f t="shared" si="2"/>
        <v>0</v>
      </c>
      <c r="H16" s="41"/>
      <c r="I16" s="26" t="str">
        <f t="shared" si="3"/>
        <v>0</v>
      </c>
      <c r="J16" s="41"/>
      <c r="K16" s="26" t="str">
        <f t="shared" si="4"/>
        <v>0</v>
      </c>
      <c r="L16" s="41"/>
      <c r="M16" s="26" t="str">
        <f t="shared" si="5"/>
        <v>0</v>
      </c>
      <c r="N16" s="41"/>
      <c r="O16" s="26" t="str">
        <f t="shared" si="6"/>
        <v>0</v>
      </c>
      <c r="P16" s="41"/>
      <c r="Q16" s="26" t="str">
        <f t="shared" si="7"/>
        <v>0</v>
      </c>
      <c r="R16" s="41"/>
      <c r="S16" s="26" t="str">
        <f t="shared" si="8"/>
        <v>0</v>
      </c>
      <c r="T16" s="60"/>
      <c r="U16" s="42"/>
      <c r="V16" s="41"/>
      <c r="W16" s="26" t="str">
        <f t="shared" si="9"/>
        <v>0</v>
      </c>
      <c r="X16" s="41">
        <f>B16+D16+F16+H16+J16+L16+N16+P16+R16+T16+V16</f>
        <v>0</v>
      </c>
      <c r="Y16" s="62">
        <f t="shared" si="10"/>
        <v>0</v>
      </c>
      <c r="Z16" s="41"/>
      <c r="AB16" s="27"/>
    </row>
    <row r="17" spans="1:28" x14ac:dyDescent="0.55000000000000004">
      <c r="A17" s="61">
        <v>11</v>
      </c>
      <c r="B17" s="41"/>
      <c r="C17" s="26" t="str">
        <f t="shared" si="0"/>
        <v>0</v>
      </c>
      <c r="D17" s="41"/>
      <c r="E17" s="26" t="str">
        <f t="shared" si="1"/>
        <v>0</v>
      </c>
      <c r="F17" s="41"/>
      <c r="G17" s="26" t="str">
        <f t="shared" si="2"/>
        <v>0</v>
      </c>
      <c r="H17" s="41"/>
      <c r="I17" s="26" t="str">
        <f t="shared" si="3"/>
        <v>0</v>
      </c>
      <c r="J17" s="41"/>
      <c r="K17" s="26" t="str">
        <f t="shared" si="4"/>
        <v>0</v>
      </c>
      <c r="L17" s="41"/>
      <c r="M17" s="26" t="str">
        <f t="shared" si="5"/>
        <v>0</v>
      </c>
      <c r="N17" s="41"/>
      <c r="O17" s="26" t="str">
        <f t="shared" si="6"/>
        <v>0</v>
      </c>
      <c r="P17" s="41"/>
      <c r="Q17" s="26" t="str">
        <f t="shared" si="7"/>
        <v>0</v>
      </c>
      <c r="R17" s="41"/>
      <c r="S17" s="26" t="str">
        <f t="shared" si="8"/>
        <v>0</v>
      </c>
      <c r="T17" s="60"/>
      <c r="U17" s="42"/>
      <c r="V17" s="41"/>
      <c r="W17" s="26" t="str">
        <f t="shared" si="9"/>
        <v>0</v>
      </c>
      <c r="X17" s="41">
        <f>B17+D17+F17+H17+J17+L17+N17+P17+R17+T17+V17</f>
        <v>0</v>
      </c>
      <c r="Y17" s="62">
        <f t="shared" si="10"/>
        <v>0</v>
      </c>
      <c r="Z17" s="41"/>
      <c r="AB17" s="27"/>
    </row>
    <row r="18" spans="1:28" x14ac:dyDescent="0.55000000000000004">
      <c r="A18" s="61">
        <v>12</v>
      </c>
      <c r="B18" s="41"/>
      <c r="C18" s="26" t="str">
        <f t="shared" si="0"/>
        <v>0</v>
      </c>
      <c r="D18" s="41"/>
      <c r="E18" s="26" t="str">
        <f t="shared" si="1"/>
        <v>0</v>
      </c>
      <c r="F18" s="41"/>
      <c r="G18" s="26" t="str">
        <f t="shared" si="2"/>
        <v>0</v>
      </c>
      <c r="H18" s="41"/>
      <c r="I18" s="26" t="str">
        <f t="shared" si="3"/>
        <v>0</v>
      </c>
      <c r="J18" s="41"/>
      <c r="K18" s="26" t="str">
        <f t="shared" si="4"/>
        <v>0</v>
      </c>
      <c r="L18" s="41"/>
      <c r="M18" s="26" t="str">
        <f t="shared" si="5"/>
        <v>0</v>
      </c>
      <c r="N18" s="41"/>
      <c r="O18" s="26" t="str">
        <f t="shared" si="6"/>
        <v>0</v>
      </c>
      <c r="P18" s="41"/>
      <c r="Q18" s="26" t="str">
        <f t="shared" si="7"/>
        <v>0</v>
      </c>
      <c r="R18" s="41"/>
      <c r="S18" s="26" t="str">
        <f t="shared" si="8"/>
        <v>0</v>
      </c>
      <c r="T18" s="60"/>
      <c r="U18" s="42"/>
      <c r="V18" s="41"/>
      <c r="W18" s="26" t="str">
        <f t="shared" si="9"/>
        <v>0</v>
      </c>
      <c r="X18" s="41">
        <f>B18+D18+F18+H18+J18+L18+N18+P18+R18+T18+V18</f>
        <v>0</v>
      </c>
      <c r="Y18" s="62">
        <f t="shared" si="10"/>
        <v>0</v>
      </c>
      <c r="Z18" s="41"/>
      <c r="AB18" s="27"/>
    </row>
    <row r="19" spans="1:28" x14ac:dyDescent="0.55000000000000004">
      <c r="A19" s="61">
        <v>13</v>
      </c>
      <c r="B19" s="41"/>
      <c r="C19" s="26" t="str">
        <f t="shared" si="0"/>
        <v>0</v>
      </c>
      <c r="D19" s="41"/>
      <c r="E19" s="26" t="str">
        <f t="shared" si="1"/>
        <v>0</v>
      </c>
      <c r="F19" s="41"/>
      <c r="G19" s="26" t="str">
        <f t="shared" si="2"/>
        <v>0</v>
      </c>
      <c r="H19" s="41"/>
      <c r="I19" s="26" t="str">
        <f t="shared" si="3"/>
        <v>0</v>
      </c>
      <c r="J19" s="41"/>
      <c r="K19" s="26" t="str">
        <f t="shared" si="4"/>
        <v>0</v>
      </c>
      <c r="L19" s="41"/>
      <c r="M19" s="26" t="str">
        <f t="shared" si="5"/>
        <v>0</v>
      </c>
      <c r="N19" s="41"/>
      <c r="O19" s="26" t="str">
        <f t="shared" si="6"/>
        <v>0</v>
      </c>
      <c r="P19" s="41"/>
      <c r="Q19" s="26" t="str">
        <f t="shared" si="7"/>
        <v>0</v>
      </c>
      <c r="R19" s="41"/>
      <c r="S19" s="26" t="str">
        <f t="shared" si="8"/>
        <v>0</v>
      </c>
      <c r="T19" s="60"/>
      <c r="U19" s="42"/>
      <c r="V19" s="41"/>
      <c r="W19" s="26" t="str">
        <f t="shared" si="9"/>
        <v>0</v>
      </c>
      <c r="X19" s="41">
        <f>B19+D19+F19+H19+J19+L19+N19+P19+R19+T19+V19</f>
        <v>0</v>
      </c>
      <c r="Y19" s="62">
        <f t="shared" si="10"/>
        <v>0</v>
      </c>
      <c r="Z19" s="41"/>
      <c r="AB19" s="27"/>
    </row>
    <row r="20" spans="1:28" x14ac:dyDescent="0.55000000000000004">
      <c r="A20" s="61">
        <v>14</v>
      </c>
      <c r="B20" s="41"/>
      <c r="C20" s="26" t="str">
        <f t="shared" si="0"/>
        <v>0</v>
      </c>
      <c r="D20" s="41"/>
      <c r="E20" s="26" t="str">
        <f t="shared" si="1"/>
        <v>0</v>
      </c>
      <c r="F20" s="41"/>
      <c r="G20" s="26" t="str">
        <f t="shared" si="2"/>
        <v>0</v>
      </c>
      <c r="H20" s="41"/>
      <c r="I20" s="26" t="str">
        <f t="shared" si="3"/>
        <v>0</v>
      </c>
      <c r="J20" s="41"/>
      <c r="K20" s="26" t="str">
        <f t="shared" si="4"/>
        <v>0</v>
      </c>
      <c r="L20" s="41"/>
      <c r="M20" s="26" t="str">
        <f t="shared" si="5"/>
        <v>0</v>
      </c>
      <c r="N20" s="41"/>
      <c r="O20" s="26" t="str">
        <f t="shared" si="6"/>
        <v>0</v>
      </c>
      <c r="P20" s="41"/>
      <c r="Q20" s="26" t="str">
        <f t="shared" si="7"/>
        <v>0</v>
      </c>
      <c r="R20" s="41"/>
      <c r="S20" s="26" t="str">
        <f t="shared" si="8"/>
        <v>0</v>
      </c>
      <c r="T20" s="60"/>
      <c r="U20" s="42"/>
      <c r="V20" s="41"/>
      <c r="W20" s="26" t="str">
        <f t="shared" si="9"/>
        <v>0</v>
      </c>
      <c r="X20" s="41">
        <f>B20+D20+F20+H20+J20+L20+N20+P20+R20+T20+V20</f>
        <v>0</v>
      </c>
      <c r="Y20" s="62">
        <f t="shared" si="10"/>
        <v>0</v>
      </c>
      <c r="Z20" s="41"/>
      <c r="AB20" s="27"/>
    </row>
    <row r="21" spans="1:28" x14ac:dyDescent="0.55000000000000004">
      <c r="A21" s="61">
        <v>15</v>
      </c>
      <c r="B21" s="41"/>
      <c r="C21" s="26" t="str">
        <f t="shared" si="0"/>
        <v>0</v>
      </c>
      <c r="D21" s="41"/>
      <c r="E21" s="26" t="str">
        <f t="shared" si="1"/>
        <v>0</v>
      </c>
      <c r="F21" s="41"/>
      <c r="G21" s="26" t="str">
        <f t="shared" si="2"/>
        <v>0</v>
      </c>
      <c r="H21" s="41"/>
      <c r="I21" s="26" t="str">
        <f t="shared" si="3"/>
        <v>0</v>
      </c>
      <c r="J21" s="41"/>
      <c r="K21" s="26" t="str">
        <f t="shared" si="4"/>
        <v>0</v>
      </c>
      <c r="L21" s="41"/>
      <c r="M21" s="26" t="str">
        <f t="shared" si="5"/>
        <v>0</v>
      </c>
      <c r="N21" s="41"/>
      <c r="O21" s="26" t="str">
        <f t="shared" si="6"/>
        <v>0</v>
      </c>
      <c r="P21" s="41"/>
      <c r="Q21" s="26" t="str">
        <f t="shared" si="7"/>
        <v>0</v>
      </c>
      <c r="R21" s="41"/>
      <c r="S21" s="26" t="str">
        <f t="shared" si="8"/>
        <v>0</v>
      </c>
      <c r="T21" s="60"/>
      <c r="U21" s="42"/>
      <c r="V21" s="41"/>
      <c r="W21" s="26" t="str">
        <f t="shared" si="9"/>
        <v>0</v>
      </c>
      <c r="X21" s="41">
        <f>B21+D21+F21+H21+J21+L21+N21+P21+R21+T21+V21</f>
        <v>0</v>
      </c>
      <c r="Y21" s="62">
        <f t="shared" si="10"/>
        <v>0</v>
      </c>
      <c r="Z21" s="41"/>
      <c r="AB21" s="27"/>
    </row>
    <row r="22" spans="1:28" x14ac:dyDescent="0.55000000000000004">
      <c r="A22" s="61">
        <v>16</v>
      </c>
      <c r="B22" s="41"/>
      <c r="C22" s="26" t="str">
        <f t="shared" si="0"/>
        <v>0</v>
      </c>
      <c r="D22" s="41"/>
      <c r="E22" s="26" t="str">
        <f t="shared" si="1"/>
        <v>0</v>
      </c>
      <c r="F22" s="41"/>
      <c r="G22" s="26" t="str">
        <f t="shared" si="2"/>
        <v>0</v>
      </c>
      <c r="H22" s="41"/>
      <c r="I22" s="26" t="str">
        <f t="shared" si="3"/>
        <v>0</v>
      </c>
      <c r="J22" s="41"/>
      <c r="K22" s="26" t="str">
        <f t="shared" si="4"/>
        <v>0</v>
      </c>
      <c r="L22" s="41"/>
      <c r="M22" s="26" t="str">
        <f t="shared" si="5"/>
        <v>0</v>
      </c>
      <c r="N22" s="41"/>
      <c r="O22" s="26" t="str">
        <f t="shared" si="6"/>
        <v>0</v>
      </c>
      <c r="P22" s="41"/>
      <c r="Q22" s="26" t="str">
        <f t="shared" si="7"/>
        <v>0</v>
      </c>
      <c r="R22" s="41"/>
      <c r="S22" s="26" t="str">
        <f t="shared" si="8"/>
        <v>0</v>
      </c>
      <c r="T22" s="60"/>
      <c r="U22" s="42"/>
      <c r="V22" s="41"/>
      <c r="W22" s="26" t="str">
        <f t="shared" si="9"/>
        <v>0</v>
      </c>
      <c r="X22" s="41">
        <f>B22+D22+F22+H22+J22+L22+N22+P22+R22+T22+V22</f>
        <v>0</v>
      </c>
      <c r="Y22" s="62">
        <f t="shared" si="10"/>
        <v>0</v>
      </c>
      <c r="Z22" s="41"/>
      <c r="AB22" s="27"/>
    </row>
    <row r="23" spans="1:28" x14ac:dyDescent="0.55000000000000004">
      <c r="A23" s="61">
        <v>17</v>
      </c>
      <c r="B23" s="41"/>
      <c r="C23" s="26" t="str">
        <f t="shared" si="0"/>
        <v>0</v>
      </c>
      <c r="D23" s="41"/>
      <c r="E23" s="26" t="str">
        <f t="shared" si="1"/>
        <v>0</v>
      </c>
      <c r="F23" s="41"/>
      <c r="G23" s="26" t="str">
        <f t="shared" si="2"/>
        <v>0</v>
      </c>
      <c r="H23" s="41"/>
      <c r="I23" s="26" t="str">
        <f t="shared" si="3"/>
        <v>0</v>
      </c>
      <c r="J23" s="41"/>
      <c r="K23" s="26" t="str">
        <f t="shared" si="4"/>
        <v>0</v>
      </c>
      <c r="L23" s="41"/>
      <c r="M23" s="26" t="str">
        <f t="shared" si="5"/>
        <v>0</v>
      </c>
      <c r="N23" s="41"/>
      <c r="O23" s="26" t="str">
        <f t="shared" si="6"/>
        <v>0</v>
      </c>
      <c r="P23" s="41"/>
      <c r="Q23" s="26" t="str">
        <f t="shared" si="7"/>
        <v>0</v>
      </c>
      <c r="R23" s="41"/>
      <c r="S23" s="26" t="str">
        <f t="shared" si="8"/>
        <v>0</v>
      </c>
      <c r="T23" s="60"/>
      <c r="U23" s="42"/>
      <c r="V23" s="41"/>
      <c r="W23" s="26" t="str">
        <f t="shared" si="9"/>
        <v>0</v>
      </c>
      <c r="X23" s="41">
        <f>B23+D23+F23+H23+J23+L23+N23+P23+R23+T23+V23</f>
        <v>0</v>
      </c>
      <c r="Y23" s="62">
        <f t="shared" si="10"/>
        <v>0</v>
      </c>
      <c r="Z23" s="41"/>
      <c r="AB23" s="27"/>
    </row>
    <row r="24" spans="1:28" x14ac:dyDescent="0.55000000000000004">
      <c r="A24" s="61">
        <v>18</v>
      </c>
      <c r="B24" s="41"/>
      <c r="C24" s="26" t="str">
        <f t="shared" si="0"/>
        <v>0</v>
      </c>
      <c r="D24" s="41"/>
      <c r="E24" s="26" t="str">
        <f t="shared" si="1"/>
        <v>0</v>
      </c>
      <c r="F24" s="41"/>
      <c r="G24" s="26" t="str">
        <f t="shared" si="2"/>
        <v>0</v>
      </c>
      <c r="H24" s="41"/>
      <c r="I24" s="26" t="str">
        <f t="shared" si="3"/>
        <v>0</v>
      </c>
      <c r="J24" s="41"/>
      <c r="K24" s="26" t="str">
        <f t="shared" si="4"/>
        <v>0</v>
      </c>
      <c r="L24" s="41"/>
      <c r="M24" s="26" t="str">
        <f t="shared" si="5"/>
        <v>0</v>
      </c>
      <c r="N24" s="41"/>
      <c r="O24" s="26" t="str">
        <f t="shared" si="6"/>
        <v>0</v>
      </c>
      <c r="P24" s="41"/>
      <c r="Q24" s="26" t="str">
        <f t="shared" si="7"/>
        <v>0</v>
      </c>
      <c r="R24" s="41"/>
      <c r="S24" s="26" t="str">
        <f t="shared" si="8"/>
        <v>0</v>
      </c>
      <c r="T24" s="60"/>
      <c r="U24" s="42"/>
      <c r="V24" s="41"/>
      <c r="W24" s="26" t="str">
        <f t="shared" si="9"/>
        <v>0</v>
      </c>
      <c r="X24" s="41">
        <f>B24+D24+F24+H24+J24+L24+N24+P24+R24+T24+V24</f>
        <v>0</v>
      </c>
      <c r="Y24" s="62">
        <f t="shared" si="10"/>
        <v>0</v>
      </c>
      <c r="Z24" s="41"/>
      <c r="AB24" s="27"/>
    </row>
    <row r="25" spans="1:28" x14ac:dyDescent="0.55000000000000004">
      <c r="A25" s="61">
        <v>19</v>
      </c>
      <c r="B25" s="41"/>
      <c r="C25" s="26" t="str">
        <f t="shared" si="0"/>
        <v>0</v>
      </c>
      <c r="D25" s="41"/>
      <c r="E25" s="26" t="str">
        <f t="shared" si="1"/>
        <v>0</v>
      </c>
      <c r="F25" s="41"/>
      <c r="G25" s="26" t="str">
        <f t="shared" si="2"/>
        <v>0</v>
      </c>
      <c r="H25" s="41"/>
      <c r="I25" s="26" t="str">
        <f t="shared" si="3"/>
        <v>0</v>
      </c>
      <c r="J25" s="41"/>
      <c r="K25" s="26" t="str">
        <f t="shared" si="4"/>
        <v>0</v>
      </c>
      <c r="L25" s="41"/>
      <c r="M25" s="26" t="str">
        <f t="shared" si="5"/>
        <v>0</v>
      </c>
      <c r="N25" s="41"/>
      <c r="O25" s="26" t="str">
        <f t="shared" si="6"/>
        <v>0</v>
      </c>
      <c r="P25" s="41"/>
      <c r="Q25" s="26" t="str">
        <f t="shared" si="7"/>
        <v>0</v>
      </c>
      <c r="R25" s="41"/>
      <c r="S25" s="26" t="str">
        <f t="shared" si="8"/>
        <v>0</v>
      </c>
      <c r="T25" s="60"/>
      <c r="U25" s="42"/>
      <c r="V25" s="41"/>
      <c r="W25" s="26" t="str">
        <f t="shared" si="9"/>
        <v>0</v>
      </c>
      <c r="X25" s="41">
        <f>B25+D25+F25+H25+J25+L25+N25+P25+R25+T25+V25</f>
        <v>0</v>
      </c>
      <c r="Y25" s="62">
        <f t="shared" si="10"/>
        <v>0</v>
      </c>
      <c r="Z25" s="41"/>
      <c r="AB25" s="27"/>
    </row>
    <row r="26" spans="1:28" x14ac:dyDescent="0.55000000000000004">
      <c r="A26" s="61">
        <v>20</v>
      </c>
      <c r="B26" s="41"/>
      <c r="C26" s="26" t="str">
        <f t="shared" si="0"/>
        <v>0</v>
      </c>
      <c r="D26" s="41"/>
      <c r="E26" s="26" t="str">
        <f t="shared" si="1"/>
        <v>0</v>
      </c>
      <c r="F26" s="41"/>
      <c r="G26" s="26" t="str">
        <f t="shared" si="2"/>
        <v>0</v>
      </c>
      <c r="H26" s="41"/>
      <c r="I26" s="26" t="str">
        <f t="shared" si="3"/>
        <v>0</v>
      </c>
      <c r="J26" s="41"/>
      <c r="K26" s="26" t="str">
        <f t="shared" si="4"/>
        <v>0</v>
      </c>
      <c r="L26" s="41"/>
      <c r="M26" s="26" t="str">
        <f t="shared" si="5"/>
        <v>0</v>
      </c>
      <c r="N26" s="41"/>
      <c r="O26" s="26" t="str">
        <f t="shared" si="6"/>
        <v>0</v>
      </c>
      <c r="P26" s="41"/>
      <c r="Q26" s="26" t="str">
        <f t="shared" si="7"/>
        <v>0</v>
      </c>
      <c r="R26" s="41"/>
      <c r="S26" s="26" t="str">
        <f t="shared" si="8"/>
        <v>0</v>
      </c>
      <c r="T26" s="60"/>
      <c r="U26" s="42"/>
      <c r="V26" s="41"/>
      <c r="W26" s="26" t="str">
        <f t="shared" si="9"/>
        <v>0</v>
      </c>
      <c r="X26" s="41">
        <f>B26+D26+F26+H26+J26+L26+N26+P26+R26+T26+V26</f>
        <v>0</v>
      </c>
      <c r="Y26" s="62">
        <f t="shared" si="10"/>
        <v>0</v>
      </c>
      <c r="Z26" s="41"/>
      <c r="AB26" s="27"/>
    </row>
    <row r="27" spans="1:28" x14ac:dyDescent="0.55000000000000004">
      <c r="A27" s="61">
        <v>21</v>
      </c>
      <c r="B27" s="41"/>
      <c r="C27" s="26" t="str">
        <f t="shared" si="0"/>
        <v>0</v>
      </c>
      <c r="D27" s="41"/>
      <c r="E27" s="26" t="str">
        <f t="shared" si="1"/>
        <v>0</v>
      </c>
      <c r="F27" s="41"/>
      <c r="G27" s="26" t="str">
        <f t="shared" si="2"/>
        <v>0</v>
      </c>
      <c r="H27" s="41"/>
      <c r="I27" s="26" t="str">
        <f t="shared" si="3"/>
        <v>0</v>
      </c>
      <c r="J27" s="41"/>
      <c r="K27" s="26" t="str">
        <f t="shared" si="4"/>
        <v>0</v>
      </c>
      <c r="L27" s="41"/>
      <c r="M27" s="26" t="str">
        <f t="shared" si="5"/>
        <v>0</v>
      </c>
      <c r="N27" s="41"/>
      <c r="O27" s="26" t="str">
        <f t="shared" si="6"/>
        <v>0</v>
      </c>
      <c r="P27" s="41"/>
      <c r="Q27" s="26" t="str">
        <f t="shared" si="7"/>
        <v>0</v>
      </c>
      <c r="R27" s="41"/>
      <c r="S27" s="26" t="str">
        <f t="shared" si="8"/>
        <v>0</v>
      </c>
      <c r="T27" s="60"/>
      <c r="U27" s="42"/>
      <c r="V27" s="41"/>
      <c r="W27" s="26" t="str">
        <f t="shared" si="9"/>
        <v>0</v>
      </c>
      <c r="X27" s="41">
        <f>B27+D27+F27+H27+J27+L27+N27+P27+R27+T27+V27</f>
        <v>0</v>
      </c>
      <c r="Y27" s="62">
        <f t="shared" si="10"/>
        <v>0</v>
      </c>
      <c r="Z27" s="41"/>
      <c r="AB27" s="27"/>
    </row>
    <row r="28" spans="1:28" x14ac:dyDescent="0.55000000000000004">
      <c r="A28" s="61">
        <v>22</v>
      </c>
      <c r="B28" s="41"/>
      <c r="C28" s="26" t="str">
        <f t="shared" si="0"/>
        <v>0</v>
      </c>
      <c r="D28" s="41"/>
      <c r="E28" s="26" t="str">
        <f t="shared" si="1"/>
        <v>0</v>
      </c>
      <c r="F28" s="41"/>
      <c r="G28" s="26" t="str">
        <f t="shared" si="2"/>
        <v>0</v>
      </c>
      <c r="H28" s="41"/>
      <c r="I28" s="26" t="str">
        <f t="shared" si="3"/>
        <v>0</v>
      </c>
      <c r="J28" s="41"/>
      <c r="K28" s="26" t="str">
        <f t="shared" si="4"/>
        <v>0</v>
      </c>
      <c r="L28" s="41"/>
      <c r="M28" s="26" t="str">
        <f t="shared" si="5"/>
        <v>0</v>
      </c>
      <c r="N28" s="41"/>
      <c r="O28" s="26" t="str">
        <f t="shared" si="6"/>
        <v>0</v>
      </c>
      <c r="P28" s="41"/>
      <c r="Q28" s="26" t="str">
        <f t="shared" si="7"/>
        <v>0</v>
      </c>
      <c r="R28" s="41"/>
      <c r="S28" s="26" t="str">
        <f t="shared" si="8"/>
        <v>0</v>
      </c>
      <c r="T28" s="60"/>
      <c r="U28" s="42"/>
      <c r="V28" s="41"/>
      <c r="W28" s="26" t="str">
        <f t="shared" si="9"/>
        <v>0</v>
      </c>
      <c r="X28" s="41">
        <f>B28+D28+F28+H28+J28+L28+N28+P28+R28+T28+V28</f>
        <v>0</v>
      </c>
      <c r="Y28" s="62">
        <f t="shared" si="10"/>
        <v>0</v>
      </c>
      <c r="Z28" s="41"/>
      <c r="AB28" s="27"/>
    </row>
    <row r="29" spans="1:28" x14ac:dyDescent="0.55000000000000004">
      <c r="A29" s="63" t="s">
        <v>5</v>
      </c>
      <c r="B29" s="64">
        <f>SUM(B7:B28)</f>
        <v>0</v>
      </c>
      <c r="C29" s="64"/>
      <c r="D29" s="64">
        <f>SUM(D7:D28)</f>
        <v>0</v>
      </c>
      <c r="E29" s="64"/>
      <c r="F29" s="64">
        <f>SUM(F7:F28)</f>
        <v>0</v>
      </c>
      <c r="G29" s="64"/>
      <c r="H29" s="64">
        <f>SUM(H7:H28)</f>
        <v>0</v>
      </c>
      <c r="I29" s="64"/>
      <c r="J29" s="64">
        <f>SUM(J7:J28)</f>
        <v>0</v>
      </c>
      <c r="K29" s="64"/>
      <c r="L29" s="64">
        <f>SUM(L7:L28)</f>
        <v>0</v>
      </c>
      <c r="M29" s="64"/>
      <c r="N29" s="64">
        <f>SUM(N7:N28)</f>
        <v>0</v>
      </c>
      <c r="O29" s="64"/>
      <c r="P29" s="64">
        <f>SUM(P7:P28)</f>
        <v>0</v>
      </c>
      <c r="Q29" s="64"/>
      <c r="R29" s="64">
        <f>SUM(R7:R28)</f>
        <v>0</v>
      </c>
      <c r="S29" s="64"/>
      <c r="T29" s="80"/>
      <c r="U29" s="81"/>
      <c r="V29" s="64">
        <f>SUM(V7:V28)</f>
        <v>0</v>
      </c>
      <c r="W29" s="64"/>
      <c r="X29" s="63">
        <f>SUM(X7:X28)</f>
        <v>0</v>
      </c>
      <c r="Y29" s="28">
        <f>SUM(Y7:Y28)</f>
        <v>0</v>
      </c>
      <c r="Z29" s="29"/>
    </row>
    <row r="30" spans="1:28" x14ac:dyDescent="0.55000000000000004">
      <c r="A30" s="65" t="s">
        <v>19</v>
      </c>
      <c r="B30" s="66">
        <f>B29/22</f>
        <v>0</v>
      </c>
      <c r="C30" s="66"/>
      <c r="D30" s="66">
        <f t="shared" ref="D30" si="11">D29/22</f>
        <v>0</v>
      </c>
      <c r="E30" s="66"/>
      <c r="F30" s="66">
        <f t="shared" ref="F30" si="12">F29/22</f>
        <v>0</v>
      </c>
      <c r="G30" s="66"/>
      <c r="H30" s="66">
        <f t="shared" ref="H30" si="13">H29/22</f>
        <v>0</v>
      </c>
      <c r="I30" s="66"/>
      <c r="J30" s="66">
        <f t="shared" ref="J30" si="14">J29/22</f>
        <v>0</v>
      </c>
      <c r="K30" s="66"/>
      <c r="L30" s="66">
        <f t="shared" ref="L30" si="15">L29/22</f>
        <v>0</v>
      </c>
      <c r="M30" s="66"/>
      <c r="N30" s="66">
        <f t="shared" ref="N30" si="16">N29/22</f>
        <v>0</v>
      </c>
      <c r="O30" s="66"/>
      <c r="P30" s="66">
        <f t="shared" ref="P30" si="17">P29/22</f>
        <v>0</v>
      </c>
      <c r="Q30" s="66"/>
      <c r="R30" s="66">
        <f t="shared" ref="R30" si="18">R29/22</f>
        <v>0</v>
      </c>
      <c r="S30" s="66"/>
      <c r="T30" s="78"/>
      <c r="U30" s="79"/>
      <c r="V30" s="66">
        <f t="shared" ref="V30" si="19">V29/22</f>
        <v>0</v>
      </c>
      <c r="W30" s="66"/>
      <c r="X30" s="65">
        <f>X29/(11*22)</f>
        <v>0</v>
      </c>
      <c r="Y30" s="28">
        <f>Y29/22</f>
        <v>0</v>
      </c>
      <c r="Z30" s="29"/>
    </row>
    <row r="31" spans="1:28" x14ac:dyDescent="0.55000000000000004">
      <c r="A31" s="23"/>
    </row>
    <row r="32" spans="1:28" x14ac:dyDescent="0.55000000000000004">
      <c r="A32" s="23"/>
    </row>
  </sheetData>
  <mergeCells count="31">
    <mergeCell ref="Y4:Y6"/>
    <mergeCell ref="Z4:Z6"/>
    <mergeCell ref="L29:M29"/>
    <mergeCell ref="A4:A6"/>
    <mergeCell ref="B4:S4"/>
    <mergeCell ref="T4:W4"/>
    <mergeCell ref="X4:X6"/>
    <mergeCell ref="F30:G30"/>
    <mergeCell ref="H30:I30"/>
    <mergeCell ref="J30:K30"/>
    <mergeCell ref="B29:C29"/>
    <mergeCell ref="D29:E29"/>
    <mergeCell ref="F29:G29"/>
    <mergeCell ref="H29:I29"/>
    <mergeCell ref="J29:K29"/>
    <mergeCell ref="A1:Z1"/>
    <mergeCell ref="A2:Z2"/>
    <mergeCell ref="A3:Z3"/>
    <mergeCell ref="L30:M30"/>
    <mergeCell ref="N30:O30"/>
    <mergeCell ref="P30:Q30"/>
    <mergeCell ref="R30:S30"/>
    <mergeCell ref="T30:U30"/>
    <mergeCell ref="V30:W30"/>
    <mergeCell ref="N29:O29"/>
    <mergeCell ref="P29:Q29"/>
    <mergeCell ref="R29:S29"/>
    <mergeCell ref="T29:U29"/>
    <mergeCell ref="V29:W29"/>
    <mergeCell ref="B30:C30"/>
    <mergeCell ref="D30:E30"/>
  </mergeCells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zoomScaleNormal="100" workbookViewId="0">
      <selection activeCell="C13" sqref="C13"/>
    </sheetView>
  </sheetViews>
  <sheetFormatPr defaultRowHeight="17.25" x14ac:dyDescent="0.4"/>
  <cols>
    <col min="1" max="1" width="23.25" style="4" customWidth="1"/>
    <col min="2" max="2" width="32.5" style="4" customWidth="1"/>
    <col min="3" max="3" width="30.625" style="4" customWidth="1"/>
    <col min="4" max="4" width="17.25" style="4" customWidth="1"/>
    <col min="5" max="5" width="30.625" style="4" customWidth="1"/>
    <col min="6" max="16384" width="9" style="4"/>
  </cols>
  <sheetData>
    <row r="1" spans="2:5" ht="20.100000000000001" customHeight="1" x14ac:dyDescent="0.55000000000000004">
      <c r="B1" s="44" t="s">
        <v>0</v>
      </c>
      <c r="C1" s="44"/>
      <c r="D1" s="44"/>
      <c r="E1" s="44"/>
    </row>
    <row r="2" spans="2:5" ht="20.100000000000001" customHeight="1" x14ac:dyDescent="0.55000000000000004">
      <c r="B2" s="44" t="s">
        <v>115</v>
      </c>
      <c r="C2" s="44"/>
      <c r="D2" s="44"/>
      <c r="E2" s="44"/>
    </row>
    <row r="3" spans="2:5" ht="20.100000000000001" customHeight="1" x14ac:dyDescent="0.55000000000000004">
      <c r="B3" s="44" t="s">
        <v>109</v>
      </c>
      <c r="C3" s="44"/>
      <c r="D3" s="44"/>
      <c r="E3" s="44"/>
    </row>
    <row r="4" spans="2:5" ht="20.100000000000001" customHeight="1" x14ac:dyDescent="0.55000000000000004">
      <c r="B4" s="44" t="s">
        <v>21</v>
      </c>
      <c r="C4" s="44"/>
      <c r="D4" s="44"/>
      <c r="E4" s="44"/>
    </row>
    <row r="5" spans="2:5" ht="20.100000000000001" customHeight="1" x14ac:dyDescent="0.4">
      <c r="B5" s="39" t="s">
        <v>22</v>
      </c>
      <c r="C5" s="39" t="s">
        <v>6</v>
      </c>
      <c r="D5" s="39" t="s">
        <v>23</v>
      </c>
      <c r="E5" s="39" t="s">
        <v>24</v>
      </c>
    </row>
    <row r="6" spans="2:5" ht="20.100000000000001" customHeight="1" x14ac:dyDescent="0.4">
      <c r="B6" s="31" t="s">
        <v>25</v>
      </c>
      <c r="C6" s="32"/>
      <c r="D6" s="32"/>
      <c r="E6" s="32"/>
    </row>
    <row r="7" spans="2:5" ht="20.100000000000001" customHeight="1" x14ac:dyDescent="0.5">
      <c r="B7" s="25" t="s">
        <v>8</v>
      </c>
      <c r="C7" s="62">
        <f>ผลสัมฤทธิ์!B30</f>
        <v>0</v>
      </c>
      <c r="D7" s="22" t="str">
        <f>IF(C7&gt;=80,"4",IF(C7&gt;=70,"3",IF(C7&gt;=60,"2",IF(C7&gt;=50,"1","0"))))</f>
        <v>0</v>
      </c>
      <c r="E7" s="22" t="str">
        <f>IF(C7&gt;=80,"ดีมาก",IF(C7&gt;=70,"ดี",IF(C7&gt;=60,"พอใช้",IF(C7&gt;=50,"ปรับปรุง","0"))))</f>
        <v>0</v>
      </c>
    </row>
    <row r="8" spans="2:5" ht="20.100000000000001" customHeight="1" x14ac:dyDescent="0.5">
      <c r="B8" s="25" t="s">
        <v>10</v>
      </c>
      <c r="C8" s="62">
        <f>ผลสัมฤทธิ์!D30</f>
        <v>0</v>
      </c>
      <c r="D8" s="22" t="str">
        <f t="shared" ref="D8:D20" si="0">IF(C8&gt;=80,"4",IF(C8&gt;=70,"3",IF(C8&gt;=60,"2",IF(C8&gt;=50,"1","0"))))</f>
        <v>0</v>
      </c>
      <c r="E8" s="22" t="str">
        <f>IF(C8&gt;=80,"ดีมาก",IF(C8&gt;=70,"ดี",IF(C8&gt;=60,"พอใช้",IF(C8&gt;=50,"ปรับปรุง","0"))))</f>
        <v>0</v>
      </c>
    </row>
    <row r="9" spans="2:5" ht="20.100000000000001" customHeight="1" x14ac:dyDescent="0.5">
      <c r="B9" s="25" t="s">
        <v>11</v>
      </c>
      <c r="C9" s="62">
        <f>ผลสัมฤทธิ์!F30</f>
        <v>0</v>
      </c>
      <c r="D9" s="22" t="str">
        <f t="shared" si="0"/>
        <v>0</v>
      </c>
      <c r="E9" s="22" t="str">
        <f t="shared" ref="E9:E20" si="1">IF(C9&gt;=80,"ดีมาก",IF(C9&gt;=70,"ดี",IF(C9&gt;=60,"พอใช้",IF(C9&gt;=50,"ปรับปรุง","0"))))</f>
        <v>0</v>
      </c>
    </row>
    <row r="10" spans="2:5" ht="20.100000000000001" customHeight="1" x14ac:dyDescent="0.5">
      <c r="B10" s="25" t="s">
        <v>26</v>
      </c>
      <c r="C10" s="62">
        <f>ผลสัมฤทธิ์!H30</f>
        <v>0</v>
      </c>
      <c r="D10" s="22" t="str">
        <f t="shared" si="0"/>
        <v>0</v>
      </c>
      <c r="E10" s="22" t="str">
        <f t="shared" si="1"/>
        <v>0</v>
      </c>
    </row>
    <row r="11" spans="2:5" ht="20.100000000000001" customHeight="1" x14ac:dyDescent="0.5">
      <c r="B11" s="25" t="s">
        <v>13</v>
      </c>
      <c r="C11" s="62">
        <f>ผลสัมฤทธิ์!J30</f>
        <v>0</v>
      </c>
      <c r="D11" s="22" t="str">
        <f t="shared" si="0"/>
        <v>0</v>
      </c>
      <c r="E11" s="22" t="str">
        <f t="shared" si="1"/>
        <v>0</v>
      </c>
    </row>
    <row r="12" spans="2:5" ht="20.100000000000001" customHeight="1" x14ac:dyDescent="0.5">
      <c r="B12" s="25" t="s">
        <v>27</v>
      </c>
      <c r="C12" s="62">
        <f>ผลสัมฤทธิ์!L30</f>
        <v>0</v>
      </c>
      <c r="D12" s="22" t="str">
        <f t="shared" si="0"/>
        <v>0</v>
      </c>
      <c r="E12" s="22" t="str">
        <f t="shared" si="1"/>
        <v>0</v>
      </c>
    </row>
    <row r="13" spans="2:5" ht="20.100000000000001" customHeight="1" x14ac:dyDescent="0.5">
      <c r="B13" s="25" t="s">
        <v>15</v>
      </c>
      <c r="C13" s="62">
        <f>ผลสัมฤทธิ์!N30</f>
        <v>0</v>
      </c>
      <c r="D13" s="22" t="str">
        <f t="shared" si="0"/>
        <v>0</v>
      </c>
      <c r="E13" s="22" t="str">
        <f t="shared" si="1"/>
        <v>0</v>
      </c>
    </row>
    <row r="14" spans="2:5" ht="20.100000000000001" customHeight="1" x14ac:dyDescent="0.5">
      <c r="B14" s="25" t="s">
        <v>28</v>
      </c>
      <c r="C14" s="62">
        <f>ผลสัมฤทธิ์!P30</f>
        <v>0</v>
      </c>
      <c r="D14" s="22" t="str">
        <f t="shared" si="0"/>
        <v>0</v>
      </c>
      <c r="E14" s="22" t="str">
        <f t="shared" si="1"/>
        <v>0</v>
      </c>
    </row>
    <row r="15" spans="2:5" ht="20.100000000000001" customHeight="1" x14ac:dyDescent="0.5">
      <c r="B15" s="25" t="s">
        <v>17</v>
      </c>
      <c r="C15" s="62">
        <f>ผลสัมฤทธิ์!R30</f>
        <v>0</v>
      </c>
      <c r="D15" s="22" t="str">
        <f t="shared" si="0"/>
        <v>0</v>
      </c>
      <c r="E15" s="22" t="str">
        <f t="shared" si="1"/>
        <v>0</v>
      </c>
    </row>
    <row r="16" spans="2:5" ht="20.100000000000001" customHeight="1" x14ac:dyDescent="0.5">
      <c r="B16" s="39" t="s">
        <v>19</v>
      </c>
      <c r="C16" s="67">
        <f>SUM(C7:C15)/9</f>
        <v>0</v>
      </c>
      <c r="D16" s="22" t="str">
        <f t="shared" si="0"/>
        <v>0</v>
      </c>
      <c r="E16" s="22" t="str">
        <f t="shared" si="1"/>
        <v>0</v>
      </c>
    </row>
    <row r="17" spans="2:5" ht="20.100000000000001" customHeight="1" x14ac:dyDescent="0.5">
      <c r="B17" s="68" t="s">
        <v>29</v>
      </c>
      <c r="C17" s="69"/>
      <c r="D17" s="21"/>
      <c r="E17" s="21"/>
    </row>
    <row r="18" spans="2:5" ht="20.100000000000001" customHeight="1" x14ac:dyDescent="0.5">
      <c r="B18" s="25" t="s">
        <v>8</v>
      </c>
      <c r="C18" s="62">
        <f>ผลสัมฤทธิ์!T30</f>
        <v>0</v>
      </c>
      <c r="D18" s="22" t="str">
        <f t="shared" si="0"/>
        <v>0</v>
      </c>
      <c r="E18" s="22" t="str">
        <f t="shared" si="1"/>
        <v>0</v>
      </c>
    </row>
    <row r="19" spans="2:5" ht="20.100000000000001" customHeight="1" x14ac:dyDescent="0.5">
      <c r="B19" s="25" t="s">
        <v>18</v>
      </c>
      <c r="C19" s="62">
        <f>ผลสัมฤทธิ์!X30</f>
        <v>0</v>
      </c>
      <c r="D19" s="22" t="str">
        <f t="shared" si="0"/>
        <v>0</v>
      </c>
      <c r="E19" s="22" t="str">
        <f t="shared" si="1"/>
        <v>0</v>
      </c>
    </row>
    <row r="20" spans="2:5" ht="20.100000000000001" customHeight="1" x14ac:dyDescent="0.5">
      <c r="B20" s="39" t="s">
        <v>19</v>
      </c>
      <c r="C20" s="67">
        <f>SUM(C18:C19)/2</f>
        <v>0</v>
      </c>
      <c r="D20" s="22" t="str">
        <f t="shared" si="0"/>
        <v>0</v>
      </c>
      <c r="E20" s="22" t="str">
        <f t="shared" si="1"/>
        <v>0</v>
      </c>
    </row>
    <row r="21" spans="2:5" ht="20.100000000000001" customHeight="1" x14ac:dyDescent="0.55000000000000004">
      <c r="B21" s="10" t="s">
        <v>30</v>
      </c>
      <c r="C21" s="8"/>
    </row>
    <row r="22" spans="2:5" ht="20.100000000000001" customHeight="1" x14ac:dyDescent="0.55000000000000004">
      <c r="B22" s="7" t="s">
        <v>35</v>
      </c>
      <c r="C22" s="9" t="s">
        <v>31</v>
      </c>
    </row>
    <row r="23" spans="2:5" ht="20.100000000000001" customHeight="1" x14ac:dyDescent="0.55000000000000004">
      <c r="B23" s="7" t="s">
        <v>36</v>
      </c>
      <c r="C23" s="9" t="s">
        <v>32</v>
      </c>
      <c r="D23" s="6"/>
    </row>
    <row r="24" spans="2:5" ht="20.100000000000001" customHeight="1" x14ac:dyDescent="0.55000000000000004">
      <c r="B24" s="7" t="s">
        <v>37</v>
      </c>
      <c r="C24" s="9" t="s">
        <v>33</v>
      </c>
      <c r="D24" s="6"/>
    </row>
    <row r="25" spans="2:5" ht="20.100000000000001" customHeight="1" x14ac:dyDescent="0.55000000000000004">
      <c r="B25" s="7" t="s">
        <v>38</v>
      </c>
      <c r="C25" s="9" t="s">
        <v>34</v>
      </c>
    </row>
  </sheetData>
  <mergeCells count="4">
    <mergeCell ref="B1:E1"/>
    <mergeCell ref="B2:E2"/>
    <mergeCell ref="B3:E3"/>
    <mergeCell ref="B4:E4"/>
  </mergeCells>
  <pageMargins left="0.70866141732283472" right="0.70866141732283472" top="0.35433070866141736" bottom="0.3937007874015748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22" zoomScaleNormal="100" workbookViewId="0">
      <selection activeCell="L16" sqref="L16"/>
    </sheetView>
  </sheetViews>
  <sheetFormatPr defaultRowHeight="24" x14ac:dyDescent="0.55000000000000004"/>
  <cols>
    <col min="1" max="1" width="26.125" style="6" customWidth="1"/>
    <col min="2" max="10" width="5.625" style="6" customWidth="1"/>
    <col min="11" max="16384" width="9" style="6"/>
  </cols>
  <sheetData>
    <row r="1" spans="1:10" ht="20.100000000000001" customHeight="1" x14ac:dyDescent="0.55000000000000004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0.100000000000001" customHeight="1" x14ac:dyDescent="0.55000000000000004">
      <c r="A2" s="44" t="s">
        <v>110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0.100000000000001" customHeight="1" x14ac:dyDescent="0.55000000000000004">
      <c r="A3" s="44" t="s">
        <v>40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20.100000000000001" customHeight="1" x14ac:dyDescent="0.55000000000000004">
      <c r="A4" s="46" t="s">
        <v>41</v>
      </c>
      <c r="B4" s="47" t="s">
        <v>116</v>
      </c>
      <c r="C4" s="47"/>
      <c r="D4" s="47"/>
      <c r="E4" s="47"/>
      <c r="F4" s="47"/>
      <c r="G4" s="47"/>
      <c r="H4" s="47"/>
      <c r="I4" s="47"/>
      <c r="J4" s="47"/>
    </row>
    <row r="5" spans="1:10" ht="20.100000000000001" customHeight="1" x14ac:dyDescent="0.55000000000000004">
      <c r="A5" s="46"/>
      <c r="B5" s="47" t="s">
        <v>42</v>
      </c>
      <c r="C5" s="47"/>
      <c r="D5" s="47"/>
      <c r="E5" s="47"/>
      <c r="F5" s="47"/>
      <c r="G5" s="47"/>
      <c r="H5" s="47"/>
      <c r="I5" s="47"/>
      <c r="J5" s="47"/>
    </row>
    <row r="6" spans="1:10" ht="20.100000000000001" customHeight="1" x14ac:dyDescent="0.55000000000000004">
      <c r="A6" s="46"/>
      <c r="B6" s="30" t="s">
        <v>43</v>
      </c>
      <c r="C6" s="46">
        <v>0</v>
      </c>
      <c r="D6" s="46">
        <v>1</v>
      </c>
      <c r="E6" s="46">
        <v>1.5</v>
      </c>
      <c r="F6" s="46">
        <v>2</v>
      </c>
      <c r="G6" s="46">
        <v>2.5</v>
      </c>
      <c r="H6" s="46">
        <v>3</v>
      </c>
      <c r="I6" s="46">
        <v>3.5</v>
      </c>
      <c r="J6" s="46">
        <v>4</v>
      </c>
    </row>
    <row r="7" spans="1:10" ht="20.100000000000001" customHeight="1" x14ac:dyDescent="0.55000000000000004">
      <c r="A7" s="46"/>
      <c r="B7" s="30" t="s">
        <v>44</v>
      </c>
      <c r="C7" s="46"/>
      <c r="D7" s="46"/>
      <c r="E7" s="46"/>
      <c r="F7" s="46"/>
      <c r="G7" s="46"/>
      <c r="H7" s="46"/>
      <c r="I7" s="46"/>
      <c r="J7" s="46"/>
    </row>
    <row r="8" spans="1:10" ht="20.100000000000001" customHeight="1" x14ac:dyDescent="0.55000000000000004">
      <c r="A8" s="31" t="s">
        <v>3</v>
      </c>
      <c r="B8" s="32"/>
      <c r="C8" s="33"/>
      <c r="D8" s="33"/>
      <c r="E8" s="33"/>
      <c r="F8" s="33"/>
      <c r="G8" s="33"/>
      <c r="H8" s="33"/>
      <c r="I8" s="33"/>
      <c r="J8" s="33"/>
    </row>
    <row r="9" spans="1:10" ht="20.100000000000001" customHeight="1" x14ac:dyDescent="0.55000000000000004">
      <c r="A9" s="25" t="s">
        <v>8</v>
      </c>
      <c r="B9" s="34"/>
      <c r="C9" s="35"/>
      <c r="D9" s="35"/>
      <c r="E9" s="35"/>
      <c r="F9" s="35"/>
      <c r="G9" s="35"/>
      <c r="H9" s="35"/>
      <c r="I9" s="35"/>
      <c r="J9" s="35"/>
    </row>
    <row r="10" spans="1:10" ht="20.100000000000001" customHeight="1" x14ac:dyDescent="0.55000000000000004">
      <c r="A10" s="25" t="s">
        <v>10</v>
      </c>
      <c r="B10" s="34"/>
      <c r="C10" s="35"/>
      <c r="D10" s="35"/>
      <c r="E10" s="35"/>
      <c r="F10" s="35"/>
      <c r="G10" s="35"/>
      <c r="H10" s="35"/>
      <c r="I10" s="35"/>
      <c r="J10" s="35"/>
    </row>
    <row r="11" spans="1:10" ht="20.100000000000001" customHeight="1" x14ac:dyDescent="0.55000000000000004">
      <c r="A11" s="25" t="s">
        <v>11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0" ht="20.100000000000001" customHeight="1" x14ac:dyDescent="0.55000000000000004">
      <c r="A12" s="25" t="s">
        <v>26</v>
      </c>
      <c r="B12" s="34"/>
      <c r="C12" s="35"/>
      <c r="D12" s="35"/>
      <c r="E12" s="35"/>
      <c r="F12" s="35"/>
      <c r="G12" s="35"/>
      <c r="H12" s="35"/>
      <c r="I12" s="35"/>
      <c r="J12" s="35"/>
    </row>
    <row r="13" spans="1:10" ht="20.100000000000001" customHeight="1" x14ac:dyDescent="0.55000000000000004">
      <c r="A13" s="25" t="s">
        <v>13</v>
      </c>
      <c r="B13" s="34"/>
      <c r="C13" s="35"/>
      <c r="D13" s="35"/>
      <c r="E13" s="35"/>
      <c r="F13" s="35"/>
      <c r="G13" s="35"/>
      <c r="H13" s="35"/>
      <c r="I13" s="35"/>
      <c r="J13" s="35"/>
    </row>
    <row r="14" spans="1:10" ht="20.100000000000001" customHeight="1" x14ac:dyDescent="0.55000000000000004">
      <c r="A14" s="25" t="s">
        <v>27</v>
      </c>
      <c r="B14" s="34"/>
      <c r="C14" s="35"/>
      <c r="D14" s="35"/>
      <c r="E14" s="35"/>
      <c r="F14" s="35"/>
      <c r="G14" s="35"/>
      <c r="H14" s="35"/>
      <c r="I14" s="35"/>
      <c r="J14" s="35"/>
    </row>
    <row r="15" spans="1:10" ht="20.100000000000001" customHeight="1" x14ac:dyDescent="0.55000000000000004">
      <c r="A15" s="25" t="s">
        <v>15</v>
      </c>
      <c r="B15" s="34"/>
      <c r="C15" s="35"/>
      <c r="D15" s="35"/>
      <c r="E15" s="35"/>
      <c r="F15" s="35"/>
      <c r="G15" s="35"/>
      <c r="H15" s="35"/>
      <c r="I15" s="35"/>
      <c r="J15" s="35"/>
    </row>
    <row r="16" spans="1:10" ht="20.100000000000001" customHeight="1" x14ac:dyDescent="0.55000000000000004">
      <c r="A16" s="25" t="s">
        <v>28</v>
      </c>
      <c r="B16" s="34"/>
      <c r="C16" s="35"/>
      <c r="D16" s="35"/>
      <c r="E16" s="35"/>
      <c r="F16" s="35"/>
      <c r="G16" s="35"/>
      <c r="H16" s="35"/>
      <c r="I16" s="35"/>
      <c r="J16" s="35"/>
    </row>
    <row r="17" spans="1:10" ht="20.100000000000001" customHeight="1" x14ac:dyDescent="0.55000000000000004">
      <c r="A17" s="25" t="s">
        <v>17</v>
      </c>
      <c r="B17" s="34"/>
      <c r="C17" s="35"/>
      <c r="D17" s="35"/>
      <c r="E17" s="35"/>
      <c r="F17" s="35"/>
      <c r="G17" s="35"/>
      <c r="H17" s="35"/>
      <c r="I17" s="35"/>
      <c r="J17" s="35"/>
    </row>
    <row r="18" spans="1:10" ht="20.100000000000001" customHeight="1" x14ac:dyDescent="0.55000000000000004">
      <c r="A18" s="36" t="s">
        <v>4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20.100000000000001" customHeight="1" x14ac:dyDescent="0.55000000000000004">
      <c r="A19" s="25" t="s">
        <v>8</v>
      </c>
      <c r="B19" s="34"/>
      <c r="C19" s="35"/>
      <c r="D19" s="34"/>
      <c r="E19" s="34"/>
      <c r="F19" s="34"/>
      <c r="G19" s="34"/>
      <c r="H19" s="34"/>
      <c r="I19" s="34"/>
      <c r="J19" s="34"/>
    </row>
    <row r="20" spans="1:10" ht="20.100000000000001" customHeight="1" x14ac:dyDescent="0.55000000000000004">
      <c r="A20" s="25" t="s">
        <v>45</v>
      </c>
      <c r="B20" s="34"/>
      <c r="C20" s="35"/>
      <c r="D20" s="34"/>
      <c r="E20" s="34"/>
      <c r="F20" s="34"/>
      <c r="G20" s="34"/>
      <c r="H20" s="34"/>
      <c r="I20" s="34"/>
      <c r="J20" s="34"/>
    </row>
    <row r="21" spans="1:10" ht="20.100000000000001" customHeight="1" x14ac:dyDescent="0.55000000000000004">
      <c r="A21" s="47" t="s">
        <v>46</v>
      </c>
      <c r="B21" s="47"/>
      <c r="C21" s="47"/>
      <c r="D21" s="47"/>
      <c r="E21" s="47"/>
      <c r="F21" s="47"/>
      <c r="G21" s="47"/>
      <c r="H21" s="48" t="e">
        <f>(SUM(H9:J20)/SUM(B9:B20))*100</f>
        <v>#DIV/0!</v>
      </c>
      <c r="I21" s="48"/>
      <c r="J21" s="48"/>
    </row>
    <row r="22" spans="1:10" ht="20.100000000000001" customHeight="1" x14ac:dyDescent="0.55000000000000004">
      <c r="A22" s="47" t="s">
        <v>47</v>
      </c>
      <c r="B22" s="47"/>
      <c r="C22" s="47"/>
      <c r="D22" s="47"/>
      <c r="E22" s="47"/>
      <c r="F22" s="47"/>
      <c r="G22" s="47"/>
      <c r="H22" s="49" t="e">
        <f>IF(H21&gt;=80,"ดีมาก",IF(H21&gt;=70,"ดี",IF(H21&gt;=60,"พอใช้",IF(H21&gt;=50,"ปรับปรุง","0"))))</f>
        <v>#DIV/0!</v>
      </c>
      <c r="I22" s="49"/>
      <c r="J22" s="49"/>
    </row>
    <row r="23" spans="1:10" ht="20.100000000000001" customHeight="1" x14ac:dyDescent="0.55000000000000004">
      <c r="A23" s="5" t="s">
        <v>30</v>
      </c>
    </row>
    <row r="24" spans="1:10" ht="20.100000000000001" customHeight="1" x14ac:dyDescent="0.55000000000000004">
      <c r="A24" s="6" t="s">
        <v>35</v>
      </c>
      <c r="C24" s="6" t="s">
        <v>31</v>
      </c>
    </row>
    <row r="25" spans="1:10" ht="20.100000000000001" customHeight="1" x14ac:dyDescent="0.55000000000000004">
      <c r="A25" s="6" t="s">
        <v>36</v>
      </c>
      <c r="C25" s="6" t="s">
        <v>32</v>
      </c>
    </row>
    <row r="26" spans="1:10" ht="20.100000000000001" customHeight="1" x14ac:dyDescent="0.55000000000000004">
      <c r="A26" s="6" t="s">
        <v>37</v>
      </c>
      <c r="C26" s="6" t="s">
        <v>33</v>
      </c>
    </row>
    <row r="27" spans="1:10" ht="20.100000000000001" customHeight="1" x14ac:dyDescent="0.55000000000000004">
      <c r="A27" s="6" t="s">
        <v>38</v>
      </c>
      <c r="C27" s="6" t="s">
        <v>34</v>
      </c>
    </row>
    <row r="31" spans="1:10" x14ac:dyDescent="0.55000000000000004">
      <c r="A31" s="45" t="s">
        <v>107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55000000000000004">
      <c r="A32" s="45" t="s">
        <v>106</v>
      </c>
      <c r="B32" s="45"/>
      <c r="C32" s="45"/>
      <c r="D32" s="45"/>
      <c r="E32" s="45"/>
      <c r="F32" s="45"/>
      <c r="G32" s="45"/>
      <c r="H32" s="45"/>
      <c r="I32" s="45"/>
      <c r="J32" s="45"/>
    </row>
  </sheetData>
  <mergeCells count="20">
    <mergeCell ref="A1:J1"/>
    <mergeCell ref="A2:J2"/>
    <mergeCell ref="A3:J3"/>
    <mergeCell ref="A4:A7"/>
    <mergeCell ref="B4:J4"/>
    <mergeCell ref="B5:J5"/>
    <mergeCell ref="C6:C7"/>
    <mergeCell ref="D6:D7"/>
    <mergeCell ref="E6:E7"/>
    <mergeCell ref="F6:F7"/>
    <mergeCell ref="G6:G7"/>
    <mergeCell ref="H6:H7"/>
    <mergeCell ref="I6:I7"/>
    <mergeCell ref="A31:J31"/>
    <mergeCell ref="A32:J32"/>
    <mergeCell ref="J6:J7"/>
    <mergeCell ref="A21:G21"/>
    <mergeCell ref="H21:J21"/>
    <mergeCell ref="A22:G22"/>
    <mergeCell ref="H22:J22"/>
  </mergeCells>
  <pageMargins left="0.70866141732283472" right="0.70866141732283472" top="0.31496062992125984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8" sqref="B8:B10"/>
    </sheetView>
  </sheetViews>
  <sheetFormatPr defaultRowHeight="17.25" x14ac:dyDescent="0.4"/>
  <cols>
    <col min="1" max="1" width="20.25" style="4" customWidth="1"/>
    <col min="2" max="5" width="9" style="4"/>
    <col min="6" max="6" width="11.25" style="4" bestFit="1" customWidth="1"/>
    <col min="7" max="7" width="9" style="4"/>
    <col min="8" max="8" width="11.25" style="4" bestFit="1" customWidth="1"/>
    <col min="9" max="9" width="9" style="4"/>
    <col min="10" max="10" width="11.25" style="4" bestFit="1" customWidth="1"/>
    <col min="11" max="16384" width="9" style="4"/>
  </cols>
  <sheetData>
    <row r="1" spans="1:10" ht="24" x14ac:dyDescent="0.55000000000000004">
      <c r="A1" s="3"/>
    </row>
    <row r="2" spans="1:10" ht="24" x14ac:dyDescent="0.55000000000000004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" x14ac:dyDescent="0.55000000000000004">
      <c r="A3" s="44" t="s">
        <v>117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24" x14ac:dyDescent="0.55000000000000004">
      <c r="A4" s="44" t="s">
        <v>20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s="12" customFormat="1" ht="24" x14ac:dyDescent="0.2">
      <c r="A5" s="51" t="s">
        <v>48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24" x14ac:dyDescent="0.55000000000000004">
      <c r="A6" s="46" t="s">
        <v>49</v>
      </c>
      <c r="B6" s="38" t="s">
        <v>50</v>
      </c>
      <c r="C6" s="47" t="s">
        <v>51</v>
      </c>
      <c r="D6" s="47"/>
      <c r="E6" s="47" t="s">
        <v>52</v>
      </c>
      <c r="F6" s="47"/>
      <c r="G6" s="47" t="s">
        <v>53</v>
      </c>
      <c r="H6" s="47"/>
      <c r="I6" s="47" t="s">
        <v>54</v>
      </c>
      <c r="J6" s="47"/>
    </row>
    <row r="7" spans="1:10" ht="24" x14ac:dyDescent="0.55000000000000004">
      <c r="A7" s="46"/>
      <c r="B7" s="38" t="s">
        <v>43</v>
      </c>
      <c r="C7" s="70" t="s">
        <v>55</v>
      </c>
      <c r="D7" s="70" t="s">
        <v>56</v>
      </c>
      <c r="E7" s="70" t="s">
        <v>55</v>
      </c>
      <c r="F7" s="70" t="s">
        <v>56</v>
      </c>
      <c r="G7" s="70" t="s">
        <v>55</v>
      </c>
      <c r="H7" s="70" t="s">
        <v>56</v>
      </c>
      <c r="I7" s="70" t="s">
        <v>55</v>
      </c>
      <c r="J7" s="70" t="s">
        <v>56</v>
      </c>
    </row>
    <row r="8" spans="1:10" ht="24" x14ac:dyDescent="0.4">
      <c r="A8" s="25" t="s">
        <v>57</v>
      </c>
      <c r="B8" s="41"/>
      <c r="C8" s="41"/>
      <c r="D8" s="41" t="e">
        <f>(C8/B8)*100</f>
        <v>#DIV/0!</v>
      </c>
      <c r="E8" s="41"/>
      <c r="F8" s="62" t="e">
        <f>(E8/B8)*100</f>
        <v>#DIV/0!</v>
      </c>
      <c r="G8" s="41"/>
      <c r="H8" s="62" t="e">
        <f>(G8/B8)*100</f>
        <v>#DIV/0!</v>
      </c>
      <c r="I8" s="41"/>
      <c r="J8" s="62" t="e">
        <f>(I8/B8)*100</f>
        <v>#DIV/0!</v>
      </c>
    </row>
    <row r="9" spans="1:10" ht="24" x14ac:dyDescent="0.4">
      <c r="A9" s="25" t="s">
        <v>58</v>
      </c>
      <c r="B9" s="41"/>
      <c r="C9" s="41"/>
      <c r="D9" s="41" t="e">
        <f t="shared" ref="D9:D10" si="0">(C9/B9)*100</f>
        <v>#DIV/0!</v>
      </c>
      <c r="E9" s="41"/>
      <c r="F9" s="62" t="e">
        <f t="shared" ref="F9:F10" si="1">(E9/B9)*100</f>
        <v>#DIV/0!</v>
      </c>
      <c r="G9" s="41"/>
      <c r="H9" s="62" t="e">
        <f t="shared" ref="H9:H10" si="2">(G9/B9)*100</f>
        <v>#DIV/0!</v>
      </c>
      <c r="I9" s="41"/>
      <c r="J9" s="62" t="e">
        <f t="shared" ref="J9:J10" si="3">(I9/B9)*100</f>
        <v>#DIV/0!</v>
      </c>
    </row>
    <row r="10" spans="1:10" ht="24" x14ac:dyDescent="0.4">
      <c r="A10" s="25" t="s">
        <v>59</v>
      </c>
      <c r="B10" s="41"/>
      <c r="C10" s="41"/>
      <c r="D10" s="41" t="e">
        <f t="shared" si="0"/>
        <v>#DIV/0!</v>
      </c>
      <c r="E10" s="41"/>
      <c r="F10" s="62" t="e">
        <f t="shared" si="1"/>
        <v>#DIV/0!</v>
      </c>
      <c r="G10" s="41"/>
      <c r="H10" s="62" t="e">
        <f t="shared" si="2"/>
        <v>#DIV/0!</v>
      </c>
      <c r="I10" s="41"/>
      <c r="J10" s="62" t="e">
        <f t="shared" si="3"/>
        <v>#DIV/0!</v>
      </c>
    </row>
    <row r="11" spans="1:10" ht="24" x14ac:dyDescent="0.4">
      <c r="A11" s="39" t="s">
        <v>5</v>
      </c>
      <c r="B11" s="39">
        <f>SUM(B8:B10)</f>
        <v>0</v>
      </c>
      <c r="C11" s="71">
        <f t="shared" ref="C11:J11" si="4">SUM(C8:C10)</f>
        <v>0</v>
      </c>
      <c r="D11" s="71" t="e">
        <f t="shared" si="4"/>
        <v>#DIV/0!</v>
      </c>
      <c r="E11" s="71">
        <f t="shared" si="4"/>
        <v>0</v>
      </c>
      <c r="F11" s="71" t="e">
        <f t="shared" si="4"/>
        <v>#DIV/0!</v>
      </c>
      <c r="G11" s="71">
        <f t="shared" si="4"/>
        <v>0</v>
      </c>
      <c r="H11" s="71" t="e">
        <f t="shared" si="4"/>
        <v>#DIV/0!</v>
      </c>
      <c r="I11" s="71">
        <f t="shared" si="4"/>
        <v>0</v>
      </c>
      <c r="J11" s="71" t="e">
        <f t="shared" si="4"/>
        <v>#DIV/0!</v>
      </c>
    </row>
    <row r="12" spans="1:10" ht="24" x14ac:dyDescent="0.4">
      <c r="A12" s="39" t="s">
        <v>6</v>
      </c>
      <c r="B12" s="39">
        <f>B11/3</f>
        <v>0</v>
      </c>
      <c r="C12" s="71">
        <f t="shared" ref="C12:J12" si="5">C11/3</f>
        <v>0</v>
      </c>
      <c r="D12" s="71" t="e">
        <f t="shared" si="5"/>
        <v>#DIV/0!</v>
      </c>
      <c r="E12" s="71">
        <f t="shared" si="5"/>
        <v>0</v>
      </c>
      <c r="F12" s="71" t="e">
        <f t="shared" si="5"/>
        <v>#DIV/0!</v>
      </c>
      <c r="G12" s="71">
        <f t="shared" si="5"/>
        <v>0</v>
      </c>
      <c r="H12" s="71" t="e">
        <f t="shared" si="5"/>
        <v>#DIV/0!</v>
      </c>
      <c r="I12" s="71">
        <f t="shared" si="5"/>
        <v>0</v>
      </c>
      <c r="J12" s="71" t="e">
        <f t="shared" si="5"/>
        <v>#DIV/0!</v>
      </c>
    </row>
    <row r="13" spans="1:10" ht="24" x14ac:dyDescent="0.55000000000000004">
      <c r="A13" s="3"/>
    </row>
    <row r="14" spans="1:10" ht="24" x14ac:dyDescent="0.55000000000000004">
      <c r="A14" s="3"/>
    </row>
    <row r="15" spans="1:10" ht="24" x14ac:dyDescent="0.55000000000000004">
      <c r="A15" s="45" t="s">
        <v>61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0" ht="24" x14ac:dyDescent="0.4">
      <c r="A16" s="50" t="str">
        <f>ผลการเรียน!A32</f>
        <v>(นางสาวสวิตตา  ขักขะโร)</v>
      </c>
      <c r="B16" s="50"/>
      <c r="C16" s="50"/>
      <c r="D16" s="50"/>
      <c r="E16" s="50"/>
      <c r="F16" s="50"/>
      <c r="G16" s="50"/>
      <c r="H16" s="50"/>
      <c r="I16" s="50"/>
      <c r="J16" s="50"/>
    </row>
  </sheetData>
  <mergeCells count="11">
    <mergeCell ref="A2:J2"/>
    <mergeCell ref="A3:J3"/>
    <mergeCell ref="A4:J4"/>
    <mergeCell ref="A5:J5"/>
    <mergeCell ref="A15:J15"/>
    <mergeCell ref="A16:J16"/>
    <mergeCell ref="A6:A7"/>
    <mergeCell ref="C6:D6"/>
    <mergeCell ref="E6:F6"/>
    <mergeCell ref="G6:H6"/>
    <mergeCell ref="I6:J6"/>
  </mergeCells>
  <pageMargins left="2.64" right="0.70866141732283472" top="0.74803149606299213" bottom="0.74803149606299213" header="0.31496062992125984" footer="0.31496062992125984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activeCell="H13" sqref="H13"/>
    </sheetView>
  </sheetViews>
  <sheetFormatPr defaultRowHeight="24" x14ac:dyDescent="0.55000000000000004"/>
  <cols>
    <col min="1" max="1" width="23.75" style="6" customWidth="1"/>
    <col min="2" max="2" width="14.125" style="6" customWidth="1"/>
    <col min="3" max="6" width="12.25" style="6" customWidth="1"/>
    <col min="7" max="16384" width="9" style="6"/>
  </cols>
  <sheetData>
    <row r="1" spans="1:6" x14ac:dyDescent="0.55000000000000004">
      <c r="A1" s="52" t="s">
        <v>62</v>
      </c>
      <c r="B1" s="52"/>
      <c r="C1" s="52"/>
      <c r="D1" s="52"/>
      <c r="E1" s="52"/>
      <c r="F1" s="52"/>
    </row>
    <row r="2" spans="1:6" x14ac:dyDescent="0.55000000000000004">
      <c r="A2" s="44" t="s">
        <v>63</v>
      </c>
      <c r="B2" s="44"/>
      <c r="C2" s="44"/>
      <c r="D2" s="44"/>
      <c r="E2" s="44"/>
      <c r="F2" s="44"/>
    </row>
    <row r="3" spans="1:6" x14ac:dyDescent="0.55000000000000004">
      <c r="A3" s="44" t="s">
        <v>116</v>
      </c>
      <c r="B3" s="44"/>
      <c r="C3" s="44"/>
      <c r="D3" s="44"/>
      <c r="E3" s="44"/>
      <c r="F3" s="44"/>
    </row>
    <row r="4" spans="1:6" x14ac:dyDescent="0.55000000000000004">
      <c r="A4" s="44" t="str">
        <f>อ่านคิดเขียน!A4</f>
        <v>โรงเรียนบ้านพรุดินนา เขตพื้นที่การศึกษาประถมศึกษากระบี่</v>
      </c>
      <c r="B4" s="44"/>
      <c r="C4" s="44"/>
      <c r="D4" s="44"/>
      <c r="E4" s="44"/>
      <c r="F4" s="44"/>
    </row>
    <row r="5" spans="1:6" x14ac:dyDescent="0.55000000000000004">
      <c r="A5" s="9"/>
    </row>
    <row r="6" spans="1:6" x14ac:dyDescent="0.55000000000000004">
      <c r="A6" s="46" t="s">
        <v>64</v>
      </c>
      <c r="B6" s="46" t="s">
        <v>65</v>
      </c>
      <c r="C6" s="46" t="s">
        <v>66</v>
      </c>
      <c r="D6" s="46"/>
      <c r="E6" s="46"/>
      <c r="F6" s="46"/>
    </row>
    <row r="7" spans="1:6" x14ac:dyDescent="0.55000000000000004">
      <c r="A7" s="46"/>
      <c r="B7" s="46"/>
      <c r="C7" s="39" t="s">
        <v>54</v>
      </c>
      <c r="D7" s="39" t="s">
        <v>53</v>
      </c>
      <c r="E7" s="39" t="s">
        <v>52</v>
      </c>
      <c r="F7" s="39" t="s">
        <v>51</v>
      </c>
    </row>
    <row r="8" spans="1:6" x14ac:dyDescent="0.55000000000000004">
      <c r="A8" s="25" t="s">
        <v>67</v>
      </c>
      <c r="B8" s="41"/>
      <c r="C8" s="72"/>
      <c r="D8" s="72"/>
      <c r="E8" s="72"/>
      <c r="F8" s="72"/>
    </row>
    <row r="9" spans="1:6" x14ac:dyDescent="0.55000000000000004">
      <c r="A9" s="25" t="s">
        <v>68</v>
      </c>
      <c r="B9" s="41"/>
      <c r="C9" s="72"/>
      <c r="D9" s="72"/>
      <c r="E9" s="72"/>
      <c r="F9" s="72"/>
    </row>
    <row r="10" spans="1:6" x14ac:dyDescent="0.55000000000000004">
      <c r="A10" s="25" t="s">
        <v>69</v>
      </c>
      <c r="B10" s="41"/>
      <c r="C10" s="72"/>
      <c r="D10" s="72"/>
      <c r="E10" s="72"/>
      <c r="F10" s="72"/>
    </row>
    <row r="11" spans="1:6" x14ac:dyDescent="0.55000000000000004">
      <c r="A11" s="25" t="s">
        <v>70</v>
      </c>
      <c r="B11" s="41"/>
      <c r="C11" s="72"/>
      <c r="D11" s="72"/>
      <c r="E11" s="72"/>
      <c r="F11" s="72"/>
    </row>
    <row r="12" spans="1:6" x14ac:dyDescent="0.55000000000000004">
      <c r="A12" s="25" t="s">
        <v>71</v>
      </c>
      <c r="B12" s="41"/>
      <c r="C12" s="72"/>
      <c r="D12" s="72"/>
      <c r="E12" s="72"/>
      <c r="F12" s="72"/>
    </row>
    <row r="13" spans="1:6" x14ac:dyDescent="0.55000000000000004">
      <c r="A13" s="25" t="s">
        <v>72</v>
      </c>
      <c r="B13" s="41"/>
      <c r="C13" s="72"/>
      <c r="D13" s="72"/>
      <c r="E13" s="72"/>
      <c r="F13" s="72"/>
    </row>
    <row r="14" spans="1:6" x14ac:dyDescent="0.55000000000000004">
      <c r="A14" s="25" t="s">
        <v>73</v>
      </c>
      <c r="B14" s="41"/>
      <c r="C14" s="72"/>
      <c r="D14" s="72"/>
      <c r="E14" s="72"/>
      <c r="F14" s="72"/>
    </row>
    <row r="15" spans="1:6" x14ac:dyDescent="0.55000000000000004">
      <c r="A15" s="47" t="s">
        <v>5</v>
      </c>
      <c r="B15" s="47"/>
      <c r="C15" s="73">
        <f>SUM(C8:C14)</f>
        <v>0</v>
      </c>
      <c r="D15" s="73">
        <f t="shared" ref="D15:F15" si="0">SUM(D8:D14)</f>
        <v>0</v>
      </c>
      <c r="E15" s="73">
        <f t="shared" si="0"/>
        <v>0</v>
      </c>
      <c r="F15" s="73">
        <f t="shared" si="0"/>
        <v>0</v>
      </c>
    </row>
    <row r="16" spans="1:6" x14ac:dyDescent="0.55000000000000004">
      <c r="A16" s="47" t="s">
        <v>6</v>
      </c>
      <c r="B16" s="47"/>
      <c r="C16" s="74" t="e">
        <f>C15/SUM(B8:B14)</f>
        <v>#DIV/0!</v>
      </c>
      <c r="D16" s="74" t="e">
        <f t="shared" ref="D16:F16" si="1">D15/SUM(C8:C14)</f>
        <v>#DIV/0!</v>
      </c>
      <c r="E16" s="74" t="e">
        <f t="shared" si="1"/>
        <v>#DIV/0!</v>
      </c>
      <c r="F16" s="74" t="e">
        <f t="shared" si="1"/>
        <v>#DIV/0!</v>
      </c>
    </row>
    <row r="17" spans="1:6" x14ac:dyDescent="0.55000000000000004">
      <c r="A17" s="9"/>
    </row>
    <row r="18" spans="1:6" x14ac:dyDescent="0.55000000000000004">
      <c r="A18" s="9"/>
    </row>
    <row r="19" spans="1:6" x14ac:dyDescent="0.55000000000000004">
      <c r="A19" s="9"/>
    </row>
    <row r="20" spans="1:6" x14ac:dyDescent="0.55000000000000004">
      <c r="A20" s="9"/>
    </row>
    <row r="21" spans="1:6" x14ac:dyDescent="0.55000000000000004">
      <c r="A21" s="9"/>
    </row>
    <row r="22" spans="1:6" x14ac:dyDescent="0.55000000000000004">
      <c r="A22" s="50" t="str">
        <f>ผลการเรียน!A31</f>
        <v>ลงชื่อ...............................................................................ครูประจำชั้น</v>
      </c>
      <c r="B22" s="50"/>
      <c r="C22" s="50"/>
      <c r="D22" s="50"/>
      <c r="E22" s="50"/>
      <c r="F22" s="50"/>
    </row>
    <row r="23" spans="1:6" x14ac:dyDescent="0.55000000000000004">
      <c r="A23" s="45" t="str">
        <f>ผลการเรียน!A32</f>
        <v>(นางสาวสวิตตา  ขักขะโร)</v>
      </c>
      <c r="B23" s="45"/>
      <c r="C23" s="45"/>
      <c r="D23" s="45"/>
      <c r="E23" s="45"/>
      <c r="F23" s="45"/>
    </row>
    <row r="24" spans="1:6" x14ac:dyDescent="0.55000000000000004">
      <c r="A24" s="13"/>
    </row>
    <row r="25" spans="1:6" x14ac:dyDescent="0.55000000000000004">
      <c r="A25" s="13"/>
    </row>
    <row r="26" spans="1:6" x14ac:dyDescent="0.55000000000000004">
      <c r="A26" s="13"/>
    </row>
  </sheetData>
  <mergeCells count="11">
    <mergeCell ref="A1:F1"/>
    <mergeCell ref="A2:F2"/>
    <mergeCell ref="A3:F3"/>
    <mergeCell ref="A4:F4"/>
    <mergeCell ref="A22:F22"/>
    <mergeCell ref="A23:F23"/>
    <mergeCell ref="A6:A7"/>
    <mergeCell ref="B6:B7"/>
    <mergeCell ref="C6:F6"/>
    <mergeCell ref="A15:B15"/>
    <mergeCell ref="A16:B16"/>
  </mergeCells>
  <pageMargins left="0.59055118110236227" right="0.31496062992125984" top="0.74803149606299213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K9" sqref="K9"/>
    </sheetView>
  </sheetViews>
  <sheetFormatPr defaultRowHeight="14.25" x14ac:dyDescent="0.2"/>
  <cols>
    <col min="1" max="1" width="26.25" customWidth="1"/>
    <col min="6" max="6" width="9.25" bestFit="1" customWidth="1"/>
    <col min="8" max="8" width="11.25" bestFit="1" customWidth="1"/>
    <col min="10" max="10" width="11.25" bestFit="1" customWidth="1"/>
  </cols>
  <sheetData>
    <row r="1" spans="1:10" ht="23.25" x14ac:dyDescent="0.5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3.25" x14ac:dyDescent="0.5">
      <c r="A2" s="53" t="str">
        <f>อ่านคิดเขียน!A3</f>
        <v>ชั้นประถมศึกษาปีที่ ....................... ปีการศึกษา 2561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3.25" x14ac:dyDescent="0.5">
      <c r="A3" s="53" t="str">
        <f>จุดเน้น!A4</f>
        <v>โรงเรียนบ้านพรุดินนา เขตพื้นที่การศึกษาประถมศึกษากระบี่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3.25" x14ac:dyDescent="0.5">
      <c r="A4" s="1"/>
    </row>
    <row r="5" spans="1:10" ht="45.75" customHeight="1" x14ac:dyDescent="0.55000000000000004">
      <c r="A5" s="46" t="s">
        <v>75</v>
      </c>
      <c r="B5" s="38" t="s">
        <v>50</v>
      </c>
      <c r="C5" s="47" t="s">
        <v>51</v>
      </c>
      <c r="D5" s="47"/>
      <c r="E5" s="47" t="s">
        <v>52</v>
      </c>
      <c r="F5" s="47"/>
      <c r="G5" s="47" t="s">
        <v>53</v>
      </c>
      <c r="H5" s="47"/>
      <c r="I5" s="47" t="s">
        <v>54</v>
      </c>
      <c r="J5" s="47"/>
    </row>
    <row r="6" spans="1:10" ht="24" x14ac:dyDescent="0.55000000000000004">
      <c r="A6" s="46"/>
      <c r="B6" s="38" t="s">
        <v>43</v>
      </c>
      <c r="C6" s="39" t="s">
        <v>55</v>
      </c>
      <c r="D6" s="39" t="s">
        <v>56</v>
      </c>
      <c r="E6" s="39" t="s">
        <v>55</v>
      </c>
      <c r="F6" s="39" t="s">
        <v>56</v>
      </c>
      <c r="G6" s="39" t="s">
        <v>55</v>
      </c>
      <c r="H6" s="39" t="s">
        <v>56</v>
      </c>
      <c r="I6" s="39" t="s">
        <v>55</v>
      </c>
      <c r="J6" s="39" t="s">
        <v>56</v>
      </c>
    </row>
    <row r="7" spans="1:10" ht="24" x14ac:dyDescent="0.2">
      <c r="A7" s="25" t="s">
        <v>76</v>
      </c>
      <c r="B7" s="72"/>
      <c r="C7" s="72"/>
      <c r="D7" s="75" t="e">
        <f>(C7/B7)*100</f>
        <v>#DIV/0!</v>
      </c>
      <c r="E7" s="72"/>
      <c r="F7" s="75" t="e">
        <f>(E7/B7)*100</f>
        <v>#DIV/0!</v>
      </c>
      <c r="G7" s="72">
        <v>0</v>
      </c>
      <c r="H7" s="75" t="e">
        <f>(G7/B7)*100</f>
        <v>#DIV/0!</v>
      </c>
      <c r="I7" s="72">
        <v>0</v>
      </c>
      <c r="J7" s="75" t="e">
        <f>(I7/B7)*100</f>
        <v>#DIV/0!</v>
      </c>
    </row>
    <row r="8" spans="1:10" ht="24" x14ac:dyDescent="0.2">
      <c r="A8" s="25" t="s">
        <v>77</v>
      </c>
      <c r="B8" s="72"/>
      <c r="C8" s="72"/>
      <c r="D8" s="75" t="e">
        <f t="shared" ref="D8:D11" si="0">(C8/B8)*100</f>
        <v>#DIV/0!</v>
      </c>
      <c r="E8" s="72"/>
      <c r="F8" s="75" t="e">
        <f t="shared" ref="F8:F11" si="1">(E8/B8)*100</f>
        <v>#DIV/0!</v>
      </c>
      <c r="G8" s="72"/>
      <c r="H8" s="75" t="e">
        <f t="shared" ref="H8:H11" si="2">(G8/B8)*100</f>
        <v>#DIV/0!</v>
      </c>
      <c r="I8" s="72"/>
      <c r="J8" s="75" t="e">
        <f t="shared" ref="J8:J11" si="3">(I8/B8)*100</f>
        <v>#DIV/0!</v>
      </c>
    </row>
    <row r="9" spans="1:10" ht="24" x14ac:dyDescent="0.2">
      <c r="A9" s="25" t="s">
        <v>78</v>
      </c>
      <c r="B9" s="72"/>
      <c r="C9" s="72"/>
      <c r="D9" s="75" t="e">
        <f t="shared" si="0"/>
        <v>#DIV/0!</v>
      </c>
      <c r="E9" s="72"/>
      <c r="F9" s="75" t="e">
        <f t="shared" si="1"/>
        <v>#DIV/0!</v>
      </c>
      <c r="G9" s="72"/>
      <c r="H9" s="75" t="e">
        <f t="shared" si="2"/>
        <v>#DIV/0!</v>
      </c>
      <c r="I9" s="72"/>
      <c r="J9" s="75" t="e">
        <f t="shared" si="3"/>
        <v>#DIV/0!</v>
      </c>
    </row>
    <row r="10" spans="1:10" ht="24" x14ac:dyDescent="0.2">
      <c r="A10" s="25" t="s">
        <v>79</v>
      </c>
      <c r="B10" s="72"/>
      <c r="C10" s="72"/>
      <c r="D10" s="75" t="e">
        <f t="shared" si="0"/>
        <v>#DIV/0!</v>
      </c>
      <c r="E10" s="72"/>
      <c r="F10" s="75" t="e">
        <f t="shared" si="1"/>
        <v>#DIV/0!</v>
      </c>
      <c r="G10" s="72"/>
      <c r="H10" s="75" t="e">
        <f t="shared" si="2"/>
        <v>#DIV/0!</v>
      </c>
      <c r="I10" s="72"/>
      <c r="J10" s="75" t="e">
        <f t="shared" si="3"/>
        <v>#DIV/0!</v>
      </c>
    </row>
    <row r="11" spans="1:10" ht="24" x14ac:dyDescent="0.2">
      <c r="A11" s="25" t="s">
        <v>80</v>
      </c>
      <c r="B11" s="72"/>
      <c r="C11" s="72"/>
      <c r="D11" s="75" t="e">
        <f t="shared" si="0"/>
        <v>#DIV/0!</v>
      </c>
      <c r="E11" s="72"/>
      <c r="F11" s="75" t="e">
        <f t="shared" si="1"/>
        <v>#DIV/0!</v>
      </c>
      <c r="G11" s="72"/>
      <c r="H11" s="75" t="e">
        <f t="shared" si="2"/>
        <v>#DIV/0!</v>
      </c>
      <c r="I11" s="72"/>
      <c r="J11" s="75" t="e">
        <f t="shared" si="3"/>
        <v>#DIV/0!</v>
      </c>
    </row>
    <row r="12" spans="1:10" ht="24" x14ac:dyDescent="0.2">
      <c r="A12" s="39" t="s">
        <v>5</v>
      </c>
      <c r="B12" s="73">
        <f>SUM(B7:B11)</f>
        <v>0</v>
      </c>
      <c r="C12" s="73">
        <f t="shared" ref="C12:J12" si="4">SUM(C7:C11)</f>
        <v>0</v>
      </c>
      <c r="D12" s="74" t="e">
        <f t="shared" si="4"/>
        <v>#DIV/0!</v>
      </c>
      <c r="E12" s="73">
        <f t="shared" si="4"/>
        <v>0</v>
      </c>
      <c r="F12" s="74" t="e">
        <f t="shared" si="4"/>
        <v>#DIV/0!</v>
      </c>
      <c r="G12" s="73">
        <f t="shared" si="4"/>
        <v>0</v>
      </c>
      <c r="H12" s="74" t="e">
        <f t="shared" si="4"/>
        <v>#DIV/0!</v>
      </c>
      <c r="I12" s="73">
        <f t="shared" si="4"/>
        <v>0</v>
      </c>
      <c r="J12" s="74" t="e">
        <f t="shared" si="4"/>
        <v>#DIV/0!</v>
      </c>
    </row>
    <row r="13" spans="1:10" ht="24" x14ac:dyDescent="0.2">
      <c r="A13" s="39" t="s">
        <v>6</v>
      </c>
      <c r="B13" s="73">
        <f>B12/5</f>
        <v>0</v>
      </c>
      <c r="C13" s="73">
        <f t="shared" ref="C13:J13" si="5">C12/5</f>
        <v>0</v>
      </c>
      <c r="D13" s="74" t="e">
        <f t="shared" si="5"/>
        <v>#DIV/0!</v>
      </c>
      <c r="E13" s="73">
        <f t="shared" si="5"/>
        <v>0</v>
      </c>
      <c r="F13" s="74" t="e">
        <f t="shared" si="5"/>
        <v>#DIV/0!</v>
      </c>
      <c r="G13" s="73">
        <f t="shared" si="5"/>
        <v>0</v>
      </c>
      <c r="H13" s="74" t="e">
        <f t="shared" si="5"/>
        <v>#DIV/0!</v>
      </c>
      <c r="I13" s="73">
        <f t="shared" si="5"/>
        <v>0</v>
      </c>
      <c r="J13" s="74" t="e">
        <f t="shared" si="5"/>
        <v>#DIV/0!</v>
      </c>
    </row>
    <row r="14" spans="1:10" ht="23.25" x14ac:dyDescent="0.5">
      <c r="A14" s="2"/>
    </row>
    <row r="15" spans="1:10" ht="23.25" x14ac:dyDescent="0.5">
      <c r="A15" s="2"/>
    </row>
    <row r="16" spans="1:10" ht="15" x14ac:dyDescent="0.25">
      <c r="A16" s="11"/>
    </row>
  </sheetData>
  <mergeCells count="8">
    <mergeCell ref="A1:J1"/>
    <mergeCell ref="A2:J2"/>
    <mergeCell ref="A3:J3"/>
    <mergeCell ref="A5:A6"/>
    <mergeCell ref="C5:D5"/>
    <mergeCell ref="E5:F5"/>
    <mergeCell ref="G5:H5"/>
    <mergeCell ref="I5:J5"/>
  </mergeCells>
  <pageMargins left="1.9685039370078741" right="0.70866141732283472" top="0.74803149606299213" bottom="0.74803149606299213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8" sqref="B8"/>
    </sheetView>
  </sheetViews>
  <sheetFormatPr defaultRowHeight="24" x14ac:dyDescent="0.55000000000000004"/>
  <cols>
    <col min="1" max="1" width="27.375" style="6" customWidth="1"/>
    <col min="2" max="3" width="9" style="6"/>
    <col min="4" max="4" width="9" style="6" customWidth="1"/>
    <col min="5" max="16384" width="9" style="6"/>
  </cols>
  <sheetData>
    <row r="1" spans="1:10" x14ac:dyDescent="0.55000000000000004">
      <c r="A1" s="3"/>
    </row>
    <row r="2" spans="1:10" x14ac:dyDescent="0.55000000000000004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55000000000000004">
      <c r="A3" s="44" t="str">
        <f>สมรรถนะ!A2</f>
        <v>ชั้นประถมศึกษาปีที่ ....................... ปีการศึกษา 2561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55000000000000004">
      <c r="A4" s="44" t="str">
        <f>ผลสัมฤทธิ์!A3</f>
        <v>โรงเรียนบ้านพรุดินนา เขตพื้นที่การศึกษาประถมศึกษากระบี่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55000000000000004">
      <c r="A5" s="3"/>
    </row>
    <row r="6" spans="1:10" ht="45.75" customHeight="1" x14ac:dyDescent="0.55000000000000004">
      <c r="A6" s="46" t="s">
        <v>75</v>
      </c>
      <c r="B6" s="38" t="s">
        <v>50</v>
      </c>
      <c r="C6" s="47" t="s">
        <v>51</v>
      </c>
      <c r="D6" s="47"/>
      <c r="E6" s="47" t="s">
        <v>52</v>
      </c>
      <c r="F6" s="47"/>
      <c r="G6" s="47" t="s">
        <v>53</v>
      </c>
      <c r="H6" s="47"/>
      <c r="I6" s="47" t="s">
        <v>54</v>
      </c>
      <c r="J6" s="47"/>
    </row>
    <row r="7" spans="1:10" x14ac:dyDescent="0.55000000000000004">
      <c r="A7" s="46"/>
      <c r="B7" s="38" t="s">
        <v>43</v>
      </c>
      <c r="C7" s="39" t="s">
        <v>55</v>
      </c>
      <c r="D7" s="39" t="s">
        <v>56</v>
      </c>
      <c r="E7" s="39" t="s">
        <v>55</v>
      </c>
      <c r="F7" s="39" t="s">
        <v>56</v>
      </c>
      <c r="G7" s="39" t="s">
        <v>55</v>
      </c>
      <c r="H7" s="39" t="s">
        <v>56</v>
      </c>
      <c r="I7" s="39" t="s">
        <v>55</v>
      </c>
      <c r="J7" s="39" t="s">
        <v>56</v>
      </c>
    </row>
    <row r="8" spans="1:10" x14ac:dyDescent="0.55000000000000004">
      <c r="A8" s="25" t="s">
        <v>82</v>
      </c>
      <c r="B8" s="76">
        <f>C8+E8+G8+I8</f>
        <v>0</v>
      </c>
      <c r="C8" s="76"/>
      <c r="D8" s="62" t="e">
        <f>(C8/B8)*100</f>
        <v>#DIV/0!</v>
      </c>
      <c r="E8" s="76"/>
      <c r="F8" s="62" t="e">
        <f>(E8/B8)*100</f>
        <v>#DIV/0!</v>
      </c>
      <c r="G8" s="76"/>
      <c r="H8" s="62" t="e">
        <f>(G8/B8)*100</f>
        <v>#DIV/0!</v>
      </c>
      <c r="I8" s="76"/>
      <c r="J8" s="62" t="e">
        <f>(I8/B8)*100</f>
        <v>#DIV/0!</v>
      </c>
    </row>
    <row r="9" spans="1:10" x14ac:dyDescent="0.55000000000000004">
      <c r="A9" s="25" t="s">
        <v>83</v>
      </c>
      <c r="B9" s="76">
        <f t="shared" ref="B9:B15" si="0">C9+E9+G9+I9</f>
        <v>0</v>
      </c>
      <c r="C9" s="76"/>
      <c r="D9" s="62" t="e">
        <f t="shared" ref="D9:D15" si="1">(C9/B9)*100</f>
        <v>#DIV/0!</v>
      </c>
      <c r="E9" s="76"/>
      <c r="F9" s="62" t="e">
        <f t="shared" ref="F9:F15" si="2">(E9/B9)*100</f>
        <v>#DIV/0!</v>
      </c>
      <c r="G9" s="76"/>
      <c r="H9" s="62" t="e">
        <f t="shared" ref="H9:H15" si="3">(G9/B9)*100</f>
        <v>#DIV/0!</v>
      </c>
      <c r="I9" s="76"/>
      <c r="J9" s="62" t="e">
        <f t="shared" ref="J9:J15" si="4">(I9/B9)*100</f>
        <v>#DIV/0!</v>
      </c>
    </row>
    <row r="10" spans="1:10" x14ac:dyDescent="0.55000000000000004">
      <c r="A10" s="25" t="s">
        <v>84</v>
      </c>
      <c r="B10" s="76">
        <f t="shared" si="0"/>
        <v>0</v>
      </c>
      <c r="C10" s="76"/>
      <c r="D10" s="62" t="e">
        <f t="shared" si="1"/>
        <v>#DIV/0!</v>
      </c>
      <c r="E10" s="76"/>
      <c r="F10" s="62" t="e">
        <f t="shared" si="2"/>
        <v>#DIV/0!</v>
      </c>
      <c r="G10" s="76"/>
      <c r="H10" s="62" t="e">
        <f t="shared" si="3"/>
        <v>#DIV/0!</v>
      </c>
      <c r="I10" s="76"/>
      <c r="J10" s="62" t="e">
        <f t="shared" si="4"/>
        <v>#DIV/0!</v>
      </c>
    </row>
    <row r="11" spans="1:10" x14ac:dyDescent="0.55000000000000004">
      <c r="A11" s="25" t="s">
        <v>85</v>
      </c>
      <c r="B11" s="76">
        <f t="shared" si="0"/>
        <v>0</v>
      </c>
      <c r="C11" s="76"/>
      <c r="D11" s="62" t="e">
        <f t="shared" si="1"/>
        <v>#DIV/0!</v>
      </c>
      <c r="E11" s="76"/>
      <c r="F11" s="62" t="e">
        <f t="shared" si="2"/>
        <v>#DIV/0!</v>
      </c>
      <c r="G11" s="76"/>
      <c r="H11" s="62" t="e">
        <f t="shared" si="3"/>
        <v>#DIV/0!</v>
      </c>
      <c r="I11" s="76"/>
      <c r="J11" s="62" t="e">
        <f t="shared" si="4"/>
        <v>#DIV/0!</v>
      </c>
    </row>
    <row r="12" spans="1:10" x14ac:dyDescent="0.55000000000000004">
      <c r="A12" s="25" t="s">
        <v>86</v>
      </c>
      <c r="B12" s="76">
        <f t="shared" si="0"/>
        <v>0</v>
      </c>
      <c r="C12" s="76"/>
      <c r="D12" s="62" t="e">
        <f t="shared" si="1"/>
        <v>#DIV/0!</v>
      </c>
      <c r="E12" s="76"/>
      <c r="F12" s="62" t="e">
        <f t="shared" si="2"/>
        <v>#DIV/0!</v>
      </c>
      <c r="G12" s="76"/>
      <c r="H12" s="62" t="e">
        <f t="shared" si="3"/>
        <v>#DIV/0!</v>
      </c>
      <c r="I12" s="76"/>
      <c r="J12" s="62" t="e">
        <f t="shared" si="4"/>
        <v>#DIV/0!</v>
      </c>
    </row>
    <row r="13" spans="1:10" x14ac:dyDescent="0.55000000000000004">
      <c r="A13" s="25" t="s">
        <v>87</v>
      </c>
      <c r="B13" s="76">
        <f t="shared" si="0"/>
        <v>0</v>
      </c>
      <c r="C13" s="76"/>
      <c r="D13" s="62" t="e">
        <f t="shared" si="1"/>
        <v>#DIV/0!</v>
      </c>
      <c r="E13" s="76"/>
      <c r="F13" s="62" t="e">
        <f t="shared" si="2"/>
        <v>#DIV/0!</v>
      </c>
      <c r="G13" s="76"/>
      <c r="H13" s="62" t="e">
        <f t="shared" si="3"/>
        <v>#DIV/0!</v>
      </c>
      <c r="I13" s="76"/>
      <c r="J13" s="62" t="e">
        <f t="shared" si="4"/>
        <v>#DIV/0!</v>
      </c>
    </row>
    <row r="14" spans="1:10" x14ac:dyDescent="0.55000000000000004">
      <c r="A14" s="25" t="s">
        <v>88</v>
      </c>
      <c r="B14" s="76">
        <f t="shared" si="0"/>
        <v>0</v>
      </c>
      <c r="C14" s="76"/>
      <c r="D14" s="62" t="e">
        <f t="shared" si="1"/>
        <v>#DIV/0!</v>
      </c>
      <c r="E14" s="76"/>
      <c r="F14" s="62" t="e">
        <f t="shared" si="2"/>
        <v>#DIV/0!</v>
      </c>
      <c r="G14" s="76"/>
      <c r="H14" s="62" t="e">
        <f t="shared" si="3"/>
        <v>#DIV/0!</v>
      </c>
      <c r="I14" s="76"/>
      <c r="J14" s="62" t="e">
        <f t="shared" si="4"/>
        <v>#DIV/0!</v>
      </c>
    </row>
    <row r="15" spans="1:10" x14ac:dyDescent="0.55000000000000004">
      <c r="A15" s="25" t="s">
        <v>89</v>
      </c>
      <c r="B15" s="76">
        <f t="shared" si="0"/>
        <v>0</v>
      </c>
      <c r="C15" s="76"/>
      <c r="D15" s="62" t="e">
        <f t="shared" si="1"/>
        <v>#DIV/0!</v>
      </c>
      <c r="E15" s="76"/>
      <c r="F15" s="62" t="e">
        <f t="shared" si="2"/>
        <v>#DIV/0!</v>
      </c>
      <c r="G15" s="76"/>
      <c r="H15" s="62" t="e">
        <f t="shared" si="3"/>
        <v>#DIV/0!</v>
      </c>
      <c r="I15" s="76"/>
      <c r="J15" s="62" t="e">
        <f t="shared" si="4"/>
        <v>#DIV/0!</v>
      </c>
    </row>
    <row r="16" spans="1:10" x14ac:dyDescent="0.55000000000000004">
      <c r="A16" s="39" t="s">
        <v>5</v>
      </c>
      <c r="B16" s="77">
        <f>SUM(B8:B15)</f>
        <v>0</v>
      </c>
      <c r="C16" s="77">
        <f t="shared" ref="C16:J16" si="5">SUM(C8:C15)</f>
        <v>0</v>
      </c>
      <c r="D16" s="67" t="e">
        <f t="shared" si="5"/>
        <v>#DIV/0!</v>
      </c>
      <c r="E16" s="77">
        <f t="shared" si="5"/>
        <v>0</v>
      </c>
      <c r="F16" s="67" t="e">
        <f t="shared" si="5"/>
        <v>#DIV/0!</v>
      </c>
      <c r="G16" s="77">
        <f t="shared" si="5"/>
        <v>0</v>
      </c>
      <c r="H16" s="67" t="e">
        <f t="shared" si="5"/>
        <v>#DIV/0!</v>
      </c>
      <c r="I16" s="77">
        <f t="shared" si="5"/>
        <v>0</v>
      </c>
      <c r="J16" s="67" t="e">
        <f t="shared" si="5"/>
        <v>#DIV/0!</v>
      </c>
    </row>
    <row r="17" spans="1:10" x14ac:dyDescent="0.55000000000000004">
      <c r="A17" s="39" t="s">
        <v>6</v>
      </c>
      <c r="B17" s="77">
        <f>B16/8</f>
        <v>0</v>
      </c>
      <c r="C17" s="67">
        <f t="shared" ref="C17:J17" si="6">C16/8</f>
        <v>0</v>
      </c>
      <c r="D17" s="67" t="e">
        <f t="shared" si="6"/>
        <v>#DIV/0!</v>
      </c>
      <c r="E17" s="67">
        <f t="shared" si="6"/>
        <v>0</v>
      </c>
      <c r="F17" s="67" t="e">
        <f t="shared" si="6"/>
        <v>#DIV/0!</v>
      </c>
      <c r="G17" s="67">
        <f t="shared" si="6"/>
        <v>0</v>
      </c>
      <c r="H17" s="67" t="e">
        <f t="shared" si="6"/>
        <v>#DIV/0!</v>
      </c>
      <c r="I17" s="67">
        <f t="shared" si="6"/>
        <v>0</v>
      </c>
      <c r="J17" s="67" t="e">
        <f t="shared" si="6"/>
        <v>#DIV/0!</v>
      </c>
    </row>
    <row r="18" spans="1:10" x14ac:dyDescent="0.55000000000000004">
      <c r="B18" s="40"/>
      <c r="C18" s="40"/>
      <c r="D18" s="40"/>
      <c r="E18" s="40"/>
      <c r="F18" s="40"/>
      <c r="G18" s="40"/>
      <c r="H18" s="40"/>
      <c r="I18" s="40"/>
      <c r="J18" s="40"/>
    </row>
    <row r="20" spans="1:10" x14ac:dyDescent="0.55000000000000004">
      <c r="A20" s="45" t="str">
        <f>จุดเน้น!A22</f>
        <v>ลงชื่อ...............................................................................ครูประจำชั้น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55000000000000004">
      <c r="A21" s="45" t="str">
        <f>จุดเน้น!A23</f>
        <v>(นางสาวสวิตตา  ขักขะโร)</v>
      </c>
      <c r="B21" s="45"/>
      <c r="C21" s="45"/>
      <c r="D21" s="45"/>
      <c r="E21" s="45"/>
      <c r="F21" s="45"/>
      <c r="G21" s="45"/>
      <c r="H21" s="45"/>
      <c r="I21" s="45"/>
      <c r="J21" s="45"/>
    </row>
  </sheetData>
  <mergeCells count="10">
    <mergeCell ref="A2:J2"/>
    <mergeCell ref="A3:J3"/>
    <mergeCell ref="A4:J4"/>
    <mergeCell ref="A20:J20"/>
    <mergeCell ref="A21:J21"/>
    <mergeCell ref="A6:A7"/>
    <mergeCell ref="C6:D6"/>
    <mergeCell ref="E6:F6"/>
    <mergeCell ref="G6:H6"/>
    <mergeCell ref="I6:J6"/>
  </mergeCells>
  <pageMargins left="2.0866141732283467" right="0.70866141732283472" top="0.35433070866141736" bottom="0.35433070866141736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7" workbookViewId="0">
      <selection activeCell="C22" sqref="C22"/>
    </sheetView>
  </sheetViews>
  <sheetFormatPr defaultRowHeight="24" x14ac:dyDescent="0.55000000000000004"/>
  <cols>
    <col min="1" max="1" width="7.125" style="6" customWidth="1"/>
    <col min="2" max="2" width="16.875" style="6" customWidth="1"/>
    <col min="3" max="3" width="18.75" style="6" customWidth="1"/>
    <col min="4" max="4" width="30.25" style="6" customWidth="1"/>
    <col min="5" max="5" width="12.125" style="6" bestFit="1" customWidth="1"/>
    <col min="6" max="6" width="20.625" style="6" customWidth="1"/>
    <col min="7" max="16384" width="9" style="6"/>
  </cols>
  <sheetData>
    <row r="1" spans="1:6" x14ac:dyDescent="0.55000000000000004">
      <c r="A1" s="3"/>
    </row>
    <row r="2" spans="1:6" x14ac:dyDescent="0.55000000000000004">
      <c r="A2" s="44" t="s">
        <v>90</v>
      </c>
      <c r="B2" s="44"/>
      <c r="C2" s="44"/>
      <c r="D2" s="44"/>
      <c r="E2" s="44"/>
      <c r="F2" s="44"/>
    </row>
    <row r="3" spans="1:6" x14ac:dyDescent="0.55000000000000004">
      <c r="A3" s="44" t="str">
        <f>คุณลักษณะ!A3</f>
        <v>ชั้นประถมศึกษาปีที่ ....................... ปีการศึกษา 2561</v>
      </c>
      <c r="B3" s="44"/>
      <c r="C3" s="44"/>
      <c r="D3" s="44"/>
      <c r="E3" s="44"/>
      <c r="F3" s="44"/>
    </row>
    <row r="4" spans="1:6" x14ac:dyDescent="0.55000000000000004">
      <c r="A4" s="44" t="str">
        <f>คุณลักษณะ!A4</f>
        <v>โรงเรียนบ้านพรุดินนา เขตพื้นที่การศึกษาประถมศึกษากระบี่</v>
      </c>
      <c r="B4" s="44"/>
      <c r="C4" s="44"/>
      <c r="D4" s="44"/>
      <c r="E4" s="44"/>
      <c r="F4" s="44"/>
    </row>
    <row r="5" spans="1:6" x14ac:dyDescent="0.55000000000000004">
      <c r="A5" s="3"/>
    </row>
    <row r="6" spans="1:6" x14ac:dyDescent="0.55000000000000004">
      <c r="A6" s="3"/>
    </row>
    <row r="7" spans="1:6" s="82" customFormat="1" ht="42.75" customHeight="1" x14ac:dyDescent="0.2">
      <c r="A7" s="63" t="s">
        <v>91</v>
      </c>
      <c r="B7" s="63" t="s">
        <v>92</v>
      </c>
      <c r="C7" s="63" t="s">
        <v>93</v>
      </c>
      <c r="D7" s="63" t="s">
        <v>94</v>
      </c>
      <c r="E7" s="63" t="s">
        <v>95</v>
      </c>
      <c r="F7" s="63" t="s">
        <v>96</v>
      </c>
    </row>
    <row r="8" spans="1:6" x14ac:dyDescent="0.55000000000000004">
      <c r="A8" s="41"/>
      <c r="B8" s="41"/>
      <c r="C8" s="41"/>
      <c r="D8" s="41"/>
      <c r="E8" s="41"/>
      <c r="F8" s="41"/>
    </row>
    <row r="9" spans="1:6" x14ac:dyDescent="0.55000000000000004">
      <c r="A9" s="41"/>
      <c r="B9" s="41"/>
      <c r="C9" s="41"/>
      <c r="D9" s="41"/>
      <c r="E9" s="41"/>
      <c r="F9" s="41"/>
    </row>
    <row r="10" spans="1:6" x14ac:dyDescent="0.55000000000000004">
      <c r="A10" s="41"/>
      <c r="B10" s="41"/>
      <c r="C10" s="41"/>
      <c r="D10" s="41"/>
      <c r="E10" s="41"/>
      <c r="F10" s="41"/>
    </row>
    <row r="11" spans="1:6" x14ac:dyDescent="0.55000000000000004">
      <c r="A11" s="41"/>
      <c r="B11" s="41"/>
      <c r="C11" s="41"/>
      <c r="D11" s="41"/>
      <c r="E11" s="41"/>
      <c r="F11" s="41"/>
    </row>
    <row r="12" spans="1:6" x14ac:dyDescent="0.55000000000000004">
      <c r="A12" s="41"/>
      <c r="B12" s="41"/>
      <c r="C12" s="41"/>
      <c r="D12" s="41"/>
      <c r="E12" s="41"/>
      <c r="F12" s="41"/>
    </row>
    <row r="13" spans="1:6" x14ac:dyDescent="0.55000000000000004">
      <c r="A13" s="41"/>
      <c r="B13" s="41"/>
      <c r="C13" s="41"/>
      <c r="D13" s="41"/>
      <c r="E13" s="41"/>
      <c r="F13" s="41"/>
    </row>
    <row r="14" spans="1:6" x14ac:dyDescent="0.55000000000000004">
      <c r="A14" s="41"/>
      <c r="B14" s="41"/>
      <c r="C14" s="41"/>
      <c r="D14" s="41"/>
      <c r="E14" s="41"/>
      <c r="F14" s="41"/>
    </row>
    <row r="15" spans="1:6" x14ac:dyDescent="0.55000000000000004">
      <c r="A15" s="9"/>
    </row>
    <row r="16" spans="1:6" x14ac:dyDescent="0.55000000000000004">
      <c r="A16" s="9"/>
    </row>
    <row r="17" spans="1:6" x14ac:dyDescent="0.55000000000000004">
      <c r="A17" s="9"/>
    </row>
    <row r="18" spans="1:6" x14ac:dyDescent="0.55000000000000004">
      <c r="A18" s="45" t="str">
        <f>คุณลักษณะ!A20</f>
        <v>ลงชื่อ...............................................................................ครูประจำชั้น</v>
      </c>
      <c r="B18" s="45"/>
      <c r="C18" s="45"/>
      <c r="D18" s="45"/>
      <c r="E18" s="45"/>
      <c r="F18" s="45"/>
    </row>
    <row r="19" spans="1:6" x14ac:dyDescent="0.55000000000000004">
      <c r="A19" s="45" t="s">
        <v>118</v>
      </c>
      <c r="B19" s="45"/>
      <c r="C19" s="45"/>
      <c r="D19" s="45"/>
      <c r="E19" s="45"/>
      <c r="F19" s="45"/>
    </row>
  </sheetData>
  <mergeCells count="5">
    <mergeCell ref="A18:F18"/>
    <mergeCell ref="A19:F19"/>
    <mergeCell ref="A2:F2"/>
    <mergeCell ref="A3:F3"/>
    <mergeCell ref="A4:F4"/>
  </mergeCells>
  <pageMargins left="1.88" right="0.7" top="0.75" bottom="0.75" header="0.32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2</vt:i4>
      </vt:variant>
    </vt:vector>
  </HeadingPairs>
  <TitlesOfParts>
    <vt:vector size="13" baseType="lpstr">
      <vt:lpstr>ปก</vt:lpstr>
      <vt:lpstr>ผลสัมฤทธิ์</vt:lpstr>
      <vt:lpstr>สรุปผลสัมฤทธิ์</vt:lpstr>
      <vt:lpstr>ผลการเรียน</vt:lpstr>
      <vt:lpstr>อ่านคิดเขียน</vt:lpstr>
      <vt:lpstr>จุดเน้น</vt:lpstr>
      <vt:lpstr>สมรรถนะ</vt:lpstr>
      <vt:lpstr>คุณลักษณะ</vt:lpstr>
      <vt:lpstr>เรียนซ้ำ</vt:lpstr>
      <vt:lpstr>สรุปนักเรียน</vt:lpstr>
      <vt:lpstr>Sheet11</vt:lpstr>
      <vt:lpstr>ผลสัมฤทธิ์!_GoBack</vt:lpstr>
      <vt:lpstr>ผลสัมฤทธิ์!Print_Titles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Mr.KKD</cp:lastModifiedBy>
  <cp:lastPrinted>2019-03-04T19:34:02Z</cp:lastPrinted>
  <dcterms:created xsi:type="dcterms:W3CDTF">2015-03-11T03:38:11Z</dcterms:created>
  <dcterms:modified xsi:type="dcterms:W3CDTF">2019-03-04T19:34:46Z</dcterms:modified>
</cp:coreProperties>
</file>