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935F51E-DB54-441C-A00C-504C19EC87D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คำแนะนำการใช้งาน" sheetId="16" r:id="rId1"/>
    <sheet name="ทั่วไป" sheetId="17" state="hidden" r:id="rId2"/>
    <sheet name="point-grade" sheetId="14" r:id="rId3"/>
    <sheet name="Sheet1" sheetId="19" state="hidden" r:id="rId4"/>
    <sheet name="Count" sheetId="15" state="hidden" r:id="rId5"/>
    <sheet name="report" sheetId="18" r:id="rId6"/>
    <sheet name="report 2" sheetId="20" r:id="rId7"/>
  </sheets>
  <externalReferences>
    <externalReference r:id="rId8"/>
  </externalReferences>
  <definedNames>
    <definedName name="_xlnm._FilterDatabase" localSheetId="2" hidden="1">'point-grade'!$K$1:$BK$61</definedName>
    <definedName name="_xlnm.Print_Area" localSheetId="4">Count!$A$2:$Z$27</definedName>
    <definedName name="_xlnm.Print_Area" localSheetId="2">'point-grade'!$K$1:$CN$56</definedName>
    <definedName name="_xlnm.Print_Titles" localSheetId="4">Count!$2:$2</definedName>
    <definedName name="_xlnm.Print_Titles" localSheetId="2">'point-grade'!$K:$L,'point-grade'!$4:$4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P5" i="14" l="1"/>
  <c r="CQ5" i="14"/>
  <c r="CR5" i="14"/>
  <c r="CS5" i="14"/>
  <c r="CT5" i="14"/>
  <c r="CU5" i="14"/>
  <c r="CV5" i="14"/>
  <c r="CW5" i="14"/>
  <c r="CX5" i="14"/>
  <c r="CY5" i="14"/>
  <c r="CZ5" i="14"/>
  <c r="DA5" i="14"/>
  <c r="DB5" i="14"/>
  <c r="DC5" i="14"/>
  <c r="DD5" i="14"/>
  <c r="DF5" i="14"/>
  <c r="DG5" i="14"/>
  <c r="DH5" i="14"/>
  <c r="DI5" i="14"/>
  <c r="DJ5" i="14"/>
  <c r="DK5" i="14"/>
  <c r="DL5" i="14"/>
  <c r="DM5" i="14"/>
  <c r="DN5" i="14"/>
  <c r="DO5" i="14"/>
  <c r="DQ5" i="14"/>
  <c r="DR5" i="14"/>
  <c r="DS5" i="14"/>
  <c r="DT5" i="14"/>
  <c r="DU5" i="14"/>
  <c r="DV5" i="14"/>
  <c r="DW5" i="14"/>
  <c r="DX5" i="14"/>
  <c r="DY5" i="14"/>
  <c r="DZ5" i="14"/>
  <c r="EA5" i="14"/>
  <c r="EB5" i="14"/>
  <c r="EC5" i="14"/>
  <c r="ED5" i="14"/>
  <c r="EE5" i="14"/>
  <c r="EG5" i="14"/>
  <c r="EH5" i="14"/>
  <c r="EI5" i="14"/>
  <c r="EJ5" i="14"/>
  <c r="EK5" i="14"/>
  <c r="EL5" i="14"/>
  <c r="AL6" i="14" l="1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" i="14"/>
  <c r="L6" i="17" l="1"/>
  <c r="A6" i="18" l="1"/>
  <c r="A6" i="20"/>
  <c r="A46" i="18"/>
  <c r="M63" i="14" l="1"/>
  <c r="AA4" i="15" l="1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3" i="15"/>
  <c r="AC63" i="14" l="1"/>
  <c r="AD63" i="14"/>
  <c r="AE63" i="14"/>
  <c r="AF63" i="14"/>
  <c r="AG63" i="14"/>
  <c r="AH63" i="14"/>
  <c r="AI63" i="14"/>
  <c r="AJ63" i="14"/>
  <c r="AK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BF35" i="14" l="1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M4" i="14"/>
  <c r="CK4" i="14" l="1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K4" i="14"/>
  <c r="Z1" i="19" s="1"/>
  <c r="BJ4" i="14"/>
  <c r="Y1" i="19" s="1"/>
  <c r="BI4" i="14"/>
  <c r="X1" i="19" s="1"/>
  <c r="BH4" i="14"/>
  <c r="W1" i="19" s="1"/>
  <c r="BG4" i="14"/>
  <c r="V1" i="19" s="1"/>
  <c r="BF4" i="14"/>
  <c r="U1" i="19" s="1"/>
  <c r="BE4" i="14"/>
  <c r="T1" i="19" s="1"/>
  <c r="BD4" i="14"/>
  <c r="S1" i="19" s="1"/>
  <c r="BC4" i="14"/>
  <c r="R1" i="19" s="1"/>
  <c r="BB4" i="14"/>
  <c r="Q1" i="19" s="1"/>
  <c r="BA4" i="14"/>
  <c r="P1" i="19" s="1"/>
  <c r="AZ4" i="14"/>
  <c r="O1" i="19" s="1"/>
  <c r="AY4" i="14"/>
  <c r="N1" i="19" s="1"/>
  <c r="AX4" i="14"/>
  <c r="M1" i="19" s="1"/>
  <c r="AW4" i="14"/>
  <c r="L1" i="19" s="1"/>
  <c r="AV4" i="14"/>
  <c r="K1" i="19" s="1"/>
  <c r="AU4" i="14"/>
  <c r="J1" i="19" s="1"/>
  <c r="AT4" i="14"/>
  <c r="I1" i="19" s="1"/>
  <c r="AS4" i="14"/>
  <c r="H1" i="19" s="1"/>
  <c r="AR4" i="14"/>
  <c r="G1" i="19" s="1"/>
  <c r="AQ4" i="14"/>
  <c r="F1" i="19" s="1"/>
  <c r="AP4" i="14"/>
  <c r="E1" i="19" s="1"/>
  <c r="AO4" i="14"/>
  <c r="D1" i="19" s="1"/>
  <c r="AN4" i="14"/>
  <c r="C1" i="19" s="1"/>
  <c r="AM4" i="14"/>
  <c r="B1" i="19" s="1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" i="14"/>
  <c r="M4" i="14"/>
  <c r="M55" i="14" s="1"/>
  <c r="AK4" i="14"/>
  <c r="AK55" i="14" s="1"/>
  <c r="AJ4" i="14"/>
  <c r="AJ55" i="14" s="1"/>
  <c r="AI4" i="14"/>
  <c r="AI55" i="14" s="1"/>
  <c r="AH4" i="14"/>
  <c r="AH55" i="14" s="1"/>
  <c r="AG4" i="14"/>
  <c r="AG55" i="14" s="1"/>
  <c r="AF4" i="14"/>
  <c r="AF55" i="14" s="1"/>
  <c r="AE4" i="14"/>
  <c r="AE55" i="14" s="1"/>
  <c r="AD4" i="14"/>
  <c r="AD55" i="14" s="1"/>
  <c r="AC4" i="14"/>
  <c r="AC55" i="14" s="1"/>
  <c r="AB4" i="14"/>
  <c r="AB55" i="14" s="1"/>
  <c r="AA4" i="14"/>
  <c r="AA55" i="14" s="1"/>
  <c r="Z4" i="14"/>
  <c r="Z55" i="14" s="1"/>
  <c r="W4" i="14"/>
  <c r="W55" i="14" s="1"/>
  <c r="V4" i="14"/>
  <c r="V55" i="14" s="1"/>
  <c r="U4" i="14"/>
  <c r="U55" i="14" s="1"/>
  <c r="T4" i="14"/>
  <c r="T55" i="14" s="1"/>
  <c r="S4" i="14"/>
  <c r="S55" i="14" s="1"/>
  <c r="S56" i="14" s="1"/>
  <c r="R4" i="14"/>
  <c r="R55" i="14" s="1"/>
  <c r="Q4" i="14"/>
  <c r="Q55" i="14" s="1"/>
  <c r="P4" i="14"/>
  <c r="P55" i="14" s="1"/>
  <c r="O4" i="14"/>
  <c r="O55" i="14" s="1"/>
  <c r="N4" i="14"/>
  <c r="N55" i="14" s="1"/>
  <c r="Y4" i="14"/>
  <c r="Y55" i="14" s="1"/>
  <c r="X4" i="14"/>
  <c r="X55" i="14" s="1"/>
  <c r="BB5" i="14"/>
  <c r="BB6" i="14"/>
  <c r="AH56" i="14" l="1"/>
  <c r="M24" i="15" s="1"/>
  <c r="B33" i="20" s="1"/>
  <c r="AH62" i="14"/>
  <c r="AA56" i="14"/>
  <c r="M17" i="15" s="1"/>
  <c r="B26" i="20" s="1"/>
  <c r="AA62" i="14"/>
  <c r="AI56" i="14"/>
  <c r="M25" i="15" s="1"/>
  <c r="B34" i="20" s="1"/>
  <c r="AI62" i="14"/>
  <c r="AK56" i="14"/>
  <c r="M27" i="15" s="1"/>
  <c r="B36" i="20" s="1"/>
  <c r="AK62" i="14"/>
  <c r="Z56" i="14"/>
  <c r="M16" i="15" s="1"/>
  <c r="B25" i="20" s="1"/>
  <c r="Z62" i="14"/>
  <c r="AJ56" i="14"/>
  <c r="M26" i="15" s="1"/>
  <c r="B35" i="20" s="1"/>
  <c r="AJ62" i="14"/>
  <c r="X56" i="14"/>
  <c r="M14" i="15" s="1"/>
  <c r="B23" i="20" s="1"/>
  <c r="X62" i="14"/>
  <c r="Y56" i="14"/>
  <c r="M15" i="15" s="1"/>
  <c r="B24" i="20" s="1"/>
  <c r="Y62" i="14"/>
  <c r="V56" i="14"/>
  <c r="M12" i="15" s="1"/>
  <c r="B21" i="20" s="1"/>
  <c r="V62" i="14"/>
  <c r="W56" i="14"/>
  <c r="M13" i="15" s="1"/>
  <c r="B22" i="20" s="1"/>
  <c r="W62" i="14"/>
  <c r="AG56" i="14"/>
  <c r="M23" i="15" s="1"/>
  <c r="B32" i="20" s="1"/>
  <c r="AG62" i="14"/>
  <c r="AF56" i="14"/>
  <c r="M22" i="15" s="1"/>
  <c r="B31" i="20" s="1"/>
  <c r="AF62" i="14"/>
  <c r="AB56" i="14"/>
  <c r="M18" i="15" s="1"/>
  <c r="B27" i="20" s="1"/>
  <c r="AB62" i="14"/>
  <c r="AC56" i="14"/>
  <c r="M19" i="15" s="1"/>
  <c r="B28" i="20" s="1"/>
  <c r="AC62" i="14"/>
  <c r="AD56" i="14"/>
  <c r="M20" i="15" s="1"/>
  <c r="B29" i="20" s="1"/>
  <c r="AD62" i="14"/>
  <c r="AE56" i="14"/>
  <c r="M21" i="15" s="1"/>
  <c r="B30" i="20" s="1"/>
  <c r="AE62" i="14"/>
  <c r="N56" i="14"/>
  <c r="N62" i="14"/>
  <c r="O56" i="14"/>
  <c r="O62" i="14"/>
  <c r="P56" i="14"/>
  <c r="P62" i="14"/>
  <c r="U56" i="14"/>
  <c r="M11" i="15" s="1"/>
  <c r="B20" i="20" s="1"/>
  <c r="U62" i="14"/>
  <c r="M56" i="14"/>
  <c r="M62" i="14"/>
  <c r="T56" i="14"/>
  <c r="T62" i="14"/>
  <c r="Q56" i="14"/>
  <c r="Q62" i="14"/>
  <c r="R56" i="14"/>
  <c r="R62" i="14"/>
  <c r="S62" i="14"/>
  <c r="M61" i="14" a="1"/>
  <c r="M61" i="14" s="1"/>
  <c r="L63" i="14" l="1" a="1"/>
  <c r="L63" i="14" s="1"/>
  <c r="CP6" i="14" l="1"/>
  <c r="CQ6" i="14"/>
  <c r="CR6" i="14"/>
  <c r="CS6" i="14"/>
  <c r="CT6" i="14"/>
  <c r="CU6" i="14"/>
  <c r="CV6" i="14"/>
  <c r="CW6" i="14"/>
  <c r="CX6" i="14"/>
  <c r="CY6" i="14"/>
  <c r="CZ6" i="14"/>
  <c r="DA6" i="14"/>
  <c r="DB6" i="14"/>
  <c r="DC6" i="14"/>
  <c r="DD6" i="14"/>
  <c r="DF6" i="14"/>
  <c r="DG6" i="14"/>
  <c r="DH6" i="14"/>
  <c r="DI6" i="14"/>
  <c r="DJ6" i="14"/>
  <c r="DK6" i="14"/>
  <c r="DL6" i="14"/>
  <c r="DM6" i="14"/>
  <c r="DN6" i="14"/>
  <c r="DO6" i="14"/>
  <c r="DQ6" i="14"/>
  <c r="DR6" i="14"/>
  <c r="DS6" i="14"/>
  <c r="DT6" i="14"/>
  <c r="DU6" i="14"/>
  <c r="DV6" i="14"/>
  <c r="DW6" i="14"/>
  <c r="DX6" i="14"/>
  <c r="DY6" i="14"/>
  <c r="DZ6" i="14"/>
  <c r="EA6" i="14"/>
  <c r="EB6" i="14"/>
  <c r="EC6" i="14"/>
  <c r="ED6" i="14"/>
  <c r="EE6" i="14"/>
  <c r="EG6" i="14"/>
  <c r="EH6" i="14"/>
  <c r="EI6" i="14"/>
  <c r="EJ6" i="14"/>
  <c r="EK6" i="14"/>
  <c r="EL6" i="14"/>
  <c r="EM6" i="14"/>
  <c r="EN6" i="14"/>
  <c r="EO6" i="14"/>
  <c r="EP6" i="14"/>
  <c r="CP7" i="14"/>
  <c r="CQ7" i="14"/>
  <c r="CR7" i="14"/>
  <c r="CS7" i="14"/>
  <c r="CT7" i="14"/>
  <c r="CU7" i="14"/>
  <c r="CV7" i="14"/>
  <c r="CW7" i="14"/>
  <c r="CX7" i="14"/>
  <c r="CY7" i="14"/>
  <c r="CZ7" i="14"/>
  <c r="DA7" i="14"/>
  <c r="DB7" i="14"/>
  <c r="DC7" i="14"/>
  <c r="DD7" i="14"/>
  <c r="DF7" i="14"/>
  <c r="DG7" i="14"/>
  <c r="DH7" i="14"/>
  <c r="DI7" i="14"/>
  <c r="DJ7" i="14"/>
  <c r="DK7" i="14"/>
  <c r="DL7" i="14"/>
  <c r="DM7" i="14"/>
  <c r="DN7" i="14"/>
  <c r="DO7" i="14"/>
  <c r="DQ7" i="14"/>
  <c r="DR7" i="14"/>
  <c r="DS7" i="14"/>
  <c r="DT7" i="14"/>
  <c r="DU7" i="14"/>
  <c r="DV7" i="14"/>
  <c r="DW7" i="14"/>
  <c r="DX7" i="14"/>
  <c r="DY7" i="14"/>
  <c r="DZ7" i="14"/>
  <c r="EA7" i="14"/>
  <c r="EB7" i="14"/>
  <c r="EC7" i="14"/>
  <c r="ED7" i="14"/>
  <c r="EE7" i="14"/>
  <c r="EG7" i="14"/>
  <c r="EH7" i="14"/>
  <c r="EI7" i="14"/>
  <c r="EJ7" i="14"/>
  <c r="EK7" i="14"/>
  <c r="EL7" i="14"/>
  <c r="EM7" i="14"/>
  <c r="EN7" i="14"/>
  <c r="EO7" i="14"/>
  <c r="EP7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F8" i="14"/>
  <c r="DG8" i="14"/>
  <c r="DH8" i="14"/>
  <c r="DI8" i="14"/>
  <c r="DJ8" i="14"/>
  <c r="DK8" i="14"/>
  <c r="DL8" i="14"/>
  <c r="DM8" i="14"/>
  <c r="DN8" i="14"/>
  <c r="DO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G8" i="14"/>
  <c r="EH8" i="14"/>
  <c r="EI8" i="14"/>
  <c r="EJ8" i="14"/>
  <c r="EK8" i="14"/>
  <c r="EL8" i="14"/>
  <c r="EM8" i="14"/>
  <c r="EN8" i="14"/>
  <c r="EO8" i="14"/>
  <c r="EP8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F9" i="14"/>
  <c r="DG9" i="14"/>
  <c r="DH9" i="14"/>
  <c r="DI9" i="14"/>
  <c r="DJ9" i="14"/>
  <c r="DK9" i="14"/>
  <c r="DL9" i="14"/>
  <c r="DM9" i="14"/>
  <c r="DN9" i="14"/>
  <c r="DO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G9" i="14"/>
  <c r="EH9" i="14"/>
  <c r="EI9" i="14"/>
  <c r="EJ9" i="14"/>
  <c r="EK9" i="14"/>
  <c r="EL9" i="14"/>
  <c r="EM9" i="14"/>
  <c r="EN9" i="14"/>
  <c r="EO9" i="14"/>
  <c r="EP9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F10" i="14"/>
  <c r="DG10" i="14"/>
  <c r="DH10" i="14"/>
  <c r="DI10" i="14"/>
  <c r="DJ10" i="14"/>
  <c r="DK10" i="14"/>
  <c r="DL10" i="14"/>
  <c r="DM10" i="14"/>
  <c r="DN10" i="14"/>
  <c r="DO10" i="14"/>
  <c r="DQ10" i="14"/>
  <c r="DR10" i="14"/>
  <c r="DS10" i="14"/>
  <c r="DT10" i="14"/>
  <c r="DU10" i="14"/>
  <c r="DV10" i="14"/>
  <c r="DW10" i="14"/>
  <c r="DX10" i="14"/>
  <c r="DY10" i="14"/>
  <c r="DZ10" i="14"/>
  <c r="EA10" i="14"/>
  <c r="EB10" i="14"/>
  <c r="EC10" i="14"/>
  <c r="ED10" i="14"/>
  <c r="EE10" i="14"/>
  <c r="EG10" i="14"/>
  <c r="EH10" i="14"/>
  <c r="EI10" i="14"/>
  <c r="EJ10" i="14"/>
  <c r="EK10" i="14"/>
  <c r="EL10" i="14"/>
  <c r="EM10" i="14"/>
  <c r="EN10" i="14"/>
  <c r="EO10" i="14"/>
  <c r="EP10" i="14"/>
  <c r="CP11" i="14"/>
  <c r="CQ11" i="14"/>
  <c r="CR11" i="14"/>
  <c r="CS11" i="14"/>
  <c r="CT11" i="14"/>
  <c r="CU11" i="14"/>
  <c r="CV11" i="14"/>
  <c r="CW11" i="14"/>
  <c r="CX11" i="14"/>
  <c r="CY11" i="14"/>
  <c r="CZ11" i="14"/>
  <c r="DA11" i="14"/>
  <c r="DB11" i="14"/>
  <c r="DC11" i="14"/>
  <c r="DD11" i="14"/>
  <c r="DF11" i="14"/>
  <c r="DG11" i="14"/>
  <c r="DH11" i="14"/>
  <c r="DI11" i="14"/>
  <c r="DJ11" i="14"/>
  <c r="DK11" i="14"/>
  <c r="DL11" i="14"/>
  <c r="DM11" i="14"/>
  <c r="DN11" i="14"/>
  <c r="DO11" i="14"/>
  <c r="DQ11" i="14"/>
  <c r="DR11" i="14"/>
  <c r="DS11" i="14"/>
  <c r="DT11" i="14"/>
  <c r="DU11" i="14"/>
  <c r="DV11" i="14"/>
  <c r="DW11" i="14"/>
  <c r="DX11" i="14"/>
  <c r="DY11" i="14"/>
  <c r="DZ11" i="14"/>
  <c r="EA11" i="14"/>
  <c r="EB11" i="14"/>
  <c r="EC11" i="14"/>
  <c r="ED11" i="14"/>
  <c r="EE11" i="14"/>
  <c r="EG11" i="14"/>
  <c r="EH11" i="14"/>
  <c r="EI11" i="14"/>
  <c r="EJ11" i="14"/>
  <c r="EK11" i="14"/>
  <c r="EL11" i="14"/>
  <c r="EM11" i="14"/>
  <c r="EN11" i="14"/>
  <c r="EO11" i="14"/>
  <c r="EP11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F12" i="14"/>
  <c r="DG12" i="14"/>
  <c r="DH12" i="14"/>
  <c r="DI12" i="14"/>
  <c r="DJ12" i="14"/>
  <c r="DK12" i="14"/>
  <c r="DL12" i="14"/>
  <c r="DM12" i="14"/>
  <c r="DN12" i="14"/>
  <c r="DO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G12" i="14"/>
  <c r="EH12" i="14"/>
  <c r="EI12" i="14"/>
  <c r="EJ12" i="14"/>
  <c r="EK12" i="14"/>
  <c r="EL12" i="14"/>
  <c r="EM12" i="14"/>
  <c r="EN12" i="14"/>
  <c r="EO12" i="14"/>
  <c r="EP12" i="14"/>
  <c r="CP13" i="14"/>
  <c r="CQ13" i="14"/>
  <c r="CR13" i="14"/>
  <c r="CS13" i="14"/>
  <c r="CT13" i="14"/>
  <c r="CU13" i="14"/>
  <c r="CV13" i="14"/>
  <c r="CW13" i="14"/>
  <c r="CX13" i="14"/>
  <c r="CY13" i="14"/>
  <c r="CZ13" i="14"/>
  <c r="DA13" i="14"/>
  <c r="DB13" i="14"/>
  <c r="DC13" i="14"/>
  <c r="DD13" i="14"/>
  <c r="DF13" i="14"/>
  <c r="DG13" i="14"/>
  <c r="DH13" i="14"/>
  <c r="DI13" i="14"/>
  <c r="DJ13" i="14"/>
  <c r="DK13" i="14"/>
  <c r="DL13" i="14"/>
  <c r="DM13" i="14"/>
  <c r="DN13" i="14"/>
  <c r="DO13" i="14"/>
  <c r="DQ13" i="14"/>
  <c r="DR13" i="14"/>
  <c r="DS13" i="14"/>
  <c r="DT13" i="14"/>
  <c r="DU13" i="14"/>
  <c r="DV13" i="14"/>
  <c r="DW13" i="14"/>
  <c r="DX13" i="14"/>
  <c r="DY13" i="14"/>
  <c r="DZ13" i="14"/>
  <c r="EA13" i="14"/>
  <c r="EB13" i="14"/>
  <c r="EC13" i="14"/>
  <c r="ED13" i="14"/>
  <c r="EE13" i="14"/>
  <c r="EG13" i="14"/>
  <c r="EH13" i="14"/>
  <c r="EI13" i="14"/>
  <c r="EJ13" i="14"/>
  <c r="EK13" i="14"/>
  <c r="EL13" i="14"/>
  <c r="EM13" i="14"/>
  <c r="EN13" i="14"/>
  <c r="EO13" i="14"/>
  <c r="EP13" i="14"/>
  <c r="CP14" i="14"/>
  <c r="CQ14" i="14"/>
  <c r="CR14" i="14"/>
  <c r="CS14" i="14"/>
  <c r="CT14" i="14"/>
  <c r="CU14" i="14"/>
  <c r="CV14" i="14"/>
  <c r="CW14" i="14"/>
  <c r="CX14" i="14"/>
  <c r="CY14" i="14"/>
  <c r="CZ14" i="14"/>
  <c r="DA14" i="14"/>
  <c r="DB14" i="14"/>
  <c r="DC14" i="14"/>
  <c r="DD14" i="14"/>
  <c r="DF14" i="14"/>
  <c r="DG14" i="14"/>
  <c r="DH14" i="14"/>
  <c r="DI14" i="14"/>
  <c r="DJ14" i="14"/>
  <c r="DK14" i="14"/>
  <c r="DL14" i="14"/>
  <c r="DM14" i="14"/>
  <c r="DN14" i="14"/>
  <c r="DO14" i="14"/>
  <c r="DQ14" i="14"/>
  <c r="DR14" i="14"/>
  <c r="DS14" i="14"/>
  <c r="DT14" i="14"/>
  <c r="DU14" i="14"/>
  <c r="DV14" i="14"/>
  <c r="DW14" i="14"/>
  <c r="DX14" i="14"/>
  <c r="DY14" i="14"/>
  <c r="DZ14" i="14"/>
  <c r="EA14" i="14"/>
  <c r="EB14" i="14"/>
  <c r="EC14" i="14"/>
  <c r="ED14" i="14"/>
  <c r="EE14" i="14"/>
  <c r="EG14" i="14"/>
  <c r="EH14" i="14"/>
  <c r="EI14" i="14"/>
  <c r="EJ14" i="14"/>
  <c r="EK14" i="14"/>
  <c r="EL14" i="14"/>
  <c r="EM14" i="14"/>
  <c r="EN14" i="14"/>
  <c r="EO14" i="14"/>
  <c r="EP14" i="14"/>
  <c r="CP15" i="14"/>
  <c r="CQ15" i="14"/>
  <c r="CR15" i="14"/>
  <c r="CS15" i="14"/>
  <c r="CT15" i="14"/>
  <c r="CU15" i="14"/>
  <c r="CV15" i="14"/>
  <c r="CW15" i="14"/>
  <c r="CX15" i="14"/>
  <c r="CY15" i="14"/>
  <c r="CZ15" i="14"/>
  <c r="DA15" i="14"/>
  <c r="DB15" i="14"/>
  <c r="DC15" i="14"/>
  <c r="DD15" i="14"/>
  <c r="DF15" i="14"/>
  <c r="DG15" i="14"/>
  <c r="DH15" i="14"/>
  <c r="DI15" i="14"/>
  <c r="DJ15" i="14"/>
  <c r="DK15" i="14"/>
  <c r="DL15" i="14"/>
  <c r="DM15" i="14"/>
  <c r="DN15" i="14"/>
  <c r="DO15" i="14"/>
  <c r="DQ15" i="14"/>
  <c r="DR15" i="14"/>
  <c r="DS15" i="14"/>
  <c r="DT15" i="14"/>
  <c r="DU15" i="14"/>
  <c r="DV15" i="14"/>
  <c r="DW15" i="14"/>
  <c r="DX15" i="14"/>
  <c r="DY15" i="14"/>
  <c r="DZ15" i="14"/>
  <c r="EA15" i="14"/>
  <c r="EB15" i="14"/>
  <c r="EC15" i="14"/>
  <c r="ED15" i="14"/>
  <c r="EE15" i="14"/>
  <c r="EG15" i="14"/>
  <c r="EH15" i="14"/>
  <c r="EI15" i="14"/>
  <c r="EJ15" i="14"/>
  <c r="EK15" i="14"/>
  <c r="EL15" i="14"/>
  <c r="EM15" i="14"/>
  <c r="EN15" i="14"/>
  <c r="EO15" i="14"/>
  <c r="EP15" i="14"/>
  <c r="CP16" i="14"/>
  <c r="CQ16" i="14"/>
  <c r="CR16" i="14"/>
  <c r="CS16" i="14"/>
  <c r="CT16" i="14"/>
  <c r="CU16" i="14"/>
  <c r="CV16" i="14"/>
  <c r="CW16" i="14"/>
  <c r="CX16" i="14"/>
  <c r="CY16" i="14"/>
  <c r="CZ16" i="14"/>
  <c r="DA16" i="14"/>
  <c r="DB16" i="14"/>
  <c r="DC16" i="14"/>
  <c r="DD16" i="14"/>
  <c r="DF16" i="14"/>
  <c r="DG16" i="14"/>
  <c r="DH16" i="14"/>
  <c r="DI16" i="14"/>
  <c r="DJ16" i="14"/>
  <c r="DK16" i="14"/>
  <c r="DL16" i="14"/>
  <c r="DM16" i="14"/>
  <c r="DN16" i="14"/>
  <c r="DO16" i="14"/>
  <c r="DQ16" i="14"/>
  <c r="DR16" i="14"/>
  <c r="DS16" i="14"/>
  <c r="DT16" i="14"/>
  <c r="DU16" i="14"/>
  <c r="DV16" i="14"/>
  <c r="DW16" i="14"/>
  <c r="DX16" i="14"/>
  <c r="DY16" i="14"/>
  <c r="DZ16" i="14"/>
  <c r="EA16" i="14"/>
  <c r="EB16" i="14"/>
  <c r="EC16" i="14"/>
  <c r="ED16" i="14"/>
  <c r="EE16" i="14"/>
  <c r="EG16" i="14"/>
  <c r="EH16" i="14"/>
  <c r="EI16" i="14"/>
  <c r="EJ16" i="14"/>
  <c r="EK16" i="14"/>
  <c r="EL16" i="14"/>
  <c r="EM16" i="14"/>
  <c r="EN16" i="14"/>
  <c r="EO16" i="14"/>
  <c r="EP16" i="14"/>
  <c r="CP17" i="14"/>
  <c r="CQ17" i="14"/>
  <c r="CR17" i="14"/>
  <c r="CS17" i="14"/>
  <c r="CT17" i="14"/>
  <c r="CU17" i="14"/>
  <c r="CV17" i="14"/>
  <c r="CW17" i="14"/>
  <c r="CX17" i="14"/>
  <c r="CY17" i="14"/>
  <c r="CZ17" i="14"/>
  <c r="DA17" i="14"/>
  <c r="DB17" i="14"/>
  <c r="DC17" i="14"/>
  <c r="DD17" i="14"/>
  <c r="DF17" i="14"/>
  <c r="DG17" i="14"/>
  <c r="DH17" i="14"/>
  <c r="DI17" i="14"/>
  <c r="DJ17" i="14"/>
  <c r="DK17" i="14"/>
  <c r="DL17" i="14"/>
  <c r="DM17" i="14"/>
  <c r="DN17" i="14"/>
  <c r="DO17" i="14"/>
  <c r="DQ17" i="14"/>
  <c r="DR17" i="14"/>
  <c r="DS17" i="14"/>
  <c r="DT17" i="14"/>
  <c r="DU17" i="14"/>
  <c r="DV17" i="14"/>
  <c r="DW17" i="14"/>
  <c r="DX17" i="14"/>
  <c r="DY17" i="14"/>
  <c r="DZ17" i="14"/>
  <c r="EA17" i="14"/>
  <c r="EB17" i="14"/>
  <c r="EC17" i="14"/>
  <c r="ED17" i="14"/>
  <c r="EE17" i="14"/>
  <c r="EG17" i="14"/>
  <c r="EH17" i="14"/>
  <c r="EI17" i="14"/>
  <c r="EJ17" i="14"/>
  <c r="EK17" i="14"/>
  <c r="EL17" i="14"/>
  <c r="EM17" i="14"/>
  <c r="EN17" i="14"/>
  <c r="EO17" i="14"/>
  <c r="EP17" i="14"/>
  <c r="CP18" i="14"/>
  <c r="CQ18" i="14"/>
  <c r="CR18" i="14"/>
  <c r="CS18" i="14"/>
  <c r="CT18" i="14"/>
  <c r="CU18" i="14"/>
  <c r="CV18" i="14"/>
  <c r="CW18" i="14"/>
  <c r="CX18" i="14"/>
  <c r="CY18" i="14"/>
  <c r="CZ18" i="14"/>
  <c r="DA18" i="14"/>
  <c r="DB18" i="14"/>
  <c r="DC18" i="14"/>
  <c r="DD18" i="14"/>
  <c r="DF18" i="14"/>
  <c r="DG18" i="14"/>
  <c r="DH18" i="14"/>
  <c r="DI18" i="14"/>
  <c r="DJ18" i="14"/>
  <c r="DK18" i="14"/>
  <c r="DL18" i="14"/>
  <c r="DM18" i="14"/>
  <c r="DN18" i="14"/>
  <c r="DO18" i="14"/>
  <c r="DQ18" i="14"/>
  <c r="DR18" i="14"/>
  <c r="DS18" i="14"/>
  <c r="DT18" i="14"/>
  <c r="DU18" i="14"/>
  <c r="DV18" i="14"/>
  <c r="DW18" i="14"/>
  <c r="DX18" i="14"/>
  <c r="DY18" i="14"/>
  <c r="DZ18" i="14"/>
  <c r="EA18" i="14"/>
  <c r="EB18" i="14"/>
  <c r="EC18" i="14"/>
  <c r="ED18" i="14"/>
  <c r="EE18" i="14"/>
  <c r="EG18" i="14"/>
  <c r="EH18" i="14"/>
  <c r="EI18" i="14"/>
  <c r="EJ18" i="14"/>
  <c r="EK18" i="14"/>
  <c r="EL18" i="14"/>
  <c r="EM18" i="14"/>
  <c r="EN18" i="14"/>
  <c r="EO18" i="14"/>
  <c r="EP18" i="14"/>
  <c r="CP19" i="14"/>
  <c r="CQ19" i="14"/>
  <c r="CR19" i="14"/>
  <c r="CS19" i="14"/>
  <c r="CT19" i="14"/>
  <c r="CU19" i="14"/>
  <c r="CV19" i="14"/>
  <c r="CW19" i="14"/>
  <c r="CX19" i="14"/>
  <c r="CY19" i="14"/>
  <c r="CZ19" i="14"/>
  <c r="DA19" i="14"/>
  <c r="DB19" i="14"/>
  <c r="DC19" i="14"/>
  <c r="DD19" i="14"/>
  <c r="DF19" i="14"/>
  <c r="DG19" i="14"/>
  <c r="DH19" i="14"/>
  <c r="DI19" i="14"/>
  <c r="DJ19" i="14"/>
  <c r="DK19" i="14"/>
  <c r="DL19" i="14"/>
  <c r="DM19" i="14"/>
  <c r="DN19" i="14"/>
  <c r="DO19" i="14"/>
  <c r="DQ19" i="14"/>
  <c r="DR19" i="14"/>
  <c r="DS19" i="14"/>
  <c r="DT19" i="14"/>
  <c r="DU19" i="14"/>
  <c r="DV19" i="14"/>
  <c r="DW19" i="14"/>
  <c r="DX19" i="14"/>
  <c r="DY19" i="14"/>
  <c r="DZ19" i="14"/>
  <c r="EA19" i="14"/>
  <c r="EB19" i="14"/>
  <c r="EC19" i="14"/>
  <c r="ED19" i="14"/>
  <c r="EE19" i="14"/>
  <c r="EG19" i="14"/>
  <c r="EH19" i="14"/>
  <c r="EI19" i="14"/>
  <c r="EJ19" i="14"/>
  <c r="EK19" i="14"/>
  <c r="EL19" i="14"/>
  <c r="EM19" i="14"/>
  <c r="EN19" i="14"/>
  <c r="EO19" i="14"/>
  <c r="EP19" i="14"/>
  <c r="CP20" i="14"/>
  <c r="CQ20" i="14"/>
  <c r="CR20" i="14"/>
  <c r="CS20" i="14"/>
  <c r="CT20" i="14"/>
  <c r="CU20" i="14"/>
  <c r="CV20" i="14"/>
  <c r="CW20" i="14"/>
  <c r="CX20" i="14"/>
  <c r="CY20" i="14"/>
  <c r="CZ20" i="14"/>
  <c r="DA20" i="14"/>
  <c r="DB20" i="14"/>
  <c r="DC20" i="14"/>
  <c r="DD20" i="14"/>
  <c r="DF20" i="14"/>
  <c r="DG20" i="14"/>
  <c r="DH20" i="14"/>
  <c r="DI20" i="14"/>
  <c r="DJ20" i="14"/>
  <c r="DK20" i="14"/>
  <c r="DL20" i="14"/>
  <c r="DM20" i="14"/>
  <c r="DN20" i="14"/>
  <c r="DO20" i="14"/>
  <c r="DQ20" i="14"/>
  <c r="DR20" i="14"/>
  <c r="DS20" i="14"/>
  <c r="DT20" i="14"/>
  <c r="DU20" i="14"/>
  <c r="DV20" i="14"/>
  <c r="DW20" i="14"/>
  <c r="DX20" i="14"/>
  <c r="DY20" i="14"/>
  <c r="DZ20" i="14"/>
  <c r="EA20" i="14"/>
  <c r="EB20" i="14"/>
  <c r="EC20" i="14"/>
  <c r="ED20" i="14"/>
  <c r="EE20" i="14"/>
  <c r="EG20" i="14"/>
  <c r="EH20" i="14"/>
  <c r="EI20" i="14"/>
  <c r="EJ20" i="14"/>
  <c r="EK20" i="14"/>
  <c r="EL20" i="14"/>
  <c r="EM20" i="14"/>
  <c r="EN20" i="14"/>
  <c r="EO20" i="14"/>
  <c r="EP20" i="14"/>
  <c r="CP21" i="14"/>
  <c r="CQ21" i="14"/>
  <c r="CR21" i="14"/>
  <c r="CS21" i="14"/>
  <c r="CT21" i="14"/>
  <c r="CU21" i="14"/>
  <c r="CV21" i="14"/>
  <c r="CW21" i="14"/>
  <c r="CX21" i="14"/>
  <c r="CY21" i="14"/>
  <c r="CZ21" i="14"/>
  <c r="DA21" i="14"/>
  <c r="DB21" i="14"/>
  <c r="DC21" i="14"/>
  <c r="DD21" i="14"/>
  <c r="DF21" i="14"/>
  <c r="DG21" i="14"/>
  <c r="DH21" i="14"/>
  <c r="DI21" i="14"/>
  <c r="DJ21" i="14"/>
  <c r="DK21" i="14"/>
  <c r="DL21" i="14"/>
  <c r="DM21" i="14"/>
  <c r="DN21" i="14"/>
  <c r="DO21" i="14"/>
  <c r="DQ21" i="14"/>
  <c r="DR21" i="14"/>
  <c r="DS21" i="14"/>
  <c r="DT21" i="14"/>
  <c r="DU21" i="14"/>
  <c r="DV21" i="14"/>
  <c r="DW21" i="14"/>
  <c r="DX21" i="14"/>
  <c r="DY21" i="14"/>
  <c r="DZ21" i="14"/>
  <c r="EA21" i="14"/>
  <c r="EB21" i="14"/>
  <c r="EC21" i="14"/>
  <c r="ED21" i="14"/>
  <c r="EE21" i="14"/>
  <c r="EG21" i="14"/>
  <c r="EH21" i="14"/>
  <c r="EI21" i="14"/>
  <c r="EJ21" i="14"/>
  <c r="EK21" i="14"/>
  <c r="EL21" i="14"/>
  <c r="EM21" i="14"/>
  <c r="EN21" i="14"/>
  <c r="EO21" i="14"/>
  <c r="EP21" i="14"/>
  <c r="CP22" i="14"/>
  <c r="CQ22" i="14"/>
  <c r="CR22" i="14"/>
  <c r="CS22" i="14"/>
  <c r="CT22" i="14"/>
  <c r="CU22" i="14"/>
  <c r="CV22" i="14"/>
  <c r="CW22" i="14"/>
  <c r="CX22" i="14"/>
  <c r="CY22" i="14"/>
  <c r="CZ22" i="14"/>
  <c r="DA22" i="14"/>
  <c r="DB22" i="14"/>
  <c r="DC22" i="14"/>
  <c r="DD22" i="14"/>
  <c r="DF22" i="14"/>
  <c r="DG22" i="14"/>
  <c r="DH22" i="14"/>
  <c r="DI22" i="14"/>
  <c r="DJ22" i="14"/>
  <c r="DK22" i="14"/>
  <c r="DL22" i="14"/>
  <c r="DM22" i="14"/>
  <c r="DN22" i="14"/>
  <c r="DO22" i="14"/>
  <c r="DQ22" i="14"/>
  <c r="DR22" i="14"/>
  <c r="DS22" i="14"/>
  <c r="DT22" i="14"/>
  <c r="DU22" i="14"/>
  <c r="DV22" i="14"/>
  <c r="DW22" i="14"/>
  <c r="DX22" i="14"/>
  <c r="DY22" i="14"/>
  <c r="DZ22" i="14"/>
  <c r="EA22" i="14"/>
  <c r="EB22" i="14"/>
  <c r="EC22" i="14"/>
  <c r="ED22" i="14"/>
  <c r="EE22" i="14"/>
  <c r="EG22" i="14"/>
  <c r="EH22" i="14"/>
  <c r="EI22" i="14"/>
  <c r="EJ22" i="14"/>
  <c r="EK22" i="14"/>
  <c r="EL22" i="14"/>
  <c r="EM22" i="14"/>
  <c r="EN22" i="14"/>
  <c r="EO22" i="14"/>
  <c r="EP22" i="14"/>
  <c r="CP23" i="14"/>
  <c r="CQ23" i="14"/>
  <c r="CR23" i="14"/>
  <c r="CS23" i="14"/>
  <c r="CT23" i="14"/>
  <c r="CU23" i="14"/>
  <c r="CV23" i="14"/>
  <c r="CW23" i="14"/>
  <c r="CX23" i="14"/>
  <c r="CY23" i="14"/>
  <c r="CZ23" i="14"/>
  <c r="DA23" i="14"/>
  <c r="DB23" i="14"/>
  <c r="DC23" i="14"/>
  <c r="DD23" i="14"/>
  <c r="DF23" i="14"/>
  <c r="DG23" i="14"/>
  <c r="DH23" i="14"/>
  <c r="DI23" i="14"/>
  <c r="DJ23" i="14"/>
  <c r="DK23" i="14"/>
  <c r="DL23" i="14"/>
  <c r="DM23" i="14"/>
  <c r="DN23" i="14"/>
  <c r="DO23" i="14"/>
  <c r="DQ23" i="14"/>
  <c r="DR23" i="14"/>
  <c r="DS23" i="14"/>
  <c r="DT23" i="14"/>
  <c r="DU23" i="14"/>
  <c r="DV23" i="14"/>
  <c r="DW23" i="14"/>
  <c r="DX23" i="14"/>
  <c r="DY23" i="14"/>
  <c r="DZ23" i="14"/>
  <c r="EA23" i="14"/>
  <c r="EB23" i="14"/>
  <c r="EC23" i="14"/>
  <c r="ED23" i="14"/>
  <c r="EE23" i="14"/>
  <c r="EG23" i="14"/>
  <c r="EH23" i="14"/>
  <c r="EI23" i="14"/>
  <c r="EJ23" i="14"/>
  <c r="EK23" i="14"/>
  <c r="EL23" i="14"/>
  <c r="EM23" i="14"/>
  <c r="EN23" i="14"/>
  <c r="EO23" i="14"/>
  <c r="EP23" i="14"/>
  <c r="CP24" i="14"/>
  <c r="CQ24" i="14"/>
  <c r="CR24" i="14"/>
  <c r="CS24" i="14"/>
  <c r="CT24" i="14"/>
  <c r="CU24" i="14"/>
  <c r="CV24" i="14"/>
  <c r="CW24" i="14"/>
  <c r="CX24" i="14"/>
  <c r="CY24" i="14"/>
  <c r="CZ24" i="14"/>
  <c r="DA24" i="14"/>
  <c r="DB24" i="14"/>
  <c r="DC24" i="14"/>
  <c r="DD24" i="14"/>
  <c r="DF24" i="14"/>
  <c r="DG24" i="14"/>
  <c r="DH24" i="14"/>
  <c r="DI24" i="14"/>
  <c r="DJ24" i="14"/>
  <c r="DK24" i="14"/>
  <c r="DL24" i="14"/>
  <c r="DM24" i="14"/>
  <c r="DN24" i="14"/>
  <c r="DO24" i="14"/>
  <c r="DQ24" i="14"/>
  <c r="DR24" i="14"/>
  <c r="DS24" i="14"/>
  <c r="DT24" i="14"/>
  <c r="DU24" i="14"/>
  <c r="DV24" i="14"/>
  <c r="DW24" i="14"/>
  <c r="DX24" i="14"/>
  <c r="DY24" i="14"/>
  <c r="DZ24" i="14"/>
  <c r="EA24" i="14"/>
  <c r="EB24" i="14"/>
  <c r="EC24" i="14"/>
  <c r="ED24" i="14"/>
  <c r="EE24" i="14"/>
  <c r="EG24" i="14"/>
  <c r="EH24" i="14"/>
  <c r="EI24" i="14"/>
  <c r="EJ24" i="14"/>
  <c r="EK24" i="14"/>
  <c r="EL24" i="14"/>
  <c r="EM24" i="14"/>
  <c r="EN24" i="14"/>
  <c r="EO24" i="14"/>
  <c r="EP24" i="14"/>
  <c r="CP25" i="14"/>
  <c r="CQ25" i="14"/>
  <c r="CR25" i="14"/>
  <c r="CS25" i="14"/>
  <c r="CT25" i="14"/>
  <c r="CU25" i="14"/>
  <c r="CV25" i="14"/>
  <c r="CW25" i="14"/>
  <c r="CX25" i="14"/>
  <c r="CY25" i="14"/>
  <c r="CZ25" i="14"/>
  <c r="DA25" i="14"/>
  <c r="DB25" i="14"/>
  <c r="DC25" i="14"/>
  <c r="DD25" i="14"/>
  <c r="DF25" i="14"/>
  <c r="DG25" i="14"/>
  <c r="DH25" i="14"/>
  <c r="DI25" i="14"/>
  <c r="DJ25" i="14"/>
  <c r="DK25" i="14"/>
  <c r="DL25" i="14"/>
  <c r="DM25" i="14"/>
  <c r="DN25" i="14"/>
  <c r="DO25" i="14"/>
  <c r="DQ25" i="14"/>
  <c r="DR25" i="14"/>
  <c r="DS25" i="14"/>
  <c r="DT25" i="14"/>
  <c r="DU25" i="14"/>
  <c r="DV25" i="14"/>
  <c r="DW25" i="14"/>
  <c r="DX25" i="14"/>
  <c r="DY25" i="14"/>
  <c r="DZ25" i="14"/>
  <c r="EA25" i="14"/>
  <c r="EB25" i="14"/>
  <c r="EC25" i="14"/>
  <c r="ED25" i="14"/>
  <c r="EE25" i="14"/>
  <c r="EG25" i="14"/>
  <c r="EH25" i="14"/>
  <c r="EI25" i="14"/>
  <c r="EJ25" i="14"/>
  <c r="EK25" i="14"/>
  <c r="EL25" i="14"/>
  <c r="EM25" i="14"/>
  <c r="EN25" i="14"/>
  <c r="EO25" i="14"/>
  <c r="EP25" i="14"/>
  <c r="CP26" i="14"/>
  <c r="CQ26" i="14"/>
  <c r="CR26" i="14"/>
  <c r="CS26" i="14"/>
  <c r="CT26" i="14"/>
  <c r="CU26" i="14"/>
  <c r="CV26" i="14"/>
  <c r="CW26" i="14"/>
  <c r="CX26" i="14"/>
  <c r="CY26" i="14"/>
  <c r="CZ26" i="14"/>
  <c r="DA26" i="14"/>
  <c r="DB26" i="14"/>
  <c r="DC26" i="14"/>
  <c r="DD26" i="14"/>
  <c r="DF26" i="14"/>
  <c r="DG26" i="14"/>
  <c r="DH26" i="14"/>
  <c r="DI26" i="14"/>
  <c r="DJ26" i="14"/>
  <c r="DK26" i="14"/>
  <c r="DL26" i="14"/>
  <c r="DM26" i="14"/>
  <c r="DN26" i="14"/>
  <c r="DO26" i="14"/>
  <c r="DQ26" i="14"/>
  <c r="DR26" i="14"/>
  <c r="DS26" i="14"/>
  <c r="DT26" i="14"/>
  <c r="DU26" i="14"/>
  <c r="DV26" i="14"/>
  <c r="DW26" i="14"/>
  <c r="DX26" i="14"/>
  <c r="DY26" i="14"/>
  <c r="DZ26" i="14"/>
  <c r="EA26" i="14"/>
  <c r="EB26" i="14"/>
  <c r="EC26" i="14"/>
  <c r="ED26" i="14"/>
  <c r="EE26" i="14"/>
  <c r="EG26" i="14"/>
  <c r="EH26" i="14"/>
  <c r="EI26" i="14"/>
  <c r="EJ26" i="14"/>
  <c r="EK26" i="14"/>
  <c r="EL26" i="14"/>
  <c r="EM26" i="14"/>
  <c r="EN26" i="14"/>
  <c r="EO26" i="14"/>
  <c r="EP26" i="14"/>
  <c r="CP27" i="14"/>
  <c r="CQ27" i="14"/>
  <c r="CR27" i="14"/>
  <c r="CS27" i="14"/>
  <c r="CT27" i="14"/>
  <c r="CU27" i="14"/>
  <c r="CV27" i="14"/>
  <c r="CW27" i="14"/>
  <c r="CX27" i="14"/>
  <c r="CY27" i="14"/>
  <c r="CZ27" i="14"/>
  <c r="DA27" i="14"/>
  <c r="DB27" i="14"/>
  <c r="DC27" i="14"/>
  <c r="DD27" i="14"/>
  <c r="DF27" i="14"/>
  <c r="DG27" i="14"/>
  <c r="DH27" i="14"/>
  <c r="DI27" i="14"/>
  <c r="DJ27" i="14"/>
  <c r="DK27" i="14"/>
  <c r="DL27" i="14"/>
  <c r="DM27" i="14"/>
  <c r="DN27" i="14"/>
  <c r="DO27" i="14"/>
  <c r="DQ27" i="14"/>
  <c r="DR27" i="14"/>
  <c r="DS27" i="14"/>
  <c r="DT27" i="14"/>
  <c r="DU27" i="14"/>
  <c r="DV27" i="14"/>
  <c r="DW27" i="14"/>
  <c r="DX27" i="14"/>
  <c r="DY27" i="14"/>
  <c r="DZ27" i="14"/>
  <c r="EA27" i="14"/>
  <c r="EB27" i="14"/>
  <c r="EC27" i="14"/>
  <c r="ED27" i="14"/>
  <c r="EE27" i="14"/>
  <c r="EG27" i="14"/>
  <c r="EH27" i="14"/>
  <c r="EI27" i="14"/>
  <c r="EJ27" i="14"/>
  <c r="EK27" i="14"/>
  <c r="EL27" i="14"/>
  <c r="EM27" i="14"/>
  <c r="EN27" i="14"/>
  <c r="EO27" i="14"/>
  <c r="EP27" i="14"/>
  <c r="CP28" i="14"/>
  <c r="CQ28" i="14"/>
  <c r="CR28" i="14"/>
  <c r="CS28" i="14"/>
  <c r="CT28" i="14"/>
  <c r="CU28" i="14"/>
  <c r="CV28" i="14"/>
  <c r="CW28" i="14"/>
  <c r="CX28" i="14"/>
  <c r="CY28" i="14"/>
  <c r="CZ28" i="14"/>
  <c r="DA28" i="14"/>
  <c r="DB28" i="14"/>
  <c r="DC28" i="14"/>
  <c r="DD28" i="14"/>
  <c r="DF28" i="14"/>
  <c r="DG28" i="14"/>
  <c r="DH28" i="14"/>
  <c r="DI28" i="14"/>
  <c r="DJ28" i="14"/>
  <c r="DK28" i="14"/>
  <c r="DL28" i="14"/>
  <c r="DM28" i="14"/>
  <c r="DN28" i="14"/>
  <c r="DO28" i="14"/>
  <c r="DQ28" i="14"/>
  <c r="DR28" i="14"/>
  <c r="DS28" i="14"/>
  <c r="DT28" i="14"/>
  <c r="DU28" i="14"/>
  <c r="DV28" i="14"/>
  <c r="DW28" i="14"/>
  <c r="DX28" i="14"/>
  <c r="DY28" i="14"/>
  <c r="DZ28" i="14"/>
  <c r="EA28" i="14"/>
  <c r="EB28" i="14"/>
  <c r="EC28" i="14"/>
  <c r="ED28" i="14"/>
  <c r="EE28" i="14"/>
  <c r="EG28" i="14"/>
  <c r="EH28" i="14"/>
  <c r="EI28" i="14"/>
  <c r="EJ28" i="14"/>
  <c r="EK28" i="14"/>
  <c r="EL28" i="14"/>
  <c r="EM28" i="14"/>
  <c r="EN28" i="14"/>
  <c r="EO28" i="14"/>
  <c r="EP28" i="14"/>
  <c r="CP29" i="14"/>
  <c r="CQ29" i="14"/>
  <c r="CR29" i="14"/>
  <c r="CS29" i="14"/>
  <c r="CT29" i="14"/>
  <c r="CU29" i="14"/>
  <c r="CV29" i="14"/>
  <c r="CW29" i="14"/>
  <c r="CX29" i="14"/>
  <c r="CY29" i="14"/>
  <c r="CZ29" i="14"/>
  <c r="DA29" i="14"/>
  <c r="DB29" i="14"/>
  <c r="DC29" i="14"/>
  <c r="DD29" i="14"/>
  <c r="DF29" i="14"/>
  <c r="DG29" i="14"/>
  <c r="DH29" i="14"/>
  <c r="DI29" i="14"/>
  <c r="DJ29" i="14"/>
  <c r="DK29" i="14"/>
  <c r="DL29" i="14"/>
  <c r="DM29" i="14"/>
  <c r="DN29" i="14"/>
  <c r="DO29" i="14"/>
  <c r="DQ29" i="14"/>
  <c r="DR29" i="14"/>
  <c r="DS29" i="14"/>
  <c r="DT29" i="14"/>
  <c r="DU29" i="14"/>
  <c r="DV29" i="14"/>
  <c r="DW29" i="14"/>
  <c r="DX29" i="14"/>
  <c r="DY29" i="14"/>
  <c r="DZ29" i="14"/>
  <c r="EA29" i="14"/>
  <c r="EB29" i="14"/>
  <c r="EC29" i="14"/>
  <c r="ED29" i="14"/>
  <c r="EE29" i="14"/>
  <c r="EG29" i="14"/>
  <c r="EH29" i="14"/>
  <c r="EI29" i="14"/>
  <c r="EJ29" i="14"/>
  <c r="EK29" i="14"/>
  <c r="EL29" i="14"/>
  <c r="EM29" i="14"/>
  <c r="EN29" i="14"/>
  <c r="EO29" i="14"/>
  <c r="EP29" i="14"/>
  <c r="CP30" i="14"/>
  <c r="CQ30" i="14"/>
  <c r="CR30" i="14"/>
  <c r="CS30" i="14"/>
  <c r="CT30" i="14"/>
  <c r="CU30" i="14"/>
  <c r="CV30" i="14"/>
  <c r="CW30" i="14"/>
  <c r="CX30" i="14"/>
  <c r="CY30" i="14"/>
  <c r="CZ30" i="14"/>
  <c r="DA30" i="14"/>
  <c r="DB30" i="14"/>
  <c r="DC30" i="14"/>
  <c r="DD30" i="14"/>
  <c r="DF30" i="14"/>
  <c r="DG30" i="14"/>
  <c r="DH30" i="14"/>
  <c r="DI30" i="14"/>
  <c r="DJ30" i="14"/>
  <c r="DK30" i="14"/>
  <c r="DL30" i="14"/>
  <c r="DM30" i="14"/>
  <c r="DN30" i="14"/>
  <c r="DO30" i="14"/>
  <c r="DQ30" i="14"/>
  <c r="DR30" i="14"/>
  <c r="DS30" i="14"/>
  <c r="DT30" i="14"/>
  <c r="DU30" i="14"/>
  <c r="DV30" i="14"/>
  <c r="DW30" i="14"/>
  <c r="DX30" i="14"/>
  <c r="DY30" i="14"/>
  <c r="DZ30" i="14"/>
  <c r="EA30" i="14"/>
  <c r="EB30" i="14"/>
  <c r="EC30" i="14"/>
  <c r="ED30" i="14"/>
  <c r="EE30" i="14"/>
  <c r="EG30" i="14"/>
  <c r="EH30" i="14"/>
  <c r="EI30" i="14"/>
  <c r="EJ30" i="14"/>
  <c r="EK30" i="14"/>
  <c r="EL30" i="14"/>
  <c r="EM30" i="14"/>
  <c r="EN30" i="14"/>
  <c r="EO30" i="14"/>
  <c r="EP30" i="14"/>
  <c r="CP31" i="14"/>
  <c r="CQ31" i="14"/>
  <c r="CR31" i="14"/>
  <c r="CS31" i="14"/>
  <c r="CT31" i="14"/>
  <c r="CU31" i="14"/>
  <c r="CV31" i="14"/>
  <c r="CW31" i="14"/>
  <c r="CX31" i="14"/>
  <c r="CY31" i="14"/>
  <c r="CZ31" i="14"/>
  <c r="DA31" i="14"/>
  <c r="DB31" i="14"/>
  <c r="DC31" i="14"/>
  <c r="DD31" i="14"/>
  <c r="DF31" i="14"/>
  <c r="DG31" i="14"/>
  <c r="DH31" i="14"/>
  <c r="DI31" i="14"/>
  <c r="DJ31" i="14"/>
  <c r="DK31" i="14"/>
  <c r="DL31" i="14"/>
  <c r="DM31" i="14"/>
  <c r="DN31" i="14"/>
  <c r="DO31" i="14"/>
  <c r="DQ31" i="14"/>
  <c r="DR31" i="14"/>
  <c r="DS31" i="14"/>
  <c r="DT31" i="14"/>
  <c r="DU31" i="14"/>
  <c r="DV31" i="14"/>
  <c r="DW31" i="14"/>
  <c r="DX31" i="14"/>
  <c r="DY31" i="14"/>
  <c r="DZ31" i="14"/>
  <c r="EA31" i="14"/>
  <c r="EB31" i="14"/>
  <c r="EC31" i="14"/>
  <c r="ED31" i="14"/>
  <c r="EE31" i="14"/>
  <c r="EG31" i="14"/>
  <c r="EH31" i="14"/>
  <c r="EI31" i="14"/>
  <c r="EJ31" i="14"/>
  <c r="EK31" i="14"/>
  <c r="EL31" i="14"/>
  <c r="EM31" i="14"/>
  <c r="EN31" i="14"/>
  <c r="EO31" i="14"/>
  <c r="EP31" i="14"/>
  <c r="CP32" i="14"/>
  <c r="CQ32" i="14"/>
  <c r="CR32" i="14"/>
  <c r="CS32" i="14"/>
  <c r="CT32" i="14"/>
  <c r="CU32" i="14"/>
  <c r="CV32" i="14"/>
  <c r="CW32" i="14"/>
  <c r="CX32" i="14"/>
  <c r="CY32" i="14"/>
  <c r="CZ32" i="14"/>
  <c r="DA32" i="14"/>
  <c r="DB32" i="14"/>
  <c r="DC32" i="14"/>
  <c r="DD32" i="14"/>
  <c r="DF32" i="14"/>
  <c r="DG32" i="14"/>
  <c r="DH32" i="14"/>
  <c r="DI32" i="14"/>
  <c r="DJ32" i="14"/>
  <c r="DK32" i="14"/>
  <c r="DL32" i="14"/>
  <c r="DM32" i="14"/>
  <c r="DN32" i="14"/>
  <c r="DO32" i="14"/>
  <c r="DQ32" i="14"/>
  <c r="DR32" i="14"/>
  <c r="DS32" i="14"/>
  <c r="DT32" i="14"/>
  <c r="DU32" i="14"/>
  <c r="DV32" i="14"/>
  <c r="DW32" i="14"/>
  <c r="DX32" i="14"/>
  <c r="DY32" i="14"/>
  <c r="DZ32" i="14"/>
  <c r="EA32" i="14"/>
  <c r="EB32" i="14"/>
  <c r="EC32" i="14"/>
  <c r="ED32" i="14"/>
  <c r="EE32" i="14"/>
  <c r="EG32" i="14"/>
  <c r="EH32" i="14"/>
  <c r="EI32" i="14"/>
  <c r="EJ32" i="14"/>
  <c r="EK32" i="14"/>
  <c r="EL32" i="14"/>
  <c r="EM32" i="14"/>
  <c r="EN32" i="14"/>
  <c r="EO32" i="14"/>
  <c r="EP32" i="14"/>
  <c r="CP33" i="14"/>
  <c r="CQ33" i="14"/>
  <c r="CR33" i="14"/>
  <c r="CS33" i="14"/>
  <c r="CT33" i="14"/>
  <c r="CU33" i="14"/>
  <c r="CV33" i="14"/>
  <c r="CW33" i="14"/>
  <c r="CX33" i="14"/>
  <c r="CY33" i="14"/>
  <c r="CZ33" i="14"/>
  <c r="DA33" i="14"/>
  <c r="DB33" i="14"/>
  <c r="DC33" i="14"/>
  <c r="DD33" i="14"/>
  <c r="DF33" i="14"/>
  <c r="DG33" i="14"/>
  <c r="DH33" i="14"/>
  <c r="DI33" i="14"/>
  <c r="DJ33" i="14"/>
  <c r="DK33" i="14"/>
  <c r="DL33" i="14"/>
  <c r="DM33" i="14"/>
  <c r="DN33" i="14"/>
  <c r="DO33" i="14"/>
  <c r="DQ33" i="14"/>
  <c r="DR33" i="14"/>
  <c r="DS33" i="14"/>
  <c r="DT33" i="14"/>
  <c r="DU33" i="14"/>
  <c r="DV33" i="14"/>
  <c r="DW33" i="14"/>
  <c r="DX33" i="14"/>
  <c r="DY33" i="14"/>
  <c r="DZ33" i="14"/>
  <c r="EA33" i="14"/>
  <c r="EB33" i="14"/>
  <c r="EC33" i="14"/>
  <c r="ED33" i="14"/>
  <c r="EE33" i="14"/>
  <c r="EG33" i="14"/>
  <c r="EH33" i="14"/>
  <c r="EI33" i="14"/>
  <c r="EJ33" i="14"/>
  <c r="EK33" i="14"/>
  <c r="EL33" i="14"/>
  <c r="EM33" i="14"/>
  <c r="EN33" i="14"/>
  <c r="EO33" i="14"/>
  <c r="EP33" i="14"/>
  <c r="CP34" i="14"/>
  <c r="CQ34" i="14"/>
  <c r="CR34" i="14"/>
  <c r="CS34" i="14"/>
  <c r="CT34" i="14"/>
  <c r="CU34" i="14"/>
  <c r="CV34" i="14"/>
  <c r="CW34" i="14"/>
  <c r="CX34" i="14"/>
  <c r="CY34" i="14"/>
  <c r="CZ34" i="14"/>
  <c r="DA34" i="14"/>
  <c r="DB34" i="14"/>
  <c r="DC34" i="14"/>
  <c r="DD34" i="14"/>
  <c r="DF34" i="14"/>
  <c r="DG34" i="14"/>
  <c r="DH34" i="14"/>
  <c r="DI34" i="14"/>
  <c r="DJ34" i="14"/>
  <c r="DK34" i="14"/>
  <c r="DL34" i="14"/>
  <c r="DM34" i="14"/>
  <c r="DN34" i="14"/>
  <c r="DO34" i="14"/>
  <c r="DQ34" i="14"/>
  <c r="DR34" i="14"/>
  <c r="DS34" i="14"/>
  <c r="DT34" i="14"/>
  <c r="DU34" i="14"/>
  <c r="DV34" i="14"/>
  <c r="DW34" i="14"/>
  <c r="DX34" i="14"/>
  <c r="DY34" i="14"/>
  <c r="DZ34" i="14"/>
  <c r="EA34" i="14"/>
  <c r="EB34" i="14"/>
  <c r="EC34" i="14"/>
  <c r="ED34" i="14"/>
  <c r="EE34" i="14"/>
  <c r="EG34" i="14"/>
  <c r="EH34" i="14"/>
  <c r="EI34" i="14"/>
  <c r="EJ34" i="14"/>
  <c r="EK34" i="14"/>
  <c r="EL34" i="14"/>
  <c r="EM34" i="14"/>
  <c r="EN34" i="14"/>
  <c r="EO34" i="14"/>
  <c r="EP34" i="14"/>
  <c r="CP35" i="14"/>
  <c r="CQ35" i="14"/>
  <c r="CR35" i="14"/>
  <c r="CS35" i="14"/>
  <c r="CT35" i="14"/>
  <c r="CU35" i="14"/>
  <c r="CV35" i="14"/>
  <c r="CW35" i="14"/>
  <c r="CX35" i="14"/>
  <c r="CY35" i="14"/>
  <c r="CZ35" i="14"/>
  <c r="DA35" i="14"/>
  <c r="DB35" i="14"/>
  <c r="DC35" i="14"/>
  <c r="DD35" i="14"/>
  <c r="DF35" i="14"/>
  <c r="DG35" i="14"/>
  <c r="DH35" i="14"/>
  <c r="DI35" i="14"/>
  <c r="DJ35" i="14"/>
  <c r="DK35" i="14"/>
  <c r="DL35" i="14"/>
  <c r="DM35" i="14"/>
  <c r="DN35" i="14"/>
  <c r="DO35" i="14"/>
  <c r="DQ35" i="14"/>
  <c r="DR35" i="14"/>
  <c r="DS35" i="14"/>
  <c r="DT35" i="14"/>
  <c r="DU35" i="14"/>
  <c r="DV35" i="14"/>
  <c r="DW35" i="14"/>
  <c r="DX35" i="14"/>
  <c r="DY35" i="14"/>
  <c r="DZ35" i="14"/>
  <c r="EA35" i="14"/>
  <c r="EB35" i="14"/>
  <c r="EC35" i="14"/>
  <c r="ED35" i="14"/>
  <c r="EE35" i="14"/>
  <c r="EG35" i="14"/>
  <c r="EH35" i="14"/>
  <c r="EI35" i="14"/>
  <c r="EJ35" i="14"/>
  <c r="EK35" i="14"/>
  <c r="EL35" i="14"/>
  <c r="EM35" i="14"/>
  <c r="EN35" i="14"/>
  <c r="EO35" i="14"/>
  <c r="EP35" i="14"/>
  <c r="CP36" i="14"/>
  <c r="CQ36" i="14"/>
  <c r="CR36" i="14"/>
  <c r="CS36" i="14"/>
  <c r="CT36" i="14"/>
  <c r="CU36" i="14"/>
  <c r="CV36" i="14"/>
  <c r="CW36" i="14"/>
  <c r="CX36" i="14"/>
  <c r="CY36" i="14"/>
  <c r="CZ36" i="14"/>
  <c r="DA36" i="14"/>
  <c r="DB36" i="14"/>
  <c r="DC36" i="14"/>
  <c r="DD36" i="14"/>
  <c r="DF36" i="14"/>
  <c r="DG36" i="14"/>
  <c r="DH36" i="14"/>
  <c r="DI36" i="14"/>
  <c r="DJ36" i="14"/>
  <c r="DK36" i="14"/>
  <c r="DL36" i="14"/>
  <c r="DM36" i="14"/>
  <c r="DN36" i="14"/>
  <c r="DO36" i="14"/>
  <c r="DQ36" i="14"/>
  <c r="DR36" i="14"/>
  <c r="DS36" i="14"/>
  <c r="DT36" i="14"/>
  <c r="DU36" i="14"/>
  <c r="DV36" i="14"/>
  <c r="DW36" i="14"/>
  <c r="DX36" i="14"/>
  <c r="DY36" i="14"/>
  <c r="DZ36" i="14"/>
  <c r="EA36" i="14"/>
  <c r="EB36" i="14"/>
  <c r="EC36" i="14"/>
  <c r="ED36" i="14"/>
  <c r="EE36" i="14"/>
  <c r="EG36" i="14"/>
  <c r="EH36" i="14"/>
  <c r="EI36" i="14"/>
  <c r="EJ36" i="14"/>
  <c r="EK36" i="14"/>
  <c r="EL36" i="14"/>
  <c r="EM36" i="14"/>
  <c r="EN36" i="14"/>
  <c r="EO36" i="14"/>
  <c r="EP36" i="14"/>
  <c r="CP37" i="14"/>
  <c r="CQ37" i="14"/>
  <c r="CR37" i="14"/>
  <c r="CS37" i="14"/>
  <c r="CT37" i="14"/>
  <c r="CU37" i="14"/>
  <c r="CV37" i="14"/>
  <c r="CW37" i="14"/>
  <c r="CX37" i="14"/>
  <c r="CY37" i="14"/>
  <c r="CZ37" i="14"/>
  <c r="DA37" i="14"/>
  <c r="DB37" i="14"/>
  <c r="DC37" i="14"/>
  <c r="DD37" i="14"/>
  <c r="DF37" i="14"/>
  <c r="DG37" i="14"/>
  <c r="DH37" i="14"/>
  <c r="DI37" i="14"/>
  <c r="DJ37" i="14"/>
  <c r="DK37" i="14"/>
  <c r="DL37" i="14"/>
  <c r="DM37" i="14"/>
  <c r="DN37" i="14"/>
  <c r="DO37" i="14"/>
  <c r="DQ37" i="14"/>
  <c r="DR37" i="14"/>
  <c r="DS37" i="14"/>
  <c r="DT37" i="14"/>
  <c r="DU37" i="14"/>
  <c r="DV37" i="14"/>
  <c r="DW37" i="14"/>
  <c r="DX37" i="14"/>
  <c r="DY37" i="14"/>
  <c r="DZ37" i="14"/>
  <c r="EA37" i="14"/>
  <c r="EB37" i="14"/>
  <c r="EC37" i="14"/>
  <c r="ED37" i="14"/>
  <c r="EE37" i="14"/>
  <c r="EG37" i="14"/>
  <c r="EH37" i="14"/>
  <c r="EI37" i="14"/>
  <c r="EJ37" i="14"/>
  <c r="EK37" i="14"/>
  <c r="EL37" i="14"/>
  <c r="EM37" i="14"/>
  <c r="EN37" i="14"/>
  <c r="EO37" i="14"/>
  <c r="EP37" i="14"/>
  <c r="CP38" i="14"/>
  <c r="CQ38" i="14"/>
  <c r="CR38" i="14"/>
  <c r="CS38" i="14"/>
  <c r="CT38" i="14"/>
  <c r="CU38" i="14"/>
  <c r="CV38" i="14"/>
  <c r="CW38" i="14"/>
  <c r="CX38" i="14"/>
  <c r="CY38" i="14"/>
  <c r="CZ38" i="14"/>
  <c r="DA38" i="14"/>
  <c r="DB38" i="14"/>
  <c r="DC38" i="14"/>
  <c r="DD38" i="14"/>
  <c r="DF38" i="14"/>
  <c r="DG38" i="14"/>
  <c r="DH38" i="14"/>
  <c r="DI38" i="14"/>
  <c r="DJ38" i="14"/>
  <c r="DK38" i="14"/>
  <c r="DL38" i="14"/>
  <c r="DM38" i="14"/>
  <c r="DN38" i="14"/>
  <c r="DO38" i="14"/>
  <c r="DQ38" i="14"/>
  <c r="DR38" i="14"/>
  <c r="DS38" i="14"/>
  <c r="DT38" i="14"/>
  <c r="DU38" i="14"/>
  <c r="DV38" i="14"/>
  <c r="DW38" i="14"/>
  <c r="DX38" i="14"/>
  <c r="DY38" i="14"/>
  <c r="DZ38" i="14"/>
  <c r="EA38" i="14"/>
  <c r="EB38" i="14"/>
  <c r="EC38" i="14"/>
  <c r="ED38" i="14"/>
  <c r="EE38" i="14"/>
  <c r="EG38" i="14"/>
  <c r="EH38" i="14"/>
  <c r="EI38" i="14"/>
  <c r="EJ38" i="14"/>
  <c r="EK38" i="14"/>
  <c r="EL38" i="14"/>
  <c r="EM38" i="14"/>
  <c r="EN38" i="14"/>
  <c r="EO38" i="14"/>
  <c r="EP38" i="14"/>
  <c r="CP39" i="14"/>
  <c r="CQ39" i="14"/>
  <c r="CR39" i="14"/>
  <c r="CS39" i="14"/>
  <c r="CT39" i="14"/>
  <c r="CU39" i="14"/>
  <c r="CV39" i="14"/>
  <c r="CW39" i="14"/>
  <c r="CX39" i="14"/>
  <c r="CY39" i="14"/>
  <c r="CZ39" i="14"/>
  <c r="DA39" i="14"/>
  <c r="DB39" i="14"/>
  <c r="DC39" i="14"/>
  <c r="DD39" i="14"/>
  <c r="DF39" i="14"/>
  <c r="DG39" i="14"/>
  <c r="DH39" i="14"/>
  <c r="DI39" i="14"/>
  <c r="DJ39" i="14"/>
  <c r="DK39" i="14"/>
  <c r="DL39" i="14"/>
  <c r="DM39" i="14"/>
  <c r="DN39" i="14"/>
  <c r="DO39" i="14"/>
  <c r="DQ39" i="14"/>
  <c r="DR39" i="14"/>
  <c r="DS39" i="14"/>
  <c r="DT39" i="14"/>
  <c r="DU39" i="14"/>
  <c r="DV39" i="14"/>
  <c r="DW39" i="14"/>
  <c r="DX39" i="14"/>
  <c r="DY39" i="14"/>
  <c r="DZ39" i="14"/>
  <c r="EA39" i="14"/>
  <c r="EB39" i="14"/>
  <c r="EC39" i="14"/>
  <c r="ED39" i="14"/>
  <c r="EE39" i="14"/>
  <c r="EG39" i="14"/>
  <c r="EH39" i="14"/>
  <c r="EI39" i="14"/>
  <c r="EJ39" i="14"/>
  <c r="EK39" i="14"/>
  <c r="EL39" i="14"/>
  <c r="EM39" i="14"/>
  <c r="EN39" i="14"/>
  <c r="EO39" i="14"/>
  <c r="EP39" i="14"/>
  <c r="CP40" i="14"/>
  <c r="CQ40" i="14"/>
  <c r="CR40" i="14"/>
  <c r="CS40" i="14"/>
  <c r="CT40" i="14"/>
  <c r="CU40" i="14"/>
  <c r="CV40" i="14"/>
  <c r="CW40" i="14"/>
  <c r="CX40" i="14"/>
  <c r="CY40" i="14"/>
  <c r="CZ40" i="14"/>
  <c r="DA40" i="14"/>
  <c r="DB40" i="14"/>
  <c r="DC40" i="14"/>
  <c r="DD40" i="14"/>
  <c r="DF40" i="14"/>
  <c r="DG40" i="14"/>
  <c r="DH40" i="14"/>
  <c r="DI40" i="14"/>
  <c r="DJ40" i="14"/>
  <c r="DK40" i="14"/>
  <c r="DL40" i="14"/>
  <c r="DM40" i="14"/>
  <c r="DN40" i="14"/>
  <c r="DO40" i="14"/>
  <c r="DQ40" i="14"/>
  <c r="DR40" i="14"/>
  <c r="DS40" i="14"/>
  <c r="DT40" i="14"/>
  <c r="DU40" i="14"/>
  <c r="DV40" i="14"/>
  <c r="DW40" i="14"/>
  <c r="DX40" i="14"/>
  <c r="DY40" i="14"/>
  <c r="DZ40" i="14"/>
  <c r="EA40" i="14"/>
  <c r="EB40" i="14"/>
  <c r="EC40" i="14"/>
  <c r="ED40" i="14"/>
  <c r="EE40" i="14"/>
  <c r="EG40" i="14"/>
  <c r="EH40" i="14"/>
  <c r="EI40" i="14"/>
  <c r="EJ40" i="14"/>
  <c r="EK40" i="14"/>
  <c r="EL40" i="14"/>
  <c r="EM40" i="14"/>
  <c r="EN40" i="14"/>
  <c r="EO40" i="14"/>
  <c r="EP40" i="14"/>
  <c r="CP41" i="14"/>
  <c r="CQ41" i="14"/>
  <c r="CR41" i="14"/>
  <c r="CS41" i="14"/>
  <c r="CT41" i="14"/>
  <c r="CU41" i="14"/>
  <c r="CV41" i="14"/>
  <c r="CW41" i="14"/>
  <c r="CX41" i="14"/>
  <c r="CY41" i="14"/>
  <c r="CZ41" i="14"/>
  <c r="DA41" i="14"/>
  <c r="DB41" i="14"/>
  <c r="DC41" i="14"/>
  <c r="DD41" i="14"/>
  <c r="DF41" i="14"/>
  <c r="DG41" i="14"/>
  <c r="DH41" i="14"/>
  <c r="DI41" i="14"/>
  <c r="DJ41" i="14"/>
  <c r="DK41" i="14"/>
  <c r="DL41" i="14"/>
  <c r="DM41" i="14"/>
  <c r="DN41" i="14"/>
  <c r="DO41" i="14"/>
  <c r="DQ41" i="14"/>
  <c r="DR41" i="14"/>
  <c r="DS41" i="14"/>
  <c r="DT41" i="14"/>
  <c r="DU41" i="14"/>
  <c r="DV41" i="14"/>
  <c r="DW41" i="14"/>
  <c r="DX41" i="14"/>
  <c r="DY41" i="14"/>
  <c r="DZ41" i="14"/>
  <c r="EA41" i="14"/>
  <c r="EB41" i="14"/>
  <c r="EC41" i="14"/>
  <c r="ED41" i="14"/>
  <c r="EE41" i="14"/>
  <c r="EG41" i="14"/>
  <c r="EH41" i="14"/>
  <c r="EI41" i="14"/>
  <c r="EJ41" i="14"/>
  <c r="EK41" i="14"/>
  <c r="EL41" i="14"/>
  <c r="EM41" i="14"/>
  <c r="EN41" i="14"/>
  <c r="EO41" i="14"/>
  <c r="EP41" i="14"/>
  <c r="CP42" i="14"/>
  <c r="CQ42" i="14"/>
  <c r="CR42" i="14"/>
  <c r="CS42" i="14"/>
  <c r="CT42" i="14"/>
  <c r="CU42" i="14"/>
  <c r="CV42" i="14"/>
  <c r="CW42" i="14"/>
  <c r="CX42" i="14"/>
  <c r="CY42" i="14"/>
  <c r="CZ42" i="14"/>
  <c r="DA42" i="14"/>
  <c r="DB42" i="14"/>
  <c r="DC42" i="14"/>
  <c r="DD42" i="14"/>
  <c r="DF42" i="14"/>
  <c r="DG42" i="14"/>
  <c r="DH42" i="14"/>
  <c r="DI42" i="14"/>
  <c r="DJ42" i="14"/>
  <c r="DK42" i="14"/>
  <c r="DL42" i="14"/>
  <c r="DM42" i="14"/>
  <c r="DN42" i="14"/>
  <c r="DO42" i="14"/>
  <c r="DQ42" i="14"/>
  <c r="DR42" i="14"/>
  <c r="DS42" i="14"/>
  <c r="DT42" i="14"/>
  <c r="DU42" i="14"/>
  <c r="DV42" i="14"/>
  <c r="DW42" i="14"/>
  <c r="DX42" i="14"/>
  <c r="DY42" i="14"/>
  <c r="DZ42" i="14"/>
  <c r="EA42" i="14"/>
  <c r="EB42" i="14"/>
  <c r="EC42" i="14"/>
  <c r="ED42" i="14"/>
  <c r="EE42" i="14"/>
  <c r="EG42" i="14"/>
  <c r="EH42" i="14"/>
  <c r="EI42" i="14"/>
  <c r="EJ42" i="14"/>
  <c r="EK42" i="14"/>
  <c r="EL42" i="14"/>
  <c r="EM42" i="14"/>
  <c r="EN42" i="14"/>
  <c r="EO42" i="14"/>
  <c r="EP42" i="14"/>
  <c r="CP43" i="14"/>
  <c r="CQ43" i="14"/>
  <c r="CR43" i="14"/>
  <c r="CS43" i="14"/>
  <c r="CT43" i="14"/>
  <c r="CU43" i="14"/>
  <c r="CV43" i="14"/>
  <c r="CW43" i="14"/>
  <c r="CX43" i="14"/>
  <c r="CY43" i="14"/>
  <c r="CZ43" i="14"/>
  <c r="DA43" i="14"/>
  <c r="DB43" i="14"/>
  <c r="DC43" i="14"/>
  <c r="DD43" i="14"/>
  <c r="DF43" i="14"/>
  <c r="DG43" i="14"/>
  <c r="DH43" i="14"/>
  <c r="DI43" i="14"/>
  <c r="DJ43" i="14"/>
  <c r="DK43" i="14"/>
  <c r="DL43" i="14"/>
  <c r="DM43" i="14"/>
  <c r="DN43" i="14"/>
  <c r="DO43" i="14"/>
  <c r="DQ43" i="14"/>
  <c r="DR43" i="14"/>
  <c r="DS43" i="14"/>
  <c r="DT43" i="14"/>
  <c r="DU43" i="14"/>
  <c r="DV43" i="14"/>
  <c r="DW43" i="14"/>
  <c r="DX43" i="14"/>
  <c r="DY43" i="14"/>
  <c r="DZ43" i="14"/>
  <c r="EA43" i="14"/>
  <c r="EB43" i="14"/>
  <c r="EC43" i="14"/>
  <c r="ED43" i="14"/>
  <c r="EE43" i="14"/>
  <c r="EG43" i="14"/>
  <c r="EH43" i="14"/>
  <c r="EI43" i="14"/>
  <c r="EJ43" i="14"/>
  <c r="EK43" i="14"/>
  <c r="EL43" i="14"/>
  <c r="EM43" i="14"/>
  <c r="EN43" i="14"/>
  <c r="EO43" i="14"/>
  <c r="EP43" i="14"/>
  <c r="CP44" i="14"/>
  <c r="CQ44" i="14"/>
  <c r="CR44" i="14"/>
  <c r="CS44" i="14"/>
  <c r="CT44" i="14"/>
  <c r="CU44" i="14"/>
  <c r="CV44" i="14"/>
  <c r="CW44" i="14"/>
  <c r="CX44" i="14"/>
  <c r="CY44" i="14"/>
  <c r="CZ44" i="14"/>
  <c r="DA44" i="14"/>
  <c r="DB44" i="14"/>
  <c r="DC44" i="14"/>
  <c r="DD44" i="14"/>
  <c r="DF44" i="14"/>
  <c r="DG44" i="14"/>
  <c r="DH44" i="14"/>
  <c r="DI44" i="14"/>
  <c r="DJ44" i="14"/>
  <c r="DK44" i="14"/>
  <c r="DL44" i="14"/>
  <c r="DM44" i="14"/>
  <c r="DN44" i="14"/>
  <c r="DO44" i="14"/>
  <c r="DQ44" i="14"/>
  <c r="DR44" i="14"/>
  <c r="DS44" i="14"/>
  <c r="DT44" i="14"/>
  <c r="DU44" i="14"/>
  <c r="DV44" i="14"/>
  <c r="DW44" i="14"/>
  <c r="DX44" i="14"/>
  <c r="DY44" i="14"/>
  <c r="DZ44" i="14"/>
  <c r="EA44" i="14"/>
  <c r="EB44" i="14"/>
  <c r="EC44" i="14"/>
  <c r="ED44" i="14"/>
  <c r="EE44" i="14"/>
  <c r="EG44" i="14"/>
  <c r="EH44" i="14"/>
  <c r="EI44" i="14"/>
  <c r="EJ44" i="14"/>
  <c r="EK44" i="14"/>
  <c r="EL44" i="14"/>
  <c r="EM44" i="14"/>
  <c r="EN44" i="14"/>
  <c r="EO44" i="14"/>
  <c r="EP44" i="14"/>
  <c r="CP45" i="14"/>
  <c r="CQ45" i="14"/>
  <c r="CR45" i="14"/>
  <c r="CS45" i="14"/>
  <c r="CT45" i="14"/>
  <c r="CU45" i="14"/>
  <c r="CV45" i="14"/>
  <c r="CW45" i="14"/>
  <c r="CX45" i="14"/>
  <c r="CY45" i="14"/>
  <c r="CZ45" i="14"/>
  <c r="DA45" i="14"/>
  <c r="DB45" i="14"/>
  <c r="DC45" i="14"/>
  <c r="DD45" i="14"/>
  <c r="DF45" i="14"/>
  <c r="DG45" i="14"/>
  <c r="DH45" i="14"/>
  <c r="DI45" i="14"/>
  <c r="DJ45" i="14"/>
  <c r="DK45" i="14"/>
  <c r="DL45" i="14"/>
  <c r="DM45" i="14"/>
  <c r="DN45" i="14"/>
  <c r="DO45" i="14"/>
  <c r="DQ45" i="14"/>
  <c r="DR45" i="14"/>
  <c r="DS45" i="14"/>
  <c r="DT45" i="14"/>
  <c r="DU45" i="14"/>
  <c r="DV45" i="14"/>
  <c r="DW45" i="14"/>
  <c r="DX45" i="14"/>
  <c r="DY45" i="14"/>
  <c r="DZ45" i="14"/>
  <c r="EA45" i="14"/>
  <c r="EB45" i="14"/>
  <c r="EC45" i="14"/>
  <c r="ED45" i="14"/>
  <c r="EE45" i="14"/>
  <c r="EG45" i="14"/>
  <c r="EH45" i="14"/>
  <c r="EI45" i="14"/>
  <c r="EJ45" i="14"/>
  <c r="EK45" i="14"/>
  <c r="EL45" i="14"/>
  <c r="EM45" i="14"/>
  <c r="EN45" i="14"/>
  <c r="EO45" i="14"/>
  <c r="EP45" i="14"/>
  <c r="CP46" i="14"/>
  <c r="CQ46" i="14"/>
  <c r="CR46" i="14"/>
  <c r="CS46" i="14"/>
  <c r="CT46" i="14"/>
  <c r="CU46" i="14"/>
  <c r="CV46" i="14"/>
  <c r="CW46" i="14"/>
  <c r="CX46" i="14"/>
  <c r="CY46" i="14"/>
  <c r="CZ46" i="14"/>
  <c r="DA46" i="14"/>
  <c r="DB46" i="14"/>
  <c r="DC46" i="14"/>
  <c r="DD46" i="14"/>
  <c r="DF46" i="14"/>
  <c r="DG46" i="14"/>
  <c r="DH46" i="14"/>
  <c r="DI46" i="14"/>
  <c r="DJ46" i="14"/>
  <c r="DK46" i="14"/>
  <c r="DL46" i="14"/>
  <c r="DM46" i="14"/>
  <c r="DN46" i="14"/>
  <c r="DO46" i="14"/>
  <c r="DQ46" i="14"/>
  <c r="DR46" i="14"/>
  <c r="DS46" i="14"/>
  <c r="DT46" i="14"/>
  <c r="DU46" i="14"/>
  <c r="DV46" i="14"/>
  <c r="DW46" i="14"/>
  <c r="DX46" i="14"/>
  <c r="DY46" i="14"/>
  <c r="DZ46" i="14"/>
  <c r="EA46" i="14"/>
  <c r="EB46" i="14"/>
  <c r="EC46" i="14"/>
  <c r="ED46" i="14"/>
  <c r="EE46" i="14"/>
  <c r="EG46" i="14"/>
  <c r="EH46" i="14"/>
  <c r="EI46" i="14"/>
  <c r="EJ46" i="14"/>
  <c r="EK46" i="14"/>
  <c r="EL46" i="14"/>
  <c r="EM46" i="14"/>
  <c r="EN46" i="14"/>
  <c r="EO46" i="14"/>
  <c r="EP46" i="14"/>
  <c r="CP47" i="14"/>
  <c r="CQ47" i="14"/>
  <c r="CR47" i="14"/>
  <c r="CS47" i="14"/>
  <c r="CT47" i="14"/>
  <c r="CU47" i="14"/>
  <c r="CV47" i="14"/>
  <c r="CW47" i="14"/>
  <c r="CX47" i="14"/>
  <c r="CY47" i="14"/>
  <c r="CZ47" i="14"/>
  <c r="DA47" i="14"/>
  <c r="DB47" i="14"/>
  <c r="DC47" i="14"/>
  <c r="DD47" i="14"/>
  <c r="DF47" i="14"/>
  <c r="DG47" i="14"/>
  <c r="DH47" i="14"/>
  <c r="DI47" i="14"/>
  <c r="DJ47" i="14"/>
  <c r="DK47" i="14"/>
  <c r="DL47" i="14"/>
  <c r="DM47" i="14"/>
  <c r="DN47" i="14"/>
  <c r="DO47" i="14"/>
  <c r="DQ47" i="14"/>
  <c r="DR47" i="14"/>
  <c r="DS47" i="14"/>
  <c r="DT47" i="14"/>
  <c r="DU47" i="14"/>
  <c r="DV47" i="14"/>
  <c r="DW47" i="14"/>
  <c r="DX47" i="14"/>
  <c r="DY47" i="14"/>
  <c r="DZ47" i="14"/>
  <c r="EA47" i="14"/>
  <c r="EB47" i="14"/>
  <c r="EC47" i="14"/>
  <c r="ED47" i="14"/>
  <c r="EE47" i="14"/>
  <c r="EG47" i="14"/>
  <c r="EH47" i="14"/>
  <c r="EI47" i="14"/>
  <c r="EJ47" i="14"/>
  <c r="EK47" i="14"/>
  <c r="EL47" i="14"/>
  <c r="EM47" i="14"/>
  <c r="EN47" i="14"/>
  <c r="EO47" i="14"/>
  <c r="EP47" i="14"/>
  <c r="CP48" i="14"/>
  <c r="CQ48" i="14"/>
  <c r="CR48" i="14"/>
  <c r="CS48" i="14"/>
  <c r="CT48" i="14"/>
  <c r="CU48" i="14"/>
  <c r="CV48" i="14"/>
  <c r="CW48" i="14"/>
  <c r="CX48" i="14"/>
  <c r="CY48" i="14"/>
  <c r="CZ48" i="14"/>
  <c r="DA48" i="14"/>
  <c r="DB48" i="14"/>
  <c r="DC48" i="14"/>
  <c r="DD48" i="14"/>
  <c r="DF48" i="14"/>
  <c r="DG48" i="14"/>
  <c r="DH48" i="14"/>
  <c r="DI48" i="14"/>
  <c r="DJ48" i="14"/>
  <c r="DK48" i="14"/>
  <c r="DL48" i="14"/>
  <c r="DM48" i="14"/>
  <c r="DN48" i="14"/>
  <c r="DO48" i="14"/>
  <c r="DQ48" i="14"/>
  <c r="DR48" i="14"/>
  <c r="DS48" i="14"/>
  <c r="DT48" i="14"/>
  <c r="DU48" i="14"/>
  <c r="DV48" i="14"/>
  <c r="DW48" i="14"/>
  <c r="DX48" i="14"/>
  <c r="DY48" i="14"/>
  <c r="DZ48" i="14"/>
  <c r="EA48" i="14"/>
  <c r="EB48" i="14"/>
  <c r="EC48" i="14"/>
  <c r="ED48" i="14"/>
  <c r="EE48" i="14"/>
  <c r="EG48" i="14"/>
  <c r="EH48" i="14"/>
  <c r="EI48" i="14"/>
  <c r="EJ48" i="14"/>
  <c r="EK48" i="14"/>
  <c r="EL48" i="14"/>
  <c r="EM48" i="14"/>
  <c r="EN48" i="14"/>
  <c r="EO48" i="14"/>
  <c r="EP48" i="14"/>
  <c r="CP49" i="14"/>
  <c r="CQ49" i="14"/>
  <c r="CR49" i="14"/>
  <c r="CS49" i="14"/>
  <c r="CT49" i="14"/>
  <c r="CU49" i="14"/>
  <c r="CV49" i="14"/>
  <c r="CW49" i="14"/>
  <c r="CX49" i="14"/>
  <c r="CY49" i="14"/>
  <c r="CZ49" i="14"/>
  <c r="DA49" i="14"/>
  <c r="DB49" i="14"/>
  <c r="DC49" i="14"/>
  <c r="DD49" i="14"/>
  <c r="DF49" i="14"/>
  <c r="DG49" i="14"/>
  <c r="DH49" i="14"/>
  <c r="DI49" i="14"/>
  <c r="DJ49" i="14"/>
  <c r="DK49" i="14"/>
  <c r="DL49" i="14"/>
  <c r="DM49" i="14"/>
  <c r="DN49" i="14"/>
  <c r="DO49" i="14"/>
  <c r="DQ49" i="14"/>
  <c r="DR49" i="14"/>
  <c r="DS49" i="14"/>
  <c r="DT49" i="14"/>
  <c r="DU49" i="14"/>
  <c r="DV49" i="14"/>
  <c r="DW49" i="14"/>
  <c r="DX49" i="14"/>
  <c r="DY49" i="14"/>
  <c r="DZ49" i="14"/>
  <c r="EA49" i="14"/>
  <c r="EB49" i="14"/>
  <c r="EC49" i="14"/>
  <c r="ED49" i="14"/>
  <c r="EE49" i="14"/>
  <c r="EG49" i="14"/>
  <c r="EH49" i="14"/>
  <c r="EI49" i="14"/>
  <c r="EJ49" i="14"/>
  <c r="EK49" i="14"/>
  <c r="EL49" i="14"/>
  <c r="EM49" i="14"/>
  <c r="EN49" i="14"/>
  <c r="EO49" i="14"/>
  <c r="EP49" i="14"/>
  <c r="CP50" i="14"/>
  <c r="CQ50" i="14"/>
  <c r="CR50" i="14"/>
  <c r="CS50" i="14"/>
  <c r="CT50" i="14"/>
  <c r="CU50" i="14"/>
  <c r="CV50" i="14"/>
  <c r="CW50" i="14"/>
  <c r="CX50" i="14"/>
  <c r="CY50" i="14"/>
  <c r="CZ50" i="14"/>
  <c r="DA50" i="14"/>
  <c r="DB50" i="14"/>
  <c r="DC50" i="14"/>
  <c r="DD50" i="14"/>
  <c r="DF50" i="14"/>
  <c r="DG50" i="14"/>
  <c r="DH50" i="14"/>
  <c r="DI50" i="14"/>
  <c r="DJ50" i="14"/>
  <c r="DK50" i="14"/>
  <c r="DL50" i="14"/>
  <c r="DM50" i="14"/>
  <c r="DN50" i="14"/>
  <c r="DO50" i="14"/>
  <c r="DQ50" i="14"/>
  <c r="DR50" i="14"/>
  <c r="DS50" i="14"/>
  <c r="DT50" i="14"/>
  <c r="DU50" i="14"/>
  <c r="DV50" i="14"/>
  <c r="DW50" i="14"/>
  <c r="DX50" i="14"/>
  <c r="DY50" i="14"/>
  <c r="DZ50" i="14"/>
  <c r="EA50" i="14"/>
  <c r="EB50" i="14"/>
  <c r="EC50" i="14"/>
  <c r="ED50" i="14"/>
  <c r="EE50" i="14"/>
  <c r="EG50" i="14"/>
  <c r="EH50" i="14"/>
  <c r="EI50" i="14"/>
  <c r="EJ50" i="14"/>
  <c r="EK50" i="14"/>
  <c r="EL50" i="14"/>
  <c r="EM50" i="14"/>
  <c r="EN50" i="14"/>
  <c r="EO50" i="14"/>
  <c r="EP50" i="14"/>
  <c r="CP51" i="14"/>
  <c r="CQ51" i="14"/>
  <c r="CR51" i="14"/>
  <c r="CS51" i="14"/>
  <c r="CT51" i="14"/>
  <c r="CU51" i="14"/>
  <c r="CV51" i="14"/>
  <c r="CW51" i="14"/>
  <c r="CX51" i="14"/>
  <c r="CY51" i="14"/>
  <c r="CZ51" i="14"/>
  <c r="DA51" i="14"/>
  <c r="DB51" i="14"/>
  <c r="DC51" i="14"/>
  <c r="DD51" i="14"/>
  <c r="DF51" i="14"/>
  <c r="DG51" i="14"/>
  <c r="DH51" i="14"/>
  <c r="DI51" i="14"/>
  <c r="DJ51" i="14"/>
  <c r="DK51" i="14"/>
  <c r="DL51" i="14"/>
  <c r="DM51" i="14"/>
  <c r="DN51" i="14"/>
  <c r="DO51" i="14"/>
  <c r="DQ51" i="14"/>
  <c r="DR51" i="14"/>
  <c r="DS51" i="14"/>
  <c r="DT51" i="14"/>
  <c r="DU51" i="14"/>
  <c r="DV51" i="14"/>
  <c r="DW51" i="14"/>
  <c r="DX51" i="14"/>
  <c r="DY51" i="14"/>
  <c r="DZ51" i="14"/>
  <c r="EA51" i="14"/>
  <c r="EB51" i="14"/>
  <c r="EC51" i="14"/>
  <c r="ED51" i="14"/>
  <c r="EE51" i="14"/>
  <c r="EG51" i="14"/>
  <c r="EH51" i="14"/>
  <c r="EI51" i="14"/>
  <c r="EJ51" i="14"/>
  <c r="EK51" i="14"/>
  <c r="EL51" i="14"/>
  <c r="EM51" i="14"/>
  <c r="EN51" i="14"/>
  <c r="EO51" i="14"/>
  <c r="EP51" i="14"/>
  <c r="CP52" i="14"/>
  <c r="CQ52" i="14"/>
  <c r="CR52" i="14"/>
  <c r="CS52" i="14"/>
  <c r="CT52" i="14"/>
  <c r="CU52" i="14"/>
  <c r="CV52" i="14"/>
  <c r="CW52" i="14"/>
  <c r="CX52" i="14"/>
  <c r="CY52" i="14"/>
  <c r="CZ52" i="14"/>
  <c r="DA52" i="14"/>
  <c r="DB52" i="14"/>
  <c r="DC52" i="14"/>
  <c r="DD52" i="14"/>
  <c r="DF52" i="14"/>
  <c r="DG52" i="14"/>
  <c r="DH52" i="14"/>
  <c r="DI52" i="14"/>
  <c r="DJ52" i="14"/>
  <c r="DK52" i="14"/>
  <c r="DL52" i="14"/>
  <c r="DM52" i="14"/>
  <c r="DN52" i="14"/>
  <c r="DO52" i="14"/>
  <c r="DQ52" i="14"/>
  <c r="DR52" i="14"/>
  <c r="DS52" i="14"/>
  <c r="DT52" i="14"/>
  <c r="DU52" i="14"/>
  <c r="DV52" i="14"/>
  <c r="DW52" i="14"/>
  <c r="DX52" i="14"/>
  <c r="DY52" i="14"/>
  <c r="DZ52" i="14"/>
  <c r="EA52" i="14"/>
  <c r="EB52" i="14"/>
  <c r="EC52" i="14"/>
  <c r="ED52" i="14"/>
  <c r="EE52" i="14"/>
  <c r="EG52" i="14"/>
  <c r="EH52" i="14"/>
  <c r="EI52" i="14"/>
  <c r="EJ52" i="14"/>
  <c r="EK52" i="14"/>
  <c r="EL52" i="14"/>
  <c r="EM52" i="14"/>
  <c r="EN52" i="14"/>
  <c r="EO52" i="14"/>
  <c r="EP52" i="14"/>
  <c r="CP53" i="14"/>
  <c r="CQ53" i="14"/>
  <c r="CR53" i="14"/>
  <c r="CS53" i="14"/>
  <c r="CT53" i="14"/>
  <c r="CU53" i="14"/>
  <c r="CV53" i="14"/>
  <c r="CW53" i="14"/>
  <c r="CX53" i="14"/>
  <c r="CY53" i="14"/>
  <c r="CZ53" i="14"/>
  <c r="DA53" i="14"/>
  <c r="DB53" i="14"/>
  <c r="DC53" i="14"/>
  <c r="DD53" i="14"/>
  <c r="DF53" i="14"/>
  <c r="DG53" i="14"/>
  <c r="DH53" i="14"/>
  <c r="DI53" i="14"/>
  <c r="DJ53" i="14"/>
  <c r="DK53" i="14"/>
  <c r="DL53" i="14"/>
  <c r="DM53" i="14"/>
  <c r="DN53" i="14"/>
  <c r="DO53" i="14"/>
  <c r="DQ53" i="14"/>
  <c r="DR53" i="14"/>
  <c r="DS53" i="14"/>
  <c r="DT53" i="14"/>
  <c r="DU53" i="14"/>
  <c r="DV53" i="14"/>
  <c r="DW53" i="14"/>
  <c r="DX53" i="14"/>
  <c r="DY53" i="14"/>
  <c r="DZ53" i="14"/>
  <c r="EA53" i="14"/>
  <c r="EB53" i="14"/>
  <c r="EC53" i="14"/>
  <c r="ED53" i="14"/>
  <c r="EE53" i="14"/>
  <c r="EG53" i="14"/>
  <c r="EH53" i="14"/>
  <c r="EI53" i="14"/>
  <c r="EJ53" i="14"/>
  <c r="EK53" i="14"/>
  <c r="EL53" i="14"/>
  <c r="EM53" i="14"/>
  <c r="EN53" i="14"/>
  <c r="EO53" i="14"/>
  <c r="EP53" i="14"/>
  <c r="CP54" i="14"/>
  <c r="CQ54" i="14"/>
  <c r="CR54" i="14"/>
  <c r="CS54" i="14"/>
  <c r="CT54" i="14"/>
  <c r="CU54" i="14"/>
  <c r="CV54" i="14"/>
  <c r="CW54" i="14"/>
  <c r="CX54" i="14"/>
  <c r="CY54" i="14"/>
  <c r="CZ54" i="14"/>
  <c r="DA54" i="14"/>
  <c r="DB54" i="14"/>
  <c r="DC54" i="14"/>
  <c r="DD54" i="14"/>
  <c r="DF54" i="14"/>
  <c r="DG54" i="14"/>
  <c r="DH54" i="14"/>
  <c r="DI54" i="14"/>
  <c r="DJ54" i="14"/>
  <c r="DK54" i="14"/>
  <c r="DL54" i="14"/>
  <c r="DM54" i="14"/>
  <c r="DN54" i="14"/>
  <c r="DO54" i="14"/>
  <c r="DQ54" i="14"/>
  <c r="DR54" i="14"/>
  <c r="DS54" i="14"/>
  <c r="DT54" i="14"/>
  <c r="DU54" i="14"/>
  <c r="DV54" i="14"/>
  <c r="DW54" i="14"/>
  <c r="DX54" i="14"/>
  <c r="DY54" i="14"/>
  <c r="DZ54" i="14"/>
  <c r="EA54" i="14"/>
  <c r="EB54" i="14"/>
  <c r="EC54" i="14"/>
  <c r="ED54" i="14"/>
  <c r="EE54" i="14"/>
  <c r="EG54" i="14"/>
  <c r="EH54" i="14"/>
  <c r="EI54" i="14"/>
  <c r="EJ54" i="14"/>
  <c r="EK54" i="14"/>
  <c r="EL54" i="14"/>
  <c r="EM54" i="14"/>
  <c r="EN54" i="14"/>
  <c r="EO54" i="14"/>
  <c r="EP54" i="14"/>
  <c r="EP5" i="14"/>
  <c r="EO5" i="14"/>
  <c r="EN5" i="14"/>
  <c r="EM5" i="14"/>
  <c r="L2" i="17" l="1"/>
  <c r="M2" i="14"/>
  <c r="AM2" i="14" s="1"/>
  <c r="S3" i="14"/>
  <c r="O4" i="17"/>
  <c r="M1" i="14" l="1"/>
  <c r="AM1" i="14" s="1"/>
  <c r="BM1" i="14" s="1"/>
  <c r="CB5" i="14"/>
  <c r="FF5" i="14" s="1"/>
  <c r="CB6" i="14"/>
  <c r="FF6" i="14" s="1"/>
  <c r="A27" i="15"/>
  <c r="A36" i="20" s="1"/>
  <c r="A26" i="15"/>
  <c r="A35" i="20" s="1"/>
  <c r="A25" i="15"/>
  <c r="A34" i="20" s="1"/>
  <c r="A24" i="15"/>
  <c r="A33" i="20" s="1"/>
  <c r="A23" i="15"/>
  <c r="A32" i="20" s="1"/>
  <c r="A22" i="15"/>
  <c r="A31" i="20" s="1"/>
  <c r="A21" i="15"/>
  <c r="A30" i="20" s="1"/>
  <c r="A20" i="15"/>
  <c r="A29" i="20" s="1"/>
  <c r="A19" i="15"/>
  <c r="A28" i="20" s="1"/>
  <c r="A18" i="15"/>
  <c r="A27" i="20" s="1"/>
  <c r="BC5" i="14"/>
  <c r="BD5" i="14"/>
  <c r="BE5" i="14"/>
  <c r="BF5" i="14"/>
  <c r="BG5" i="14"/>
  <c r="BH5" i="14"/>
  <c r="BI5" i="14"/>
  <c r="BJ5" i="14"/>
  <c r="BK5" i="14"/>
  <c r="BC6" i="14"/>
  <c r="CC6" i="14" s="1"/>
  <c r="FG6" i="14" s="1"/>
  <c r="BD6" i="14"/>
  <c r="CD6" i="14" s="1"/>
  <c r="FH6" i="14" s="1"/>
  <c r="BE6" i="14"/>
  <c r="CE6" i="14" s="1"/>
  <c r="FI6" i="14" s="1"/>
  <c r="BF6" i="14"/>
  <c r="CF6" i="14" s="1"/>
  <c r="FJ6" i="14" s="1"/>
  <c r="BG6" i="14"/>
  <c r="CG6" i="14" s="1"/>
  <c r="FK6" i="14" s="1"/>
  <c r="BH6" i="14"/>
  <c r="CH6" i="14" s="1"/>
  <c r="FL6" i="14" s="1"/>
  <c r="BI6" i="14"/>
  <c r="CI6" i="14" s="1"/>
  <c r="FM6" i="14" s="1"/>
  <c r="BJ6" i="14"/>
  <c r="CJ6" i="14" s="1"/>
  <c r="FN6" i="14" s="1"/>
  <c r="BK6" i="14"/>
  <c r="CK6" i="14" s="1"/>
  <c r="FO6" i="14" s="1"/>
  <c r="BB7" i="14"/>
  <c r="BC7" i="14"/>
  <c r="CC7" i="14" s="1"/>
  <c r="FG7" i="14" s="1"/>
  <c r="BD7" i="14"/>
  <c r="CD7" i="14" s="1"/>
  <c r="FH7" i="14" s="1"/>
  <c r="BE7" i="14"/>
  <c r="CE7" i="14" s="1"/>
  <c r="FI7" i="14" s="1"/>
  <c r="BF7" i="14"/>
  <c r="CF7" i="14" s="1"/>
  <c r="FJ7" i="14" s="1"/>
  <c r="BG7" i="14"/>
  <c r="CG7" i="14" s="1"/>
  <c r="FK7" i="14" s="1"/>
  <c r="BH7" i="14"/>
  <c r="CH7" i="14" s="1"/>
  <c r="FL7" i="14" s="1"/>
  <c r="BI7" i="14"/>
  <c r="CI7" i="14" s="1"/>
  <c r="FM7" i="14" s="1"/>
  <c r="BJ7" i="14"/>
  <c r="CJ7" i="14" s="1"/>
  <c r="FN7" i="14" s="1"/>
  <c r="BK7" i="14"/>
  <c r="CK7" i="14" s="1"/>
  <c r="FO7" i="14" s="1"/>
  <c r="BB8" i="14"/>
  <c r="CB8" i="14" s="1"/>
  <c r="FF8" i="14" s="1"/>
  <c r="BC8" i="14"/>
  <c r="CC8" i="14" s="1"/>
  <c r="FG8" i="14" s="1"/>
  <c r="BD8" i="14"/>
  <c r="CD8" i="14" s="1"/>
  <c r="FH8" i="14" s="1"/>
  <c r="BE8" i="14"/>
  <c r="CE8" i="14" s="1"/>
  <c r="FI8" i="14" s="1"/>
  <c r="BF8" i="14"/>
  <c r="CF8" i="14" s="1"/>
  <c r="FJ8" i="14" s="1"/>
  <c r="BG8" i="14"/>
  <c r="CG8" i="14" s="1"/>
  <c r="FK8" i="14" s="1"/>
  <c r="BH8" i="14"/>
  <c r="CH8" i="14" s="1"/>
  <c r="FL8" i="14" s="1"/>
  <c r="BI8" i="14"/>
  <c r="CI8" i="14" s="1"/>
  <c r="FM8" i="14" s="1"/>
  <c r="BJ8" i="14"/>
  <c r="CJ8" i="14" s="1"/>
  <c r="FN8" i="14" s="1"/>
  <c r="BK8" i="14"/>
  <c r="CK8" i="14" s="1"/>
  <c r="FO8" i="14" s="1"/>
  <c r="BB9" i="14"/>
  <c r="CB9" i="14" s="1"/>
  <c r="FF9" i="14" s="1"/>
  <c r="BC9" i="14"/>
  <c r="CC9" i="14" s="1"/>
  <c r="FG9" i="14" s="1"/>
  <c r="BD9" i="14"/>
  <c r="CD9" i="14" s="1"/>
  <c r="FH9" i="14" s="1"/>
  <c r="BE9" i="14"/>
  <c r="CE9" i="14" s="1"/>
  <c r="FI9" i="14" s="1"/>
  <c r="BF9" i="14"/>
  <c r="CF9" i="14" s="1"/>
  <c r="FJ9" i="14" s="1"/>
  <c r="BG9" i="14"/>
  <c r="CG9" i="14" s="1"/>
  <c r="FK9" i="14" s="1"/>
  <c r="BH9" i="14"/>
  <c r="CH9" i="14" s="1"/>
  <c r="FL9" i="14" s="1"/>
  <c r="BI9" i="14"/>
  <c r="CI9" i="14" s="1"/>
  <c r="FM9" i="14" s="1"/>
  <c r="BJ9" i="14"/>
  <c r="CJ9" i="14" s="1"/>
  <c r="FN9" i="14" s="1"/>
  <c r="BK9" i="14"/>
  <c r="CK9" i="14" s="1"/>
  <c r="FO9" i="14" s="1"/>
  <c r="BB10" i="14"/>
  <c r="CB10" i="14" s="1"/>
  <c r="FF10" i="14" s="1"/>
  <c r="BC10" i="14"/>
  <c r="CC10" i="14" s="1"/>
  <c r="FG10" i="14" s="1"/>
  <c r="BD10" i="14"/>
  <c r="CD10" i="14" s="1"/>
  <c r="FH10" i="14" s="1"/>
  <c r="BE10" i="14"/>
  <c r="CE10" i="14" s="1"/>
  <c r="FI10" i="14" s="1"/>
  <c r="BF10" i="14"/>
  <c r="CF10" i="14" s="1"/>
  <c r="FJ10" i="14" s="1"/>
  <c r="BG10" i="14"/>
  <c r="CG10" i="14" s="1"/>
  <c r="FK10" i="14" s="1"/>
  <c r="BH10" i="14"/>
  <c r="CH10" i="14" s="1"/>
  <c r="FL10" i="14" s="1"/>
  <c r="BI10" i="14"/>
  <c r="CI10" i="14" s="1"/>
  <c r="FM10" i="14" s="1"/>
  <c r="BJ10" i="14"/>
  <c r="CJ10" i="14" s="1"/>
  <c r="FN10" i="14" s="1"/>
  <c r="BK10" i="14"/>
  <c r="CK10" i="14" s="1"/>
  <c r="FO10" i="14" s="1"/>
  <c r="BB11" i="14"/>
  <c r="CB11" i="14" s="1"/>
  <c r="FF11" i="14" s="1"/>
  <c r="BC11" i="14"/>
  <c r="CC11" i="14" s="1"/>
  <c r="FG11" i="14" s="1"/>
  <c r="BD11" i="14"/>
  <c r="CD11" i="14" s="1"/>
  <c r="FH11" i="14" s="1"/>
  <c r="BE11" i="14"/>
  <c r="CE11" i="14" s="1"/>
  <c r="FI11" i="14" s="1"/>
  <c r="BF11" i="14"/>
  <c r="CF11" i="14" s="1"/>
  <c r="FJ11" i="14" s="1"/>
  <c r="BG11" i="14"/>
  <c r="CG11" i="14" s="1"/>
  <c r="FK11" i="14" s="1"/>
  <c r="BH11" i="14"/>
  <c r="CH11" i="14" s="1"/>
  <c r="FL11" i="14" s="1"/>
  <c r="BI11" i="14"/>
  <c r="CI11" i="14" s="1"/>
  <c r="FM11" i="14" s="1"/>
  <c r="BJ11" i="14"/>
  <c r="CJ11" i="14" s="1"/>
  <c r="FN11" i="14" s="1"/>
  <c r="BK11" i="14"/>
  <c r="CK11" i="14" s="1"/>
  <c r="FO11" i="14" s="1"/>
  <c r="BB12" i="14"/>
  <c r="CB12" i="14" s="1"/>
  <c r="FF12" i="14" s="1"/>
  <c r="BC12" i="14"/>
  <c r="CC12" i="14" s="1"/>
  <c r="FG12" i="14" s="1"/>
  <c r="BD12" i="14"/>
  <c r="CD12" i="14" s="1"/>
  <c r="FH12" i="14" s="1"/>
  <c r="BE12" i="14"/>
  <c r="CE12" i="14" s="1"/>
  <c r="FI12" i="14" s="1"/>
  <c r="BF12" i="14"/>
  <c r="CF12" i="14" s="1"/>
  <c r="FJ12" i="14" s="1"/>
  <c r="BG12" i="14"/>
  <c r="CG12" i="14" s="1"/>
  <c r="FK12" i="14" s="1"/>
  <c r="BH12" i="14"/>
  <c r="CH12" i="14" s="1"/>
  <c r="FL12" i="14" s="1"/>
  <c r="BI12" i="14"/>
  <c r="CI12" i="14" s="1"/>
  <c r="FM12" i="14" s="1"/>
  <c r="BJ12" i="14"/>
  <c r="CJ12" i="14" s="1"/>
  <c r="FN12" i="14" s="1"/>
  <c r="BK12" i="14"/>
  <c r="CK12" i="14" s="1"/>
  <c r="FO12" i="14" s="1"/>
  <c r="BB13" i="14"/>
  <c r="CB13" i="14" s="1"/>
  <c r="FF13" i="14" s="1"/>
  <c r="BC13" i="14"/>
  <c r="CC13" i="14" s="1"/>
  <c r="FG13" i="14" s="1"/>
  <c r="BD13" i="14"/>
  <c r="CD13" i="14" s="1"/>
  <c r="FH13" i="14" s="1"/>
  <c r="BE13" i="14"/>
  <c r="CE13" i="14" s="1"/>
  <c r="FI13" i="14" s="1"/>
  <c r="BF13" i="14"/>
  <c r="CF13" i="14" s="1"/>
  <c r="FJ13" i="14" s="1"/>
  <c r="BG13" i="14"/>
  <c r="CG13" i="14" s="1"/>
  <c r="FK13" i="14" s="1"/>
  <c r="BH13" i="14"/>
  <c r="CH13" i="14" s="1"/>
  <c r="FL13" i="14" s="1"/>
  <c r="BI13" i="14"/>
  <c r="CI13" i="14" s="1"/>
  <c r="FM13" i="14" s="1"/>
  <c r="BJ13" i="14"/>
  <c r="CJ13" i="14" s="1"/>
  <c r="FN13" i="14" s="1"/>
  <c r="BK13" i="14"/>
  <c r="CK13" i="14" s="1"/>
  <c r="FO13" i="14" s="1"/>
  <c r="BB14" i="14"/>
  <c r="CB14" i="14" s="1"/>
  <c r="FF14" i="14" s="1"/>
  <c r="BC14" i="14"/>
  <c r="CC14" i="14" s="1"/>
  <c r="FG14" i="14" s="1"/>
  <c r="BD14" i="14"/>
  <c r="CD14" i="14" s="1"/>
  <c r="FH14" i="14" s="1"/>
  <c r="BE14" i="14"/>
  <c r="CE14" i="14" s="1"/>
  <c r="FI14" i="14" s="1"/>
  <c r="BF14" i="14"/>
  <c r="CF14" i="14" s="1"/>
  <c r="FJ14" i="14" s="1"/>
  <c r="BG14" i="14"/>
  <c r="CG14" i="14" s="1"/>
  <c r="FK14" i="14" s="1"/>
  <c r="BH14" i="14"/>
  <c r="CH14" i="14" s="1"/>
  <c r="FL14" i="14" s="1"/>
  <c r="BI14" i="14"/>
  <c r="CI14" i="14" s="1"/>
  <c r="FM14" i="14" s="1"/>
  <c r="BJ14" i="14"/>
  <c r="CJ14" i="14" s="1"/>
  <c r="FN14" i="14" s="1"/>
  <c r="BK14" i="14"/>
  <c r="CK14" i="14" s="1"/>
  <c r="FO14" i="14" s="1"/>
  <c r="BB15" i="14"/>
  <c r="CB15" i="14" s="1"/>
  <c r="FF15" i="14" s="1"/>
  <c r="BC15" i="14"/>
  <c r="CC15" i="14" s="1"/>
  <c r="FG15" i="14" s="1"/>
  <c r="BD15" i="14"/>
  <c r="CD15" i="14" s="1"/>
  <c r="FH15" i="14" s="1"/>
  <c r="BE15" i="14"/>
  <c r="CE15" i="14" s="1"/>
  <c r="FI15" i="14" s="1"/>
  <c r="BF15" i="14"/>
  <c r="CF15" i="14" s="1"/>
  <c r="FJ15" i="14" s="1"/>
  <c r="BG15" i="14"/>
  <c r="CG15" i="14" s="1"/>
  <c r="FK15" i="14" s="1"/>
  <c r="BH15" i="14"/>
  <c r="CH15" i="14" s="1"/>
  <c r="FL15" i="14" s="1"/>
  <c r="BI15" i="14"/>
  <c r="CI15" i="14" s="1"/>
  <c r="FM15" i="14" s="1"/>
  <c r="BJ15" i="14"/>
  <c r="CJ15" i="14" s="1"/>
  <c r="FN15" i="14" s="1"/>
  <c r="BK15" i="14"/>
  <c r="CK15" i="14" s="1"/>
  <c r="FO15" i="14" s="1"/>
  <c r="BB16" i="14"/>
  <c r="CB16" i="14" s="1"/>
  <c r="FF16" i="14" s="1"/>
  <c r="BC16" i="14"/>
  <c r="CC16" i="14" s="1"/>
  <c r="FG16" i="14" s="1"/>
  <c r="BD16" i="14"/>
  <c r="CD16" i="14" s="1"/>
  <c r="FH16" i="14" s="1"/>
  <c r="BE16" i="14"/>
  <c r="CE16" i="14" s="1"/>
  <c r="FI16" i="14" s="1"/>
  <c r="BF16" i="14"/>
  <c r="CF16" i="14" s="1"/>
  <c r="FJ16" i="14" s="1"/>
  <c r="BG16" i="14"/>
  <c r="CG16" i="14" s="1"/>
  <c r="FK16" i="14" s="1"/>
  <c r="BH16" i="14"/>
  <c r="CH16" i="14" s="1"/>
  <c r="FL16" i="14" s="1"/>
  <c r="BI16" i="14"/>
  <c r="CI16" i="14" s="1"/>
  <c r="FM16" i="14" s="1"/>
  <c r="BJ16" i="14"/>
  <c r="CJ16" i="14" s="1"/>
  <c r="FN16" i="14" s="1"/>
  <c r="BK16" i="14"/>
  <c r="CK16" i="14" s="1"/>
  <c r="FO16" i="14" s="1"/>
  <c r="BB17" i="14"/>
  <c r="CB17" i="14" s="1"/>
  <c r="FF17" i="14" s="1"/>
  <c r="BC17" i="14"/>
  <c r="CC17" i="14" s="1"/>
  <c r="FG17" i="14" s="1"/>
  <c r="BD17" i="14"/>
  <c r="CD17" i="14" s="1"/>
  <c r="FH17" i="14" s="1"/>
  <c r="BE17" i="14"/>
  <c r="CE17" i="14" s="1"/>
  <c r="FI17" i="14" s="1"/>
  <c r="BF17" i="14"/>
  <c r="CF17" i="14" s="1"/>
  <c r="FJ17" i="14" s="1"/>
  <c r="BG17" i="14"/>
  <c r="CG17" i="14" s="1"/>
  <c r="FK17" i="14" s="1"/>
  <c r="BH17" i="14"/>
  <c r="CH17" i="14" s="1"/>
  <c r="FL17" i="14" s="1"/>
  <c r="BI17" i="14"/>
  <c r="CI17" i="14" s="1"/>
  <c r="FM17" i="14" s="1"/>
  <c r="BJ17" i="14"/>
  <c r="CJ17" i="14" s="1"/>
  <c r="FN17" i="14" s="1"/>
  <c r="BK17" i="14"/>
  <c r="CK17" i="14" s="1"/>
  <c r="FO17" i="14" s="1"/>
  <c r="BB18" i="14"/>
  <c r="CB18" i="14" s="1"/>
  <c r="FF18" i="14" s="1"/>
  <c r="BC18" i="14"/>
  <c r="CC18" i="14" s="1"/>
  <c r="FG18" i="14" s="1"/>
  <c r="BD18" i="14"/>
  <c r="CD18" i="14" s="1"/>
  <c r="FH18" i="14" s="1"/>
  <c r="BE18" i="14"/>
  <c r="CE18" i="14" s="1"/>
  <c r="FI18" i="14" s="1"/>
  <c r="BF18" i="14"/>
  <c r="CF18" i="14" s="1"/>
  <c r="FJ18" i="14" s="1"/>
  <c r="BG18" i="14"/>
  <c r="CG18" i="14" s="1"/>
  <c r="FK18" i="14" s="1"/>
  <c r="BH18" i="14"/>
  <c r="CH18" i="14" s="1"/>
  <c r="FL18" i="14" s="1"/>
  <c r="BI18" i="14"/>
  <c r="CI18" i="14" s="1"/>
  <c r="FM18" i="14" s="1"/>
  <c r="BJ18" i="14"/>
  <c r="CJ18" i="14" s="1"/>
  <c r="FN18" i="14" s="1"/>
  <c r="BK18" i="14"/>
  <c r="CK18" i="14" s="1"/>
  <c r="FO18" i="14" s="1"/>
  <c r="BB19" i="14"/>
  <c r="CB19" i="14" s="1"/>
  <c r="FF19" i="14" s="1"/>
  <c r="BC19" i="14"/>
  <c r="CC19" i="14" s="1"/>
  <c r="FG19" i="14" s="1"/>
  <c r="BD19" i="14"/>
  <c r="CD19" i="14" s="1"/>
  <c r="FH19" i="14" s="1"/>
  <c r="BE19" i="14"/>
  <c r="CE19" i="14" s="1"/>
  <c r="FI19" i="14" s="1"/>
  <c r="BF19" i="14"/>
  <c r="CF19" i="14" s="1"/>
  <c r="FJ19" i="14" s="1"/>
  <c r="BG19" i="14"/>
  <c r="CG19" i="14" s="1"/>
  <c r="FK19" i="14" s="1"/>
  <c r="BH19" i="14"/>
  <c r="CH19" i="14" s="1"/>
  <c r="FL19" i="14" s="1"/>
  <c r="BI19" i="14"/>
  <c r="CI19" i="14" s="1"/>
  <c r="FM19" i="14" s="1"/>
  <c r="BJ19" i="14"/>
  <c r="CJ19" i="14" s="1"/>
  <c r="FN19" i="14" s="1"/>
  <c r="BK19" i="14"/>
  <c r="CK19" i="14" s="1"/>
  <c r="FO19" i="14" s="1"/>
  <c r="BB20" i="14"/>
  <c r="CB20" i="14" s="1"/>
  <c r="FF20" i="14" s="1"/>
  <c r="BC20" i="14"/>
  <c r="CC20" i="14" s="1"/>
  <c r="FG20" i="14" s="1"/>
  <c r="BD20" i="14"/>
  <c r="CD20" i="14" s="1"/>
  <c r="FH20" i="14" s="1"/>
  <c r="BE20" i="14"/>
  <c r="CE20" i="14" s="1"/>
  <c r="FI20" i="14" s="1"/>
  <c r="BF20" i="14"/>
  <c r="CF20" i="14" s="1"/>
  <c r="FJ20" i="14" s="1"/>
  <c r="BG20" i="14"/>
  <c r="CG20" i="14" s="1"/>
  <c r="FK20" i="14" s="1"/>
  <c r="BH20" i="14"/>
  <c r="CH20" i="14" s="1"/>
  <c r="FL20" i="14" s="1"/>
  <c r="BI20" i="14"/>
  <c r="CI20" i="14" s="1"/>
  <c r="FM20" i="14" s="1"/>
  <c r="BJ20" i="14"/>
  <c r="CJ20" i="14" s="1"/>
  <c r="FN20" i="14" s="1"/>
  <c r="BK20" i="14"/>
  <c r="CK20" i="14" s="1"/>
  <c r="FO20" i="14" s="1"/>
  <c r="BB21" i="14"/>
  <c r="CB21" i="14" s="1"/>
  <c r="FF21" i="14" s="1"/>
  <c r="BC21" i="14"/>
  <c r="CC21" i="14" s="1"/>
  <c r="FG21" i="14" s="1"/>
  <c r="BD21" i="14"/>
  <c r="CD21" i="14" s="1"/>
  <c r="FH21" i="14" s="1"/>
  <c r="BE21" i="14"/>
  <c r="CE21" i="14" s="1"/>
  <c r="FI21" i="14" s="1"/>
  <c r="BF21" i="14"/>
  <c r="CF21" i="14" s="1"/>
  <c r="FJ21" i="14" s="1"/>
  <c r="BG21" i="14"/>
  <c r="CG21" i="14" s="1"/>
  <c r="FK21" i="14" s="1"/>
  <c r="BH21" i="14"/>
  <c r="CH21" i="14" s="1"/>
  <c r="FL21" i="14" s="1"/>
  <c r="BI21" i="14"/>
  <c r="CI21" i="14" s="1"/>
  <c r="FM21" i="14" s="1"/>
  <c r="BJ21" i="14"/>
  <c r="CJ21" i="14" s="1"/>
  <c r="FN21" i="14" s="1"/>
  <c r="BK21" i="14"/>
  <c r="CK21" i="14" s="1"/>
  <c r="FO21" i="14" s="1"/>
  <c r="BB22" i="14"/>
  <c r="CB22" i="14" s="1"/>
  <c r="FF22" i="14" s="1"/>
  <c r="BC22" i="14"/>
  <c r="CC22" i="14" s="1"/>
  <c r="FG22" i="14" s="1"/>
  <c r="BD22" i="14"/>
  <c r="CD22" i="14" s="1"/>
  <c r="FH22" i="14" s="1"/>
  <c r="BE22" i="14"/>
  <c r="CE22" i="14" s="1"/>
  <c r="FI22" i="14" s="1"/>
  <c r="BF22" i="14"/>
  <c r="CF22" i="14" s="1"/>
  <c r="FJ22" i="14" s="1"/>
  <c r="BG22" i="14"/>
  <c r="CG22" i="14" s="1"/>
  <c r="FK22" i="14" s="1"/>
  <c r="BH22" i="14"/>
  <c r="CH22" i="14" s="1"/>
  <c r="FL22" i="14" s="1"/>
  <c r="BI22" i="14"/>
  <c r="CI22" i="14" s="1"/>
  <c r="FM22" i="14" s="1"/>
  <c r="BJ22" i="14"/>
  <c r="CJ22" i="14" s="1"/>
  <c r="FN22" i="14" s="1"/>
  <c r="BK22" i="14"/>
  <c r="CK22" i="14" s="1"/>
  <c r="FO22" i="14" s="1"/>
  <c r="BB23" i="14"/>
  <c r="CB23" i="14" s="1"/>
  <c r="FF23" i="14" s="1"/>
  <c r="BC23" i="14"/>
  <c r="CC23" i="14" s="1"/>
  <c r="FG23" i="14" s="1"/>
  <c r="BD23" i="14"/>
  <c r="CD23" i="14" s="1"/>
  <c r="FH23" i="14" s="1"/>
  <c r="BE23" i="14"/>
  <c r="CE23" i="14" s="1"/>
  <c r="FI23" i="14" s="1"/>
  <c r="BF23" i="14"/>
  <c r="CF23" i="14" s="1"/>
  <c r="FJ23" i="14" s="1"/>
  <c r="BG23" i="14"/>
  <c r="CG23" i="14" s="1"/>
  <c r="FK23" i="14" s="1"/>
  <c r="BH23" i="14"/>
  <c r="CH23" i="14" s="1"/>
  <c r="FL23" i="14" s="1"/>
  <c r="BI23" i="14"/>
  <c r="CI23" i="14" s="1"/>
  <c r="FM23" i="14" s="1"/>
  <c r="BJ23" i="14"/>
  <c r="CJ23" i="14" s="1"/>
  <c r="FN23" i="14" s="1"/>
  <c r="BK23" i="14"/>
  <c r="CK23" i="14" s="1"/>
  <c r="FO23" i="14" s="1"/>
  <c r="BB24" i="14"/>
  <c r="CB24" i="14" s="1"/>
  <c r="FF24" i="14" s="1"/>
  <c r="BC24" i="14"/>
  <c r="CC24" i="14" s="1"/>
  <c r="FG24" i="14" s="1"/>
  <c r="BD24" i="14"/>
  <c r="CD24" i="14" s="1"/>
  <c r="FH24" i="14" s="1"/>
  <c r="BE24" i="14"/>
  <c r="CE24" i="14" s="1"/>
  <c r="FI24" i="14" s="1"/>
  <c r="BF24" i="14"/>
  <c r="CF24" i="14" s="1"/>
  <c r="FJ24" i="14" s="1"/>
  <c r="BG24" i="14"/>
  <c r="CG24" i="14" s="1"/>
  <c r="FK24" i="14" s="1"/>
  <c r="BH24" i="14"/>
  <c r="CH24" i="14" s="1"/>
  <c r="FL24" i="14" s="1"/>
  <c r="BI24" i="14"/>
  <c r="CI24" i="14" s="1"/>
  <c r="FM24" i="14" s="1"/>
  <c r="BJ24" i="14"/>
  <c r="CJ24" i="14" s="1"/>
  <c r="FN24" i="14" s="1"/>
  <c r="BK24" i="14"/>
  <c r="CK24" i="14" s="1"/>
  <c r="FO24" i="14" s="1"/>
  <c r="BB25" i="14"/>
  <c r="CB25" i="14" s="1"/>
  <c r="FF25" i="14" s="1"/>
  <c r="BC25" i="14"/>
  <c r="CC25" i="14" s="1"/>
  <c r="FG25" i="14" s="1"/>
  <c r="BD25" i="14"/>
  <c r="CD25" i="14" s="1"/>
  <c r="FH25" i="14" s="1"/>
  <c r="BE25" i="14"/>
  <c r="CE25" i="14" s="1"/>
  <c r="FI25" i="14" s="1"/>
  <c r="BF25" i="14"/>
  <c r="CF25" i="14" s="1"/>
  <c r="FJ25" i="14" s="1"/>
  <c r="BG25" i="14"/>
  <c r="CG25" i="14" s="1"/>
  <c r="FK25" i="14" s="1"/>
  <c r="BH25" i="14"/>
  <c r="CH25" i="14" s="1"/>
  <c r="FL25" i="14" s="1"/>
  <c r="BI25" i="14"/>
  <c r="CI25" i="14" s="1"/>
  <c r="FM25" i="14" s="1"/>
  <c r="BJ25" i="14"/>
  <c r="CJ25" i="14" s="1"/>
  <c r="FN25" i="14" s="1"/>
  <c r="BK25" i="14"/>
  <c r="CK25" i="14" s="1"/>
  <c r="FO25" i="14" s="1"/>
  <c r="BB26" i="14"/>
  <c r="CB26" i="14" s="1"/>
  <c r="FF26" i="14" s="1"/>
  <c r="BC26" i="14"/>
  <c r="CC26" i="14" s="1"/>
  <c r="FG26" i="14" s="1"/>
  <c r="BD26" i="14"/>
  <c r="CD26" i="14" s="1"/>
  <c r="FH26" i="14" s="1"/>
  <c r="BE26" i="14"/>
  <c r="CE26" i="14" s="1"/>
  <c r="FI26" i="14" s="1"/>
  <c r="BF26" i="14"/>
  <c r="CF26" i="14" s="1"/>
  <c r="FJ26" i="14" s="1"/>
  <c r="BG26" i="14"/>
  <c r="CG26" i="14" s="1"/>
  <c r="FK26" i="14" s="1"/>
  <c r="BH26" i="14"/>
  <c r="CH26" i="14" s="1"/>
  <c r="FL26" i="14" s="1"/>
  <c r="BI26" i="14"/>
  <c r="CI26" i="14" s="1"/>
  <c r="FM26" i="14" s="1"/>
  <c r="BJ26" i="14"/>
  <c r="CJ26" i="14" s="1"/>
  <c r="FN26" i="14" s="1"/>
  <c r="BK26" i="14"/>
  <c r="CK26" i="14" s="1"/>
  <c r="FO26" i="14" s="1"/>
  <c r="BB27" i="14"/>
  <c r="CB27" i="14" s="1"/>
  <c r="FF27" i="14" s="1"/>
  <c r="BC27" i="14"/>
  <c r="CC27" i="14" s="1"/>
  <c r="FG27" i="14" s="1"/>
  <c r="BD27" i="14"/>
  <c r="CD27" i="14" s="1"/>
  <c r="FH27" i="14" s="1"/>
  <c r="BE27" i="14"/>
  <c r="CE27" i="14" s="1"/>
  <c r="FI27" i="14" s="1"/>
  <c r="BF27" i="14"/>
  <c r="CF27" i="14" s="1"/>
  <c r="FJ27" i="14" s="1"/>
  <c r="BG27" i="14"/>
  <c r="CG27" i="14" s="1"/>
  <c r="FK27" i="14" s="1"/>
  <c r="BH27" i="14"/>
  <c r="CH27" i="14" s="1"/>
  <c r="FL27" i="14" s="1"/>
  <c r="BI27" i="14"/>
  <c r="CI27" i="14" s="1"/>
  <c r="FM27" i="14" s="1"/>
  <c r="BJ27" i="14"/>
  <c r="CJ27" i="14" s="1"/>
  <c r="FN27" i="14" s="1"/>
  <c r="BK27" i="14"/>
  <c r="CK27" i="14" s="1"/>
  <c r="FO27" i="14" s="1"/>
  <c r="BB28" i="14"/>
  <c r="CB28" i="14" s="1"/>
  <c r="FF28" i="14" s="1"/>
  <c r="BC28" i="14"/>
  <c r="CC28" i="14" s="1"/>
  <c r="FG28" i="14" s="1"/>
  <c r="BD28" i="14"/>
  <c r="CD28" i="14" s="1"/>
  <c r="FH28" i="14" s="1"/>
  <c r="BE28" i="14"/>
  <c r="CE28" i="14" s="1"/>
  <c r="FI28" i="14" s="1"/>
  <c r="BF28" i="14"/>
  <c r="CF28" i="14" s="1"/>
  <c r="FJ28" i="14" s="1"/>
  <c r="BG28" i="14"/>
  <c r="CG28" i="14" s="1"/>
  <c r="FK28" i="14" s="1"/>
  <c r="BH28" i="14"/>
  <c r="CH28" i="14" s="1"/>
  <c r="FL28" i="14" s="1"/>
  <c r="BI28" i="14"/>
  <c r="CI28" i="14" s="1"/>
  <c r="FM28" i="14" s="1"/>
  <c r="BJ28" i="14"/>
  <c r="CJ28" i="14" s="1"/>
  <c r="FN28" i="14" s="1"/>
  <c r="BK28" i="14"/>
  <c r="CK28" i="14" s="1"/>
  <c r="FO28" i="14" s="1"/>
  <c r="BB29" i="14"/>
  <c r="CB29" i="14" s="1"/>
  <c r="FF29" i="14" s="1"/>
  <c r="BC29" i="14"/>
  <c r="CC29" i="14" s="1"/>
  <c r="FG29" i="14" s="1"/>
  <c r="BD29" i="14"/>
  <c r="CD29" i="14" s="1"/>
  <c r="FH29" i="14" s="1"/>
  <c r="BE29" i="14"/>
  <c r="CE29" i="14" s="1"/>
  <c r="FI29" i="14" s="1"/>
  <c r="BF29" i="14"/>
  <c r="CF29" i="14" s="1"/>
  <c r="FJ29" i="14" s="1"/>
  <c r="BG29" i="14"/>
  <c r="CG29" i="14" s="1"/>
  <c r="FK29" i="14" s="1"/>
  <c r="BH29" i="14"/>
  <c r="CH29" i="14" s="1"/>
  <c r="FL29" i="14" s="1"/>
  <c r="BI29" i="14"/>
  <c r="CI29" i="14" s="1"/>
  <c r="FM29" i="14" s="1"/>
  <c r="BJ29" i="14"/>
  <c r="CJ29" i="14" s="1"/>
  <c r="FN29" i="14" s="1"/>
  <c r="BK29" i="14"/>
  <c r="CK29" i="14" s="1"/>
  <c r="FO29" i="14" s="1"/>
  <c r="BB30" i="14"/>
  <c r="CB30" i="14" s="1"/>
  <c r="FF30" i="14" s="1"/>
  <c r="BC30" i="14"/>
  <c r="CC30" i="14" s="1"/>
  <c r="FG30" i="14" s="1"/>
  <c r="BD30" i="14"/>
  <c r="CD30" i="14" s="1"/>
  <c r="FH30" i="14" s="1"/>
  <c r="BE30" i="14"/>
  <c r="CE30" i="14" s="1"/>
  <c r="FI30" i="14" s="1"/>
  <c r="BF30" i="14"/>
  <c r="CF30" i="14" s="1"/>
  <c r="FJ30" i="14" s="1"/>
  <c r="BG30" i="14"/>
  <c r="CG30" i="14" s="1"/>
  <c r="FK30" i="14" s="1"/>
  <c r="BH30" i="14"/>
  <c r="CH30" i="14" s="1"/>
  <c r="FL30" i="14" s="1"/>
  <c r="BI30" i="14"/>
  <c r="CI30" i="14" s="1"/>
  <c r="FM30" i="14" s="1"/>
  <c r="BJ30" i="14"/>
  <c r="CJ30" i="14" s="1"/>
  <c r="FN30" i="14" s="1"/>
  <c r="BK30" i="14"/>
  <c r="CK30" i="14" s="1"/>
  <c r="FO30" i="14" s="1"/>
  <c r="BB31" i="14"/>
  <c r="CB31" i="14" s="1"/>
  <c r="FF31" i="14" s="1"/>
  <c r="BC31" i="14"/>
  <c r="CC31" i="14" s="1"/>
  <c r="FG31" i="14" s="1"/>
  <c r="BD31" i="14"/>
  <c r="CD31" i="14" s="1"/>
  <c r="FH31" i="14" s="1"/>
  <c r="BE31" i="14"/>
  <c r="CE31" i="14" s="1"/>
  <c r="FI31" i="14" s="1"/>
  <c r="BF31" i="14"/>
  <c r="CF31" i="14" s="1"/>
  <c r="FJ31" i="14" s="1"/>
  <c r="BG31" i="14"/>
  <c r="CG31" i="14" s="1"/>
  <c r="FK31" i="14" s="1"/>
  <c r="BH31" i="14"/>
  <c r="CH31" i="14" s="1"/>
  <c r="FL31" i="14" s="1"/>
  <c r="BI31" i="14"/>
  <c r="CI31" i="14" s="1"/>
  <c r="FM31" i="14" s="1"/>
  <c r="BJ31" i="14"/>
  <c r="CJ31" i="14" s="1"/>
  <c r="FN31" i="14" s="1"/>
  <c r="BK31" i="14"/>
  <c r="CK31" i="14" s="1"/>
  <c r="FO31" i="14" s="1"/>
  <c r="BB32" i="14"/>
  <c r="CB32" i="14" s="1"/>
  <c r="FF32" i="14" s="1"/>
  <c r="BC32" i="14"/>
  <c r="CC32" i="14" s="1"/>
  <c r="FG32" i="14" s="1"/>
  <c r="BD32" i="14"/>
  <c r="CD32" i="14" s="1"/>
  <c r="FH32" i="14" s="1"/>
  <c r="BE32" i="14"/>
  <c r="CE32" i="14" s="1"/>
  <c r="FI32" i="14" s="1"/>
  <c r="BF32" i="14"/>
  <c r="CF32" i="14" s="1"/>
  <c r="FJ32" i="14" s="1"/>
  <c r="BG32" i="14"/>
  <c r="CG32" i="14" s="1"/>
  <c r="FK32" i="14" s="1"/>
  <c r="BH32" i="14"/>
  <c r="CH32" i="14" s="1"/>
  <c r="FL32" i="14" s="1"/>
  <c r="BI32" i="14"/>
  <c r="CI32" i="14" s="1"/>
  <c r="FM32" i="14" s="1"/>
  <c r="BJ32" i="14"/>
  <c r="CJ32" i="14" s="1"/>
  <c r="FN32" i="14" s="1"/>
  <c r="BK32" i="14"/>
  <c r="CK32" i="14" s="1"/>
  <c r="FO32" i="14" s="1"/>
  <c r="BB33" i="14"/>
  <c r="CB33" i="14" s="1"/>
  <c r="FF33" i="14" s="1"/>
  <c r="BC33" i="14"/>
  <c r="CC33" i="14" s="1"/>
  <c r="FG33" i="14" s="1"/>
  <c r="BD33" i="14"/>
  <c r="CD33" i="14" s="1"/>
  <c r="FH33" i="14" s="1"/>
  <c r="BE33" i="14"/>
  <c r="CE33" i="14" s="1"/>
  <c r="FI33" i="14" s="1"/>
  <c r="BF33" i="14"/>
  <c r="CF33" i="14" s="1"/>
  <c r="FJ33" i="14" s="1"/>
  <c r="BG33" i="14"/>
  <c r="CG33" i="14" s="1"/>
  <c r="FK33" i="14" s="1"/>
  <c r="BH33" i="14"/>
  <c r="CH33" i="14" s="1"/>
  <c r="FL33" i="14" s="1"/>
  <c r="BI33" i="14"/>
  <c r="CI33" i="14" s="1"/>
  <c r="FM33" i="14" s="1"/>
  <c r="BJ33" i="14"/>
  <c r="CJ33" i="14" s="1"/>
  <c r="FN33" i="14" s="1"/>
  <c r="BK33" i="14"/>
  <c r="CK33" i="14" s="1"/>
  <c r="FO33" i="14" s="1"/>
  <c r="BB34" i="14"/>
  <c r="CB34" i="14" s="1"/>
  <c r="FF34" i="14" s="1"/>
  <c r="BC34" i="14"/>
  <c r="CC34" i="14" s="1"/>
  <c r="FG34" i="14" s="1"/>
  <c r="BD34" i="14"/>
  <c r="CD34" i="14" s="1"/>
  <c r="FH34" i="14" s="1"/>
  <c r="BE34" i="14"/>
  <c r="CE34" i="14" s="1"/>
  <c r="FI34" i="14" s="1"/>
  <c r="BF34" i="14"/>
  <c r="CF34" i="14" s="1"/>
  <c r="FJ34" i="14" s="1"/>
  <c r="BG34" i="14"/>
  <c r="CG34" i="14" s="1"/>
  <c r="FK34" i="14" s="1"/>
  <c r="BH34" i="14"/>
  <c r="CH34" i="14" s="1"/>
  <c r="FL34" i="14" s="1"/>
  <c r="BI34" i="14"/>
  <c r="CI34" i="14" s="1"/>
  <c r="FM34" i="14" s="1"/>
  <c r="BJ34" i="14"/>
  <c r="CJ34" i="14" s="1"/>
  <c r="FN34" i="14" s="1"/>
  <c r="BK34" i="14"/>
  <c r="CK34" i="14" s="1"/>
  <c r="FO34" i="14" s="1"/>
  <c r="BB35" i="14"/>
  <c r="CB35" i="14" s="1"/>
  <c r="FF35" i="14" s="1"/>
  <c r="BC35" i="14"/>
  <c r="CC35" i="14" s="1"/>
  <c r="FG35" i="14" s="1"/>
  <c r="BD35" i="14"/>
  <c r="CD35" i="14" s="1"/>
  <c r="FH35" i="14" s="1"/>
  <c r="BE35" i="14"/>
  <c r="CE35" i="14" s="1"/>
  <c r="FI35" i="14" s="1"/>
  <c r="CF35" i="14"/>
  <c r="FJ35" i="14" s="1"/>
  <c r="BG35" i="14"/>
  <c r="CG35" i="14" s="1"/>
  <c r="FK35" i="14" s="1"/>
  <c r="BH35" i="14"/>
  <c r="CH35" i="14" s="1"/>
  <c r="FL35" i="14" s="1"/>
  <c r="BI35" i="14"/>
  <c r="CI35" i="14" s="1"/>
  <c r="FM35" i="14" s="1"/>
  <c r="BJ35" i="14"/>
  <c r="CJ35" i="14" s="1"/>
  <c r="FN35" i="14" s="1"/>
  <c r="BK35" i="14"/>
  <c r="CK35" i="14" s="1"/>
  <c r="FO35" i="14" s="1"/>
  <c r="BB36" i="14"/>
  <c r="CB36" i="14" s="1"/>
  <c r="FF36" i="14" s="1"/>
  <c r="BC36" i="14"/>
  <c r="CC36" i="14" s="1"/>
  <c r="FG36" i="14" s="1"/>
  <c r="BD36" i="14"/>
  <c r="CD36" i="14" s="1"/>
  <c r="FH36" i="14" s="1"/>
  <c r="BE36" i="14"/>
  <c r="CE36" i="14" s="1"/>
  <c r="FI36" i="14" s="1"/>
  <c r="CF36" i="14"/>
  <c r="FJ36" i="14" s="1"/>
  <c r="BG36" i="14"/>
  <c r="CG36" i="14" s="1"/>
  <c r="FK36" i="14" s="1"/>
  <c r="BH36" i="14"/>
  <c r="CH36" i="14" s="1"/>
  <c r="FL36" i="14" s="1"/>
  <c r="BI36" i="14"/>
  <c r="CI36" i="14" s="1"/>
  <c r="FM36" i="14" s="1"/>
  <c r="BJ36" i="14"/>
  <c r="CJ36" i="14" s="1"/>
  <c r="FN36" i="14" s="1"/>
  <c r="BK36" i="14"/>
  <c r="CK36" i="14" s="1"/>
  <c r="FO36" i="14" s="1"/>
  <c r="BB37" i="14"/>
  <c r="CB37" i="14" s="1"/>
  <c r="FF37" i="14" s="1"/>
  <c r="BC37" i="14"/>
  <c r="CC37" i="14" s="1"/>
  <c r="FG37" i="14" s="1"/>
  <c r="BD37" i="14"/>
  <c r="CD37" i="14" s="1"/>
  <c r="FH37" i="14" s="1"/>
  <c r="BE37" i="14"/>
  <c r="CE37" i="14" s="1"/>
  <c r="FI37" i="14" s="1"/>
  <c r="CF37" i="14"/>
  <c r="FJ37" i="14" s="1"/>
  <c r="BG37" i="14"/>
  <c r="CG37" i="14" s="1"/>
  <c r="FK37" i="14" s="1"/>
  <c r="BH37" i="14"/>
  <c r="CH37" i="14" s="1"/>
  <c r="FL37" i="14" s="1"/>
  <c r="BI37" i="14"/>
  <c r="CI37" i="14" s="1"/>
  <c r="FM37" i="14" s="1"/>
  <c r="BJ37" i="14"/>
  <c r="CJ37" i="14" s="1"/>
  <c r="FN37" i="14" s="1"/>
  <c r="BK37" i="14"/>
  <c r="CK37" i="14" s="1"/>
  <c r="FO37" i="14" s="1"/>
  <c r="BB38" i="14"/>
  <c r="CB38" i="14" s="1"/>
  <c r="FF38" i="14" s="1"/>
  <c r="BC38" i="14"/>
  <c r="CC38" i="14" s="1"/>
  <c r="FG38" i="14" s="1"/>
  <c r="BD38" i="14"/>
  <c r="CD38" i="14" s="1"/>
  <c r="FH38" i="14" s="1"/>
  <c r="BE38" i="14"/>
  <c r="CE38" i="14" s="1"/>
  <c r="FI38" i="14" s="1"/>
  <c r="CF38" i="14"/>
  <c r="FJ38" i="14" s="1"/>
  <c r="BG38" i="14"/>
  <c r="CG38" i="14" s="1"/>
  <c r="FK38" i="14" s="1"/>
  <c r="BH38" i="14"/>
  <c r="CH38" i="14" s="1"/>
  <c r="FL38" i="14" s="1"/>
  <c r="BI38" i="14"/>
  <c r="CI38" i="14" s="1"/>
  <c r="FM38" i="14" s="1"/>
  <c r="BJ38" i="14"/>
  <c r="CJ38" i="14" s="1"/>
  <c r="FN38" i="14" s="1"/>
  <c r="BK38" i="14"/>
  <c r="CK38" i="14" s="1"/>
  <c r="FO38" i="14" s="1"/>
  <c r="BB39" i="14"/>
  <c r="CB39" i="14" s="1"/>
  <c r="FF39" i="14" s="1"/>
  <c r="BC39" i="14"/>
  <c r="CC39" i="14" s="1"/>
  <c r="FG39" i="14" s="1"/>
  <c r="BD39" i="14"/>
  <c r="CD39" i="14" s="1"/>
  <c r="FH39" i="14" s="1"/>
  <c r="BE39" i="14"/>
  <c r="CE39" i="14" s="1"/>
  <c r="FI39" i="14" s="1"/>
  <c r="CF39" i="14"/>
  <c r="FJ39" i="14" s="1"/>
  <c r="BG39" i="14"/>
  <c r="CG39" i="14" s="1"/>
  <c r="FK39" i="14" s="1"/>
  <c r="BH39" i="14"/>
  <c r="CH39" i="14" s="1"/>
  <c r="FL39" i="14" s="1"/>
  <c r="BI39" i="14"/>
  <c r="CI39" i="14" s="1"/>
  <c r="FM39" i="14" s="1"/>
  <c r="BJ39" i="14"/>
  <c r="CJ39" i="14" s="1"/>
  <c r="FN39" i="14" s="1"/>
  <c r="BK39" i="14"/>
  <c r="CK39" i="14" s="1"/>
  <c r="FO39" i="14" s="1"/>
  <c r="BB40" i="14"/>
  <c r="CB40" i="14" s="1"/>
  <c r="FF40" i="14" s="1"/>
  <c r="BC40" i="14"/>
  <c r="CC40" i="14" s="1"/>
  <c r="FG40" i="14" s="1"/>
  <c r="BD40" i="14"/>
  <c r="CD40" i="14" s="1"/>
  <c r="FH40" i="14" s="1"/>
  <c r="BE40" i="14"/>
  <c r="CE40" i="14" s="1"/>
  <c r="FI40" i="14" s="1"/>
  <c r="CF40" i="14"/>
  <c r="FJ40" i="14" s="1"/>
  <c r="BG40" i="14"/>
  <c r="CG40" i="14" s="1"/>
  <c r="FK40" i="14" s="1"/>
  <c r="BH40" i="14"/>
  <c r="CH40" i="14" s="1"/>
  <c r="FL40" i="14" s="1"/>
  <c r="BI40" i="14"/>
  <c r="CI40" i="14" s="1"/>
  <c r="FM40" i="14" s="1"/>
  <c r="BJ40" i="14"/>
  <c r="CJ40" i="14" s="1"/>
  <c r="FN40" i="14" s="1"/>
  <c r="BK40" i="14"/>
  <c r="CK40" i="14" s="1"/>
  <c r="FO40" i="14" s="1"/>
  <c r="BB41" i="14"/>
  <c r="CB41" i="14" s="1"/>
  <c r="FF41" i="14" s="1"/>
  <c r="BC41" i="14"/>
  <c r="CC41" i="14" s="1"/>
  <c r="FG41" i="14" s="1"/>
  <c r="BD41" i="14"/>
  <c r="CD41" i="14" s="1"/>
  <c r="FH41" i="14" s="1"/>
  <c r="BE41" i="14"/>
  <c r="CE41" i="14" s="1"/>
  <c r="FI41" i="14" s="1"/>
  <c r="CF41" i="14"/>
  <c r="FJ41" i="14" s="1"/>
  <c r="BG41" i="14"/>
  <c r="CG41" i="14" s="1"/>
  <c r="FK41" i="14" s="1"/>
  <c r="BH41" i="14"/>
  <c r="CH41" i="14" s="1"/>
  <c r="FL41" i="14" s="1"/>
  <c r="BI41" i="14"/>
  <c r="CI41" i="14" s="1"/>
  <c r="FM41" i="14" s="1"/>
  <c r="BJ41" i="14"/>
  <c r="CJ41" i="14" s="1"/>
  <c r="FN41" i="14" s="1"/>
  <c r="BK41" i="14"/>
  <c r="CK41" i="14" s="1"/>
  <c r="FO41" i="14" s="1"/>
  <c r="BB42" i="14"/>
  <c r="CB42" i="14" s="1"/>
  <c r="FF42" i="14" s="1"/>
  <c r="BC42" i="14"/>
  <c r="CC42" i="14" s="1"/>
  <c r="FG42" i="14" s="1"/>
  <c r="BD42" i="14"/>
  <c r="CD42" i="14" s="1"/>
  <c r="FH42" i="14" s="1"/>
  <c r="BE42" i="14"/>
  <c r="CE42" i="14" s="1"/>
  <c r="FI42" i="14" s="1"/>
  <c r="CF42" i="14"/>
  <c r="FJ42" i="14" s="1"/>
  <c r="BG42" i="14"/>
  <c r="CG42" i="14" s="1"/>
  <c r="FK42" i="14" s="1"/>
  <c r="BH42" i="14"/>
  <c r="CH42" i="14" s="1"/>
  <c r="FL42" i="14" s="1"/>
  <c r="BI42" i="14"/>
  <c r="CI42" i="14" s="1"/>
  <c r="FM42" i="14" s="1"/>
  <c r="BJ42" i="14"/>
  <c r="CJ42" i="14" s="1"/>
  <c r="FN42" i="14" s="1"/>
  <c r="BK42" i="14"/>
  <c r="CK42" i="14" s="1"/>
  <c r="FO42" i="14" s="1"/>
  <c r="BB43" i="14"/>
  <c r="CB43" i="14" s="1"/>
  <c r="FF43" i="14" s="1"/>
  <c r="BC43" i="14"/>
  <c r="CC43" i="14" s="1"/>
  <c r="FG43" i="14" s="1"/>
  <c r="BD43" i="14"/>
  <c r="CD43" i="14" s="1"/>
  <c r="FH43" i="14" s="1"/>
  <c r="BE43" i="14"/>
  <c r="CE43" i="14" s="1"/>
  <c r="FI43" i="14" s="1"/>
  <c r="CF43" i="14"/>
  <c r="FJ43" i="14" s="1"/>
  <c r="BG43" i="14"/>
  <c r="CG43" i="14" s="1"/>
  <c r="FK43" i="14" s="1"/>
  <c r="BH43" i="14"/>
  <c r="CH43" i="14" s="1"/>
  <c r="FL43" i="14" s="1"/>
  <c r="BI43" i="14"/>
  <c r="CI43" i="14" s="1"/>
  <c r="FM43" i="14" s="1"/>
  <c r="BJ43" i="14"/>
  <c r="CJ43" i="14" s="1"/>
  <c r="FN43" i="14" s="1"/>
  <c r="BK43" i="14"/>
  <c r="CK43" i="14" s="1"/>
  <c r="FO43" i="14" s="1"/>
  <c r="BB44" i="14"/>
  <c r="CB44" i="14" s="1"/>
  <c r="FF44" i="14" s="1"/>
  <c r="BC44" i="14"/>
  <c r="CC44" i="14" s="1"/>
  <c r="FG44" i="14" s="1"/>
  <c r="BD44" i="14"/>
  <c r="CD44" i="14" s="1"/>
  <c r="FH44" i="14" s="1"/>
  <c r="BE44" i="14"/>
  <c r="CE44" i="14" s="1"/>
  <c r="FI44" i="14" s="1"/>
  <c r="CF44" i="14"/>
  <c r="FJ44" i="14" s="1"/>
  <c r="BG44" i="14"/>
  <c r="CG44" i="14" s="1"/>
  <c r="FK44" i="14" s="1"/>
  <c r="BH44" i="14"/>
  <c r="CH44" i="14" s="1"/>
  <c r="FL44" i="14" s="1"/>
  <c r="BI44" i="14"/>
  <c r="CI44" i="14" s="1"/>
  <c r="FM44" i="14" s="1"/>
  <c r="BJ44" i="14"/>
  <c r="CJ44" i="14" s="1"/>
  <c r="FN44" i="14" s="1"/>
  <c r="BK44" i="14"/>
  <c r="CK44" i="14" s="1"/>
  <c r="FO44" i="14" s="1"/>
  <c r="BB45" i="14"/>
  <c r="CB45" i="14" s="1"/>
  <c r="FF45" i="14" s="1"/>
  <c r="BC45" i="14"/>
  <c r="CC45" i="14" s="1"/>
  <c r="FG45" i="14" s="1"/>
  <c r="BD45" i="14"/>
  <c r="CD45" i="14" s="1"/>
  <c r="FH45" i="14" s="1"/>
  <c r="BE45" i="14"/>
  <c r="CE45" i="14" s="1"/>
  <c r="FI45" i="14" s="1"/>
  <c r="CF45" i="14"/>
  <c r="FJ45" i="14" s="1"/>
  <c r="BG45" i="14"/>
  <c r="CG45" i="14" s="1"/>
  <c r="FK45" i="14" s="1"/>
  <c r="BH45" i="14"/>
  <c r="CH45" i="14" s="1"/>
  <c r="FL45" i="14" s="1"/>
  <c r="BI45" i="14"/>
  <c r="CI45" i="14" s="1"/>
  <c r="FM45" i="14" s="1"/>
  <c r="BJ45" i="14"/>
  <c r="CJ45" i="14" s="1"/>
  <c r="FN45" i="14" s="1"/>
  <c r="BK45" i="14"/>
  <c r="CK45" i="14" s="1"/>
  <c r="FO45" i="14" s="1"/>
  <c r="BB46" i="14"/>
  <c r="CB46" i="14" s="1"/>
  <c r="FF46" i="14" s="1"/>
  <c r="BC46" i="14"/>
  <c r="CC46" i="14" s="1"/>
  <c r="FG46" i="14" s="1"/>
  <c r="BD46" i="14"/>
  <c r="CD46" i="14" s="1"/>
  <c r="FH46" i="14" s="1"/>
  <c r="BE46" i="14"/>
  <c r="CE46" i="14" s="1"/>
  <c r="FI46" i="14" s="1"/>
  <c r="CF46" i="14"/>
  <c r="FJ46" i="14" s="1"/>
  <c r="BG46" i="14"/>
  <c r="CG46" i="14" s="1"/>
  <c r="FK46" i="14" s="1"/>
  <c r="BH46" i="14"/>
  <c r="CH46" i="14" s="1"/>
  <c r="FL46" i="14" s="1"/>
  <c r="BI46" i="14"/>
  <c r="CI46" i="14" s="1"/>
  <c r="FM46" i="14" s="1"/>
  <c r="BJ46" i="14"/>
  <c r="CJ46" i="14" s="1"/>
  <c r="FN46" i="14" s="1"/>
  <c r="BK46" i="14"/>
  <c r="CK46" i="14" s="1"/>
  <c r="FO46" i="14" s="1"/>
  <c r="BB47" i="14"/>
  <c r="CB47" i="14" s="1"/>
  <c r="FF47" i="14" s="1"/>
  <c r="BC47" i="14"/>
  <c r="CC47" i="14" s="1"/>
  <c r="FG47" i="14" s="1"/>
  <c r="BD47" i="14"/>
  <c r="CD47" i="14" s="1"/>
  <c r="FH47" i="14" s="1"/>
  <c r="BE47" i="14"/>
  <c r="CE47" i="14" s="1"/>
  <c r="FI47" i="14" s="1"/>
  <c r="CF47" i="14"/>
  <c r="FJ47" i="14" s="1"/>
  <c r="BG47" i="14"/>
  <c r="CG47" i="14" s="1"/>
  <c r="FK47" i="14" s="1"/>
  <c r="BH47" i="14"/>
  <c r="CH47" i="14" s="1"/>
  <c r="FL47" i="14" s="1"/>
  <c r="BI47" i="14"/>
  <c r="CI47" i="14" s="1"/>
  <c r="FM47" i="14" s="1"/>
  <c r="BJ47" i="14"/>
  <c r="CJ47" i="14" s="1"/>
  <c r="FN47" i="14" s="1"/>
  <c r="BK47" i="14"/>
  <c r="CK47" i="14" s="1"/>
  <c r="FO47" i="14" s="1"/>
  <c r="BB48" i="14"/>
  <c r="CB48" i="14" s="1"/>
  <c r="FF48" i="14" s="1"/>
  <c r="BC48" i="14"/>
  <c r="CC48" i="14" s="1"/>
  <c r="FG48" i="14" s="1"/>
  <c r="BD48" i="14"/>
  <c r="CD48" i="14" s="1"/>
  <c r="FH48" i="14" s="1"/>
  <c r="BE48" i="14"/>
  <c r="CE48" i="14" s="1"/>
  <c r="FI48" i="14" s="1"/>
  <c r="CF48" i="14"/>
  <c r="FJ48" i="14" s="1"/>
  <c r="BG48" i="14"/>
  <c r="CG48" i="14" s="1"/>
  <c r="FK48" i="14" s="1"/>
  <c r="BH48" i="14"/>
  <c r="CH48" i="14" s="1"/>
  <c r="FL48" i="14" s="1"/>
  <c r="BI48" i="14"/>
  <c r="CI48" i="14" s="1"/>
  <c r="FM48" i="14" s="1"/>
  <c r="BJ48" i="14"/>
  <c r="CJ48" i="14" s="1"/>
  <c r="FN48" i="14" s="1"/>
  <c r="BK48" i="14"/>
  <c r="CK48" i="14" s="1"/>
  <c r="FO48" i="14" s="1"/>
  <c r="BB49" i="14"/>
  <c r="CB49" i="14" s="1"/>
  <c r="FF49" i="14" s="1"/>
  <c r="BC49" i="14"/>
  <c r="CC49" i="14" s="1"/>
  <c r="FG49" i="14" s="1"/>
  <c r="BD49" i="14"/>
  <c r="CD49" i="14" s="1"/>
  <c r="FH49" i="14" s="1"/>
  <c r="BE49" i="14"/>
  <c r="CE49" i="14" s="1"/>
  <c r="FI49" i="14" s="1"/>
  <c r="CF49" i="14"/>
  <c r="FJ49" i="14" s="1"/>
  <c r="BG49" i="14"/>
  <c r="CG49" i="14" s="1"/>
  <c r="FK49" i="14" s="1"/>
  <c r="BH49" i="14"/>
  <c r="CH49" i="14" s="1"/>
  <c r="FL49" i="14" s="1"/>
  <c r="BI49" i="14"/>
  <c r="CI49" i="14" s="1"/>
  <c r="FM49" i="14" s="1"/>
  <c r="BJ49" i="14"/>
  <c r="CJ49" i="14" s="1"/>
  <c r="FN49" i="14" s="1"/>
  <c r="BK49" i="14"/>
  <c r="CK49" i="14" s="1"/>
  <c r="FO49" i="14" s="1"/>
  <c r="BB50" i="14"/>
  <c r="CB50" i="14" s="1"/>
  <c r="FF50" i="14" s="1"/>
  <c r="BC50" i="14"/>
  <c r="CC50" i="14" s="1"/>
  <c r="FG50" i="14" s="1"/>
  <c r="BD50" i="14"/>
  <c r="CD50" i="14" s="1"/>
  <c r="FH50" i="14" s="1"/>
  <c r="BE50" i="14"/>
  <c r="CE50" i="14" s="1"/>
  <c r="FI50" i="14" s="1"/>
  <c r="CF50" i="14"/>
  <c r="FJ50" i="14" s="1"/>
  <c r="BG50" i="14"/>
  <c r="CG50" i="14" s="1"/>
  <c r="FK50" i="14" s="1"/>
  <c r="BH50" i="14"/>
  <c r="CH50" i="14" s="1"/>
  <c r="FL50" i="14" s="1"/>
  <c r="BI50" i="14"/>
  <c r="CI50" i="14" s="1"/>
  <c r="FM50" i="14" s="1"/>
  <c r="BJ50" i="14"/>
  <c r="CJ50" i="14" s="1"/>
  <c r="FN50" i="14" s="1"/>
  <c r="BK50" i="14"/>
  <c r="CK50" i="14" s="1"/>
  <c r="FO50" i="14" s="1"/>
  <c r="BB51" i="14"/>
  <c r="CB51" i="14" s="1"/>
  <c r="FF51" i="14" s="1"/>
  <c r="BC51" i="14"/>
  <c r="CC51" i="14" s="1"/>
  <c r="FG51" i="14" s="1"/>
  <c r="BD51" i="14"/>
  <c r="CD51" i="14" s="1"/>
  <c r="FH51" i="14" s="1"/>
  <c r="BE51" i="14"/>
  <c r="CE51" i="14" s="1"/>
  <c r="FI51" i="14" s="1"/>
  <c r="BF51" i="14"/>
  <c r="CF51" i="14" s="1"/>
  <c r="FJ51" i="14" s="1"/>
  <c r="BG51" i="14"/>
  <c r="CG51" i="14" s="1"/>
  <c r="FK51" i="14" s="1"/>
  <c r="BH51" i="14"/>
  <c r="CH51" i="14" s="1"/>
  <c r="FL51" i="14" s="1"/>
  <c r="BI51" i="14"/>
  <c r="CI51" i="14" s="1"/>
  <c r="FM51" i="14" s="1"/>
  <c r="BJ51" i="14"/>
  <c r="CJ51" i="14" s="1"/>
  <c r="FN51" i="14" s="1"/>
  <c r="BK51" i="14"/>
  <c r="CK51" i="14" s="1"/>
  <c r="FO51" i="14" s="1"/>
  <c r="BB52" i="14"/>
  <c r="CB52" i="14" s="1"/>
  <c r="FF52" i="14" s="1"/>
  <c r="BC52" i="14"/>
  <c r="CC52" i="14" s="1"/>
  <c r="FG52" i="14" s="1"/>
  <c r="BD52" i="14"/>
  <c r="CD52" i="14" s="1"/>
  <c r="FH52" i="14" s="1"/>
  <c r="BE52" i="14"/>
  <c r="CE52" i="14" s="1"/>
  <c r="FI52" i="14" s="1"/>
  <c r="BF52" i="14"/>
  <c r="CF52" i="14" s="1"/>
  <c r="FJ52" i="14" s="1"/>
  <c r="BG52" i="14"/>
  <c r="CG52" i="14" s="1"/>
  <c r="FK52" i="14" s="1"/>
  <c r="BH52" i="14"/>
  <c r="CH52" i="14" s="1"/>
  <c r="FL52" i="14" s="1"/>
  <c r="BI52" i="14"/>
  <c r="CI52" i="14" s="1"/>
  <c r="FM52" i="14" s="1"/>
  <c r="BJ52" i="14"/>
  <c r="CJ52" i="14" s="1"/>
  <c r="FN52" i="14" s="1"/>
  <c r="BK52" i="14"/>
  <c r="CK52" i="14" s="1"/>
  <c r="FO52" i="14" s="1"/>
  <c r="BB53" i="14"/>
  <c r="CB53" i="14" s="1"/>
  <c r="FF53" i="14" s="1"/>
  <c r="BC53" i="14"/>
  <c r="CC53" i="14" s="1"/>
  <c r="FG53" i="14" s="1"/>
  <c r="BD53" i="14"/>
  <c r="CD53" i="14" s="1"/>
  <c r="FH53" i="14" s="1"/>
  <c r="BE53" i="14"/>
  <c r="CE53" i="14" s="1"/>
  <c r="FI53" i="14" s="1"/>
  <c r="BF53" i="14"/>
  <c r="CF53" i="14" s="1"/>
  <c r="FJ53" i="14" s="1"/>
  <c r="BG53" i="14"/>
  <c r="CG53" i="14" s="1"/>
  <c r="FK53" i="14" s="1"/>
  <c r="BH53" i="14"/>
  <c r="CH53" i="14" s="1"/>
  <c r="FL53" i="14" s="1"/>
  <c r="BI53" i="14"/>
  <c r="CI53" i="14" s="1"/>
  <c r="FM53" i="14" s="1"/>
  <c r="BJ53" i="14"/>
  <c r="CJ53" i="14" s="1"/>
  <c r="FN53" i="14" s="1"/>
  <c r="BK53" i="14"/>
  <c r="CK53" i="14" s="1"/>
  <c r="FO53" i="14" s="1"/>
  <c r="BB54" i="14"/>
  <c r="CB54" i="14" s="1"/>
  <c r="FF54" i="14" s="1"/>
  <c r="BC54" i="14"/>
  <c r="CC54" i="14" s="1"/>
  <c r="FG54" i="14" s="1"/>
  <c r="BD54" i="14"/>
  <c r="CD54" i="14" s="1"/>
  <c r="FH54" i="14" s="1"/>
  <c r="BE54" i="14"/>
  <c r="CE54" i="14" s="1"/>
  <c r="FI54" i="14" s="1"/>
  <c r="BF54" i="14"/>
  <c r="CF54" i="14" s="1"/>
  <c r="FJ54" i="14" s="1"/>
  <c r="BG54" i="14"/>
  <c r="CG54" i="14" s="1"/>
  <c r="FK54" i="14" s="1"/>
  <c r="BH54" i="14"/>
  <c r="CH54" i="14" s="1"/>
  <c r="FL54" i="14" s="1"/>
  <c r="BI54" i="14"/>
  <c r="CI54" i="14" s="1"/>
  <c r="FM54" i="14" s="1"/>
  <c r="BJ54" i="14"/>
  <c r="CJ54" i="14" s="1"/>
  <c r="FN54" i="14" s="1"/>
  <c r="BK54" i="14"/>
  <c r="CK54" i="14" s="1"/>
  <c r="FO54" i="14" s="1"/>
  <c r="F18" i="15" l="1"/>
  <c r="F27" i="18" s="1"/>
  <c r="I18" i="15"/>
  <c r="I27" i="18" s="1"/>
  <c r="Q2" i="19"/>
  <c r="J18" i="15"/>
  <c r="H18" i="15"/>
  <c r="H27" i="18" s="1"/>
  <c r="G18" i="15"/>
  <c r="G27" i="18" s="1"/>
  <c r="Q4" i="19"/>
  <c r="E18" i="15"/>
  <c r="E27" i="18" s="1"/>
  <c r="Q5" i="19"/>
  <c r="Q8" i="19"/>
  <c r="D18" i="15"/>
  <c r="Q9" i="19"/>
  <c r="Q3" i="19"/>
  <c r="Q10" i="19"/>
  <c r="K18" i="15"/>
  <c r="K27" i="18" s="1"/>
  <c r="C18" i="15"/>
  <c r="C27" i="18" s="1"/>
  <c r="Q6" i="19"/>
  <c r="Q11" i="19"/>
  <c r="B18" i="15"/>
  <c r="B27" i="18" s="1"/>
  <c r="Q7" i="19"/>
  <c r="H21" i="15"/>
  <c r="H30" i="18" s="1"/>
  <c r="G21" i="15"/>
  <c r="G30" i="18" s="1"/>
  <c r="F21" i="15"/>
  <c r="F30" i="18" s="1"/>
  <c r="J21" i="15"/>
  <c r="J30" i="18" s="1"/>
  <c r="E21" i="15"/>
  <c r="E30" i="18" s="1"/>
  <c r="D21" i="15"/>
  <c r="D30" i="18" s="1"/>
  <c r="K21" i="15"/>
  <c r="C21" i="15"/>
  <c r="C30" i="18" s="1"/>
  <c r="I21" i="15"/>
  <c r="I30" i="18" s="1"/>
  <c r="B21" i="15"/>
  <c r="B30" i="18" s="1"/>
  <c r="T2" i="19"/>
  <c r="T9" i="19"/>
  <c r="T10" i="19"/>
  <c r="T6" i="19"/>
  <c r="T3" i="19"/>
  <c r="T5" i="19"/>
  <c r="T7" i="19"/>
  <c r="T11" i="19"/>
  <c r="T4" i="19"/>
  <c r="T8" i="19"/>
  <c r="J20" i="15"/>
  <c r="J29" i="18" s="1"/>
  <c r="B20" i="15"/>
  <c r="B29" i="18" s="1"/>
  <c r="I20" i="15"/>
  <c r="I29" i="18" s="1"/>
  <c r="D20" i="15"/>
  <c r="D29" i="18" s="1"/>
  <c r="H20" i="15"/>
  <c r="H29" i="18" s="1"/>
  <c r="G20" i="15"/>
  <c r="G29" i="18" s="1"/>
  <c r="F20" i="15"/>
  <c r="E20" i="15"/>
  <c r="E29" i="18" s="1"/>
  <c r="K20" i="15"/>
  <c r="K29" i="18" s="1"/>
  <c r="C20" i="15"/>
  <c r="C29" i="18" s="1"/>
  <c r="S6" i="19"/>
  <c r="S3" i="19"/>
  <c r="S7" i="19"/>
  <c r="S8" i="19"/>
  <c r="S11" i="19"/>
  <c r="S10" i="19"/>
  <c r="S4" i="19"/>
  <c r="S5" i="19"/>
  <c r="S9" i="19"/>
  <c r="S2" i="19"/>
  <c r="D27" i="15"/>
  <c r="D36" i="18" s="1"/>
  <c r="F27" i="15"/>
  <c r="K27" i="15"/>
  <c r="C27" i="15"/>
  <c r="C36" i="18" s="1"/>
  <c r="J27" i="15"/>
  <c r="J36" i="18" s="1"/>
  <c r="B27" i="15"/>
  <c r="I27" i="15"/>
  <c r="I36" i="18" s="1"/>
  <c r="H27" i="15"/>
  <c r="H36" i="18" s="1"/>
  <c r="G27" i="15"/>
  <c r="G36" i="18" s="1"/>
  <c r="E27" i="15"/>
  <c r="Z5" i="19"/>
  <c r="Z11" i="19"/>
  <c r="Z2" i="19"/>
  <c r="Z9" i="19"/>
  <c r="Z6" i="19"/>
  <c r="Z7" i="19"/>
  <c r="Z3" i="19"/>
  <c r="Z10" i="19"/>
  <c r="Z8" i="19"/>
  <c r="Z4" i="19"/>
  <c r="D19" i="15"/>
  <c r="D28" i="18" s="1"/>
  <c r="K19" i="15"/>
  <c r="C19" i="15"/>
  <c r="J19" i="15"/>
  <c r="B19" i="15"/>
  <c r="B28" i="18" s="1"/>
  <c r="I19" i="15"/>
  <c r="H19" i="15"/>
  <c r="H28" i="18" s="1"/>
  <c r="G19" i="15"/>
  <c r="G28" i="18" s="1"/>
  <c r="F19" i="15"/>
  <c r="F28" i="18" s="1"/>
  <c r="E19" i="15"/>
  <c r="E28" i="18" s="1"/>
  <c r="R8" i="19"/>
  <c r="R11" i="19"/>
  <c r="R5" i="19"/>
  <c r="R4" i="19"/>
  <c r="R6" i="19"/>
  <c r="R2" i="19"/>
  <c r="R9" i="19"/>
  <c r="R10" i="19"/>
  <c r="R3" i="19"/>
  <c r="R7" i="19"/>
  <c r="H25" i="15"/>
  <c r="H34" i="18" s="1"/>
  <c r="G25" i="15"/>
  <c r="F25" i="15"/>
  <c r="F34" i="18" s="1"/>
  <c r="E25" i="15"/>
  <c r="E34" i="18" s="1"/>
  <c r="D25" i="15"/>
  <c r="D34" i="18" s="1"/>
  <c r="J25" i="15"/>
  <c r="K25" i="15"/>
  <c r="C25" i="15"/>
  <c r="C34" i="18" s="1"/>
  <c r="B25" i="15"/>
  <c r="B34" i="18" s="1"/>
  <c r="I25" i="15"/>
  <c r="I34" i="18" s="1"/>
  <c r="X8" i="19"/>
  <c r="X11" i="19"/>
  <c r="X2" i="19"/>
  <c r="X9" i="19"/>
  <c r="X5" i="19"/>
  <c r="X6" i="19"/>
  <c r="X3" i="19"/>
  <c r="X7" i="19"/>
  <c r="X4" i="19"/>
  <c r="X10" i="19"/>
  <c r="F26" i="15"/>
  <c r="F35" i="18" s="1"/>
  <c r="E26" i="15"/>
  <c r="E35" i="18" s="1"/>
  <c r="D26" i="15"/>
  <c r="D35" i="18" s="1"/>
  <c r="H26" i="15"/>
  <c r="H35" i="18" s="1"/>
  <c r="K26" i="15"/>
  <c r="K35" i="18" s="1"/>
  <c r="C26" i="15"/>
  <c r="C35" i="18" s="1"/>
  <c r="J26" i="15"/>
  <c r="J35" i="18" s="1"/>
  <c r="B26" i="15"/>
  <c r="B35" i="18" s="1"/>
  <c r="I26" i="15"/>
  <c r="I35" i="18" s="1"/>
  <c r="G26" i="15"/>
  <c r="G35" i="18" s="1"/>
  <c r="Y11" i="19"/>
  <c r="Y2" i="19"/>
  <c r="Y8" i="19"/>
  <c r="Y6" i="19"/>
  <c r="Y9" i="19"/>
  <c r="Y3" i="19"/>
  <c r="Y4" i="19"/>
  <c r="Y7" i="19"/>
  <c r="Y10" i="19"/>
  <c r="Y5" i="19"/>
  <c r="J24" i="15"/>
  <c r="J33" i="18" s="1"/>
  <c r="B24" i="15"/>
  <c r="B33" i="18" s="1"/>
  <c r="I24" i="15"/>
  <c r="I33" i="18" s="1"/>
  <c r="D24" i="15"/>
  <c r="D33" i="18" s="1"/>
  <c r="H24" i="15"/>
  <c r="H33" i="18" s="1"/>
  <c r="G24" i="15"/>
  <c r="G33" i="18" s="1"/>
  <c r="F24" i="15"/>
  <c r="F33" i="18" s="1"/>
  <c r="E24" i="15"/>
  <c r="E33" i="18" s="1"/>
  <c r="K24" i="15"/>
  <c r="K33" i="18" s="1"/>
  <c r="C24" i="15"/>
  <c r="C33" i="18" s="1"/>
  <c r="W4" i="19"/>
  <c r="W5" i="19"/>
  <c r="W8" i="19"/>
  <c r="W2" i="19"/>
  <c r="W7" i="19"/>
  <c r="W11" i="19"/>
  <c r="W3" i="19"/>
  <c r="W10" i="19"/>
  <c r="W9" i="19"/>
  <c r="W6" i="19"/>
  <c r="D23" i="15"/>
  <c r="D32" i="18" s="1"/>
  <c r="K23" i="15"/>
  <c r="K32" i="18" s="1"/>
  <c r="C23" i="15"/>
  <c r="C32" i="18" s="1"/>
  <c r="J23" i="15"/>
  <c r="J32" i="18" s="1"/>
  <c r="B23" i="15"/>
  <c r="B32" i="18" s="1"/>
  <c r="I23" i="15"/>
  <c r="I32" i="18" s="1"/>
  <c r="H23" i="15"/>
  <c r="H32" i="18" s="1"/>
  <c r="G23" i="15"/>
  <c r="G32" i="18" s="1"/>
  <c r="E23" i="15"/>
  <c r="E32" i="18" s="1"/>
  <c r="F23" i="15"/>
  <c r="F32" i="18" s="1"/>
  <c r="V2" i="19"/>
  <c r="V8" i="19"/>
  <c r="V6" i="19"/>
  <c r="V7" i="19"/>
  <c r="V3" i="19"/>
  <c r="V9" i="19"/>
  <c r="V5" i="19"/>
  <c r="V10" i="19"/>
  <c r="V11" i="19"/>
  <c r="V4" i="19"/>
  <c r="F22" i="15"/>
  <c r="F31" i="18" s="1"/>
  <c r="H22" i="15"/>
  <c r="H31" i="18" s="1"/>
  <c r="E22" i="15"/>
  <c r="E31" i="18" s="1"/>
  <c r="D22" i="15"/>
  <c r="D31" i="18" s="1"/>
  <c r="K22" i="15"/>
  <c r="K31" i="18" s="1"/>
  <c r="C22" i="15"/>
  <c r="C31" i="18" s="1"/>
  <c r="J22" i="15"/>
  <c r="B22" i="15"/>
  <c r="I22" i="15"/>
  <c r="I31" i="18" s="1"/>
  <c r="G22" i="15"/>
  <c r="G31" i="18" s="1"/>
  <c r="U4" i="19"/>
  <c r="U10" i="19"/>
  <c r="U3" i="19"/>
  <c r="U9" i="19"/>
  <c r="U5" i="19"/>
  <c r="U2" i="19"/>
  <c r="U8" i="19"/>
  <c r="U11" i="19"/>
  <c r="U6" i="19"/>
  <c r="U7" i="19"/>
  <c r="A32" i="18"/>
  <c r="A72" i="18" s="1"/>
  <c r="A33" i="18"/>
  <c r="A73" i="18" s="1"/>
  <c r="A34" i="18"/>
  <c r="A74" i="18" s="1"/>
  <c r="A35" i="18"/>
  <c r="A75" i="18" s="1"/>
  <c r="A36" i="18"/>
  <c r="A76" i="18" s="1"/>
  <c r="E36" i="18"/>
  <c r="F29" i="18"/>
  <c r="J27" i="18"/>
  <c r="A27" i="18"/>
  <c r="A67" i="18" s="1"/>
  <c r="A28" i="18"/>
  <c r="A68" i="18" s="1"/>
  <c r="A29" i="18"/>
  <c r="A69" i="18" s="1"/>
  <c r="A31" i="18"/>
  <c r="A71" i="18" s="1"/>
  <c r="A30" i="18"/>
  <c r="A70" i="18" s="1"/>
  <c r="CK5" i="14"/>
  <c r="FO5" i="14" s="1"/>
  <c r="B36" i="18"/>
  <c r="F36" i="18"/>
  <c r="CJ5" i="14"/>
  <c r="FN5" i="14" s="1"/>
  <c r="CB7" i="14"/>
  <c r="FF7" i="14" s="1"/>
  <c r="CI5" i="14"/>
  <c r="FM5" i="14" s="1"/>
  <c r="G34" i="18"/>
  <c r="J34" i="18"/>
  <c r="CH5" i="14"/>
  <c r="FL5" i="14" s="1"/>
  <c r="CG5" i="14"/>
  <c r="FK5" i="14" s="1"/>
  <c r="CF5" i="14"/>
  <c r="FJ5" i="14" s="1"/>
  <c r="CE5" i="14"/>
  <c r="FI5" i="14" s="1"/>
  <c r="K30" i="18"/>
  <c r="CD5" i="14"/>
  <c r="FH5" i="14" s="1"/>
  <c r="CC5" i="14"/>
  <c r="FG5" i="14" s="1"/>
  <c r="I28" i="18"/>
  <c r="J28" i="18"/>
  <c r="K28" i="18"/>
  <c r="M60" i="14" a="1"/>
  <c r="M60" i="14" s="1"/>
  <c r="M59" i="14" a="1"/>
  <c r="M59" i="14" s="1"/>
  <c r="M58" i="14" a="1"/>
  <c r="M58" i="14" s="1"/>
  <c r="CL3" i="14"/>
  <c r="N27" i="15" l="1"/>
  <c r="C36" i="20" s="1"/>
  <c r="L20" i="15"/>
  <c r="U20" i="15" s="1"/>
  <c r="F69" i="18" s="1"/>
  <c r="K36" i="18"/>
  <c r="N18" i="15"/>
  <c r="C27" i="20" s="1"/>
  <c r="N25" i="15"/>
  <c r="C34" i="20" s="1"/>
  <c r="L19" i="15"/>
  <c r="Z19" i="15" s="1"/>
  <c r="K68" i="18" s="1"/>
  <c r="L21" i="15"/>
  <c r="Z21" i="15" s="1"/>
  <c r="K70" i="18" s="1"/>
  <c r="N20" i="15"/>
  <c r="C29" i="20" s="1"/>
  <c r="C28" i="18"/>
  <c r="N22" i="15"/>
  <c r="C31" i="20" s="1"/>
  <c r="N19" i="15"/>
  <c r="C28" i="20" s="1"/>
  <c r="K34" i="18"/>
  <c r="L25" i="15"/>
  <c r="X25" i="15" s="1"/>
  <c r="I74" i="18" s="1"/>
  <c r="L23" i="15"/>
  <c r="Y23" i="15" s="1"/>
  <c r="J72" i="18" s="1"/>
  <c r="L27" i="15"/>
  <c r="T27" i="15" s="1"/>
  <c r="E76" i="18" s="1"/>
  <c r="L24" i="15"/>
  <c r="Q24" i="15" s="1"/>
  <c r="B73" i="18" s="1"/>
  <c r="L26" i="15"/>
  <c r="X26" i="15" s="1"/>
  <c r="I75" i="18" s="1"/>
  <c r="N21" i="15"/>
  <c r="C30" i="20" s="1"/>
  <c r="N24" i="15"/>
  <c r="C33" i="20" s="1"/>
  <c r="N26" i="15"/>
  <c r="C35" i="20" s="1"/>
  <c r="B31" i="18"/>
  <c r="N23" i="15"/>
  <c r="C32" i="20" s="1"/>
  <c r="L22" i="15"/>
  <c r="R22" i="15" s="1"/>
  <c r="C71" i="18" s="1"/>
  <c r="Q20" i="15"/>
  <c r="B69" i="18" s="1"/>
  <c r="Z27" i="15"/>
  <c r="K76" i="18" s="1"/>
  <c r="X27" i="15"/>
  <c r="V22" i="15"/>
  <c r="G71" i="18" s="1"/>
  <c r="J31" i="18"/>
  <c r="Q25" i="15"/>
  <c r="B74" i="18" s="1"/>
  <c r="L18" i="15"/>
  <c r="S18" i="15" s="1"/>
  <c r="D67" i="18" s="1"/>
  <c r="D27" i="18"/>
  <c r="S20" i="15"/>
  <c r="D69" i="18" s="1"/>
  <c r="U26" i="15"/>
  <c r="F75" i="18" s="1"/>
  <c r="R20" i="15"/>
  <c r="C69" i="18" s="1"/>
  <c r="T18" i="15"/>
  <c r="E67" i="18" s="1"/>
  <c r="V18" i="15"/>
  <c r="G67" i="18" s="1"/>
  <c r="Y18" i="15"/>
  <c r="J67" i="18" s="1"/>
  <c r="M57" i="14"/>
  <c r="AM5" i="14"/>
  <c r="AM6" i="14"/>
  <c r="BM6" i="14" s="1"/>
  <c r="AM7" i="14"/>
  <c r="BM7" i="14" s="1"/>
  <c r="AM8" i="14"/>
  <c r="BM8" i="14" s="1"/>
  <c r="AM9" i="14"/>
  <c r="BM9" i="14" s="1"/>
  <c r="AM10" i="14"/>
  <c r="BM10" i="14" s="1"/>
  <c r="AM11" i="14"/>
  <c r="BM11" i="14" s="1"/>
  <c r="AM12" i="14"/>
  <c r="BM12" i="14" s="1"/>
  <c r="AM13" i="14"/>
  <c r="BM13" i="14" s="1"/>
  <c r="AM14" i="14"/>
  <c r="BM14" i="14" s="1"/>
  <c r="AM15" i="14"/>
  <c r="BM15" i="14" s="1"/>
  <c r="AM16" i="14"/>
  <c r="BM16" i="14" s="1"/>
  <c r="AM17" i="14"/>
  <c r="BM17" i="14" s="1"/>
  <c r="AM18" i="14"/>
  <c r="BM18" i="14" s="1"/>
  <c r="AM19" i="14"/>
  <c r="BM19" i="14" s="1"/>
  <c r="AM20" i="14"/>
  <c r="BM20" i="14" s="1"/>
  <c r="AM21" i="14"/>
  <c r="BM21" i="14" s="1"/>
  <c r="AM22" i="14"/>
  <c r="BM22" i="14" s="1"/>
  <c r="AM23" i="14"/>
  <c r="BM23" i="14" s="1"/>
  <c r="AM24" i="14"/>
  <c r="BM24" i="14" s="1"/>
  <c r="AM25" i="14"/>
  <c r="BM25" i="14" s="1"/>
  <c r="AM26" i="14"/>
  <c r="BM26" i="14" s="1"/>
  <c r="AM27" i="14"/>
  <c r="BM27" i="14" s="1"/>
  <c r="AM28" i="14"/>
  <c r="BM28" i="14" s="1"/>
  <c r="AM29" i="14"/>
  <c r="BM29" i="14" s="1"/>
  <c r="AM30" i="14"/>
  <c r="BM30" i="14" s="1"/>
  <c r="AM31" i="14"/>
  <c r="BM31" i="14" s="1"/>
  <c r="AM32" i="14"/>
  <c r="BM32" i="14" s="1"/>
  <c r="AM33" i="14"/>
  <c r="BM33" i="14" s="1"/>
  <c r="AM34" i="14"/>
  <c r="BM34" i="14" s="1"/>
  <c r="AM35" i="14"/>
  <c r="BM35" i="14" s="1"/>
  <c r="AM36" i="14"/>
  <c r="BM36" i="14" s="1"/>
  <c r="AM37" i="14"/>
  <c r="BM37" i="14" s="1"/>
  <c r="AM38" i="14"/>
  <c r="BM38" i="14" s="1"/>
  <c r="AM39" i="14"/>
  <c r="BM39" i="14" s="1"/>
  <c r="AM40" i="14"/>
  <c r="BM40" i="14" s="1"/>
  <c r="AM41" i="14"/>
  <c r="BM41" i="14" s="1"/>
  <c r="AM42" i="14"/>
  <c r="BM42" i="14" s="1"/>
  <c r="AM43" i="14"/>
  <c r="BM43" i="14" s="1"/>
  <c r="AM44" i="14"/>
  <c r="BM44" i="14" s="1"/>
  <c r="AM45" i="14"/>
  <c r="BM45" i="14" s="1"/>
  <c r="AM46" i="14"/>
  <c r="BM46" i="14" s="1"/>
  <c r="AM47" i="14"/>
  <c r="BM47" i="14" s="1"/>
  <c r="AM48" i="14"/>
  <c r="BM48" i="14" s="1"/>
  <c r="AM49" i="14"/>
  <c r="BM49" i="14" s="1"/>
  <c r="AM50" i="14"/>
  <c r="BM50" i="14" s="1"/>
  <c r="AM51" i="14"/>
  <c r="BM51" i="14" s="1"/>
  <c r="AM52" i="14"/>
  <c r="BM52" i="14" s="1"/>
  <c r="AM53" i="14"/>
  <c r="BM53" i="14" s="1"/>
  <c r="AM54" i="14"/>
  <c r="BM54" i="14" s="1"/>
  <c r="AN6" i="14"/>
  <c r="BN6" i="14" s="1"/>
  <c r="ER6" i="14" s="1"/>
  <c r="AO6" i="14"/>
  <c r="BO6" i="14" s="1"/>
  <c r="ES6" i="14" s="1"/>
  <c r="AP6" i="14"/>
  <c r="BP6" i="14" s="1"/>
  <c r="ET6" i="14" s="1"/>
  <c r="AQ6" i="14"/>
  <c r="BQ6" i="14" s="1"/>
  <c r="EU6" i="14" s="1"/>
  <c r="AR6" i="14"/>
  <c r="BR6" i="14" s="1"/>
  <c r="EV6" i="14" s="1"/>
  <c r="AS6" i="14"/>
  <c r="BS6" i="14" s="1"/>
  <c r="AT6" i="14"/>
  <c r="BT6" i="14" s="1"/>
  <c r="EX6" i="14" s="1"/>
  <c r="AU6" i="14"/>
  <c r="BU6" i="14" s="1"/>
  <c r="EY6" i="14" s="1"/>
  <c r="AV6" i="14"/>
  <c r="BV6" i="14" s="1"/>
  <c r="EZ6" i="14" s="1"/>
  <c r="AW6" i="14"/>
  <c r="BW6" i="14" s="1"/>
  <c r="FA6" i="14" s="1"/>
  <c r="AX6" i="14"/>
  <c r="BX6" i="14" s="1"/>
  <c r="FB6" i="14" s="1"/>
  <c r="AY6" i="14"/>
  <c r="BY6" i="14" s="1"/>
  <c r="FC6" i="14" s="1"/>
  <c r="AZ6" i="14"/>
  <c r="BZ6" i="14" s="1"/>
  <c r="FD6" i="14" s="1"/>
  <c r="BA6" i="14"/>
  <c r="CA6" i="14" s="1"/>
  <c r="FE6" i="14" s="1"/>
  <c r="AN7" i="14"/>
  <c r="BN7" i="14" s="1"/>
  <c r="ER7" i="14" s="1"/>
  <c r="AO7" i="14"/>
  <c r="BO7" i="14" s="1"/>
  <c r="ES7" i="14" s="1"/>
  <c r="AP7" i="14"/>
  <c r="BP7" i="14" s="1"/>
  <c r="ET7" i="14" s="1"/>
  <c r="AQ7" i="14"/>
  <c r="BQ7" i="14" s="1"/>
  <c r="EU7" i="14" s="1"/>
  <c r="AR7" i="14"/>
  <c r="BR7" i="14" s="1"/>
  <c r="EV7" i="14" s="1"/>
  <c r="AS7" i="14"/>
  <c r="BS7" i="14" s="1"/>
  <c r="EW7" i="14" s="1"/>
  <c r="AT7" i="14"/>
  <c r="BT7" i="14" s="1"/>
  <c r="EX7" i="14" s="1"/>
  <c r="AU7" i="14"/>
  <c r="BU7" i="14" s="1"/>
  <c r="EY7" i="14" s="1"/>
  <c r="AV7" i="14"/>
  <c r="BV7" i="14" s="1"/>
  <c r="EZ7" i="14" s="1"/>
  <c r="AW7" i="14"/>
  <c r="BW7" i="14" s="1"/>
  <c r="FA7" i="14" s="1"/>
  <c r="AX7" i="14"/>
  <c r="BX7" i="14" s="1"/>
  <c r="FB7" i="14" s="1"/>
  <c r="AY7" i="14"/>
  <c r="BY7" i="14" s="1"/>
  <c r="FC7" i="14" s="1"/>
  <c r="AZ7" i="14"/>
  <c r="BZ7" i="14" s="1"/>
  <c r="FD7" i="14" s="1"/>
  <c r="BA7" i="14"/>
  <c r="CA7" i="14" s="1"/>
  <c r="FE7" i="14" s="1"/>
  <c r="AN8" i="14"/>
  <c r="BN8" i="14" s="1"/>
  <c r="ER8" i="14" s="1"/>
  <c r="AO8" i="14"/>
  <c r="BO8" i="14" s="1"/>
  <c r="ES8" i="14" s="1"/>
  <c r="AP8" i="14"/>
  <c r="BP8" i="14" s="1"/>
  <c r="ET8" i="14" s="1"/>
  <c r="AQ8" i="14"/>
  <c r="BQ8" i="14" s="1"/>
  <c r="EU8" i="14" s="1"/>
  <c r="AR8" i="14"/>
  <c r="BR8" i="14" s="1"/>
  <c r="EV8" i="14" s="1"/>
  <c r="AS8" i="14"/>
  <c r="BS8" i="14" s="1"/>
  <c r="EW8" i="14" s="1"/>
  <c r="AT8" i="14"/>
  <c r="BT8" i="14" s="1"/>
  <c r="EX8" i="14" s="1"/>
  <c r="AU8" i="14"/>
  <c r="BU8" i="14" s="1"/>
  <c r="EY8" i="14" s="1"/>
  <c r="AV8" i="14"/>
  <c r="BV8" i="14" s="1"/>
  <c r="EZ8" i="14" s="1"/>
  <c r="AW8" i="14"/>
  <c r="BW8" i="14" s="1"/>
  <c r="FA8" i="14" s="1"/>
  <c r="AX8" i="14"/>
  <c r="BX8" i="14" s="1"/>
  <c r="FB8" i="14" s="1"/>
  <c r="AY8" i="14"/>
  <c r="AZ8" i="14"/>
  <c r="BZ8" i="14" s="1"/>
  <c r="FD8" i="14" s="1"/>
  <c r="BA8" i="14"/>
  <c r="CA8" i="14" s="1"/>
  <c r="FE8" i="14" s="1"/>
  <c r="AN9" i="14"/>
  <c r="BN9" i="14" s="1"/>
  <c r="ER9" i="14" s="1"/>
  <c r="AO9" i="14"/>
  <c r="BO9" i="14" s="1"/>
  <c r="ES9" i="14" s="1"/>
  <c r="AP9" i="14"/>
  <c r="BP9" i="14" s="1"/>
  <c r="ET9" i="14" s="1"/>
  <c r="AQ9" i="14"/>
  <c r="BQ9" i="14" s="1"/>
  <c r="EU9" i="14" s="1"/>
  <c r="AR9" i="14"/>
  <c r="BR9" i="14" s="1"/>
  <c r="EV9" i="14" s="1"/>
  <c r="AS9" i="14"/>
  <c r="BS9" i="14" s="1"/>
  <c r="EW9" i="14" s="1"/>
  <c r="AT9" i="14"/>
  <c r="BT9" i="14" s="1"/>
  <c r="EX9" i="14" s="1"/>
  <c r="AU9" i="14"/>
  <c r="BU9" i="14" s="1"/>
  <c r="EY9" i="14" s="1"/>
  <c r="AV9" i="14"/>
  <c r="BV9" i="14" s="1"/>
  <c r="EZ9" i="14" s="1"/>
  <c r="AW9" i="14"/>
  <c r="BW9" i="14" s="1"/>
  <c r="FA9" i="14" s="1"/>
  <c r="AX9" i="14"/>
  <c r="BX9" i="14" s="1"/>
  <c r="FB9" i="14" s="1"/>
  <c r="AY9" i="14"/>
  <c r="AZ9" i="14"/>
  <c r="BZ9" i="14" s="1"/>
  <c r="FD9" i="14" s="1"/>
  <c r="BA9" i="14"/>
  <c r="CA9" i="14" s="1"/>
  <c r="FE9" i="14" s="1"/>
  <c r="AN10" i="14"/>
  <c r="BN10" i="14" s="1"/>
  <c r="ER10" i="14" s="1"/>
  <c r="AO10" i="14"/>
  <c r="BO10" i="14" s="1"/>
  <c r="ES10" i="14" s="1"/>
  <c r="AP10" i="14"/>
  <c r="BP10" i="14" s="1"/>
  <c r="ET10" i="14" s="1"/>
  <c r="AQ10" i="14"/>
  <c r="BQ10" i="14" s="1"/>
  <c r="EU10" i="14" s="1"/>
  <c r="AR10" i="14"/>
  <c r="BR10" i="14" s="1"/>
  <c r="EV10" i="14" s="1"/>
  <c r="AS10" i="14"/>
  <c r="BS10" i="14" s="1"/>
  <c r="EW10" i="14" s="1"/>
  <c r="AT10" i="14"/>
  <c r="BT10" i="14" s="1"/>
  <c r="EX10" i="14" s="1"/>
  <c r="AU10" i="14"/>
  <c r="BU10" i="14" s="1"/>
  <c r="EY10" i="14" s="1"/>
  <c r="AV10" i="14"/>
  <c r="BV10" i="14" s="1"/>
  <c r="EZ10" i="14" s="1"/>
  <c r="AW10" i="14"/>
  <c r="BW10" i="14" s="1"/>
  <c r="FA10" i="14" s="1"/>
  <c r="AX10" i="14"/>
  <c r="BX10" i="14" s="1"/>
  <c r="FB10" i="14" s="1"/>
  <c r="AY10" i="14"/>
  <c r="BY10" i="14" s="1"/>
  <c r="FC10" i="14" s="1"/>
  <c r="AZ10" i="14"/>
  <c r="BZ10" i="14" s="1"/>
  <c r="FD10" i="14" s="1"/>
  <c r="BA10" i="14"/>
  <c r="CA10" i="14" s="1"/>
  <c r="FE10" i="14" s="1"/>
  <c r="AN11" i="14"/>
  <c r="BN11" i="14" s="1"/>
  <c r="ER11" i="14" s="1"/>
  <c r="AO11" i="14"/>
  <c r="BO11" i="14" s="1"/>
  <c r="ES11" i="14" s="1"/>
  <c r="AP11" i="14"/>
  <c r="BP11" i="14" s="1"/>
  <c r="ET11" i="14" s="1"/>
  <c r="AQ11" i="14"/>
  <c r="BQ11" i="14" s="1"/>
  <c r="EU11" i="14" s="1"/>
  <c r="AR11" i="14"/>
  <c r="BR11" i="14" s="1"/>
  <c r="EV11" i="14" s="1"/>
  <c r="AS11" i="14"/>
  <c r="BS11" i="14" s="1"/>
  <c r="EW11" i="14" s="1"/>
  <c r="AT11" i="14"/>
  <c r="BT11" i="14" s="1"/>
  <c r="EX11" i="14" s="1"/>
  <c r="AU11" i="14"/>
  <c r="BU11" i="14" s="1"/>
  <c r="EY11" i="14" s="1"/>
  <c r="AV11" i="14"/>
  <c r="BV11" i="14" s="1"/>
  <c r="EZ11" i="14" s="1"/>
  <c r="AW11" i="14"/>
  <c r="BW11" i="14" s="1"/>
  <c r="FA11" i="14" s="1"/>
  <c r="AX11" i="14"/>
  <c r="BX11" i="14" s="1"/>
  <c r="FB11" i="14" s="1"/>
  <c r="AY11" i="14"/>
  <c r="BY11" i="14" s="1"/>
  <c r="FC11" i="14" s="1"/>
  <c r="AZ11" i="14"/>
  <c r="BZ11" i="14" s="1"/>
  <c r="FD11" i="14" s="1"/>
  <c r="BA11" i="14"/>
  <c r="CA11" i="14" s="1"/>
  <c r="FE11" i="14" s="1"/>
  <c r="AN12" i="14"/>
  <c r="BN12" i="14" s="1"/>
  <c r="ER12" i="14" s="1"/>
  <c r="AO12" i="14"/>
  <c r="BO12" i="14" s="1"/>
  <c r="ES12" i="14" s="1"/>
  <c r="AP12" i="14"/>
  <c r="BP12" i="14" s="1"/>
  <c r="ET12" i="14" s="1"/>
  <c r="AQ12" i="14"/>
  <c r="BQ12" i="14" s="1"/>
  <c r="EU12" i="14" s="1"/>
  <c r="AR12" i="14"/>
  <c r="BR12" i="14" s="1"/>
  <c r="EV12" i="14" s="1"/>
  <c r="AS12" i="14"/>
  <c r="BS12" i="14" s="1"/>
  <c r="EW12" i="14" s="1"/>
  <c r="AT12" i="14"/>
  <c r="BT12" i="14" s="1"/>
  <c r="EX12" i="14" s="1"/>
  <c r="AU12" i="14"/>
  <c r="BU12" i="14" s="1"/>
  <c r="EY12" i="14" s="1"/>
  <c r="AV12" i="14"/>
  <c r="BV12" i="14" s="1"/>
  <c r="EZ12" i="14" s="1"/>
  <c r="AW12" i="14"/>
  <c r="BW12" i="14" s="1"/>
  <c r="FA12" i="14" s="1"/>
  <c r="AX12" i="14"/>
  <c r="BX12" i="14" s="1"/>
  <c r="FB12" i="14" s="1"/>
  <c r="AY12" i="14"/>
  <c r="BY12" i="14" s="1"/>
  <c r="FC12" i="14" s="1"/>
  <c r="AZ12" i="14"/>
  <c r="BZ12" i="14" s="1"/>
  <c r="FD12" i="14" s="1"/>
  <c r="BA12" i="14"/>
  <c r="CA12" i="14" s="1"/>
  <c r="FE12" i="14" s="1"/>
  <c r="AN13" i="14"/>
  <c r="BN13" i="14" s="1"/>
  <c r="ER13" i="14" s="1"/>
  <c r="AO13" i="14"/>
  <c r="BO13" i="14" s="1"/>
  <c r="ES13" i="14" s="1"/>
  <c r="AP13" i="14"/>
  <c r="BP13" i="14" s="1"/>
  <c r="ET13" i="14" s="1"/>
  <c r="AQ13" i="14"/>
  <c r="BQ13" i="14" s="1"/>
  <c r="EU13" i="14" s="1"/>
  <c r="AR13" i="14"/>
  <c r="BR13" i="14" s="1"/>
  <c r="EV13" i="14" s="1"/>
  <c r="AS13" i="14"/>
  <c r="BS13" i="14" s="1"/>
  <c r="EW13" i="14" s="1"/>
  <c r="AT13" i="14"/>
  <c r="BT13" i="14" s="1"/>
  <c r="EX13" i="14" s="1"/>
  <c r="AU13" i="14"/>
  <c r="BU13" i="14" s="1"/>
  <c r="EY13" i="14" s="1"/>
  <c r="AV13" i="14"/>
  <c r="BV13" i="14" s="1"/>
  <c r="EZ13" i="14" s="1"/>
  <c r="AW13" i="14"/>
  <c r="BW13" i="14" s="1"/>
  <c r="FA13" i="14" s="1"/>
  <c r="AX13" i="14"/>
  <c r="BX13" i="14" s="1"/>
  <c r="FB13" i="14" s="1"/>
  <c r="AY13" i="14"/>
  <c r="AZ13" i="14"/>
  <c r="BZ13" i="14" s="1"/>
  <c r="FD13" i="14" s="1"/>
  <c r="BA13" i="14"/>
  <c r="CA13" i="14" s="1"/>
  <c r="FE13" i="14" s="1"/>
  <c r="AN14" i="14"/>
  <c r="BN14" i="14" s="1"/>
  <c r="ER14" i="14" s="1"/>
  <c r="AO14" i="14"/>
  <c r="BO14" i="14" s="1"/>
  <c r="ES14" i="14" s="1"/>
  <c r="AP14" i="14"/>
  <c r="BP14" i="14" s="1"/>
  <c r="ET14" i="14" s="1"/>
  <c r="AQ14" i="14"/>
  <c r="BQ14" i="14" s="1"/>
  <c r="EU14" i="14" s="1"/>
  <c r="AR14" i="14"/>
  <c r="BR14" i="14" s="1"/>
  <c r="EV14" i="14" s="1"/>
  <c r="AS14" i="14"/>
  <c r="BS14" i="14" s="1"/>
  <c r="EW14" i="14" s="1"/>
  <c r="AT14" i="14"/>
  <c r="BT14" i="14" s="1"/>
  <c r="EX14" i="14" s="1"/>
  <c r="AU14" i="14"/>
  <c r="BU14" i="14" s="1"/>
  <c r="EY14" i="14" s="1"/>
  <c r="AV14" i="14"/>
  <c r="BV14" i="14" s="1"/>
  <c r="EZ14" i="14" s="1"/>
  <c r="AW14" i="14"/>
  <c r="BW14" i="14" s="1"/>
  <c r="FA14" i="14" s="1"/>
  <c r="AX14" i="14"/>
  <c r="BX14" i="14" s="1"/>
  <c r="FB14" i="14" s="1"/>
  <c r="AY14" i="14"/>
  <c r="BY14" i="14" s="1"/>
  <c r="FC14" i="14" s="1"/>
  <c r="AZ14" i="14"/>
  <c r="BZ14" i="14" s="1"/>
  <c r="FD14" i="14" s="1"/>
  <c r="BA14" i="14"/>
  <c r="CA14" i="14" s="1"/>
  <c r="FE14" i="14" s="1"/>
  <c r="AN15" i="14"/>
  <c r="BN15" i="14" s="1"/>
  <c r="ER15" i="14" s="1"/>
  <c r="AO15" i="14"/>
  <c r="BO15" i="14" s="1"/>
  <c r="ES15" i="14" s="1"/>
  <c r="AP15" i="14"/>
  <c r="BP15" i="14" s="1"/>
  <c r="ET15" i="14" s="1"/>
  <c r="AQ15" i="14"/>
  <c r="BQ15" i="14" s="1"/>
  <c r="EU15" i="14" s="1"/>
  <c r="AR15" i="14"/>
  <c r="BR15" i="14" s="1"/>
  <c r="EV15" i="14" s="1"/>
  <c r="AS15" i="14"/>
  <c r="BS15" i="14" s="1"/>
  <c r="EW15" i="14" s="1"/>
  <c r="AT15" i="14"/>
  <c r="BT15" i="14" s="1"/>
  <c r="EX15" i="14" s="1"/>
  <c r="AU15" i="14"/>
  <c r="BU15" i="14" s="1"/>
  <c r="EY15" i="14" s="1"/>
  <c r="AV15" i="14"/>
  <c r="BV15" i="14" s="1"/>
  <c r="EZ15" i="14" s="1"/>
  <c r="AW15" i="14"/>
  <c r="BW15" i="14" s="1"/>
  <c r="FA15" i="14" s="1"/>
  <c r="AX15" i="14"/>
  <c r="BX15" i="14" s="1"/>
  <c r="FB15" i="14" s="1"/>
  <c r="AY15" i="14"/>
  <c r="AZ15" i="14"/>
  <c r="BZ15" i="14" s="1"/>
  <c r="FD15" i="14" s="1"/>
  <c r="BA15" i="14"/>
  <c r="CA15" i="14" s="1"/>
  <c r="FE15" i="14" s="1"/>
  <c r="AN16" i="14"/>
  <c r="BN16" i="14" s="1"/>
  <c r="ER16" i="14" s="1"/>
  <c r="AO16" i="14"/>
  <c r="BO16" i="14" s="1"/>
  <c r="ES16" i="14" s="1"/>
  <c r="AP16" i="14"/>
  <c r="BP16" i="14" s="1"/>
  <c r="ET16" i="14" s="1"/>
  <c r="AQ16" i="14"/>
  <c r="BQ16" i="14" s="1"/>
  <c r="EU16" i="14" s="1"/>
  <c r="AR16" i="14"/>
  <c r="BR16" i="14" s="1"/>
  <c r="EV16" i="14" s="1"/>
  <c r="AS16" i="14"/>
  <c r="BS16" i="14" s="1"/>
  <c r="EW16" i="14" s="1"/>
  <c r="AT16" i="14"/>
  <c r="BT16" i="14" s="1"/>
  <c r="EX16" i="14" s="1"/>
  <c r="AU16" i="14"/>
  <c r="BU16" i="14" s="1"/>
  <c r="EY16" i="14" s="1"/>
  <c r="AV16" i="14"/>
  <c r="BV16" i="14" s="1"/>
  <c r="EZ16" i="14" s="1"/>
  <c r="AW16" i="14"/>
  <c r="BW16" i="14" s="1"/>
  <c r="FA16" i="14" s="1"/>
  <c r="AX16" i="14"/>
  <c r="BX16" i="14" s="1"/>
  <c r="FB16" i="14" s="1"/>
  <c r="AY16" i="14"/>
  <c r="BY16" i="14" s="1"/>
  <c r="FC16" i="14" s="1"/>
  <c r="AZ16" i="14"/>
  <c r="BZ16" i="14" s="1"/>
  <c r="FD16" i="14" s="1"/>
  <c r="BA16" i="14"/>
  <c r="CA16" i="14" s="1"/>
  <c r="FE16" i="14" s="1"/>
  <c r="AN17" i="14"/>
  <c r="BN17" i="14" s="1"/>
  <c r="ER17" i="14" s="1"/>
  <c r="AO17" i="14"/>
  <c r="BO17" i="14" s="1"/>
  <c r="ES17" i="14" s="1"/>
  <c r="AP17" i="14"/>
  <c r="BP17" i="14" s="1"/>
  <c r="ET17" i="14" s="1"/>
  <c r="AQ17" i="14"/>
  <c r="BQ17" i="14" s="1"/>
  <c r="EU17" i="14" s="1"/>
  <c r="AR17" i="14"/>
  <c r="BR17" i="14" s="1"/>
  <c r="EV17" i="14" s="1"/>
  <c r="AS17" i="14"/>
  <c r="BS17" i="14" s="1"/>
  <c r="EW17" i="14" s="1"/>
  <c r="AT17" i="14"/>
  <c r="BT17" i="14" s="1"/>
  <c r="EX17" i="14" s="1"/>
  <c r="AU17" i="14"/>
  <c r="BU17" i="14" s="1"/>
  <c r="EY17" i="14" s="1"/>
  <c r="AV17" i="14"/>
  <c r="BV17" i="14" s="1"/>
  <c r="EZ17" i="14" s="1"/>
  <c r="AW17" i="14"/>
  <c r="BW17" i="14" s="1"/>
  <c r="FA17" i="14" s="1"/>
  <c r="AX17" i="14"/>
  <c r="BX17" i="14" s="1"/>
  <c r="FB17" i="14" s="1"/>
  <c r="AY17" i="14"/>
  <c r="BY17" i="14" s="1"/>
  <c r="FC17" i="14" s="1"/>
  <c r="AZ17" i="14"/>
  <c r="BZ17" i="14" s="1"/>
  <c r="FD17" i="14" s="1"/>
  <c r="BA17" i="14"/>
  <c r="CA17" i="14" s="1"/>
  <c r="FE17" i="14" s="1"/>
  <c r="AN18" i="14"/>
  <c r="BN18" i="14" s="1"/>
  <c r="ER18" i="14" s="1"/>
  <c r="AO18" i="14"/>
  <c r="BO18" i="14" s="1"/>
  <c r="ES18" i="14" s="1"/>
  <c r="AP18" i="14"/>
  <c r="BP18" i="14" s="1"/>
  <c r="ET18" i="14" s="1"/>
  <c r="AQ18" i="14"/>
  <c r="BQ18" i="14" s="1"/>
  <c r="EU18" i="14" s="1"/>
  <c r="AR18" i="14"/>
  <c r="BR18" i="14" s="1"/>
  <c r="EV18" i="14" s="1"/>
  <c r="AS18" i="14"/>
  <c r="BS18" i="14" s="1"/>
  <c r="EW18" i="14" s="1"/>
  <c r="AT18" i="14"/>
  <c r="BT18" i="14" s="1"/>
  <c r="EX18" i="14" s="1"/>
  <c r="AU18" i="14"/>
  <c r="BU18" i="14" s="1"/>
  <c r="EY18" i="14" s="1"/>
  <c r="AV18" i="14"/>
  <c r="BV18" i="14" s="1"/>
  <c r="EZ18" i="14" s="1"/>
  <c r="AW18" i="14"/>
  <c r="BW18" i="14" s="1"/>
  <c r="FA18" i="14" s="1"/>
  <c r="AX18" i="14"/>
  <c r="BX18" i="14" s="1"/>
  <c r="FB18" i="14" s="1"/>
  <c r="AY18" i="14"/>
  <c r="AZ18" i="14"/>
  <c r="BZ18" i="14" s="1"/>
  <c r="FD18" i="14" s="1"/>
  <c r="BA18" i="14"/>
  <c r="CA18" i="14" s="1"/>
  <c r="FE18" i="14" s="1"/>
  <c r="AN19" i="14"/>
  <c r="BN19" i="14" s="1"/>
  <c r="ER19" i="14" s="1"/>
  <c r="AO19" i="14"/>
  <c r="BO19" i="14" s="1"/>
  <c r="ES19" i="14" s="1"/>
  <c r="AP19" i="14"/>
  <c r="BP19" i="14" s="1"/>
  <c r="ET19" i="14" s="1"/>
  <c r="AQ19" i="14"/>
  <c r="BQ19" i="14" s="1"/>
  <c r="EU19" i="14" s="1"/>
  <c r="AR19" i="14"/>
  <c r="BR19" i="14" s="1"/>
  <c r="EV19" i="14" s="1"/>
  <c r="AS19" i="14"/>
  <c r="BS19" i="14" s="1"/>
  <c r="EW19" i="14" s="1"/>
  <c r="AT19" i="14"/>
  <c r="BT19" i="14" s="1"/>
  <c r="EX19" i="14" s="1"/>
  <c r="AU19" i="14"/>
  <c r="BU19" i="14" s="1"/>
  <c r="EY19" i="14" s="1"/>
  <c r="AV19" i="14"/>
  <c r="BV19" i="14" s="1"/>
  <c r="EZ19" i="14" s="1"/>
  <c r="AW19" i="14"/>
  <c r="BW19" i="14" s="1"/>
  <c r="FA19" i="14" s="1"/>
  <c r="AX19" i="14"/>
  <c r="BX19" i="14" s="1"/>
  <c r="FB19" i="14" s="1"/>
  <c r="AY19" i="14"/>
  <c r="BY19" i="14" s="1"/>
  <c r="FC19" i="14" s="1"/>
  <c r="AZ19" i="14"/>
  <c r="BZ19" i="14" s="1"/>
  <c r="FD19" i="14" s="1"/>
  <c r="BA19" i="14"/>
  <c r="CA19" i="14" s="1"/>
  <c r="FE19" i="14" s="1"/>
  <c r="AN20" i="14"/>
  <c r="BN20" i="14" s="1"/>
  <c r="ER20" i="14" s="1"/>
  <c r="AO20" i="14"/>
  <c r="BO20" i="14" s="1"/>
  <c r="ES20" i="14" s="1"/>
  <c r="AP20" i="14"/>
  <c r="BP20" i="14" s="1"/>
  <c r="ET20" i="14" s="1"/>
  <c r="AQ20" i="14"/>
  <c r="BQ20" i="14" s="1"/>
  <c r="EU20" i="14" s="1"/>
  <c r="AR20" i="14"/>
  <c r="BR20" i="14" s="1"/>
  <c r="EV20" i="14" s="1"/>
  <c r="AS20" i="14"/>
  <c r="BS20" i="14" s="1"/>
  <c r="EW20" i="14" s="1"/>
  <c r="AT20" i="14"/>
  <c r="BT20" i="14" s="1"/>
  <c r="EX20" i="14" s="1"/>
  <c r="AU20" i="14"/>
  <c r="BU20" i="14" s="1"/>
  <c r="EY20" i="14" s="1"/>
  <c r="AV20" i="14"/>
  <c r="BV20" i="14" s="1"/>
  <c r="EZ20" i="14" s="1"/>
  <c r="AW20" i="14"/>
  <c r="BW20" i="14" s="1"/>
  <c r="FA20" i="14" s="1"/>
  <c r="AX20" i="14"/>
  <c r="BX20" i="14" s="1"/>
  <c r="FB20" i="14" s="1"/>
  <c r="AY20" i="14"/>
  <c r="AZ20" i="14"/>
  <c r="BZ20" i="14" s="1"/>
  <c r="FD20" i="14" s="1"/>
  <c r="BA20" i="14"/>
  <c r="CA20" i="14" s="1"/>
  <c r="FE20" i="14" s="1"/>
  <c r="AN21" i="14"/>
  <c r="BN21" i="14" s="1"/>
  <c r="ER21" i="14" s="1"/>
  <c r="AO21" i="14"/>
  <c r="BO21" i="14" s="1"/>
  <c r="ES21" i="14" s="1"/>
  <c r="AP21" i="14"/>
  <c r="BP21" i="14" s="1"/>
  <c r="ET21" i="14" s="1"/>
  <c r="AQ21" i="14"/>
  <c r="BQ21" i="14" s="1"/>
  <c r="EU21" i="14" s="1"/>
  <c r="AR21" i="14"/>
  <c r="BR21" i="14" s="1"/>
  <c r="EV21" i="14" s="1"/>
  <c r="AS21" i="14"/>
  <c r="BS21" i="14" s="1"/>
  <c r="EW21" i="14" s="1"/>
  <c r="AT21" i="14"/>
  <c r="BT21" i="14" s="1"/>
  <c r="EX21" i="14" s="1"/>
  <c r="AU21" i="14"/>
  <c r="BU21" i="14" s="1"/>
  <c r="EY21" i="14" s="1"/>
  <c r="AV21" i="14"/>
  <c r="BV21" i="14" s="1"/>
  <c r="EZ21" i="14" s="1"/>
  <c r="AW21" i="14"/>
  <c r="BW21" i="14" s="1"/>
  <c r="FA21" i="14" s="1"/>
  <c r="AX21" i="14"/>
  <c r="BX21" i="14" s="1"/>
  <c r="FB21" i="14" s="1"/>
  <c r="AY21" i="14"/>
  <c r="AZ21" i="14"/>
  <c r="BZ21" i="14" s="1"/>
  <c r="FD21" i="14" s="1"/>
  <c r="BA21" i="14"/>
  <c r="CA21" i="14" s="1"/>
  <c r="FE21" i="14" s="1"/>
  <c r="AN22" i="14"/>
  <c r="BN22" i="14" s="1"/>
  <c r="ER22" i="14" s="1"/>
  <c r="AO22" i="14"/>
  <c r="BO22" i="14" s="1"/>
  <c r="ES22" i="14" s="1"/>
  <c r="AP22" i="14"/>
  <c r="BP22" i="14" s="1"/>
  <c r="ET22" i="14" s="1"/>
  <c r="AQ22" i="14"/>
  <c r="BQ22" i="14" s="1"/>
  <c r="EU22" i="14" s="1"/>
  <c r="AR22" i="14"/>
  <c r="BR22" i="14" s="1"/>
  <c r="EV22" i="14" s="1"/>
  <c r="AS22" i="14"/>
  <c r="BS22" i="14" s="1"/>
  <c r="EW22" i="14" s="1"/>
  <c r="AT22" i="14"/>
  <c r="BT22" i="14" s="1"/>
  <c r="EX22" i="14" s="1"/>
  <c r="AU22" i="14"/>
  <c r="BU22" i="14" s="1"/>
  <c r="EY22" i="14" s="1"/>
  <c r="AV22" i="14"/>
  <c r="BV22" i="14" s="1"/>
  <c r="EZ22" i="14" s="1"/>
  <c r="AW22" i="14"/>
  <c r="BW22" i="14" s="1"/>
  <c r="FA22" i="14" s="1"/>
  <c r="AX22" i="14"/>
  <c r="BX22" i="14" s="1"/>
  <c r="FB22" i="14" s="1"/>
  <c r="AY22" i="14"/>
  <c r="BY22" i="14" s="1"/>
  <c r="FC22" i="14" s="1"/>
  <c r="AZ22" i="14"/>
  <c r="BZ22" i="14" s="1"/>
  <c r="FD22" i="14" s="1"/>
  <c r="BA22" i="14"/>
  <c r="CA22" i="14" s="1"/>
  <c r="FE22" i="14" s="1"/>
  <c r="AN23" i="14"/>
  <c r="BN23" i="14" s="1"/>
  <c r="ER23" i="14" s="1"/>
  <c r="AO23" i="14"/>
  <c r="BO23" i="14" s="1"/>
  <c r="ES23" i="14" s="1"/>
  <c r="AP23" i="14"/>
  <c r="BP23" i="14" s="1"/>
  <c r="ET23" i="14" s="1"/>
  <c r="AQ23" i="14"/>
  <c r="BQ23" i="14" s="1"/>
  <c r="EU23" i="14" s="1"/>
  <c r="AR23" i="14"/>
  <c r="BR23" i="14" s="1"/>
  <c r="EV23" i="14" s="1"/>
  <c r="AS23" i="14"/>
  <c r="BS23" i="14" s="1"/>
  <c r="EW23" i="14" s="1"/>
  <c r="AT23" i="14"/>
  <c r="BT23" i="14" s="1"/>
  <c r="EX23" i="14" s="1"/>
  <c r="AU23" i="14"/>
  <c r="BU23" i="14" s="1"/>
  <c r="EY23" i="14" s="1"/>
  <c r="AV23" i="14"/>
  <c r="BV23" i="14" s="1"/>
  <c r="EZ23" i="14" s="1"/>
  <c r="AW23" i="14"/>
  <c r="BW23" i="14" s="1"/>
  <c r="FA23" i="14" s="1"/>
  <c r="AX23" i="14"/>
  <c r="BX23" i="14" s="1"/>
  <c r="FB23" i="14" s="1"/>
  <c r="AY23" i="14"/>
  <c r="BY23" i="14" s="1"/>
  <c r="FC23" i="14" s="1"/>
  <c r="AZ23" i="14"/>
  <c r="BZ23" i="14" s="1"/>
  <c r="FD23" i="14" s="1"/>
  <c r="BA23" i="14"/>
  <c r="CA23" i="14" s="1"/>
  <c r="FE23" i="14" s="1"/>
  <c r="AN24" i="14"/>
  <c r="BN24" i="14" s="1"/>
  <c r="ER24" i="14" s="1"/>
  <c r="AO24" i="14"/>
  <c r="BO24" i="14" s="1"/>
  <c r="ES24" i="14" s="1"/>
  <c r="AP24" i="14"/>
  <c r="BP24" i="14" s="1"/>
  <c r="ET24" i="14" s="1"/>
  <c r="AQ24" i="14"/>
  <c r="BQ24" i="14" s="1"/>
  <c r="EU24" i="14" s="1"/>
  <c r="AR24" i="14"/>
  <c r="BR24" i="14" s="1"/>
  <c r="EV24" i="14" s="1"/>
  <c r="AS24" i="14"/>
  <c r="BS24" i="14" s="1"/>
  <c r="EW24" i="14" s="1"/>
  <c r="AT24" i="14"/>
  <c r="BT24" i="14" s="1"/>
  <c r="EX24" i="14" s="1"/>
  <c r="AU24" i="14"/>
  <c r="BU24" i="14" s="1"/>
  <c r="EY24" i="14" s="1"/>
  <c r="AV24" i="14"/>
  <c r="BV24" i="14" s="1"/>
  <c r="EZ24" i="14" s="1"/>
  <c r="AW24" i="14"/>
  <c r="BW24" i="14" s="1"/>
  <c r="FA24" i="14" s="1"/>
  <c r="AX24" i="14"/>
  <c r="BX24" i="14" s="1"/>
  <c r="FB24" i="14" s="1"/>
  <c r="AY24" i="14"/>
  <c r="AZ24" i="14"/>
  <c r="BZ24" i="14" s="1"/>
  <c r="FD24" i="14" s="1"/>
  <c r="BA24" i="14"/>
  <c r="CA24" i="14" s="1"/>
  <c r="FE24" i="14" s="1"/>
  <c r="AN25" i="14"/>
  <c r="BN25" i="14" s="1"/>
  <c r="ER25" i="14" s="1"/>
  <c r="AO25" i="14"/>
  <c r="BO25" i="14" s="1"/>
  <c r="ES25" i="14" s="1"/>
  <c r="AP25" i="14"/>
  <c r="BP25" i="14" s="1"/>
  <c r="ET25" i="14" s="1"/>
  <c r="AQ25" i="14"/>
  <c r="BQ25" i="14" s="1"/>
  <c r="EU25" i="14" s="1"/>
  <c r="AR25" i="14"/>
  <c r="BR25" i="14" s="1"/>
  <c r="EV25" i="14" s="1"/>
  <c r="AS25" i="14"/>
  <c r="BS25" i="14" s="1"/>
  <c r="EW25" i="14" s="1"/>
  <c r="AT25" i="14"/>
  <c r="BT25" i="14" s="1"/>
  <c r="EX25" i="14" s="1"/>
  <c r="AU25" i="14"/>
  <c r="BU25" i="14" s="1"/>
  <c r="EY25" i="14" s="1"/>
  <c r="AV25" i="14"/>
  <c r="BV25" i="14" s="1"/>
  <c r="EZ25" i="14" s="1"/>
  <c r="AW25" i="14"/>
  <c r="BW25" i="14" s="1"/>
  <c r="FA25" i="14" s="1"/>
  <c r="AX25" i="14"/>
  <c r="BX25" i="14" s="1"/>
  <c r="FB25" i="14" s="1"/>
  <c r="AY25" i="14"/>
  <c r="BY25" i="14" s="1"/>
  <c r="FC25" i="14" s="1"/>
  <c r="AZ25" i="14"/>
  <c r="BZ25" i="14" s="1"/>
  <c r="FD25" i="14" s="1"/>
  <c r="BA25" i="14"/>
  <c r="CA25" i="14" s="1"/>
  <c r="FE25" i="14" s="1"/>
  <c r="AN26" i="14"/>
  <c r="BN26" i="14" s="1"/>
  <c r="ER26" i="14" s="1"/>
  <c r="AO26" i="14"/>
  <c r="BO26" i="14" s="1"/>
  <c r="ES26" i="14" s="1"/>
  <c r="AP26" i="14"/>
  <c r="BP26" i="14" s="1"/>
  <c r="ET26" i="14" s="1"/>
  <c r="AQ26" i="14"/>
  <c r="BQ26" i="14" s="1"/>
  <c r="EU26" i="14" s="1"/>
  <c r="AR26" i="14"/>
  <c r="BR26" i="14" s="1"/>
  <c r="EV26" i="14" s="1"/>
  <c r="AS26" i="14"/>
  <c r="BS26" i="14" s="1"/>
  <c r="EW26" i="14" s="1"/>
  <c r="AT26" i="14"/>
  <c r="BT26" i="14" s="1"/>
  <c r="EX26" i="14" s="1"/>
  <c r="AU26" i="14"/>
  <c r="BU26" i="14" s="1"/>
  <c r="EY26" i="14" s="1"/>
  <c r="AV26" i="14"/>
  <c r="BV26" i="14" s="1"/>
  <c r="EZ26" i="14" s="1"/>
  <c r="AW26" i="14"/>
  <c r="BW26" i="14" s="1"/>
  <c r="FA26" i="14" s="1"/>
  <c r="AX26" i="14"/>
  <c r="BX26" i="14" s="1"/>
  <c r="FB26" i="14" s="1"/>
  <c r="AY26" i="14"/>
  <c r="BY26" i="14" s="1"/>
  <c r="FC26" i="14" s="1"/>
  <c r="AZ26" i="14"/>
  <c r="BZ26" i="14" s="1"/>
  <c r="FD26" i="14" s="1"/>
  <c r="BA26" i="14"/>
  <c r="CA26" i="14" s="1"/>
  <c r="FE26" i="14" s="1"/>
  <c r="AN27" i="14"/>
  <c r="BN27" i="14" s="1"/>
  <c r="ER27" i="14" s="1"/>
  <c r="AO27" i="14"/>
  <c r="BO27" i="14" s="1"/>
  <c r="ES27" i="14" s="1"/>
  <c r="AP27" i="14"/>
  <c r="BP27" i="14" s="1"/>
  <c r="ET27" i="14" s="1"/>
  <c r="AQ27" i="14"/>
  <c r="BQ27" i="14" s="1"/>
  <c r="EU27" i="14" s="1"/>
  <c r="AR27" i="14"/>
  <c r="BR27" i="14" s="1"/>
  <c r="EV27" i="14" s="1"/>
  <c r="AS27" i="14"/>
  <c r="BS27" i="14" s="1"/>
  <c r="EW27" i="14" s="1"/>
  <c r="AT27" i="14"/>
  <c r="BT27" i="14" s="1"/>
  <c r="EX27" i="14" s="1"/>
  <c r="AU27" i="14"/>
  <c r="BU27" i="14" s="1"/>
  <c r="EY27" i="14" s="1"/>
  <c r="AV27" i="14"/>
  <c r="BV27" i="14" s="1"/>
  <c r="EZ27" i="14" s="1"/>
  <c r="AW27" i="14"/>
  <c r="BW27" i="14" s="1"/>
  <c r="FA27" i="14" s="1"/>
  <c r="AX27" i="14"/>
  <c r="BX27" i="14" s="1"/>
  <c r="FB27" i="14" s="1"/>
  <c r="AY27" i="14"/>
  <c r="BY27" i="14" s="1"/>
  <c r="FC27" i="14" s="1"/>
  <c r="AZ27" i="14"/>
  <c r="BZ27" i="14" s="1"/>
  <c r="FD27" i="14" s="1"/>
  <c r="BA27" i="14"/>
  <c r="CA27" i="14" s="1"/>
  <c r="FE27" i="14" s="1"/>
  <c r="AN28" i="14"/>
  <c r="BN28" i="14" s="1"/>
  <c r="ER28" i="14" s="1"/>
  <c r="AO28" i="14"/>
  <c r="BO28" i="14" s="1"/>
  <c r="ES28" i="14" s="1"/>
  <c r="AP28" i="14"/>
  <c r="BP28" i="14" s="1"/>
  <c r="ET28" i="14" s="1"/>
  <c r="AQ28" i="14"/>
  <c r="BQ28" i="14" s="1"/>
  <c r="EU28" i="14" s="1"/>
  <c r="AR28" i="14"/>
  <c r="BR28" i="14" s="1"/>
  <c r="EV28" i="14" s="1"/>
  <c r="AS28" i="14"/>
  <c r="BS28" i="14" s="1"/>
  <c r="EW28" i="14" s="1"/>
  <c r="AT28" i="14"/>
  <c r="BT28" i="14" s="1"/>
  <c r="EX28" i="14" s="1"/>
  <c r="AU28" i="14"/>
  <c r="BU28" i="14" s="1"/>
  <c r="EY28" i="14" s="1"/>
  <c r="AV28" i="14"/>
  <c r="BV28" i="14" s="1"/>
  <c r="EZ28" i="14" s="1"/>
  <c r="AW28" i="14"/>
  <c r="BW28" i="14" s="1"/>
  <c r="FA28" i="14" s="1"/>
  <c r="AX28" i="14"/>
  <c r="BX28" i="14" s="1"/>
  <c r="FB28" i="14" s="1"/>
  <c r="AY28" i="14"/>
  <c r="BY28" i="14" s="1"/>
  <c r="FC28" i="14" s="1"/>
  <c r="AZ28" i="14"/>
  <c r="BZ28" i="14" s="1"/>
  <c r="FD28" i="14" s="1"/>
  <c r="BA28" i="14"/>
  <c r="CA28" i="14" s="1"/>
  <c r="FE28" i="14" s="1"/>
  <c r="AN29" i="14"/>
  <c r="BN29" i="14" s="1"/>
  <c r="ER29" i="14" s="1"/>
  <c r="AO29" i="14"/>
  <c r="BO29" i="14" s="1"/>
  <c r="ES29" i="14" s="1"/>
  <c r="AP29" i="14"/>
  <c r="BP29" i="14" s="1"/>
  <c r="ET29" i="14" s="1"/>
  <c r="AQ29" i="14"/>
  <c r="BQ29" i="14" s="1"/>
  <c r="EU29" i="14" s="1"/>
  <c r="AR29" i="14"/>
  <c r="BR29" i="14" s="1"/>
  <c r="EV29" i="14" s="1"/>
  <c r="AS29" i="14"/>
  <c r="BS29" i="14" s="1"/>
  <c r="EW29" i="14" s="1"/>
  <c r="AT29" i="14"/>
  <c r="BT29" i="14" s="1"/>
  <c r="EX29" i="14" s="1"/>
  <c r="AU29" i="14"/>
  <c r="BU29" i="14" s="1"/>
  <c r="EY29" i="14" s="1"/>
  <c r="AV29" i="14"/>
  <c r="BV29" i="14" s="1"/>
  <c r="EZ29" i="14" s="1"/>
  <c r="AW29" i="14"/>
  <c r="BW29" i="14" s="1"/>
  <c r="FA29" i="14" s="1"/>
  <c r="AX29" i="14"/>
  <c r="BX29" i="14" s="1"/>
  <c r="FB29" i="14" s="1"/>
  <c r="AY29" i="14"/>
  <c r="AZ29" i="14"/>
  <c r="BZ29" i="14" s="1"/>
  <c r="FD29" i="14" s="1"/>
  <c r="BA29" i="14"/>
  <c r="CA29" i="14" s="1"/>
  <c r="FE29" i="14" s="1"/>
  <c r="AN30" i="14"/>
  <c r="BN30" i="14" s="1"/>
  <c r="ER30" i="14" s="1"/>
  <c r="AO30" i="14"/>
  <c r="BO30" i="14" s="1"/>
  <c r="ES30" i="14" s="1"/>
  <c r="AP30" i="14"/>
  <c r="BP30" i="14" s="1"/>
  <c r="ET30" i="14" s="1"/>
  <c r="AQ30" i="14"/>
  <c r="BQ30" i="14" s="1"/>
  <c r="EU30" i="14" s="1"/>
  <c r="AR30" i="14"/>
  <c r="BR30" i="14" s="1"/>
  <c r="EV30" i="14" s="1"/>
  <c r="AS30" i="14"/>
  <c r="BS30" i="14" s="1"/>
  <c r="EW30" i="14" s="1"/>
  <c r="AT30" i="14"/>
  <c r="BT30" i="14" s="1"/>
  <c r="EX30" i="14" s="1"/>
  <c r="AU30" i="14"/>
  <c r="BU30" i="14" s="1"/>
  <c r="EY30" i="14" s="1"/>
  <c r="AV30" i="14"/>
  <c r="BV30" i="14" s="1"/>
  <c r="EZ30" i="14" s="1"/>
  <c r="AW30" i="14"/>
  <c r="BW30" i="14" s="1"/>
  <c r="FA30" i="14" s="1"/>
  <c r="AX30" i="14"/>
  <c r="BX30" i="14" s="1"/>
  <c r="FB30" i="14" s="1"/>
  <c r="AY30" i="14"/>
  <c r="BY30" i="14" s="1"/>
  <c r="FC30" i="14" s="1"/>
  <c r="AZ30" i="14"/>
  <c r="BZ30" i="14" s="1"/>
  <c r="FD30" i="14" s="1"/>
  <c r="BA30" i="14"/>
  <c r="CA30" i="14" s="1"/>
  <c r="FE30" i="14" s="1"/>
  <c r="AN31" i="14"/>
  <c r="BN31" i="14" s="1"/>
  <c r="ER31" i="14" s="1"/>
  <c r="AO31" i="14"/>
  <c r="BO31" i="14" s="1"/>
  <c r="ES31" i="14" s="1"/>
  <c r="AP31" i="14"/>
  <c r="BP31" i="14" s="1"/>
  <c r="ET31" i="14" s="1"/>
  <c r="AQ31" i="14"/>
  <c r="BQ31" i="14" s="1"/>
  <c r="EU31" i="14" s="1"/>
  <c r="AR31" i="14"/>
  <c r="BR31" i="14" s="1"/>
  <c r="EV31" i="14" s="1"/>
  <c r="AS31" i="14"/>
  <c r="BS31" i="14" s="1"/>
  <c r="EW31" i="14" s="1"/>
  <c r="AT31" i="14"/>
  <c r="BT31" i="14" s="1"/>
  <c r="EX31" i="14" s="1"/>
  <c r="AU31" i="14"/>
  <c r="BU31" i="14" s="1"/>
  <c r="EY31" i="14" s="1"/>
  <c r="AV31" i="14"/>
  <c r="BV31" i="14" s="1"/>
  <c r="EZ31" i="14" s="1"/>
  <c r="AW31" i="14"/>
  <c r="BW31" i="14" s="1"/>
  <c r="FA31" i="14" s="1"/>
  <c r="AX31" i="14"/>
  <c r="BX31" i="14" s="1"/>
  <c r="FB31" i="14" s="1"/>
  <c r="AY31" i="14"/>
  <c r="AZ31" i="14"/>
  <c r="BZ31" i="14" s="1"/>
  <c r="FD31" i="14" s="1"/>
  <c r="BA31" i="14"/>
  <c r="CA31" i="14" s="1"/>
  <c r="FE31" i="14" s="1"/>
  <c r="AN32" i="14"/>
  <c r="BN32" i="14" s="1"/>
  <c r="ER32" i="14" s="1"/>
  <c r="AO32" i="14"/>
  <c r="BO32" i="14" s="1"/>
  <c r="ES32" i="14" s="1"/>
  <c r="AP32" i="14"/>
  <c r="BP32" i="14" s="1"/>
  <c r="ET32" i="14" s="1"/>
  <c r="AQ32" i="14"/>
  <c r="BQ32" i="14" s="1"/>
  <c r="EU32" i="14" s="1"/>
  <c r="AR32" i="14"/>
  <c r="BR32" i="14" s="1"/>
  <c r="EV32" i="14" s="1"/>
  <c r="AS32" i="14"/>
  <c r="BS32" i="14" s="1"/>
  <c r="EW32" i="14" s="1"/>
  <c r="AT32" i="14"/>
  <c r="BT32" i="14" s="1"/>
  <c r="EX32" i="14" s="1"/>
  <c r="AU32" i="14"/>
  <c r="BU32" i="14" s="1"/>
  <c r="EY32" i="14" s="1"/>
  <c r="AV32" i="14"/>
  <c r="BV32" i="14" s="1"/>
  <c r="EZ32" i="14" s="1"/>
  <c r="AW32" i="14"/>
  <c r="BW32" i="14" s="1"/>
  <c r="FA32" i="14" s="1"/>
  <c r="AX32" i="14"/>
  <c r="BX32" i="14" s="1"/>
  <c r="FB32" i="14" s="1"/>
  <c r="AY32" i="14"/>
  <c r="BY32" i="14" s="1"/>
  <c r="FC32" i="14" s="1"/>
  <c r="AZ32" i="14"/>
  <c r="BZ32" i="14" s="1"/>
  <c r="FD32" i="14" s="1"/>
  <c r="BA32" i="14"/>
  <c r="CA32" i="14" s="1"/>
  <c r="FE32" i="14" s="1"/>
  <c r="AN33" i="14"/>
  <c r="BN33" i="14" s="1"/>
  <c r="ER33" i="14" s="1"/>
  <c r="AO33" i="14"/>
  <c r="BO33" i="14" s="1"/>
  <c r="ES33" i="14" s="1"/>
  <c r="AP33" i="14"/>
  <c r="BP33" i="14" s="1"/>
  <c r="ET33" i="14" s="1"/>
  <c r="AQ33" i="14"/>
  <c r="BQ33" i="14" s="1"/>
  <c r="EU33" i="14" s="1"/>
  <c r="AR33" i="14"/>
  <c r="BR33" i="14" s="1"/>
  <c r="EV33" i="14" s="1"/>
  <c r="AS33" i="14"/>
  <c r="BS33" i="14" s="1"/>
  <c r="EW33" i="14" s="1"/>
  <c r="AT33" i="14"/>
  <c r="BT33" i="14" s="1"/>
  <c r="EX33" i="14" s="1"/>
  <c r="AU33" i="14"/>
  <c r="BU33" i="14" s="1"/>
  <c r="EY33" i="14" s="1"/>
  <c r="AV33" i="14"/>
  <c r="BV33" i="14" s="1"/>
  <c r="EZ33" i="14" s="1"/>
  <c r="AW33" i="14"/>
  <c r="BW33" i="14" s="1"/>
  <c r="FA33" i="14" s="1"/>
  <c r="AX33" i="14"/>
  <c r="BX33" i="14" s="1"/>
  <c r="FB33" i="14" s="1"/>
  <c r="AY33" i="14"/>
  <c r="BY33" i="14" s="1"/>
  <c r="FC33" i="14" s="1"/>
  <c r="AZ33" i="14"/>
  <c r="BZ33" i="14" s="1"/>
  <c r="FD33" i="14" s="1"/>
  <c r="BA33" i="14"/>
  <c r="CA33" i="14" s="1"/>
  <c r="FE33" i="14" s="1"/>
  <c r="AN34" i="14"/>
  <c r="BN34" i="14" s="1"/>
  <c r="ER34" i="14" s="1"/>
  <c r="AO34" i="14"/>
  <c r="BO34" i="14" s="1"/>
  <c r="ES34" i="14" s="1"/>
  <c r="AP34" i="14"/>
  <c r="BP34" i="14" s="1"/>
  <c r="ET34" i="14" s="1"/>
  <c r="AQ34" i="14"/>
  <c r="BQ34" i="14" s="1"/>
  <c r="EU34" i="14" s="1"/>
  <c r="AR34" i="14"/>
  <c r="BR34" i="14" s="1"/>
  <c r="EV34" i="14" s="1"/>
  <c r="AS34" i="14"/>
  <c r="BS34" i="14" s="1"/>
  <c r="EW34" i="14" s="1"/>
  <c r="AT34" i="14"/>
  <c r="BT34" i="14" s="1"/>
  <c r="EX34" i="14" s="1"/>
  <c r="AU34" i="14"/>
  <c r="BU34" i="14" s="1"/>
  <c r="EY34" i="14" s="1"/>
  <c r="AV34" i="14"/>
  <c r="BV34" i="14" s="1"/>
  <c r="EZ34" i="14" s="1"/>
  <c r="AW34" i="14"/>
  <c r="BW34" i="14" s="1"/>
  <c r="FA34" i="14" s="1"/>
  <c r="AX34" i="14"/>
  <c r="BX34" i="14" s="1"/>
  <c r="FB34" i="14" s="1"/>
  <c r="AY34" i="14"/>
  <c r="AZ34" i="14"/>
  <c r="BZ34" i="14" s="1"/>
  <c r="FD34" i="14" s="1"/>
  <c r="BA34" i="14"/>
  <c r="CA34" i="14" s="1"/>
  <c r="FE34" i="14" s="1"/>
  <c r="AN35" i="14"/>
  <c r="BN35" i="14" s="1"/>
  <c r="ER35" i="14" s="1"/>
  <c r="AO35" i="14"/>
  <c r="BO35" i="14" s="1"/>
  <c r="ES35" i="14" s="1"/>
  <c r="AP35" i="14"/>
  <c r="BP35" i="14" s="1"/>
  <c r="ET35" i="14" s="1"/>
  <c r="AQ35" i="14"/>
  <c r="BQ35" i="14" s="1"/>
  <c r="EU35" i="14" s="1"/>
  <c r="AR35" i="14"/>
  <c r="BR35" i="14" s="1"/>
  <c r="EV35" i="14" s="1"/>
  <c r="AS35" i="14"/>
  <c r="BS35" i="14" s="1"/>
  <c r="EW35" i="14" s="1"/>
  <c r="AT35" i="14"/>
  <c r="BT35" i="14" s="1"/>
  <c r="EX35" i="14" s="1"/>
  <c r="AU35" i="14"/>
  <c r="BU35" i="14" s="1"/>
  <c r="EY35" i="14" s="1"/>
  <c r="AV35" i="14"/>
  <c r="BV35" i="14" s="1"/>
  <c r="EZ35" i="14" s="1"/>
  <c r="AW35" i="14"/>
  <c r="BW35" i="14" s="1"/>
  <c r="FA35" i="14" s="1"/>
  <c r="AX35" i="14"/>
  <c r="BX35" i="14" s="1"/>
  <c r="FB35" i="14" s="1"/>
  <c r="AY35" i="14"/>
  <c r="BY35" i="14" s="1"/>
  <c r="FC35" i="14" s="1"/>
  <c r="AZ35" i="14"/>
  <c r="BZ35" i="14" s="1"/>
  <c r="FD35" i="14" s="1"/>
  <c r="BA35" i="14"/>
  <c r="CA35" i="14" s="1"/>
  <c r="FE35" i="14" s="1"/>
  <c r="AN36" i="14"/>
  <c r="BN36" i="14" s="1"/>
  <c r="ER36" i="14" s="1"/>
  <c r="AO36" i="14"/>
  <c r="BO36" i="14" s="1"/>
  <c r="ES36" i="14" s="1"/>
  <c r="AP36" i="14"/>
  <c r="BP36" i="14" s="1"/>
  <c r="ET36" i="14" s="1"/>
  <c r="AQ36" i="14"/>
  <c r="BQ36" i="14" s="1"/>
  <c r="EU36" i="14" s="1"/>
  <c r="AR36" i="14"/>
  <c r="BR36" i="14" s="1"/>
  <c r="EV36" i="14" s="1"/>
  <c r="AS36" i="14"/>
  <c r="BS36" i="14" s="1"/>
  <c r="EW36" i="14" s="1"/>
  <c r="AT36" i="14"/>
  <c r="BT36" i="14" s="1"/>
  <c r="EX36" i="14" s="1"/>
  <c r="AU36" i="14"/>
  <c r="BU36" i="14" s="1"/>
  <c r="EY36" i="14" s="1"/>
  <c r="AV36" i="14"/>
  <c r="BV36" i="14" s="1"/>
  <c r="EZ36" i="14" s="1"/>
  <c r="AW36" i="14"/>
  <c r="BW36" i="14" s="1"/>
  <c r="FA36" i="14" s="1"/>
  <c r="AX36" i="14"/>
  <c r="BX36" i="14" s="1"/>
  <c r="FB36" i="14" s="1"/>
  <c r="AY36" i="14"/>
  <c r="AZ36" i="14"/>
  <c r="BZ36" i="14" s="1"/>
  <c r="FD36" i="14" s="1"/>
  <c r="BA36" i="14"/>
  <c r="CA36" i="14" s="1"/>
  <c r="FE36" i="14" s="1"/>
  <c r="AN37" i="14"/>
  <c r="BN37" i="14" s="1"/>
  <c r="ER37" i="14" s="1"/>
  <c r="AO37" i="14"/>
  <c r="BO37" i="14" s="1"/>
  <c r="ES37" i="14" s="1"/>
  <c r="AP37" i="14"/>
  <c r="BP37" i="14" s="1"/>
  <c r="ET37" i="14" s="1"/>
  <c r="AQ37" i="14"/>
  <c r="BQ37" i="14" s="1"/>
  <c r="EU37" i="14" s="1"/>
  <c r="AR37" i="14"/>
  <c r="BR37" i="14" s="1"/>
  <c r="EV37" i="14" s="1"/>
  <c r="AS37" i="14"/>
  <c r="BS37" i="14" s="1"/>
  <c r="EW37" i="14" s="1"/>
  <c r="AT37" i="14"/>
  <c r="BT37" i="14" s="1"/>
  <c r="EX37" i="14" s="1"/>
  <c r="AU37" i="14"/>
  <c r="BU37" i="14" s="1"/>
  <c r="EY37" i="14" s="1"/>
  <c r="AV37" i="14"/>
  <c r="BV37" i="14" s="1"/>
  <c r="EZ37" i="14" s="1"/>
  <c r="AW37" i="14"/>
  <c r="BW37" i="14" s="1"/>
  <c r="FA37" i="14" s="1"/>
  <c r="AX37" i="14"/>
  <c r="BX37" i="14" s="1"/>
  <c r="FB37" i="14" s="1"/>
  <c r="AY37" i="14"/>
  <c r="BY37" i="14" s="1"/>
  <c r="FC37" i="14" s="1"/>
  <c r="AZ37" i="14"/>
  <c r="BZ37" i="14" s="1"/>
  <c r="FD37" i="14" s="1"/>
  <c r="BA37" i="14"/>
  <c r="CA37" i="14" s="1"/>
  <c r="FE37" i="14" s="1"/>
  <c r="AN38" i="14"/>
  <c r="BN38" i="14" s="1"/>
  <c r="ER38" i="14" s="1"/>
  <c r="AO38" i="14"/>
  <c r="BO38" i="14" s="1"/>
  <c r="ES38" i="14" s="1"/>
  <c r="AP38" i="14"/>
  <c r="BP38" i="14" s="1"/>
  <c r="ET38" i="14" s="1"/>
  <c r="AQ38" i="14"/>
  <c r="BQ38" i="14" s="1"/>
  <c r="EU38" i="14" s="1"/>
  <c r="AR38" i="14"/>
  <c r="BR38" i="14" s="1"/>
  <c r="EV38" i="14" s="1"/>
  <c r="AS38" i="14"/>
  <c r="BS38" i="14" s="1"/>
  <c r="EW38" i="14" s="1"/>
  <c r="AT38" i="14"/>
  <c r="BT38" i="14" s="1"/>
  <c r="EX38" i="14" s="1"/>
  <c r="AU38" i="14"/>
  <c r="BU38" i="14" s="1"/>
  <c r="EY38" i="14" s="1"/>
  <c r="AV38" i="14"/>
  <c r="BV38" i="14" s="1"/>
  <c r="EZ38" i="14" s="1"/>
  <c r="AW38" i="14"/>
  <c r="BW38" i="14" s="1"/>
  <c r="FA38" i="14" s="1"/>
  <c r="AX38" i="14"/>
  <c r="BX38" i="14" s="1"/>
  <c r="FB38" i="14" s="1"/>
  <c r="AY38" i="14"/>
  <c r="BY38" i="14" s="1"/>
  <c r="FC38" i="14" s="1"/>
  <c r="AZ38" i="14"/>
  <c r="BZ38" i="14" s="1"/>
  <c r="FD38" i="14" s="1"/>
  <c r="BA38" i="14"/>
  <c r="CA38" i="14" s="1"/>
  <c r="FE38" i="14" s="1"/>
  <c r="AN39" i="14"/>
  <c r="BN39" i="14" s="1"/>
  <c r="ER39" i="14" s="1"/>
  <c r="AO39" i="14"/>
  <c r="BO39" i="14" s="1"/>
  <c r="ES39" i="14" s="1"/>
  <c r="AP39" i="14"/>
  <c r="BP39" i="14" s="1"/>
  <c r="ET39" i="14" s="1"/>
  <c r="AQ39" i="14"/>
  <c r="BQ39" i="14" s="1"/>
  <c r="EU39" i="14" s="1"/>
  <c r="AR39" i="14"/>
  <c r="BR39" i="14" s="1"/>
  <c r="EV39" i="14" s="1"/>
  <c r="AS39" i="14"/>
  <c r="BS39" i="14" s="1"/>
  <c r="EW39" i="14" s="1"/>
  <c r="AT39" i="14"/>
  <c r="BT39" i="14" s="1"/>
  <c r="EX39" i="14" s="1"/>
  <c r="AU39" i="14"/>
  <c r="BU39" i="14" s="1"/>
  <c r="EY39" i="14" s="1"/>
  <c r="AV39" i="14"/>
  <c r="BV39" i="14" s="1"/>
  <c r="EZ39" i="14" s="1"/>
  <c r="AW39" i="14"/>
  <c r="BW39" i="14" s="1"/>
  <c r="FA39" i="14" s="1"/>
  <c r="AX39" i="14"/>
  <c r="BX39" i="14" s="1"/>
  <c r="FB39" i="14" s="1"/>
  <c r="AY39" i="14"/>
  <c r="BY39" i="14" s="1"/>
  <c r="FC39" i="14" s="1"/>
  <c r="AZ39" i="14"/>
  <c r="BZ39" i="14" s="1"/>
  <c r="FD39" i="14" s="1"/>
  <c r="BA39" i="14"/>
  <c r="CA39" i="14" s="1"/>
  <c r="FE39" i="14" s="1"/>
  <c r="AN40" i="14"/>
  <c r="BN40" i="14" s="1"/>
  <c r="ER40" i="14" s="1"/>
  <c r="AO40" i="14"/>
  <c r="BO40" i="14" s="1"/>
  <c r="ES40" i="14" s="1"/>
  <c r="AP40" i="14"/>
  <c r="BP40" i="14" s="1"/>
  <c r="ET40" i="14" s="1"/>
  <c r="AQ40" i="14"/>
  <c r="BQ40" i="14" s="1"/>
  <c r="EU40" i="14" s="1"/>
  <c r="AR40" i="14"/>
  <c r="BR40" i="14" s="1"/>
  <c r="EV40" i="14" s="1"/>
  <c r="AS40" i="14"/>
  <c r="BS40" i="14" s="1"/>
  <c r="EW40" i="14" s="1"/>
  <c r="AT40" i="14"/>
  <c r="BT40" i="14" s="1"/>
  <c r="EX40" i="14" s="1"/>
  <c r="AU40" i="14"/>
  <c r="BU40" i="14" s="1"/>
  <c r="EY40" i="14" s="1"/>
  <c r="AV40" i="14"/>
  <c r="BV40" i="14" s="1"/>
  <c r="EZ40" i="14" s="1"/>
  <c r="AW40" i="14"/>
  <c r="BW40" i="14" s="1"/>
  <c r="FA40" i="14" s="1"/>
  <c r="AX40" i="14"/>
  <c r="BX40" i="14" s="1"/>
  <c r="FB40" i="14" s="1"/>
  <c r="AY40" i="14"/>
  <c r="AZ40" i="14"/>
  <c r="BZ40" i="14" s="1"/>
  <c r="FD40" i="14" s="1"/>
  <c r="BA40" i="14"/>
  <c r="CA40" i="14" s="1"/>
  <c r="FE40" i="14" s="1"/>
  <c r="AN41" i="14"/>
  <c r="BN41" i="14" s="1"/>
  <c r="ER41" i="14" s="1"/>
  <c r="AO41" i="14"/>
  <c r="BO41" i="14" s="1"/>
  <c r="ES41" i="14" s="1"/>
  <c r="AP41" i="14"/>
  <c r="BP41" i="14" s="1"/>
  <c r="ET41" i="14" s="1"/>
  <c r="AQ41" i="14"/>
  <c r="BQ41" i="14" s="1"/>
  <c r="EU41" i="14" s="1"/>
  <c r="AR41" i="14"/>
  <c r="BR41" i="14" s="1"/>
  <c r="EV41" i="14" s="1"/>
  <c r="AS41" i="14"/>
  <c r="BS41" i="14" s="1"/>
  <c r="EW41" i="14" s="1"/>
  <c r="AT41" i="14"/>
  <c r="BT41" i="14" s="1"/>
  <c r="EX41" i="14" s="1"/>
  <c r="AU41" i="14"/>
  <c r="BU41" i="14" s="1"/>
  <c r="EY41" i="14" s="1"/>
  <c r="AV41" i="14"/>
  <c r="BV41" i="14" s="1"/>
  <c r="EZ41" i="14" s="1"/>
  <c r="AW41" i="14"/>
  <c r="BW41" i="14" s="1"/>
  <c r="FA41" i="14" s="1"/>
  <c r="AX41" i="14"/>
  <c r="BX41" i="14" s="1"/>
  <c r="FB41" i="14" s="1"/>
  <c r="AY41" i="14"/>
  <c r="BY41" i="14" s="1"/>
  <c r="FC41" i="14" s="1"/>
  <c r="AZ41" i="14"/>
  <c r="BZ41" i="14" s="1"/>
  <c r="FD41" i="14" s="1"/>
  <c r="BA41" i="14"/>
  <c r="CA41" i="14" s="1"/>
  <c r="FE41" i="14" s="1"/>
  <c r="AN42" i="14"/>
  <c r="BN42" i="14" s="1"/>
  <c r="ER42" i="14" s="1"/>
  <c r="AO42" i="14"/>
  <c r="BO42" i="14" s="1"/>
  <c r="ES42" i="14" s="1"/>
  <c r="AP42" i="14"/>
  <c r="BP42" i="14" s="1"/>
  <c r="ET42" i="14" s="1"/>
  <c r="AQ42" i="14"/>
  <c r="BQ42" i="14" s="1"/>
  <c r="EU42" i="14" s="1"/>
  <c r="AR42" i="14"/>
  <c r="BR42" i="14" s="1"/>
  <c r="EV42" i="14" s="1"/>
  <c r="AS42" i="14"/>
  <c r="BS42" i="14" s="1"/>
  <c r="EW42" i="14" s="1"/>
  <c r="AT42" i="14"/>
  <c r="BT42" i="14" s="1"/>
  <c r="EX42" i="14" s="1"/>
  <c r="AU42" i="14"/>
  <c r="BU42" i="14" s="1"/>
  <c r="EY42" i="14" s="1"/>
  <c r="AV42" i="14"/>
  <c r="BV42" i="14" s="1"/>
  <c r="EZ42" i="14" s="1"/>
  <c r="AW42" i="14"/>
  <c r="BW42" i="14" s="1"/>
  <c r="FA42" i="14" s="1"/>
  <c r="AX42" i="14"/>
  <c r="BX42" i="14" s="1"/>
  <c r="FB42" i="14" s="1"/>
  <c r="AY42" i="14"/>
  <c r="BY42" i="14" s="1"/>
  <c r="FC42" i="14" s="1"/>
  <c r="AZ42" i="14"/>
  <c r="BZ42" i="14" s="1"/>
  <c r="FD42" i="14" s="1"/>
  <c r="BA42" i="14"/>
  <c r="CA42" i="14" s="1"/>
  <c r="FE42" i="14" s="1"/>
  <c r="AN43" i="14"/>
  <c r="BN43" i="14" s="1"/>
  <c r="ER43" i="14" s="1"/>
  <c r="AO43" i="14"/>
  <c r="BO43" i="14" s="1"/>
  <c r="ES43" i="14" s="1"/>
  <c r="AP43" i="14"/>
  <c r="BP43" i="14" s="1"/>
  <c r="ET43" i="14" s="1"/>
  <c r="AQ43" i="14"/>
  <c r="BQ43" i="14" s="1"/>
  <c r="EU43" i="14" s="1"/>
  <c r="AR43" i="14"/>
  <c r="BR43" i="14" s="1"/>
  <c r="EV43" i="14" s="1"/>
  <c r="AS43" i="14"/>
  <c r="BS43" i="14" s="1"/>
  <c r="EW43" i="14" s="1"/>
  <c r="AT43" i="14"/>
  <c r="BT43" i="14" s="1"/>
  <c r="EX43" i="14" s="1"/>
  <c r="AU43" i="14"/>
  <c r="BU43" i="14" s="1"/>
  <c r="EY43" i="14" s="1"/>
  <c r="AV43" i="14"/>
  <c r="BV43" i="14" s="1"/>
  <c r="EZ43" i="14" s="1"/>
  <c r="AW43" i="14"/>
  <c r="BW43" i="14" s="1"/>
  <c r="FA43" i="14" s="1"/>
  <c r="AX43" i="14"/>
  <c r="BX43" i="14" s="1"/>
  <c r="FB43" i="14" s="1"/>
  <c r="AY43" i="14"/>
  <c r="BY43" i="14" s="1"/>
  <c r="FC43" i="14" s="1"/>
  <c r="AZ43" i="14"/>
  <c r="BZ43" i="14" s="1"/>
  <c r="FD43" i="14" s="1"/>
  <c r="BA43" i="14"/>
  <c r="CA43" i="14" s="1"/>
  <c r="FE43" i="14" s="1"/>
  <c r="AN44" i="14"/>
  <c r="BN44" i="14" s="1"/>
  <c r="ER44" i="14" s="1"/>
  <c r="AO44" i="14"/>
  <c r="BO44" i="14" s="1"/>
  <c r="ES44" i="14" s="1"/>
  <c r="AP44" i="14"/>
  <c r="BP44" i="14" s="1"/>
  <c r="ET44" i="14" s="1"/>
  <c r="AQ44" i="14"/>
  <c r="BQ44" i="14" s="1"/>
  <c r="EU44" i="14" s="1"/>
  <c r="AR44" i="14"/>
  <c r="BR44" i="14" s="1"/>
  <c r="EV44" i="14" s="1"/>
  <c r="AS44" i="14"/>
  <c r="BS44" i="14" s="1"/>
  <c r="EW44" i="14" s="1"/>
  <c r="AT44" i="14"/>
  <c r="BT44" i="14" s="1"/>
  <c r="EX44" i="14" s="1"/>
  <c r="AU44" i="14"/>
  <c r="BU44" i="14" s="1"/>
  <c r="EY44" i="14" s="1"/>
  <c r="AV44" i="14"/>
  <c r="BV44" i="14" s="1"/>
  <c r="EZ44" i="14" s="1"/>
  <c r="AW44" i="14"/>
  <c r="BW44" i="14" s="1"/>
  <c r="FA44" i="14" s="1"/>
  <c r="AX44" i="14"/>
  <c r="BX44" i="14" s="1"/>
  <c r="FB44" i="14" s="1"/>
  <c r="AY44" i="14"/>
  <c r="BY44" i="14" s="1"/>
  <c r="FC44" i="14" s="1"/>
  <c r="AZ44" i="14"/>
  <c r="BZ44" i="14" s="1"/>
  <c r="FD44" i="14" s="1"/>
  <c r="BA44" i="14"/>
  <c r="CA44" i="14" s="1"/>
  <c r="FE44" i="14" s="1"/>
  <c r="AN45" i="14"/>
  <c r="BN45" i="14" s="1"/>
  <c r="ER45" i="14" s="1"/>
  <c r="AO45" i="14"/>
  <c r="BO45" i="14" s="1"/>
  <c r="ES45" i="14" s="1"/>
  <c r="AP45" i="14"/>
  <c r="BP45" i="14" s="1"/>
  <c r="ET45" i="14" s="1"/>
  <c r="AQ45" i="14"/>
  <c r="BQ45" i="14" s="1"/>
  <c r="EU45" i="14" s="1"/>
  <c r="AR45" i="14"/>
  <c r="BR45" i="14" s="1"/>
  <c r="EV45" i="14" s="1"/>
  <c r="AS45" i="14"/>
  <c r="BS45" i="14" s="1"/>
  <c r="EW45" i="14" s="1"/>
  <c r="AT45" i="14"/>
  <c r="BT45" i="14" s="1"/>
  <c r="EX45" i="14" s="1"/>
  <c r="AU45" i="14"/>
  <c r="BU45" i="14" s="1"/>
  <c r="EY45" i="14" s="1"/>
  <c r="AV45" i="14"/>
  <c r="BV45" i="14" s="1"/>
  <c r="EZ45" i="14" s="1"/>
  <c r="AW45" i="14"/>
  <c r="BW45" i="14" s="1"/>
  <c r="FA45" i="14" s="1"/>
  <c r="AX45" i="14"/>
  <c r="BX45" i="14" s="1"/>
  <c r="FB45" i="14" s="1"/>
  <c r="AY45" i="14"/>
  <c r="AZ45" i="14"/>
  <c r="BZ45" i="14" s="1"/>
  <c r="FD45" i="14" s="1"/>
  <c r="BA45" i="14"/>
  <c r="CA45" i="14" s="1"/>
  <c r="FE45" i="14" s="1"/>
  <c r="AN46" i="14"/>
  <c r="BN46" i="14" s="1"/>
  <c r="ER46" i="14" s="1"/>
  <c r="AO46" i="14"/>
  <c r="BO46" i="14" s="1"/>
  <c r="ES46" i="14" s="1"/>
  <c r="AP46" i="14"/>
  <c r="BP46" i="14" s="1"/>
  <c r="ET46" i="14" s="1"/>
  <c r="AQ46" i="14"/>
  <c r="BQ46" i="14" s="1"/>
  <c r="EU46" i="14" s="1"/>
  <c r="AR46" i="14"/>
  <c r="BR46" i="14" s="1"/>
  <c r="EV46" i="14" s="1"/>
  <c r="AS46" i="14"/>
  <c r="BS46" i="14" s="1"/>
  <c r="EW46" i="14" s="1"/>
  <c r="AT46" i="14"/>
  <c r="BT46" i="14" s="1"/>
  <c r="EX46" i="14" s="1"/>
  <c r="AU46" i="14"/>
  <c r="BU46" i="14" s="1"/>
  <c r="EY46" i="14" s="1"/>
  <c r="AV46" i="14"/>
  <c r="BV46" i="14" s="1"/>
  <c r="EZ46" i="14" s="1"/>
  <c r="AW46" i="14"/>
  <c r="BW46" i="14" s="1"/>
  <c r="FA46" i="14" s="1"/>
  <c r="AX46" i="14"/>
  <c r="BX46" i="14" s="1"/>
  <c r="FB46" i="14" s="1"/>
  <c r="AY46" i="14"/>
  <c r="BY46" i="14" s="1"/>
  <c r="FC46" i="14" s="1"/>
  <c r="AZ46" i="14"/>
  <c r="BZ46" i="14" s="1"/>
  <c r="FD46" i="14" s="1"/>
  <c r="BA46" i="14"/>
  <c r="CA46" i="14" s="1"/>
  <c r="FE46" i="14" s="1"/>
  <c r="AN47" i="14"/>
  <c r="BN47" i="14" s="1"/>
  <c r="ER47" i="14" s="1"/>
  <c r="AO47" i="14"/>
  <c r="BO47" i="14" s="1"/>
  <c r="ES47" i="14" s="1"/>
  <c r="AP47" i="14"/>
  <c r="BP47" i="14" s="1"/>
  <c r="ET47" i="14" s="1"/>
  <c r="AQ47" i="14"/>
  <c r="BQ47" i="14" s="1"/>
  <c r="EU47" i="14" s="1"/>
  <c r="AR47" i="14"/>
  <c r="BR47" i="14" s="1"/>
  <c r="EV47" i="14" s="1"/>
  <c r="AS47" i="14"/>
  <c r="BS47" i="14" s="1"/>
  <c r="EW47" i="14" s="1"/>
  <c r="AT47" i="14"/>
  <c r="BT47" i="14" s="1"/>
  <c r="EX47" i="14" s="1"/>
  <c r="AU47" i="14"/>
  <c r="BU47" i="14" s="1"/>
  <c r="EY47" i="14" s="1"/>
  <c r="AV47" i="14"/>
  <c r="BV47" i="14" s="1"/>
  <c r="EZ47" i="14" s="1"/>
  <c r="AW47" i="14"/>
  <c r="BW47" i="14" s="1"/>
  <c r="FA47" i="14" s="1"/>
  <c r="AX47" i="14"/>
  <c r="BX47" i="14" s="1"/>
  <c r="FB47" i="14" s="1"/>
  <c r="AY47" i="14"/>
  <c r="BY47" i="14" s="1"/>
  <c r="FC47" i="14" s="1"/>
  <c r="AZ47" i="14"/>
  <c r="BZ47" i="14" s="1"/>
  <c r="FD47" i="14" s="1"/>
  <c r="BA47" i="14"/>
  <c r="CA47" i="14" s="1"/>
  <c r="FE47" i="14" s="1"/>
  <c r="AN48" i="14"/>
  <c r="BN48" i="14" s="1"/>
  <c r="ER48" i="14" s="1"/>
  <c r="AO48" i="14"/>
  <c r="BO48" i="14" s="1"/>
  <c r="ES48" i="14" s="1"/>
  <c r="AP48" i="14"/>
  <c r="BP48" i="14" s="1"/>
  <c r="ET48" i="14" s="1"/>
  <c r="AQ48" i="14"/>
  <c r="BQ48" i="14" s="1"/>
  <c r="EU48" i="14" s="1"/>
  <c r="AR48" i="14"/>
  <c r="BR48" i="14" s="1"/>
  <c r="EV48" i="14" s="1"/>
  <c r="AS48" i="14"/>
  <c r="BS48" i="14" s="1"/>
  <c r="EW48" i="14" s="1"/>
  <c r="AT48" i="14"/>
  <c r="BT48" i="14" s="1"/>
  <c r="EX48" i="14" s="1"/>
  <c r="AU48" i="14"/>
  <c r="BU48" i="14" s="1"/>
  <c r="EY48" i="14" s="1"/>
  <c r="AV48" i="14"/>
  <c r="BV48" i="14" s="1"/>
  <c r="EZ48" i="14" s="1"/>
  <c r="AW48" i="14"/>
  <c r="BW48" i="14" s="1"/>
  <c r="FA48" i="14" s="1"/>
  <c r="AX48" i="14"/>
  <c r="BX48" i="14" s="1"/>
  <c r="FB48" i="14" s="1"/>
  <c r="AY48" i="14"/>
  <c r="AZ48" i="14"/>
  <c r="BZ48" i="14" s="1"/>
  <c r="FD48" i="14" s="1"/>
  <c r="BA48" i="14"/>
  <c r="CA48" i="14" s="1"/>
  <c r="FE48" i="14" s="1"/>
  <c r="AN49" i="14"/>
  <c r="BN49" i="14" s="1"/>
  <c r="ER49" i="14" s="1"/>
  <c r="AO49" i="14"/>
  <c r="BO49" i="14" s="1"/>
  <c r="ES49" i="14" s="1"/>
  <c r="AP49" i="14"/>
  <c r="BP49" i="14" s="1"/>
  <c r="ET49" i="14" s="1"/>
  <c r="AQ49" i="14"/>
  <c r="BQ49" i="14" s="1"/>
  <c r="EU49" i="14" s="1"/>
  <c r="AR49" i="14"/>
  <c r="BR49" i="14" s="1"/>
  <c r="EV49" i="14" s="1"/>
  <c r="AS49" i="14"/>
  <c r="BS49" i="14" s="1"/>
  <c r="EW49" i="14" s="1"/>
  <c r="AT49" i="14"/>
  <c r="BT49" i="14" s="1"/>
  <c r="EX49" i="14" s="1"/>
  <c r="AU49" i="14"/>
  <c r="BU49" i="14" s="1"/>
  <c r="EY49" i="14" s="1"/>
  <c r="AV49" i="14"/>
  <c r="BV49" i="14" s="1"/>
  <c r="EZ49" i="14" s="1"/>
  <c r="AW49" i="14"/>
  <c r="BW49" i="14" s="1"/>
  <c r="FA49" i="14" s="1"/>
  <c r="AX49" i="14"/>
  <c r="BX49" i="14" s="1"/>
  <c r="FB49" i="14" s="1"/>
  <c r="AY49" i="14"/>
  <c r="BY49" i="14" s="1"/>
  <c r="FC49" i="14" s="1"/>
  <c r="AZ49" i="14"/>
  <c r="BZ49" i="14" s="1"/>
  <c r="FD49" i="14" s="1"/>
  <c r="BA49" i="14"/>
  <c r="CA49" i="14" s="1"/>
  <c r="FE49" i="14" s="1"/>
  <c r="AN50" i="14"/>
  <c r="BN50" i="14" s="1"/>
  <c r="ER50" i="14" s="1"/>
  <c r="AO50" i="14"/>
  <c r="BO50" i="14" s="1"/>
  <c r="ES50" i="14" s="1"/>
  <c r="AP50" i="14"/>
  <c r="BP50" i="14" s="1"/>
  <c r="ET50" i="14" s="1"/>
  <c r="AQ50" i="14"/>
  <c r="BQ50" i="14" s="1"/>
  <c r="EU50" i="14" s="1"/>
  <c r="AR50" i="14"/>
  <c r="BR50" i="14" s="1"/>
  <c r="EV50" i="14" s="1"/>
  <c r="AS50" i="14"/>
  <c r="BS50" i="14" s="1"/>
  <c r="EW50" i="14" s="1"/>
  <c r="AT50" i="14"/>
  <c r="BT50" i="14" s="1"/>
  <c r="EX50" i="14" s="1"/>
  <c r="AU50" i="14"/>
  <c r="BU50" i="14" s="1"/>
  <c r="EY50" i="14" s="1"/>
  <c r="AV50" i="14"/>
  <c r="BV50" i="14" s="1"/>
  <c r="EZ50" i="14" s="1"/>
  <c r="AW50" i="14"/>
  <c r="BW50" i="14" s="1"/>
  <c r="FA50" i="14" s="1"/>
  <c r="AX50" i="14"/>
  <c r="BX50" i="14" s="1"/>
  <c r="FB50" i="14" s="1"/>
  <c r="AY50" i="14"/>
  <c r="AZ50" i="14"/>
  <c r="BZ50" i="14" s="1"/>
  <c r="FD50" i="14" s="1"/>
  <c r="BA50" i="14"/>
  <c r="CA50" i="14" s="1"/>
  <c r="FE50" i="14" s="1"/>
  <c r="AN51" i="14"/>
  <c r="BN51" i="14" s="1"/>
  <c r="ER51" i="14" s="1"/>
  <c r="AO51" i="14"/>
  <c r="BO51" i="14" s="1"/>
  <c r="ES51" i="14" s="1"/>
  <c r="AP51" i="14"/>
  <c r="BP51" i="14" s="1"/>
  <c r="ET51" i="14" s="1"/>
  <c r="AQ51" i="14"/>
  <c r="BQ51" i="14" s="1"/>
  <c r="EU51" i="14" s="1"/>
  <c r="AR51" i="14"/>
  <c r="BR51" i="14" s="1"/>
  <c r="EV51" i="14" s="1"/>
  <c r="AS51" i="14"/>
  <c r="BS51" i="14" s="1"/>
  <c r="EW51" i="14" s="1"/>
  <c r="AT51" i="14"/>
  <c r="BT51" i="14" s="1"/>
  <c r="EX51" i="14" s="1"/>
  <c r="AU51" i="14"/>
  <c r="BU51" i="14" s="1"/>
  <c r="EY51" i="14" s="1"/>
  <c r="AV51" i="14"/>
  <c r="BV51" i="14" s="1"/>
  <c r="EZ51" i="14" s="1"/>
  <c r="AW51" i="14"/>
  <c r="BW51" i="14" s="1"/>
  <c r="FA51" i="14" s="1"/>
  <c r="AX51" i="14"/>
  <c r="BX51" i="14" s="1"/>
  <c r="FB51" i="14" s="1"/>
  <c r="AY51" i="14"/>
  <c r="BY51" i="14" s="1"/>
  <c r="FC51" i="14" s="1"/>
  <c r="AZ51" i="14"/>
  <c r="BZ51" i="14" s="1"/>
  <c r="FD51" i="14" s="1"/>
  <c r="BA51" i="14"/>
  <c r="CA51" i="14" s="1"/>
  <c r="FE51" i="14" s="1"/>
  <c r="AN52" i="14"/>
  <c r="BN52" i="14" s="1"/>
  <c r="ER52" i="14" s="1"/>
  <c r="AO52" i="14"/>
  <c r="BO52" i="14" s="1"/>
  <c r="ES52" i="14" s="1"/>
  <c r="AP52" i="14"/>
  <c r="BP52" i="14" s="1"/>
  <c r="ET52" i="14" s="1"/>
  <c r="AQ52" i="14"/>
  <c r="BQ52" i="14" s="1"/>
  <c r="EU52" i="14" s="1"/>
  <c r="AR52" i="14"/>
  <c r="BR52" i="14" s="1"/>
  <c r="EV52" i="14" s="1"/>
  <c r="AS52" i="14"/>
  <c r="BS52" i="14" s="1"/>
  <c r="EW52" i="14" s="1"/>
  <c r="AT52" i="14"/>
  <c r="BT52" i="14" s="1"/>
  <c r="EX52" i="14" s="1"/>
  <c r="AU52" i="14"/>
  <c r="BU52" i="14" s="1"/>
  <c r="EY52" i="14" s="1"/>
  <c r="AV52" i="14"/>
  <c r="BV52" i="14" s="1"/>
  <c r="EZ52" i="14" s="1"/>
  <c r="AW52" i="14"/>
  <c r="BW52" i="14" s="1"/>
  <c r="FA52" i="14" s="1"/>
  <c r="AX52" i="14"/>
  <c r="BX52" i="14" s="1"/>
  <c r="FB52" i="14" s="1"/>
  <c r="AY52" i="14"/>
  <c r="AZ52" i="14"/>
  <c r="BZ52" i="14" s="1"/>
  <c r="FD52" i="14" s="1"/>
  <c r="BA52" i="14"/>
  <c r="CA52" i="14" s="1"/>
  <c r="FE52" i="14" s="1"/>
  <c r="AN53" i="14"/>
  <c r="BN53" i="14" s="1"/>
  <c r="ER53" i="14" s="1"/>
  <c r="AO53" i="14"/>
  <c r="BO53" i="14" s="1"/>
  <c r="ES53" i="14" s="1"/>
  <c r="AP53" i="14"/>
  <c r="BP53" i="14" s="1"/>
  <c r="ET53" i="14" s="1"/>
  <c r="AQ53" i="14"/>
  <c r="BQ53" i="14" s="1"/>
  <c r="EU53" i="14" s="1"/>
  <c r="AR53" i="14"/>
  <c r="BR53" i="14" s="1"/>
  <c r="EV53" i="14" s="1"/>
  <c r="AS53" i="14"/>
  <c r="BS53" i="14" s="1"/>
  <c r="EW53" i="14" s="1"/>
  <c r="AT53" i="14"/>
  <c r="BT53" i="14" s="1"/>
  <c r="EX53" i="14" s="1"/>
  <c r="AU53" i="14"/>
  <c r="BU53" i="14" s="1"/>
  <c r="EY53" i="14" s="1"/>
  <c r="AV53" i="14"/>
  <c r="BV53" i="14" s="1"/>
  <c r="EZ53" i="14" s="1"/>
  <c r="AW53" i="14"/>
  <c r="BW53" i="14" s="1"/>
  <c r="FA53" i="14" s="1"/>
  <c r="AX53" i="14"/>
  <c r="BX53" i="14" s="1"/>
  <c r="FB53" i="14" s="1"/>
  <c r="AY53" i="14"/>
  <c r="AZ53" i="14"/>
  <c r="BZ53" i="14" s="1"/>
  <c r="FD53" i="14" s="1"/>
  <c r="BA53" i="14"/>
  <c r="CA53" i="14" s="1"/>
  <c r="FE53" i="14" s="1"/>
  <c r="AS54" i="14"/>
  <c r="BS54" i="14" s="1"/>
  <c r="EW54" i="14" s="1"/>
  <c r="AT54" i="14"/>
  <c r="BT54" i="14" s="1"/>
  <c r="EX54" i="14" s="1"/>
  <c r="BA54" i="14"/>
  <c r="CA54" i="14" s="1"/>
  <c r="FE54" i="14" s="1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N54" i="14"/>
  <c r="BN54" i="14" s="1"/>
  <c r="ER54" i="14" s="1"/>
  <c r="AO54" i="14"/>
  <c r="BO54" i="14" s="1"/>
  <c r="ES54" i="14" s="1"/>
  <c r="AP54" i="14"/>
  <c r="BP54" i="14" s="1"/>
  <c r="ET54" i="14" s="1"/>
  <c r="AQ54" i="14"/>
  <c r="BQ54" i="14" s="1"/>
  <c r="EU54" i="14" s="1"/>
  <c r="AR54" i="14"/>
  <c r="BR54" i="14" s="1"/>
  <c r="EV54" i="14" s="1"/>
  <c r="AU54" i="14"/>
  <c r="BU54" i="14" s="1"/>
  <c r="EY54" i="14" s="1"/>
  <c r="AV54" i="14"/>
  <c r="BV54" i="14" s="1"/>
  <c r="EZ54" i="14" s="1"/>
  <c r="AW54" i="14"/>
  <c r="BW54" i="14" s="1"/>
  <c r="FA54" i="14" s="1"/>
  <c r="AX54" i="14"/>
  <c r="BX54" i="14" s="1"/>
  <c r="FB54" i="14" s="1"/>
  <c r="AY54" i="14"/>
  <c r="AZ54" i="14"/>
  <c r="BZ54" i="14" s="1"/>
  <c r="FD54" i="14" s="1"/>
  <c r="A17" i="15"/>
  <c r="A26" i="20" s="1"/>
  <c r="A16" i="15"/>
  <c r="A25" i="20" s="1"/>
  <c r="A15" i="15"/>
  <c r="A24" i="20" s="1"/>
  <c r="A14" i="15"/>
  <c r="A23" i="20" s="1"/>
  <c r="A13" i="15"/>
  <c r="A22" i="20" s="1"/>
  <c r="A12" i="15"/>
  <c r="A21" i="20" s="1"/>
  <c r="A11" i="15"/>
  <c r="A20" i="20" s="1"/>
  <c r="A10" i="15"/>
  <c r="A19" i="20" s="1"/>
  <c r="A9" i="15"/>
  <c r="A18" i="20" s="1"/>
  <c r="A8" i="15"/>
  <c r="A17" i="20" s="1"/>
  <c r="A7" i="15"/>
  <c r="A16" i="20" s="1"/>
  <c r="A6" i="15"/>
  <c r="A15" i="20" s="1"/>
  <c r="A5" i="15"/>
  <c r="A14" i="20" s="1"/>
  <c r="A4" i="15"/>
  <c r="A3" i="15"/>
  <c r="U25" i="15" l="1"/>
  <c r="F74" i="18" s="1"/>
  <c r="R26" i="15"/>
  <c r="C75" i="18" s="1"/>
  <c r="S25" i="15"/>
  <c r="D74" i="18" s="1"/>
  <c r="V27" i="15"/>
  <c r="G76" i="18" s="1"/>
  <c r="W25" i="15"/>
  <c r="H74" i="18" s="1"/>
  <c r="W27" i="15"/>
  <c r="H76" i="18" s="1"/>
  <c r="V26" i="15"/>
  <c r="G75" i="18" s="1"/>
  <c r="R25" i="15"/>
  <c r="C74" i="18" s="1"/>
  <c r="R27" i="15"/>
  <c r="C76" i="18" s="1"/>
  <c r="T26" i="15"/>
  <c r="E75" i="18" s="1"/>
  <c r="Z26" i="15"/>
  <c r="K75" i="18" s="1"/>
  <c r="S26" i="15"/>
  <c r="D75" i="18" s="1"/>
  <c r="Y26" i="15"/>
  <c r="J75" i="18" s="1"/>
  <c r="U27" i="15"/>
  <c r="F76" i="18" s="1"/>
  <c r="Q26" i="15"/>
  <c r="B75" i="18" s="1"/>
  <c r="S27" i="15"/>
  <c r="D76" i="18" s="1"/>
  <c r="Q27" i="15"/>
  <c r="B76" i="18" s="1"/>
  <c r="W26" i="15"/>
  <c r="H75" i="18" s="1"/>
  <c r="Y27" i="15"/>
  <c r="J76" i="18" s="1"/>
  <c r="Q19" i="15"/>
  <c r="O19" i="15" s="1"/>
  <c r="D28" i="20" s="1"/>
  <c r="T20" i="15"/>
  <c r="E69" i="18" s="1"/>
  <c r="R18" i="15"/>
  <c r="C67" i="18" s="1"/>
  <c r="T19" i="15"/>
  <c r="E68" i="18" s="1"/>
  <c r="W20" i="15"/>
  <c r="H69" i="18" s="1"/>
  <c r="X20" i="15"/>
  <c r="X19" i="15"/>
  <c r="Z18" i="15"/>
  <c r="K67" i="18" s="1"/>
  <c r="R19" i="15"/>
  <c r="C68" i="18" s="1"/>
  <c r="Y20" i="15"/>
  <c r="J69" i="18" s="1"/>
  <c r="W19" i="15"/>
  <c r="H68" i="18" s="1"/>
  <c r="Y19" i="15"/>
  <c r="J68" i="18" s="1"/>
  <c r="V19" i="15"/>
  <c r="G68" i="18" s="1"/>
  <c r="V20" i="15"/>
  <c r="G69" i="18" s="1"/>
  <c r="U19" i="15"/>
  <c r="F68" i="18" s="1"/>
  <c r="Z20" i="15"/>
  <c r="K69" i="18" s="1"/>
  <c r="R23" i="15"/>
  <c r="C72" i="18" s="1"/>
  <c r="R24" i="15"/>
  <c r="C73" i="18" s="1"/>
  <c r="U21" i="15"/>
  <c r="F70" i="18" s="1"/>
  <c r="R21" i="15"/>
  <c r="C70" i="18" s="1"/>
  <c r="Y21" i="15"/>
  <c r="J70" i="18" s="1"/>
  <c r="W21" i="15"/>
  <c r="H70" i="18" s="1"/>
  <c r="S21" i="15"/>
  <c r="D70" i="18" s="1"/>
  <c r="Q18" i="15"/>
  <c r="B67" i="18" s="1"/>
  <c r="T21" i="15"/>
  <c r="E70" i="18" s="1"/>
  <c r="S19" i="15"/>
  <c r="D68" i="18" s="1"/>
  <c r="V21" i="15"/>
  <c r="G70" i="18" s="1"/>
  <c r="W23" i="15"/>
  <c r="H72" i="18" s="1"/>
  <c r="X21" i="15"/>
  <c r="I70" i="18" s="1"/>
  <c r="Q21" i="15"/>
  <c r="B70" i="18" s="1"/>
  <c r="U22" i="15"/>
  <c r="F71" i="18" s="1"/>
  <c r="A13" i="18"/>
  <c r="A53" i="18" s="1"/>
  <c r="A13" i="20"/>
  <c r="A12" i="18"/>
  <c r="A52" i="18" s="1"/>
  <c r="A12" i="20"/>
  <c r="S24" i="15"/>
  <c r="D73" i="18" s="1"/>
  <c r="T24" i="15"/>
  <c r="E73" i="18" s="1"/>
  <c r="Y25" i="15"/>
  <c r="J74" i="18" s="1"/>
  <c r="V25" i="15"/>
  <c r="G74" i="18" s="1"/>
  <c r="T25" i="15"/>
  <c r="E74" i="18" s="1"/>
  <c r="BN5" i="14"/>
  <c r="ER5" i="14" s="1"/>
  <c r="C6" i="19"/>
  <c r="F4" i="15" s="1"/>
  <c r="C7" i="19"/>
  <c r="G4" i="15" s="1"/>
  <c r="G13" i="18" s="1"/>
  <c r="C2" i="19"/>
  <c r="B4" i="15" s="1"/>
  <c r="C8" i="19"/>
  <c r="H4" i="15" s="1"/>
  <c r="C4" i="19"/>
  <c r="D4" i="15" s="1"/>
  <c r="D13" i="18" s="1"/>
  <c r="C9" i="19"/>
  <c r="I4" i="15" s="1"/>
  <c r="I13" i="18" s="1"/>
  <c r="C3" i="19"/>
  <c r="C4" i="15" s="1"/>
  <c r="C13" i="18" s="1"/>
  <c r="C10" i="19"/>
  <c r="J4" i="15" s="1"/>
  <c r="J13" i="18" s="1"/>
  <c r="C11" i="19"/>
  <c r="K4" i="15" s="1"/>
  <c r="K13" i="18" s="1"/>
  <c r="C5" i="19"/>
  <c r="E4" i="15" s="1"/>
  <c r="B7" i="19"/>
  <c r="G3" i="15" s="1"/>
  <c r="G12" i="18" s="1"/>
  <c r="B5" i="19"/>
  <c r="E3" i="15" s="1"/>
  <c r="E12" i="18" s="1"/>
  <c r="B4" i="19"/>
  <c r="D3" i="15" s="1"/>
  <c r="B3" i="19"/>
  <c r="C3" i="15" s="1"/>
  <c r="C12" i="18" s="1"/>
  <c r="B6" i="19"/>
  <c r="F3" i="15" s="1"/>
  <c r="F12" i="18" s="1"/>
  <c r="B2" i="19"/>
  <c r="B10" i="19"/>
  <c r="J3" i="15" s="1"/>
  <c r="B8" i="19"/>
  <c r="H3" i="15" s="1"/>
  <c r="H12" i="18" s="1"/>
  <c r="B11" i="19"/>
  <c r="K3" i="15" s="1"/>
  <c r="K12" i="18" s="1"/>
  <c r="B9" i="19"/>
  <c r="I3" i="15" s="1"/>
  <c r="I12" i="18" s="1"/>
  <c r="Y24" i="15"/>
  <c r="J73" i="18" s="1"/>
  <c r="Q23" i="15"/>
  <c r="U24" i="15"/>
  <c r="F73" i="18" s="1"/>
  <c r="X23" i="15"/>
  <c r="I72" i="18" s="1"/>
  <c r="U18" i="15"/>
  <c r="F67" i="18" s="1"/>
  <c r="W24" i="15"/>
  <c r="H73" i="18" s="1"/>
  <c r="T23" i="15"/>
  <c r="E72" i="18" s="1"/>
  <c r="Z24" i="15"/>
  <c r="K73" i="18" s="1"/>
  <c r="U23" i="15"/>
  <c r="F72" i="18" s="1"/>
  <c r="X24" i="15"/>
  <c r="I73" i="18" s="1"/>
  <c r="V23" i="15"/>
  <c r="G72" i="18" s="1"/>
  <c r="X18" i="15"/>
  <c r="P18" i="15" s="1"/>
  <c r="E27" i="20" s="1"/>
  <c r="V24" i="15"/>
  <c r="G73" i="18" s="1"/>
  <c r="Z25" i="15"/>
  <c r="K74" i="18" s="1"/>
  <c r="Z23" i="15"/>
  <c r="K72" i="18" s="1"/>
  <c r="S23" i="15"/>
  <c r="D72" i="18" s="1"/>
  <c r="D11" i="15"/>
  <c r="D20" i="18" s="1"/>
  <c r="K11" i="15"/>
  <c r="K20" i="18" s="1"/>
  <c r="C11" i="15"/>
  <c r="C20" i="18" s="1"/>
  <c r="J11" i="15"/>
  <c r="J20" i="18" s="1"/>
  <c r="B11" i="15"/>
  <c r="B20" i="18" s="1"/>
  <c r="I11" i="15"/>
  <c r="H11" i="15"/>
  <c r="H20" i="18" s="1"/>
  <c r="G11" i="15"/>
  <c r="G20" i="18" s="1"/>
  <c r="F11" i="15"/>
  <c r="F20" i="18" s="1"/>
  <c r="E11" i="15"/>
  <c r="E20" i="18" s="1"/>
  <c r="J3" i="19"/>
  <c r="J2" i="19"/>
  <c r="J4" i="19"/>
  <c r="J11" i="19"/>
  <c r="J10" i="19"/>
  <c r="J5" i="19"/>
  <c r="J6" i="19"/>
  <c r="J9" i="19"/>
  <c r="J7" i="19"/>
  <c r="J8" i="19"/>
  <c r="S22" i="15"/>
  <c r="D71" i="18" s="1"/>
  <c r="H9" i="15"/>
  <c r="H18" i="18" s="1"/>
  <c r="G9" i="15"/>
  <c r="G18" i="18" s="1"/>
  <c r="E9" i="15"/>
  <c r="E18" i="18" s="1"/>
  <c r="J9" i="15"/>
  <c r="J18" i="18" s="1"/>
  <c r="F9" i="15"/>
  <c r="F18" i="18" s="1"/>
  <c r="D9" i="15"/>
  <c r="D18" i="18" s="1"/>
  <c r="C9" i="15"/>
  <c r="C18" i="18" s="1"/>
  <c r="K9" i="15"/>
  <c r="K18" i="18" s="1"/>
  <c r="I9" i="15"/>
  <c r="I18" i="18" s="1"/>
  <c r="B9" i="15"/>
  <c r="B18" i="18" s="1"/>
  <c r="H6" i="19"/>
  <c r="H5" i="19"/>
  <c r="H7" i="19"/>
  <c r="H2" i="19"/>
  <c r="H8" i="19"/>
  <c r="H3" i="19"/>
  <c r="H9" i="19"/>
  <c r="H10" i="19"/>
  <c r="H4" i="19"/>
  <c r="H11" i="19"/>
  <c r="F10" i="15"/>
  <c r="F19" i="18" s="1"/>
  <c r="K10" i="15"/>
  <c r="K19" i="18" s="1"/>
  <c r="E10" i="15"/>
  <c r="E19" i="18" s="1"/>
  <c r="D10" i="15"/>
  <c r="D19" i="18" s="1"/>
  <c r="H10" i="15"/>
  <c r="H19" i="18" s="1"/>
  <c r="J10" i="15"/>
  <c r="B10" i="15"/>
  <c r="B19" i="18" s="1"/>
  <c r="I10" i="15"/>
  <c r="G10" i="15"/>
  <c r="G19" i="18" s="1"/>
  <c r="C10" i="15"/>
  <c r="C19" i="18" s="1"/>
  <c r="I6" i="19"/>
  <c r="I7" i="19"/>
  <c r="I4" i="19"/>
  <c r="I8" i="19"/>
  <c r="I2" i="19"/>
  <c r="I9" i="19"/>
  <c r="I5" i="19"/>
  <c r="I11" i="19"/>
  <c r="I3" i="19"/>
  <c r="I10" i="19"/>
  <c r="X22" i="15"/>
  <c r="I71" i="18" s="1"/>
  <c r="J12" i="15"/>
  <c r="J21" i="18" s="1"/>
  <c r="B12" i="15"/>
  <c r="B21" i="18" s="1"/>
  <c r="I12" i="15"/>
  <c r="I21" i="18" s="1"/>
  <c r="G12" i="15"/>
  <c r="G21" i="18" s="1"/>
  <c r="H12" i="15"/>
  <c r="H21" i="18" s="1"/>
  <c r="F12" i="15"/>
  <c r="F21" i="18" s="1"/>
  <c r="E12" i="15"/>
  <c r="E21" i="18" s="1"/>
  <c r="D12" i="15"/>
  <c r="K12" i="15"/>
  <c r="K21" i="18" s="1"/>
  <c r="C12" i="15"/>
  <c r="C21" i="18" s="1"/>
  <c r="K10" i="19"/>
  <c r="K9" i="19"/>
  <c r="K3" i="19"/>
  <c r="K2" i="19"/>
  <c r="K5" i="19"/>
  <c r="K11" i="19"/>
  <c r="K4" i="19"/>
  <c r="K8" i="19"/>
  <c r="K6" i="19"/>
  <c r="K7" i="19"/>
  <c r="T22" i="15"/>
  <c r="E71" i="18" s="1"/>
  <c r="H17" i="15"/>
  <c r="H26" i="18" s="1"/>
  <c r="G17" i="15"/>
  <c r="G26" i="18" s="1"/>
  <c r="B17" i="15"/>
  <c r="B26" i="18" s="1"/>
  <c r="F17" i="15"/>
  <c r="F26" i="18" s="1"/>
  <c r="E17" i="15"/>
  <c r="E26" i="18" s="1"/>
  <c r="D17" i="15"/>
  <c r="D26" i="18" s="1"/>
  <c r="K17" i="15"/>
  <c r="K26" i="18" s="1"/>
  <c r="C17" i="15"/>
  <c r="C26" i="18" s="1"/>
  <c r="I17" i="15"/>
  <c r="I26" i="18" s="1"/>
  <c r="J17" i="15"/>
  <c r="J26" i="18" s="1"/>
  <c r="P11" i="19"/>
  <c r="P4" i="19"/>
  <c r="P8" i="19"/>
  <c r="P6" i="19"/>
  <c r="P7" i="19"/>
  <c r="P3" i="19"/>
  <c r="P5" i="19"/>
  <c r="P2" i="19"/>
  <c r="P9" i="19"/>
  <c r="P10" i="19"/>
  <c r="Y22" i="15"/>
  <c r="J71" i="18" s="1"/>
  <c r="D4" i="19"/>
  <c r="D5" i="15" s="1"/>
  <c r="D14" i="18" s="1"/>
  <c r="D10" i="19"/>
  <c r="J5" i="15" s="1"/>
  <c r="J14" i="18" s="1"/>
  <c r="D9" i="19"/>
  <c r="I5" i="15" s="1"/>
  <c r="I14" i="18" s="1"/>
  <c r="D11" i="19"/>
  <c r="K5" i="15" s="1"/>
  <c r="K14" i="18" s="1"/>
  <c r="D5" i="19"/>
  <c r="E5" i="15" s="1"/>
  <c r="D7" i="19"/>
  <c r="G5" i="15" s="1"/>
  <c r="G14" i="18" s="1"/>
  <c r="D2" i="19"/>
  <c r="B5" i="15" s="1"/>
  <c r="B14" i="18" s="1"/>
  <c r="D6" i="19"/>
  <c r="F5" i="15" s="1"/>
  <c r="D3" i="19"/>
  <c r="C5" i="15" s="1"/>
  <c r="C14" i="18" s="1"/>
  <c r="D8" i="19"/>
  <c r="H5" i="15" s="1"/>
  <c r="H14" i="18" s="1"/>
  <c r="H13" i="15"/>
  <c r="H22" i="18" s="1"/>
  <c r="J13" i="15"/>
  <c r="J22" i="18" s="1"/>
  <c r="G13" i="15"/>
  <c r="G22" i="18" s="1"/>
  <c r="B13" i="15"/>
  <c r="B22" i="18" s="1"/>
  <c r="F13" i="15"/>
  <c r="F22" i="18" s="1"/>
  <c r="D13" i="15"/>
  <c r="D22" i="18" s="1"/>
  <c r="C13" i="15"/>
  <c r="C22" i="18" s="1"/>
  <c r="K13" i="15"/>
  <c r="K22" i="18" s="1"/>
  <c r="I13" i="15"/>
  <c r="I22" i="18" s="1"/>
  <c r="E13" i="15"/>
  <c r="E22" i="18" s="1"/>
  <c r="L6" i="19"/>
  <c r="L7" i="19"/>
  <c r="L11" i="19"/>
  <c r="L8" i="19"/>
  <c r="L9" i="19"/>
  <c r="L2" i="19"/>
  <c r="L3" i="19"/>
  <c r="L4" i="19"/>
  <c r="L10" i="19"/>
  <c r="L5" i="19"/>
  <c r="Q22" i="15"/>
  <c r="O22" i="15" s="1"/>
  <c r="D31" i="20" s="1"/>
  <c r="F6" i="15"/>
  <c r="F15" i="18" s="1"/>
  <c r="E6" i="15"/>
  <c r="E15" i="18" s="1"/>
  <c r="H6" i="15"/>
  <c r="H15" i="18" s="1"/>
  <c r="K6" i="15"/>
  <c r="K15" i="18" s="1"/>
  <c r="D6" i="15"/>
  <c r="C6" i="15"/>
  <c r="C15" i="18" s="1"/>
  <c r="J6" i="15"/>
  <c r="J15" i="18" s="1"/>
  <c r="B6" i="15"/>
  <c r="B15" i="18" s="1"/>
  <c r="G6" i="15"/>
  <c r="G15" i="18" s="1"/>
  <c r="I6" i="15"/>
  <c r="E8" i="19"/>
  <c r="E4" i="19"/>
  <c r="E3" i="19"/>
  <c r="E2" i="19"/>
  <c r="E7" i="19"/>
  <c r="E11" i="19"/>
  <c r="E10" i="19"/>
  <c r="E9" i="19"/>
  <c r="E5" i="19"/>
  <c r="E6" i="19"/>
  <c r="D7" i="15"/>
  <c r="D16" i="18" s="1"/>
  <c r="K7" i="15"/>
  <c r="K16" i="18" s="1"/>
  <c r="C7" i="15"/>
  <c r="C16" i="18" s="1"/>
  <c r="J7" i="15"/>
  <c r="J16" i="18" s="1"/>
  <c r="B7" i="15"/>
  <c r="B16" i="18" s="1"/>
  <c r="H7" i="15"/>
  <c r="G7" i="15"/>
  <c r="G16" i="18" s="1"/>
  <c r="F7" i="15"/>
  <c r="F16" i="18" s="1"/>
  <c r="E7" i="15"/>
  <c r="E16" i="18" s="1"/>
  <c r="I7" i="15"/>
  <c r="F8" i="19"/>
  <c r="F5" i="19"/>
  <c r="F2" i="19"/>
  <c r="F4" i="19"/>
  <c r="F3" i="19"/>
  <c r="F10" i="19"/>
  <c r="F11" i="19"/>
  <c r="F7" i="19"/>
  <c r="F9" i="19"/>
  <c r="F6" i="19"/>
  <c r="Z22" i="15"/>
  <c r="K71" i="18" s="1"/>
  <c r="F14" i="15"/>
  <c r="F23" i="18" s="1"/>
  <c r="E14" i="15"/>
  <c r="E23" i="18" s="1"/>
  <c r="D14" i="15"/>
  <c r="D23" i="18" s="1"/>
  <c r="C14" i="15"/>
  <c r="C23" i="18" s="1"/>
  <c r="H14" i="15"/>
  <c r="H23" i="18" s="1"/>
  <c r="K14" i="15"/>
  <c r="K23" i="18" s="1"/>
  <c r="J14" i="15"/>
  <c r="J23" i="18" s="1"/>
  <c r="B14" i="15"/>
  <c r="B23" i="18" s="1"/>
  <c r="I14" i="15"/>
  <c r="I23" i="18" s="1"/>
  <c r="G14" i="15"/>
  <c r="G23" i="18" s="1"/>
  <c r="M8" i="19"/>
  <c r="M6" i="19"/>
  <c r="M7" i="19"/>
  <c r="M10" i="19"/>
  <c r="M9" i="19"/>
  <c r="M2" i="19"/>
  <c r="M3" i="19"/>
  <c r="M4" i="19"/>
  <c r="M11" i="19"/>
  <c r="M5" i="19"/>
  <c r="D15" i="15"/>
  <c r="D24" i="18" s="1"/>
  <c r="K15" i="15"/>
  <c r="K24" i="18" s="1"/>
  <c r="C15" i="15"/>
  <c r="C24" i="18" s="1"/>
  <c r="J15" i="15"/>
  <c r="J24" i="18" s="1"/>
  <c r="B15" i="15"/>
  <c r="B24" i="18" s="1"/>
  <c r="I15" i="15"/>
  <c r="I24" i="18" s="1"/>
  <c r="H15" i="15"/>
  <c r="H24" i="18" s="1"/>
  <c r="F15" i="15"/>
  <c r="F24" i="18" s="1"/>
  <c r="G15" i="15"/>
  <c r="G24" i="18" s="1"/>
  <c r="E15" i="15"/>
  <c r="E24" i="18" s="1"/>
  <c r="N8" i="19"/>
  <c r="N4" i="19"/>
  <c r="N5" i="19"/>
  <c r="N9" i="19"/>
  <c r="N3" i="19"/>
  <c r="N2" i="19"/>
  <c r="N7" i="19"/>
  <c r="N10" i="19"/>
  <c r="N11" i="19"/>
  <c r="N6" i="19"/>
  <c r="W22" i="15"/>
  <c r="H71" i="18" s="1"/>
  <c r="J8" i="15"/>
  <c r="J17" i="18" s="1"/>
  <c r="B8" i="15"/>
  <c r="B17" i="18" s="1"/>
  <c r="I8" i="15"/>
  <c r="I17" i="18" s="1"/>
  <c r="H8" i="15"/>
  <c r="H17" i="18" s="1"/>
  <c r="G8" i="15"/>
  <c r="G17" i="18" s="1"/>
  <c r="F8" i="15"/>
  <c r="F17" i="18" s="1"/>
  <c r="E8" i="15"/>
  <c r="E17" i="18" s="1"/>
  <c r="D8" i="15"/>
  <c r="D17" i="18" s="1"/>
  <c r="K8" i="15"/>
  <c r="K17" i="18" s="1"/>
  <c r="C8" i="15"/>
  <c r="C17" i="18" s="1"/>
  <c r="G4" i="19"/>
  <c r="G5" i="19"/>
  <c r="G8" i="19"/>
  <c r="G6" i="19"/>
  <c r="G11" i="19"/>
  <c r="G7" i="19"/>
  <c r="G2" i="19"/>
  <c r="G3" i="19"/>
  <c r="G9" i="19"/>
  <c r="G10" i="19"/>
  <c r="J16" i="15"/>
  <c r="J25" i="18" s="1"/>
  <c r="B16" i="15"/>
  <c r="B25" i="18" s="1"/>
  <c r="I16" i="15"/>
  <c r="I25" i="18" s="1"/>
  <c r="H16" i="15"/>
  <c r="H25" i="18" s="1"/>
  <c r="G16" i="15"/>
  <c r="G25" i="18" s="1"/>
  <c r="F16" i="15"/>
  <c r="F25" i="18" s="1"/>
  <c r="E16" i="15"/>
  <c r="E25" i="18" s="1"/>
  <c r="D16" i="15"/>
  <c r="D25" i="18" s="1"/>
  <c r="K16" i="15"/>
  <c r="K25" i="18" s="1"/>
  <c r="C16" i="15"/>
  <c r="O10" i="19"/>
  <c r="O11" i="19"/>
  <c r="O4" i="19"/>
  <c r="O5" i="19"/>
  <c r="O3" i="19"/>
  <c r="O6" i="19"/>
  <c r="O7" i="19"/>
  <c r="O2" i="19"/>
  <c r="O8" i="19"/>
  <c r="O9" i="19"/>
  <c r="P27" i="15"/>
  <c r="E36" i="20" s="1"/>
  <c r="W18" i="15"/>
  <c r="H67" i="18" s="1"/>
  <c r="I76" i="18"/>
  <c r="O24" i="15"/>
  <c r="D33" i="20" s="1"/>
  <c r="O20" i="15"/>
  <c r="D29" i="20" s="1"/>
  <c r="I69" i="18"/>
  <c r="P20" i="15"/>
  <c r="E29" i="20" s="1"/>
  <c r="O25" i="15"/>
  <c r="D34" i="20" s="1"/>
  <c r="BM5" i="14"/>
  <c r="EQ5" i="14" s="1"/>
  <c r="A26" i="18"/>
  <c r="A66" i="18" s="1"/>
  <c r="A21" i="18"/>
  <c r="A61" i="18" s="1"/>
  <c r="A14" i="18"/>
  <c r="A54" i="18" s="1"/>
  <c r="F14" i="18"/>
  <c r="A23" i="18"/>
  <c r="A63" i="18" s="1"/>
  <c r="A24" i="18"/>
  <c r="A64" i="18" s="1"/>
  <c r="A22" i="18"/>
  <c r="A62" i="18" s="1"/>
  <c r="A25" i="18"/>
  <c r="A65" i="18" s="1"/>
  <c r="I15" i="18"/>
  <c r="I16" i="18"/>
  <c r="P21" i="15"/>
  <c r="E30" i="20" s="1"/>
  <c r="P19" i="15"/>
  <c r="E28" i="20" s="1"/>
  <c r="I68" i="18"/>
  <c r="EQ9" i="14"/>
  <c r="EQ16" i="14"/>
  <c r="FP16" i="14" s="1"/>
  <c r="CL16" i="14"/>
  <c r="EQ15" i="14"/>
  <c r="EQ7" i="14"/>
  <c r="FP7" i="14" s="1"/>
  <c r="CL7" i="14"/>
  <c r="EQ14" i="14"/>
  <c r="FP14" i="14" s="1"/>
  <c r="CL14" i="14"/>
  <c r="EQ6" i="14"/>
  <c r="CL6" i="14"/>
  <c r="EQ13" i="14"/>
  <c r="EQ8" i="14"/>
  <c r="EQ12" i="14"/>
  <c r="FP12" i="14" s="1"/>
  <c r="CL12" i="14"/>
  <c r="EQ11" i="14"/>
  <c r="FP11" i="14" s="1"/>
  <c r="CL11" i="14"/>
  <c r="EQ10" i="14"/>
  <c r="FP10" i="14" s="1"/>
  <c r="CL10" i="14"/>
  <c r="EQ48" i="14"/>
  <c r="EQ40" i="14"/>
  <c r="CL32" i="14"/>
  <c r="EQ47" i="14"/>
  <c r="CL47" i="14"/>
  <c r="EQ39" i="14"/>
  <c r="FP39" i="14" s="1"/>
  <c r="CL39" i="14"/>
  <c r="CL23" i="14"/>
  <c r="EQ54" i="14"/>
  <c r="EQ46" i="14"/>
  <c r="FP46" i="14" s="1"/>
  <c r="CL46" i="14"/>
  <c r="EQ38" i="14"/>
  <c r="FP38" i="14" s="1"/>
  <c r="CL38" i="14"/>
  <c r="CL30" i="14"/>
  <c r="CL22" i="14"/>
  <c r="EQ53" i="14"/>
  <c r="EQ45" i="14"/>
  <c r="EQ37" i="14"/>
  <c r="FP37" i="14" s="1"/>
  <c r="CL37" i="14"/>
  <c r="EQ52" i="14"/>
  <c r="EQ44" i="14"/>
  <c r="FP44" i="14" s="1"/>
  <c r="CL44" i="14"/>
  <c r="CL28" i="14"/>
  <c r="EQ51" i="14"/>
  <c r="FP51" i="14" s="1"/>
  <c r="CL51" i="14"/>
  <c r="EQ43" i="14"/>
  <c r="FP43" i="14" s="1"/>
  <c r="CL43" i="14"/>
  <c r="CL35" i="14"/>
  <c r="CL27" i="14"/>
  <c r="CL19" i="14"/>
  <c r="EQ50" i="14"/>
  <c r="EQ42" i="14"/>
  <c r="FP42" i="14" s="1"/>
  <c r="CL42" i="14"/>
  <c r="CL26" i="14"/>
  <c r="EQ49" i="14"/>
  <c r="FP49" i="14" s="1"/>
  <c r="CL49" i="14"/>
  <c r="EQ41" i="14"/>
  <c r="FP41" i="14" s="1"/>
  <c r="CL41" i="14"/>
  <c r="CL33" i="14"/>
  <c r="CL25" i="14"/>
  <c r="CL17" i="14"/>
  <c r="EQ34" i="14"/>
  <c r="EQ26" i="14"/>
  <c r="FP26" i="14" s="1"/>
  <c r="EQ18" i="14"/>
  <c r="EQ33" i="14"/>
  <c r="FP33" i="14" s="1"/>
  <c r="EQ17" i="14"/>
  <c r="FP17" i="14" s="1"/>
  <c r="EQ25" i="14"/>
  <c r="FP25" i="14" s="1"/>
  <c r="EQ32" i="14"/>
  <c r="FP32" i="14" s="1"/>
  <c r="EQ24" i="14"/>
  <c r="EQ31" i="14"/>
  <c r="EQ23" i="14"/>
  <c r="FP23" i="14" s="1"/>
  <c r="EQ30" i="14"/>
  <c r="FP30" i="14" s="1"/>
  <c r="EQ22" i="14"/>
  <c r="FP22" i="14" s="1"/>
  <c r="EQ21" i="14"/>
  <c r="EQ29" i="14"/>
  <c r="EQ36" i="14"/>
  <c r="EQ28" i="14"/>
  <c r="FP28" i="14" s="1"/>
  <c r="EQ20" i="14"/>
  <c r="EQ35" i="14"/>
  <c r="FP35" i="14" s="1"/>
  <c r="EQ27" i="14"/>
  <c r="FP27" i="14" s="1"/>
  <c r="EQ19" i="14"/>
  <c r="FP19" i="14" s="1"/>
  <c r="EW6" i="14"/>
  <c r="A20" i="18"/>
  <c r="A60" i="18" s="1"/>
  <c r="A19" i="18"/>
  <c r="A59" i="18" s="1"/>
  <c r="A18" i="18"/>
  <c r="A58" i="18" s="1"/>
  <c r="A15" i="18"/>
  <c r="A55" i="18" s="1"/>
  <c r="A16" i="18"/>
  <c r="A56" i="18" s="1"/>
  <c r="A17" i="18"/>
  <c r="A57" i="18" s="1"/>
  <c r="B13" i="18"/>
  <c r="E14" i="18"/>
  <c r="BO5" i="14"/>
  <c r="ES5" i="14" s="1"/>
  <c r="BV5" i="14"/>
  <c r="EZ5" i="14" s="1"/>
  <c r="D21" i="18"/>
  <c r="BW5" i="14"/>
  <c r="FA5" i="14" s="1"/>
  <c r="BY5" i="14"/>
  <c r="FC5" i="14" s="1"/>
  <c r="BZ5" i="14"/>
  <c r="FD5" i="14" s="1"/>
  <c r="BX5" i="14"/>
  <c r="FB5" i="14" s="1"/>
  <c r="BQ5" i="14"/>
  <c r="EU5" i="14" s="1"/>
  <c r="H16" i="18"/>
  <c r="BR5" i="14"/>
  <c r="EV5" i="14" s="1"/>
  <c r="CA5" i="14"/>
  <c r="FE5" i="14" s="1"/>
  <c r="BP5" i="14"/>
  <c r="ET5" i="14" s="1"/>
  <c r="D15" i="18"/>
  <c r="BS5" i="14"/>
  <c r="EW5" i="14" s="1"/>
  <c r="BT5" i="14"/>
  <c r="EX5" i="14" s="1"/>
  <c r="I19" i="18"/>
  <c r="BU5" i="14"/>
  <c r="EY5" i="14" s="1"/>
  <c r="I20" i="18"/>
  <c r="J12" i="18"/>
  <c r="D12" i="18"/>
  <c r="H13" i="18"/>
  <c r="F13" i="18"/>
  <c r="E13" i="18"/>
  <c r="FP47" i="14"/>
  <c r="BY53" i="14"/>
  <c r="FC53" i="14" s="1"/>
  <c r="BY45" i="14"/>
  <c r="FC45" i="14" s="1"/>
  <c r="BY21" i="14"/>
  <c r="FC21" i="14" s="1"/>
  <c r="BY15" i="14"/>
  <c r="FC15" i="14" s="1"/>
  <c r="BY9" i="14"/>
  <c r="FC9" i="14" s="1"/>
  <c r="BY20" i="14"/>
  <c r="FC20" i="14" s="1"/>
  <c r="BY8" i="14"/>
  <c r="FC8" i="14" s="1"/>
  <c r="BY50" i="14"/>
  <c r="FC50" i="14" s="1"/>
  <c r="BY54" i="14"/>
  <c r="CL54" i="14" s="1"/>
  <c r="BY31" i="14"/>
  <c r="FC31" i="14" s="1"/>
  <c r="BY13" i="14"/>
  <c r="FC13" i="14" s="1"/>
  <c r="BY48" i="14"/>
  <c r="FC48" i="14" s="1"/>
  <c r="BY36" i="14"/>
  <c r="CL36" i="14" s="1"/>
  <c r="BY24" i="14"/>
  <c r="CL24" i="14" s="1"/>
  <c r="BY18" i="14"/>
  <c r="FC18" i="14" s="1"/>
  <c r="BY29" i="14"/>
  <c r="FC29" i="14" s="1"/>
  <c r="BY52" i="14"/>
  <c r="FC52" i="14" s="1"/>
  <c r="FP52" i="14" s="1"/>
  <c r="BY40" i="14"/>
  <c r="FC40" i="14" s="1"/>
  <c r="BY34" i="14"/>
  <c r="FC34" i="14" s="1"/>
  <c r="AL55" i="14"/>
  <c r="O27" i="15" l="1"/>
  <c r="D36" i="20" s="1"/>
  <c r="P26" i="15"/>
  <c r="E35" i="20" s="1"/>
  <c r="P25" i="15"/>
  <c r="E34" i="20" s="1"/>
  <c r="O26" i="15"/>
  <c r="D35" i="20" s="1"/>
  <c r="B68" i="18"/>
  <c r="FP21" i="14"/>
  <c r="FP9" i="14"/>
  <c r="O21" i="15"/>
  <c r="D30" i="20" s="1"/>
  <c r="O18" i="15"/>
  <c r="D27" i="20" s="1"/>
  <c r="FP48" i="14"/>
  <c r="FP29" i="14"/>
  <c r="FP50" i="14"/>
  <c r="FP6" i="14"/>
  <c r="CO6" i="14" s="1"/>
  <c r="FP15" i="14"/>
  <c r="FP34" i="14"/>
  <c r="FP40" i="14"/>
  <c r="FP31" i="14"/>
  <c r="FP45" i="14"/>
  <c r="FP53" i="14"/>
  <c r="FP13" i="14"/>
  <c r="FP18" i="14"/>
  <c r="FP20" i="14"/>
  <c r="O23" i="15"/>
  <c r="D32" i="20" s="1"/>
  <c r="I67" i="18"/>
  <c r="B72" i="18"/>
  <c r="P24" i="15"/>
  <c r="E33" i="20" s="1"/>
  <c r="B12" i="18"/>
  <c r="B3" i="15"/>
  <c r="N3" i="15" s="1"/>
  <c r="C12" i="20" s="1"/>
  <c r="P22" i="15"/>
  <c r="E31" i="20" s="1"/>
  <c r="L10" i="15"/>
  <c r="R10" i="15" s="1"/>
  <c r="C59" i="18" s="1"/>
  <c r="P23" i="15"/>
  <c r="E32" i="20" s="1"/>
  <c r="J19" i="18"/>
  <c r="N17" i="15"/>
  <c r="C26" i="20" s="1"/>
  <c r="L17" i="15"/>
  <c r="R17" i="15" s="1"/>
  <c r="C66" i="18" s="1"/>
  <c r="B71" i="18"/>
  <c r="FP8" i="14"/>
  <c r="L16" i="15"/>
  <c r="S16" i="15" s="1"/>
  <c r="D65" i="18" s="1"/>
  <c r="N16" i="15"/>
  <c r="C25" i="20" s="1"/>
  <c r="C25" i="18"/>
  <c r="CO44" i="14"/>
  <c r="CL45" i="14"/>
  <c r="CO46" i="14"/>
  <c r="CO10" i="14"/>
  <c r="CL5" i="14"/>
  <c r="CO7" i="14"/>
  <c r="N11" i="15"/>
  <c r="C20" i="20" s="1"/>
  <c r="FP5" i="14"/>
  <c r="CL34" i="14"/>
  <c r="L12" i="15"/>
  <c r="Q12" i="15" s="1"/>
  <c r="CL52" i="14"/>
  <c r="CO52" i="14" s="1"/>
  <c r="CL53" i="14"/>
  <c r="CO53" i="14" s="1"/>
  <c r="CO11" i="14"/>
  <c r="CL13" i="14"/>
  <c r="CL15" i="14"/>
  <c r="CO15" i="14" s="1"/>
  <c r="L11" i="15"/>
  <c r="S11" i="15" s="1"/>
  <c r="D60" i="18" s="1"/>
  <c r="N12" i="15"/>
  <c r="C21" i="20" s="1"/>
  <c r="L14" i="15"/>
  <c r="Q14" i="15" s="1"/>
  <c r="L15" i="15"/>
  <c r="T15" i="15" s="1"/>
  <c r="E64" i="18" s="1"/>
  <c r="CL50" i="14"/>
  <c r="CL21" i="14"/>
  <c r="CL40" i="14"/>
  <c r="CO12" i="14"/>
  <c r="CO16" i="14"/>
  <c r="N10" i="15"/>
  <c r="C19" i="20" s="1"/>
  <c r="N14" i="15"/>
  <c r="C23" i="20" s="1"/>
  <c r="N15" i="15"/>
  <c r="C24" i="20" s="1"/>
  <c r="CL20" i="14"/>
  <c r="CL29" i="14"/>
  <c r="CL31" i="14"/>
  <c r="L13" i="15"/>
  <c r="W13" i="15" s="1"/>
  <c r="H62" i="18" s="1"/>
  <c r="CL48" i="14"/>
  <c r="CL8" i="14"/>
  <c r="CO14" i="14"/>
  <c r="CL9" i="14"/>
  <c r="N13" i="15"/>
  <c r="C22" i="20" s="1"/>
  <c r="CL18" i="14"/>
  <c r="CO18" i="14" s="1"/>
  <c r="CO35" i="14"/>
  <c r="CO17" i="14"/>
  <c r="CO26" i="14"/>
  <c r="CO25" i="14"/>
  <c r="CO43" i="14"/>
  <c r="CO33" i="14"/>
  <c r="CO42" i="14"/>
  <c r="CO41" i="14"/>
  <c r="CO51" i="14"/>
  <c r="CO32" i="14"/>
  <c r="CO47" i="14"/>
  <c r="CO22" i="14"/>
  <c r="CO23" i="14"/>
  <c r="CO49" i="14"/>
  <c r="CO30" i="14"/>
  <c r="CO19" i="14"/>
  <c r="CO28" i="14"/>
  <c r="CO37" i="14"/>
  <c r="CO38" i="14"/>
  <c r="CO39" i="14"/>
  <c r="CO27" i="14"/>
  <c r="N9" i="15"/>
  <c r="C18" i="20" s="1"/>
  <c r="L9" i="15"/>
  <c r="T9" i="15" s="1"/>
  <c r="E58" i="18" s="1"/>
  <c r="S15" i="15"/>
  <c r="D64" i="18" s="1"/>
  <c r="X10" i="15"/>
  <c r="Z14" i="15"/>
  <c r="K63" i="18" s="1"/>
  <c r="Y13" i="15"/>
  <c r="J62" i="18" s="1"/>
  <c r="S10" i="15"/>
  <c r="D59" i="18" s="1"/>
  <c r="Y10" i="15"/>
  <c r="J59" i="18" s="1"/>
  <c r="U14" i="15"/>
  <c r="F63" i="18" s="1"/>
  <c r="Q15" i="15"/>
  <c r="T14" i="15"/>
  <c r="E63" i="18" s="1"/>
  <c r="N8" i="15"/>
  <c r="C17" i="20" s="1"/>
  <c r="L8" i="15"/>
  <c r="S8" i="15" s="1"/>
  <c r="D57" i="18" s="1"/>
  <c r="L7" i="15"/>
  <c r="W7" i="15" s="1"/>
  <c r="H56" i="18" s="1"/>
  <c r="N7" i="15"/>
  <c r="C16" i="20" s="1"/>
  <c r="L6" i="15"/>
  <c r="T6" i="15" s="1"/>
  <c r="E55" i="18" s="1"/>
  <c r="N6" i="15"/>
  <c r="C15" i="20" s="1"/>
  <c r="L4" i="15"/>
  <c r="Z4" i="15" s="1"/>
  <c r="K53" i="18" s="1"/>
  <c r="N4" i="15"/>
  <c r="C13" i="20" s="1"/>
  <c r="L5" i="15"/>
  <c r="W5" i="15" s="1"/>
  <c r="H54" i="18" s="1"/>
  <c r="N5" i="15"/>
  <c r="C14" i="20" s="1"/>
  <c r="L3" i="15"/>
  <c r="FC54" i="14"/>
  <c r="FP54" i="14" s="1"/>
  <c r="CO54" i="14" s="1"/>
  <c r="FC24" i="14"/>
  <c r="FP24" i="14" s="1"/>
  <c r="CO24" i="14" s="1"/>
  <c r="FC36" i="14"/>
  <c r="FP36" i="14" s="1"/>
  <c r="CO36" i="14" s="1"/>
  <c r="M7" i="15"/>
  <c r="B16" i="20" s="1"/>
  <c r="M6" i="15"/>
  <c r="B15" i="20" s="1"/>
  <c r="A2" i="15"/>
  <c r="M5" i="15"/>
  <c r="B14" i="20" s="1"/>
  <c r="M8" i="15"/>
  <c r="B17" i="20" s="1"/>
  <c r="M9" i="15"/>
  <c r="B18" i="20" s="1"/>
  <c r="M10" i="15"/>
  <c r="B19" i="20" s="1"/>
  <c r="M4" i="15"/>
  <c r="B13" i="20" s="1"/>
  <c r="CO40" i="14" l="1"/>
  <c r="CM40" i="14" s="1"/>
  <c r="W10" i="15"/>
  <c r="H59" i="18" s="1"/>
  <c r="CO34" i="14"/>
  <c r="CM34" i="14" s="1"/>
  <c r="V10" i="15"/>
  <c r="G59" i="18" s="1"/>
  <c r="Q10" i="15"/>
  <c r="CO21" i="14"/>
  <c r="CM21" i="14" s="1"/>
  <c r="CO20" i="14"/>
  <c r="CM20" i="14" s="1"/>
  <c r="Z10" i="15"/>
  <c r="K59" i="18" s="1"/>
  <c r="CO9" i="14"/>
  <c r="CM9" i="14" s="1"/>
  <c r="T10" i="15"/>
  <c r="E59" i="18" s="1"/>
  <c r="U10" i="15"/>
  <c r="F59" i="18" s="1"/>
  <c r="CO29" i="14"/>
  <c r="CM29" i="14" s="1"/>
  <c r="CO48" i="14"/>
  <c r="CM48" i="14" s="1"/>
  <c r="CO45" i="14"/>
  <c r="CM45" i="14" s="1"/>
  <c r="CO50" i="14"/>
  <c r="CM50" i="14" s="1"/>
  <c r="CO31" i="14"/>
  <c r="CM31" i="14" s="1"/>
  <c r="CO13" i="14"/>
  <c r="S17" i="15"/>
  <c r="D66" i="18" s="1"/>
  <c r="R14" i="15"/>
  <c r="C63" i="18" s="1"/>
  <c r="Y17" i="15"/>
  <c r="J66" i="18" s="1"/>
  <c r="CM52" i="14"/>
  <c r="CM54" i="14"/>
  <c r="CM53" i="14"/>
  <c r="CM51" i="14"/>
  <c r="CM49" i="14"/>
  <c r="CM44" i="14"/>
  <c r="CM46" i="14"/>
  <c r="CM41" i="14"/>
  <c r="CM43" i="14"/>
  <c r="CM47" i="14"/>
  <c r="CM42" i="14"/>
  <c r="CM33" i="14"/>
  <c r="CM39" i="14"/>
  <c r="CM38" i="14"/>
  <c r="CM36" i="14"/>
  <c r="CM37" i="14"/>
  <c r="CM35" i="14"/>
  <c r="CM11" i="14"/>
  <c r="CM7" i="14"/>
  <c r="CM24" i="14"/>
  <c r="CM27" i="14"/>
  <c r="CM23" i="14"/>
  <c r="CM10" i="14"/>
  <c r="CM30" i="14"/>
  <c r="CM18" i="14"/>
  <c r="CM22" i="14"/>
  <c r="CM14" i="14"/>
  <c r="CM25" i="14"/>
  <c r="CM16" i="14"/>
  <c r="CM32" i="14"/>
  <c r="CM26" i="14"/>
  <c r="CM28" i="14"/>
  <c r="CM17" i="14"/>
  <c r="CM6" i="14"/>
  <c r="CM19" i="14"/>
  <c r="CM12" i="14"/>
  <c r="CM15" i="14"/>
  <c r="CO8" i="14"/>
  <c r="R11" i="15"/>
  <c r="C60" i="18" s="1"/>
  <c r="Q11" i="15"/>
  <c r="B60" i="18" s="1"/>
  <c r="Z11" i="15"/>
  <c r="K60" i="18" s="1"/>
  <c r="V11" i="15"/>
  <c r="G60" i="18" s="1"/>
  <c r="W14" i="15"/>
  <c r="H63" i="18" s="1"/>
  <c r="X14" i="15"/>
  <c r="I63" i="18" s="1"/>
  <c r="Y12" i="15"/>
  <c r="J61" i="18" s="1"/>
  <c r="T17" i="15"/>
  <c r="E66" i="18" s="1"/>
  <c r="V17" i="15"/>
  <c r="G66" i="18" s="1"/>
  <c r="V12" i="15"/>
  <c r="G61" i="18" s="1"/>
  <c r="W12" i="15"/>
  <c r="H61" i="18" s="1"/>
  <c r="S14" i="15"/>
  <c r="D63" i="18" s="1"/>
  <c r="U17" i="15"/>
  <c r="F66" i="18" s="1"/>
  <c r="Y14" i="15"/>
  <c r="J63" i="18" s="1"/>
  <c r="X12" i="15"/>
  <c r="I61" i="18" s="1"/>
  <c r="R12" i="15"/>
  <c r="C61" i="18" s="1"/>
  <c r="S12" i="15"/>
  <c r="D61" i="18" s="1"/>
  <c r="T12" i="15"/>
  <c r="E61" i="18" s="1"/>
  <c r="X17" i="15"/>
  <c r="I66" i="18" s="1"/>
  <c r="Z17" i="15"/>
  <c r="K66" i="18" s="1"/>
  <c r="R13" i="15"/>
  <c r="C62" i="18" s="1"/>
  <c r="V13" i="15"/>
  <c r="G62" i="18" s="1"/>
  <c r="Q17" i="15"/>
  <c r="B66" i="18" s="1"/>
  <c r="W17" i="15"/>
  <c r="H66" i="18" s="1"/>
  <c r="P17" i="15"/>
  <c r="E26" i="20" s="1"/>
  <c r="Q16" i="15"/>
  <c r="B65" i="18" s="1"/>
  <c r="Z15" i="15"/>
  <c r="K64" i="18" s="1"/>
  <c r="Y15" i="15"/>
  <c r="J64" i="18" s="1"/>
  <c r="X15" i="15"/>
  <c r="I64" i="18" s="1"/>
  <c r="R15" i="15"/>
  <c r="C64" i="18" s="1"/>
  <c r="V15" i="15"/>
  <c r="G64" i="18" s="1"/>
  <c r="W15" i="15"/>
  <c r="H64" i="18" s="1"/>
  <c r="U15" i="15"/>
  <c r="F64" i="18" s="1"/>
  <c r="B59" i="18"/>
  <c r="O10" i="15"/>
  <c r="D19" i="20" s="1"/>
  <c r="Y16" i="15"/>
  <c r="J65" i="18" s="1"/>
  <c r="X16" i="15"/>
  <c r="Z16" i="15"/>
  <c r="K65" i="18" s="1"/>
  <c r="W16" i="15"/>
  <c r="H65" i="18" s="1"/>
  <c r="T16" i="15"/>
  <c r="E65" i="18" s="1"/>
  <c r="U16" i="15"/>
  <c r="F65" i="18" s="1"/>
  <c r="V14" i="15"/>
  <c r="G63" i="18" s="1"/>
  <c r="Z12" i="15"/>
  <c r="K61" i="18" s="1"/>
  <c r="U12" i="15"/>
  <c r="F61" i="18" s="1"/>
  <c r="V16" i="15"/>
  <c r="G65" i="18" s="1"/>
  <c r="R16" i="15"/>
  <c r="C65" i="18" s="1"/>
  <c r="B64" i="18"/>
  <c r="P10" i="15"/>
  <c r="E19" i="20" s="1"/>
  <c r="I59" i="18"/>
  <c r="B61" i="18"/>
  <c r="O14" i="15"/>
  <c r="D23" i="20" s="1"/>
  <c r="B63" i="18"/>
  <c r="P14" i="15"/>
  <c r="E23" i="20" s="1"/>
  <c r="X9" i="15"/>
  <c r="I58" i="18" s="1"/>
  <c r="W9" i="15"/>
  <c r="H58" i="18" s="1"/>
  <c r="U9" i="15"/>
  <c r="F58" i="18" s="1"/>
  <c r="Z9" i="15"/>
  <c r="K58" i="18" s="1"/>
  <c r="S9" i="15"/>
  <c r="D58" i="18" s="1"/>
  <c r="S13" i="15"/>
  <c r="D62" i="18" s="1"/>
  <c r="W11" i="15"/>
  <c r="H60" i="18" s="1"/>
  <c r="U11" i="15"/>
  <c r="F60" i="18" s="1"/>
  <c r="T11" i="15"/>
  <c r="E60" i="18" s="1"/>
  <c r="X11" i="15"/>
  <c r="Y11" i="15"/>
  <c r="J60" i="18" s="1"/>
  <c r="U13" i="15"/>
  <c r="F62" i="18" s="1"/>
  <c r="CO5" i="14"/>
  <c r="Z13" i="15"/>
  <c r="K62" i="18" s="1"/>
  <c r="X13" i="15"/>
  <c r="Q13" i="15"/>
  <c r="T13" i="15"/>
  <c r="E62" i="18" s="1"/>
  <c r="R9" i="15"/>
  <c r="C58" i="18" s="1"/>
  <c r="Q9" i="15"/>
  <c r="V9" i="15"/>
  <c r="G58" i="18" s="1"/>
  <c r="Y9" i="15"/>
  <c r="J58" i="18" s="1"/>
  <c r="T8" i="15"/>
  <c r="E57" i="18" s="1"/>
  <c r="X7" i="15"/>
  <c r="I56" i="18" s="1"/>
  <c r="T7" i="15"/>
  <c r="E56" i="18" s="1"/>
  <c r="V7" i="15"/>
  <c r="G56" i="18" s="1"/>
  <c r="S6" i="15"/>
  <c r="D55" i="18" s="1"/>
  <c r="Y4" i="15"/>
  <c r="J53" i="18" s="1"/>
  <c r="Q4" i="15"/>
  <c r="B53" i="18" s="1"/>
  <c r="V8" i="15"/>
  <c r="G57" i="18" s="1"/>
  <c r="Z8" i="15"/>
  <c r="K57" i="18" s="1"/>
  <c r="Q8" i="15"/>
  <c r="B57" i="18" s="1"/>
  <c r="Y8" i="15"/>
  <c r="J57" i="18" s="1"/>
  <c r="R8" i="15"/>
  <c r="C57" i="18" s="1"/>
  <c r="U8" i="15"/>
  <c r="F57" i="18" s="1"/>
  <c r="W8" i="15"/>
  <c r="H57" i="18" s="1"/>
  <c r="X8" i="15"/>
  <c r="I57" i="18" s="1"/>
  <c r="U7" i="15"/>
  <c r="F56" i="18" s="1"/>
  <c r="Q7" i="15"/>
  <c r="B56" i="18" s="1"/>
  <c r="Y7" i="15"/>
  <c r="J56" i="18" s="1"/>
  <c r="S7" i="15"/>
  <c r="D56" i="18" s="1"/>
  <c r="Z7" i="15"/>
  <c r="K56" i="18" s="1"/>
  <c r="R7" i="15"/>
  <c r="C56" i="18" s="1"/>
  <c r="V6" i="15"/>
  <c r="G55" i="18" s="1"/>
  <c r="W6" i="15"/>
  <c r="H55" i="18" s="1"/>
  <c r="X6" i="15"/>
  <c r="I55" i="18" s="1"/>
  <c r="Q6" i="15"/>
  <c r="B55" i="18" s="1"/>
  <c r="U6" i="15"/>
  <c r="F55" i="18" s="1"/>
  <c r="R6" i="15"/>
  <c r="C55" i="18" s="1"/>
  <c r="Z6" i="15"/>
  <c r="K55" i="18" s="1"/>
  <c r="Y6" i="15"/>
  <c r="J55" i="18" s="1"/>
  <c r="Z5" i="15"/>
  <c r="K54" i="18" s="1"/>
  <c r="T5" i="15"/>
  <c r="E54" i="18" s="1"/>
  <c r="R5" i="15"/>
  <c r="C54" i="18" s="1"/>
  <c r="U5" i="15"/>
  <c r="F54" i="18" s="1"/>
  <c r="X5" i="15"/>
  <c r="I54" i="18" s="1"/>
  <c r="Q5" i="15"/>
  <c r="B54" i="18" s="1"/>
  <c r="S5" i="15"/>
  <c r="D54" i="18" s="1"/>
  <c r="V5" i="15"/>
  <c r="G54" i="18" s="1"/>
  <c r="Y5" i="15"/>
  <c r="J54" i="18" s="1"/>
  <c r="T4" i="15"/>
  <c r="E53" i="18" s="1"/>
  <c r="V4" i="15"/>
  <c r="G53" i="18" s="1"/>
  <c r="S4" i="15"/>
  <c r="D53" i="18" s="1"/>
  <c r="U4" i="15"/>
  <c r="F53" i="18" s="1"/>
  <c r="X4" i="15"/>
  <c r="I53" i="18" s="1"/>
  <c r="R4" i="15"/>
  <c r="C53" i="18" s="1"/>
  <c r="W4" i="15"/>
  <c r="H53" i="18" s="1"/>
  <c r="Z3" i="15"/>
  <c r="K52" i="18" s="1"/>
  <c r="U3" i="15"/>
  <c r="F52" i="18" s="1"/>
  <c r="V3" i="15"/>
  <c r="G52" i="18" s="1"/>
  <c r="Y3" i="15"/>
  <c r="J52" i="18" s="1"/>
  <c r="W3" i="15"/>
  <c r="H52" i="18" s="1"/>
  <c r="R3" i="15"/>
  <c r="C52" i="18" s="1"/>
  <c r="X3" i="15"/>
  <c r="I52" i="18" s="1"/>
  <c r="S3" i="15"/>
  <c r="D52" i="18" s="1"/>
  <c r="T3" i="15"/>
  <c r="E52" i="18" s="1"/>
  <c r="Q3" i="15"/>
  <c r="B52" i="18" s="1"/>
  <c r="AL56" i="14"/>
  <c r="M3" i="15"/>
  <c r="B12" i="20" s="1"/>
  <c r="CN37" i="14" l="1"/>
  <c r="CN13" i="14"/>
  <c r="CN41" i="14"/>
  <c r="CN53" i="14"/>
  <c r="CN33" i="14"/>
  <c r="CN28" i="14"/>
  <c r="CN12" i="14"/>
  <c r="CN24" i="14"/>
  <c r="CN6" i="14"/>
  <c r="CN49" i="14"/>
  <c r="CN16" i="14"/>
  <c r="CM13" i="14"/>
  <c r="CN30" i="14"/>
  <c r="CN34" i="14"/>
  <c r="CN39" i="14"/>
  <c r="CN43" i="14"/>
  <c r="CN44" i="14"/>
  <c r="CN48" i="14"/>
  <c r="CN32" i="14"/>
  <c r="CN26" i="14"/>
  <c r="CN23" i="14"/>
  <c r="CN19" i="14"/>
  <c r="CN40" i="14"/>
  <c r="CN36" i="14"/>
  <c r="CN42" i="14"/>
  <c r="CN46" i="14"/>
  <c r="CN51" i="14"/>
  <c r="CN54" i="14"/>
  <c r="CN29" i="14"/>
  <c r="CN27" i="14"/>
  <c r="CN25" i="14"/>
  <c r="CN17" i="14"/>
  <c r="CN35" i="14"/>
  <c r="CN38" i="14"/>
  <c r="CN47" i="14"/>
  <c r="CN45" i="14"/>
  <c r="CN50" i="14"/>
  <c r="CN52" i="14"/>
  <c r="CN31" i="14"/>
  <c r="O17" i="15"/>
  <c r="D26" i="20" s="1"/>
  <c r="O11" i="15"/>
  <c r="D20" i="20" s="1"/>
  <c r="CM8" i="14"/>
  <c r="CN5" i="14"/>
  <c r="CM5" i="14"/>
  <c r="CN22" i="14"/>
  <c r="CN18" i="14"/>
  <c r="CN10" i="14"/>
  <c r="CN9" i="14"/>
  <c r="CN7" i="14"/>
  <c r="CN11" i="14"/>
  <c r="CN8" i="14"/>
  <c r="CN21" i="14"/>
  <c r="CN15" i="14"/>
  <c r="CN14" i="14"/>
  <c r="CN20" i="14"/>
  <c r="O12" i="15"/>
  <c r="D21" i="20" s="1"/>
  <c r="O16" i="15"/>
  <c r="D25" i="20" s="1"/>
  <c r="O15" i="15"/>
  <c r="D24" i="20" s="1"/>
  <c r="P15" i="15"/>
  <c r="E24" i="20" s="1"/>
  <c r="P12" i="15"/>
  <c r="E21" i="20" s="1"/>
  <c r="P16" i="15"/>
  <c r="E25" i="20" s="1"/>
  <c r="I65" i="18"/>
  <c r="P11" i="15"/>
  <c r="E20" i="20" s="1"/>
  <c r="I60" i="18"/>
  <c r="O13" i="15"/>
  <c r="D22" i="20" s="1"/>
  <c r="B62" i="18"/>
  <c r="P13" i="15"/>
  <c r="E22" i="20" s="1"/>
  <c r="I62" i="18"/>
  <c r="O9" i="15"/>
  <c r="D18" i="20" s="1"/>
  <c r="B58" i="18"/>
  <c r="P9" i="15"/>
  <c r="E18" i="20" s="1"/>
  <c r="P8" i="15"/>
  <c r="E17" i="20" s="1"/>
  <c r="P3" i="15"/>
  <c r="E12" i="20" s="1"/>
  <c r="P4" i="15"/>
  <c r="E13" i="20" s="1"/>
  <c r="O4" i="15"/>
  <c r="D13" i="20" s="1"/>
  <c r="O5" i="15"/>
  <c r="D14" i="20" s="1"/>
  <c r="P5" i="15"/>
  <c r="E14" i="20" s="1"/>
  <c r="O7" i="15"/>
  <c r="D16" i="20" s="1"/>
  <c r="P7" i="15"/>
  <c r="E16" i="20" s="1"/>
  <c r="O8" i="15"/>
  <c r="D17" i="20" s="1"/>
  <c r="O6" i="15"/>
  <c r="D15" i="20" s="1"/>
  <c r="P6" i="15"/>
  <c r="E15" i="20" s="1"/>
  <c r="O3" i="15"/>
  <c r="D12" i="20" s="1"/>
</calcChain>
</file>

<file path=xl/sharedStrings.xml><?xml version="1.0" encoding="utf-8"?>
<sst xmlns="http://schemas.openxmlformats.org/spreadsheetml/2006/main" count="123" uniqueCount="105">
  <si>
    <t>ที่</t>
  </si>
  <si>
    <t>ชื่อ - สกุล</t>
  </si>
  <si>
    <t>รวม</t>
  </si>
  <si>
    <t>เฉลี่ย</t>
  </si>
  <si>
    <t>เกรดเฉลี่ย</t>
  </si>
  <si>
    <t>ลำดับที่</t>
  </si>
  <si>
    <t>จำนวนนักเรียน</t>
  </si>
  <si>
    <t>ผลการเรียน 4</t>
  </si>
  <si>
    <t>ผลการเรียน 3.5</t>
  </si>
  <si>
    <t>ผลการเรียน 3</t>
  </si>
  <si>
    <t>ผลการเรียน 2.5</t>
  </si>
  <si>
    <t>ผลการเรียน 2</t>
  </si>
  <si>
    <t>ผลการเรียน 1.5</t>
  </si>
  <si>
    <t>ผลการเรียน 1</t>
  </si>
  <si>
    <t>ผลการเรียน 0</t>
  </si>
  <si>
    <t>ผลการเรียน ร</t>
  </si>
  <si>
    <t>ผลการเรียน มส</t>
  </si>
  <si>
    <t>ร้อยละของนักเรียนที่ได้ผลการเรียนระดับดี(3) ขึ้นไป</t>
  </si>
  <si>
    <t>ผลการเรียนเฉลี่ยของรายวิชา</t>
  </si>
  <si>
    <t>ร้อยละของนักเรียนที่ไม่ผ่านการประเมิน</t>
  </si>
  <si>
    <t>ส่วนเบี่ยงเบนมาตรฐาน</t>
  </si>
  <si>
    <t>ผลการเรียน 4 คิดเป็น %</t>
  </si>
  <si>
    <t>ผลการเรียน 3.5 คิดเป็น %</t>
  </si>
  <si>
    <t>ผลการเรียน 3 คิดเป็น %</t>
  </si>
  <si>
    <t>ผลการเรียน 2.5 คิดเป็น %</t>
  </si>
  <si>
    <t>ผลการเรียน 2 คิดเป็น %</t>
  </si>
  <si>
    <t>ผลการเรียน 1.5 คิดเป็น %</t>
  </si>
  <si>
    <t>ผลการเรียน 1 คิดเป็น %</t>
  </si>
  <si>
    <t>ผลการเรียน 0 คิดเป็น %</t>
  </si>
  <si>
    <t>ผลการเรียน ร คิดเป็น %</t>
  </si>
  <si>
    <t>ผลการเรียน มส คิดเป็น %</t>
  </si>
  <si>
    <t>ผู้เรียน</t>
  </si>
  <si>
    <t>ครูที่ปรึกษา</t>
  </si>
  <si>
    <t>เด็กชาย</t>
  </si>
  <si>
    <t>นาย</t>
  </si>
  <si>
    <t>นางสาว</t>
  </si>
  <si>
    <t>รายงานผลเกรดเฉลี่ยแต่ละรายวิชา</t>
  </si>
  <si>
    <r>
      <t xml:space="preserve">   การกรอกคะแนนในแบบฟอร์มนี้นั้นเพื่ออำนวยความสะดวกต่อครูที่ปรึกษาในการรายงานผลการเรียนให้ผู้ปกครองของนักเรียนรับทราบโดยใช้แบบฟอร์มการรายงานผลการเรียนที่มีรูปแบบเหมือนกันในทุกระดับชั้น
๑ . ให้เปลี่ยนระดับชั้นเรียน ภาคเรียน ปีการศึกษา และชื่อคุณครูที่ปรึกษา
๒ . ให้เปลี่ยนชื่อรายวิชาให้ตรงกันกับรายวิชาที่เรียนในภาคเรียนนั้น
๓ . ให้กรอกชื่อนักเรียนในลักษณะ </t>
    </r>
    <r>
      <rPr>
        <sz val="16"/>
        <color rgb="FFFF0000"/>
        <rFont val="Angsana New"/>
        <family val="1"/>
      </rPr>
      <t xml:space="preserve">"เด็กชายรักดี  รักเรียน" </t>
    </r>
    <r>
      <rPr>
        <sz val="16"/>
        <rFont val="Angsana New"/>
        <family val="1"/>
      </rPr>
      <t xml:space="preserve">เป็นต้น
๔ . ให้กรอกคะแนนตามที่ครูประจำวิชาแจ้งคะแนนมาให้ครูที่ปรึกษา
</t>
    </r>
    <r>
      <rPr>
        <sz val="16"/>
        <color rgb="FFFF0000"/>
        <rFont val="Angsana New"/>
        <family val="1"/>
      </rPr>
      <t>การกรอกผลการเรียน</t>
    </r>
    <r>
      <rPr>
        <sz val="16"/>
        <rFont val="Angsana New"/>
        <family val="1"/>
      </rPr>
      <t xml:space="preserve">
   การกรอกผลการเรียนนั้นให้ครูที่ปรึกษากรอกคะแนนตามใบแจ้งคะแนนของครูผู้สอนผลการเรียนที่มีไม่ถึง </t>
    </r>
    <r>
      <rPr>
        <sz val="16"/>
        <color rgb="FFFF0000"/>
        <rFont val="Angsana New"/>
        <family val="1"/>
      </rPr>
      <t>50 คะแนน</t>
    </r>
    <r>
      <rPr>
        <sz val="16"/>
        <rFont val="Angsana New"/>
        <family val="1"/>
      </rPr>
      <t xml:space="preserve"> ผลที่ได้จะเป็น </t>
    </r>
    <r>
      <rPr>
        <sz val="16"/>
        <color rgb="FFFF0000"/>
        <rFont val="Angsana New"/>
        <family val="1"/>
      </rPr>
      <t>0</t>
    </r>
    <r>
      <rPr>
        <sz val="16"/>
        <rFont val="Angsana New"/>
        <family val="1"/>
      </rPr>
      <t xml:space="preserve"> ส่วนผลการเรียนที่มี</t>
    </r>
    <r>
      <rPr>
        <sz val="16"/>
        <color rgb="FFFF0000"/>
        <rFont val="Angsana New"/>
        <family val="1"/>
      </rPr>
      <t>คะแนนมากกว่า 50 คะแนนจะตักเกรดตามเกณฑ์ของการวัดผลและประเมินผล</t>
    </r>
    <r>
      <rPr>
        <sz val="16"/>
        <rFont val="Angsana New"/>
        <family val="1"/>
      </rPr>
      <t xml:space="preserve"> กรณีที่ครูผู้สอนแจ้งผลการเรียนเป็น </t>
    </r>
    <r>
      <rPr>
        <sz val="16"/>
        <color rgb="FFFF0000"/>
        <rFont val="Angsana New"/>
        <family val="1"/>
      </rPr>
      <t xml:space="preserve">มส,ร </t>
    </r>
    <r>
      <rPr>
        <sz val="16"/>
        <rFont val="Angsana New"/>
        <family val="1"/>
      </rPr>
      <t xml:space="preserve">ให้ครูประจำชั้นกรอกข้อมูลในลักษณะดังต่อไปนี้
ผลการเรียนที่เป็น  </t>
    </r>
    <r>
      <rPr>
        <sz val="16"/>
        <color rgb="FFFF0000"/>
        <rFont val="Angsana New"/>
        <family val="1"/>
      </rPr>
      <t>มส</t>
    </r>
    <r>
      <rPr>
        <sz val="16"/>
        <rFont val="Angsana New"/>
        <family val="1"/>
      </rPr>
      <t xml:space="preserve">  ให้กรอก </t>
    </r>
    <r>
      <rPr>
        <sz val="16"/>
        <color rgb="FFFF0000"/>
        <rFont val="Angsana New"/>
        <family val="1"/>
      </rPr>
      <t xml:space="preserve">มส     </t>
    </r>
    <r>
      <rPr>
        <sz val="16"/>
        <rFont val="Angsana New"/>
        <family val="1"/>
      </rPr>
      <t xml:space="preserve">     และจะไม่นำมาคิดเกรดเฉลี่ย
ผลการเรียนที่เป็น  </t>
    </r>
    <r>
      <rPr>
        <sz val="16"/>
        <color rgb="FFFF0000"/>
        <rFont val="Angsana New"/>
        <family val="1"/>
      </rPr>
      <t>ร</t>
    </r>
    <r>
      <rPr>
        <sz val="16"/>
        <rFont val="Angsana New"/>
        <family val="1"/>
      </rPr>
      <t xml:space="preserve">     ให้กรอก </t>
    </r>
    <r>
      <rPr>
        <sz val="16"/>
        <color rgb="FFFF0000"/>
        <rFont val="Angsana New"/>
        <family val="1"/>
      </rPr>
      <t>ร หรือ -</t>
    </r>
    <r>
      <rPr>
        <sz val="16"/>
        <rFont val="Angsana New"/>
        <family val="1"/>
      </rPr>
      <t xml:space="preserve">  และจะไม่นำมาคิดเกรดเฉลี่ย</t>
    </r>
  </si>
  <si>
    <t>คำแนะนำการใช้งาน</t>
  </si>
  <si>
    <t>เด็กหญิง</t>
  </si>
  <si>
    <t>ลำดับ</t>
  </si>
  <si>
    <t>รหัสวิชา</t>
  </si>
  <si>
    <t>ชื่อวิชา</t>
  </si>
  <si>
    <t>หน่วยกิต</t>
  </si>
  <si>
    <t>วิชาพื้นฐาน</t>
  </si>
  <si>
    <t>วิชาเพิ่มเติม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</si>
  <si>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</si>
  <si>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</si>
  <si>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</si>
  <si>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</si>
  <si>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</si>
  <si>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</si>
  <si>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</si>
  <si>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</si>
  <si>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</si>
  <si>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</si>
  <si>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</si>
  <si>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</si>
  <si>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</si>
  <si>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</si>
  <si>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</si>
  <si>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</si>
  <si>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</si>
  <si>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</si>
  <si>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</si>
  <si>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ชั้นมัธยมศึกษาปีที่ 2/10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</si>
  <si>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</si>
  <si>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</si>
  <si>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</si>
  <si>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</si>
  <si>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</si>
  <si>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</si>
  <si>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</si>
  <si>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</si>
  <si>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</si>
  <si>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ชั้นมัธยมศึกษาปีที่ 3/10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</si>
  <si>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</si>
  <si>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</si>
  <si>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</si>
  <si>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</si>
  <si>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</si>
  <si>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</si>
  <si>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</si>
  <si>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</si>
  <si>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</si>
  <si>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 xml:space="preserve">ภาคเรียน   </t>
  </si>
  <si>
    <t xml:space="preserve">ชั้นเรียน   </t>
  </si>
  <si>
    <t xml:space="preserve">ปีการศึกษา   </t>
  </si>
  <si>
    <t xml:space="preserve">ครูที่ปรึกษา   </t>
  </si>
  <si>
    <t>กรุณาเลือกภาคเรียน</t>
  </si>
  <si>
    <t>กรุณาเลือกปีการศึกษา</t>
  </si>
  <si>
    <t>โรงเรียนเทศบาล ๒ (คลองจิหลาด)</t>
  </si>
  <si>
    <t xml:space="preserve">ครูที่ปรึกษา </t>
  </si>
  <si>
    <t>สรุปผลการเรียนทุกรายวิชา GPA</t>
  </si>
  <si>
    <t>อำเภอเมือง จังหวัดกระบี่ สังกัดเทศบาลเมืองกระบี่</t>
  </si>
  <si>
    <t>จำนวนนักเรียนที่ได้ระดับผลการเรียน</t>
  </si>
  <si>
    <t>มส</t>
  </si>
  <si>
    <t>ร</t>
  </si>
  <si>
    <t>หมายเหตุ</t>
  </si>
  <si>
    <t>จำนวนนักเรียนที่ได้ระดับผลการเรียน (เปอร์เซ็น)</t>
  </si>
  <si>
    <t>รายชื่อวิชาในการจัดการเรียนการสอน</t>
  </si>
  <si>
    <t>ร้อยละของนักเรียนที่ได้
ผลการเรียนระดับดี(3) ขึ้นไป</t>
  </si>
  <si>
    <t>ร้อยละของนักเรียนที่
ไม่ผ่านการประเมิน</t>
  </si>
  <si>
    <t>ผลการเรียนเฉลี่ย
ของรายวิชา</t>
  </si>
  <si>
    <t>ส่วนเบี่ยงเบน
มาตรฐาน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</si>
</sst>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00000"/>
  </numFmts>
  <fonts count="35" x14ac:knownFonts="1">
    <font>
      <sz val="10"/>
      <name val="Arial"/>
    </font>
    <font>
      <sz val="8"/>
      <name val="Arial"/>
      <family val="2"/>
    </font>
    <font>
      <b/>
      <sz val="14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sz val="16"/>
      <color theme="0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b/>
      <sz val="72"/>
      <color rgb="FFFF0000"/>
      <name val="Angsana New"/>
      <family val="1"/>
    </font>
    <font>
      <sz val="20"/>
      <color theme="1"/>
      <name val="Angsana New"/>
      <family val="1"/>
    </font>
    <font>
      <sz val="24"/>
      <name val="Angsana New"/>
      <family val="1"/>
    </font>
    <font>
      <sz val="20"/>
      <color rgb="FFFF0000"/>
      <name val="Angsana New"/>
      <family val="1"/>
    </font>
    <font>
      <sz val="14"/>
      <color rgb="FFFF0000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0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b/>
      <sz val="18"/>
      <color indexed="8"/>
      <name val="Angsana New"/>
      <family val="1"/>
    </font>
    <font>
      <sz val="18"/>
      <color rgb="FFFF0000"/>
      <name val="Angsana New"/>
      <family val="1"/>
    </font>
    <font>
      <b/>
      <sz val="18"/>
      <color rgb="FFFF0000"/>
      <name val="Angsana New"/>
      <family val="1"/>
    </font>
    <font>
      <sz val="18"/>
      <color theme="1" tint="4.9989318521683403E-2"/>
      <name val="Angsana New"/>
      <family val="1"/>
    </font>
    <font>
      <sz val="10"/>
      <name val="Arial"/>
      <family val="2"/>
    </font>
    <font>
      <b/>
      <sz val="26"/>
      <color rgb="FFFF0000"/>
      <name val="Angsana New"/>
      <family val="1"/>
    </font>
    <font>
      <sz val="14"/>
      <color theme="1" tint="4.9989318521683403E-2"/>
      <name val="Angsana New"/>
      <family val="1"/>
    </font>
    <font>
      <b/>
      <i/>
      <sz val="18"/>
      <color rgb="FFFF0000"/>
      <name val="Angsana New"/>
      <family val="1"/>
    </font>
    <font>
      <b/>
      <sz val="14"/>
      <color rgb="FFFF0000"/>
      <name val="Angsana New"/>
      <family val="1"/>
    </font>
    <font>
      <sz val="11"/>
      <color theme="1" tint="4.9989318521683403E-2"/>
      <name val="Angsana New"/>
      <family val="1"/>
    </font>
    <font>
      <sz val="11"/>
      <color rgb="FFFF0000"/>
      <name val="Angsana New"/>
      <family val="1"/>
    </font>
    <font>
      <sz val="8"/>
      <color rgb="FF454545"/>
      <name val="Courier New"/>
      <family val="3"/>
    </font>
    <font>
      <b/>
      <sz val="18"/>
      <color theme="0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07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87" fontId="4" fillId="2" borderId="0" xfId="0" applyNumberFormat="1" applyFont="1" applyFill="1" applyAlignment="1" applyProtection="1">
      <alignment horizontal="center"/>
      <protection hidden="1"/>
    </xf>
    <xf numFmtId="187" fontId="7" fillId="2" borderId="1" xfId="0" applyNumberFormat="1" applyFont="1" applyFill="1" applyBorder="1" applyAlignment="1" applyProtection="1">
      <alignment horizontal="center" vertical="center" textRotation="90"/>
      <protection hidden="1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87" fontId="5" fillId="2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87" fontId="6" fillId="2" borderId="0" xfId="0" applyNumberFormat="1" applyFont="1" applyFill="1" applyAlignment="1" applyProtection="1">
      <alignment vertical="center" textRotation="90"/>
      <protection hidden="1"/>
    </xf>
    <xf numFmtId="0" fontId="8" fillId="2" borderId="0" xfId="0" applyFont="1" applyFill="1" applyAlignment="1" applyProtection="1">
      <alignment horizontal="center"/>
      <protection hidden="1"/>
    </xf>
    <xf numFmtId="187" fontId="8" fillId="2" borderId="0" xfId="0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2" fontId="8" fillId="2" borderId="0" xfId="0" applyNumberFormat="1" applyFont="1" applyFill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textRotation="90"/>
      <protection hidden="1"/>
    </xf>
    <xf numFmtId="0" fontId="6" fillId="2" borderId="4" xfId="0" applyFont="1" applyFill="1" applyBorder="1" applyAlignment="1" applyProtection="1">
      <alignment vertical="center" textRotation="90"/>
      <protection hidden="1"/>
    </xf>
    <xf numFmtId="0" fontId="17" fillId="2" borderId="0" xfId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18" fillId="2" borderId="0" xfId="0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hidden="1"/>
    </xf>
    <xf numFmtId="0" fontId="26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16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textRotation="90"/>
    </xf>
    <xf numFmtId="0" fontId="8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25" fillId="2" borderId="0" xfId="0" applyFont="1" applyFill="1" applyAlignment="1" applyProtection="1">
      <alignment horizontal="center" vertical="center"/>
      <protection hidden="1"/>
    </xf>
    <xf numFmtId="2" fontId="25" fillId="2" borderId="0" xfId="0" applyNumberFormat="1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Alignment="1" applyProtection="1">
      <alignment horizontal="center" vertical="center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2" fontId="29" fillId="2" borderId="1" xfId="0" applyNumberFormat="1" applyFont="1" applyFill="1" applyBorder="1" applyAlignment="1" applyProtection="1">
      <alignment horizontal="center" vertical="center"/>
      <protection hidden="1"/>
    </xf>
    <xf numFmtId="0" fontId="27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28" xfId="0" applyFont="1" applyFill="1" applyBorder="1" applyAlignment="1">
      <alignment horizontal="center" textRotation="90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horizontal="center" vertical="center" textRotation="90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8" fillId="2" borderId="29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1" fillId="2" borderId="0" xfId="0" applyFont="1" applyFill="1" applyAlignment="1">
      <alignment vertical="center"/>
    </xf>
    <xf numFmtId="0" fontId="31" fillId="2" borderId="5" xfId="0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4" borderId="0" xfId="0" applyFont="1" applyFill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2" fillId="2" borderId="0" xfId="0" applyFont="1" applyFill="1"/>
    <xf numFmtId="2" fontId="15" fillId="2" borderId="12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23" xfId="0" applyNumberFormat="1" applyFont="1" applyFill="1" applyBorder="1" applyAlignment="1">
      <alignment horizontal="center"/>
    </xf>
    <xf numFmtId="2" fontId="15" fillId="2" borderId="24" xfId="0" applyNumberFormat="1" applyFont="1" applyFill="1" applyBorder="1" applyAlignment="1">
      <alignment horizontal="center"/>
    </xf>
    <xf numFmtId="2" fontId="15" fillId="2" borderId="2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2" fontId="15" fillId="2" borderId="13" xfId="0" applyNumberFormat="1" applyFont="1" applyFill="1" applyBorder="1" applyAlignment="1">
      <alignment horizontal="center"/>
    </xf>
    <xf numFmtId="2" fontId="15" fillId="2" borderId="14" xfId="0" applyNumberFormat="1" applyFont="1" applyFill="1" applyBorder="1" applyAlignment="1">
      <alignment horizontal="center"/>
    </xf>
    <xf numFmtId="2" fontId="15" fillId="2" borderId="26" xfId="0" applyNumberFormat="1" applyFont="1" applyFill="1" applyBorder="1" applyAlignment="1">
      <alignment horizontal="center"/>
    </xf>
    <xf numFmtId="2" fontId="15" fillId="2" borderId="27" xfId="0" applyNumberFormat="1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2" fontId="15" fillId="2" borderId="1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textRotation="90"/>
      <protection hidden="1"/>
    </xf>
    <xf numFmtId="188" fontId="27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hidden="1"/>
    </xf>
    <xf numFmtId="2" fontId="16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2" fontId="6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20" fillId="2" borderId="6" xfId="0" applyFont="1" applyFill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187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2" fillId="2" borderId="19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335280</xdr:colOff>
      <xdr:row>0</xdr:row>
      <xdr:rowOff>106680</xdr:rowOff>
    </xdr:from>
    <xdr:to>
      <xdr:col>5</xdr:col>
      <xdr:colOff>288379</xdr:colOff>
      <xdr:row>4</xdr:row>
      <xdr:rowOff>107905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F10F370-5F42-4A36-B124-1B790FBB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3240" y="106680"/>
          <a:ext cx="1210399" cy="1189945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304800</xdr:colOff>
      <xdr:row>40</xdr:row>
      <xdr:rowOff>106680</xdr:rowOff>
    </xdr:from>
    <xdr:to>
      <xdr:col>5</xdr:col>
      <xdr:colOff>257899</xdr:colOff>
      <xdr:row>44</xdr:row>
      <xdr:rowOff>107905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B2D261EB-A7B5-4ADF-AB34-44C6C6F3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2760" y="12024360"/>
          <a:ext cx="1210399" cy="1189945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525780</xdr:colOff>
      <xdr:row>0</xdr:row>
      <xdr:rowOff>152400</xdr:rowOff>
    </xdr:from>
    <xdr:to>
      <xdr:col>3</xdr:col>
      <xdr:colOff>29299</xdr:colOff>
      <xdr:row>4</xdr:row>
      <xdr:rowOff>153625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773FD34-CB01-480E-BA0B-6B368543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4640" y="152400"/>
          <a:ext cx="1210399" cy="1189945"/>
        </a:xfrm>
        <a:prstGeom prst="rect">
          <a:avLst/>
        </a:prstGeom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Add-Point-M-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การใช้งาน"/>
      <sheetName val="ทั่วไป"/>
      <sheetName val="point-grade"/>
      <sheetName val="Coun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3"/>
  <sheetViews>
    <sheetView zoomScale="90" zoomScaleNormal="90" workbookViewId="0">
      <selection activeCell="A2" sqref="A2:I2"/>
    </sheetView>
  </sheetViews>
  <sheetFormatPr defaultColWidth="9.109375" defaultRowHeight="25.8" x14ac:dyDescent="0.65"/>
  <cols>
    <col min="1" max="1" width="9.109375" style="31" customWidth="1"/>
    <col min="2" max="16384" width="9.109375" style="31"/>
  </cols>
  <sheetData>
    <row r="1" spans="1:9" ht="37.200000000000003" x14ac:dyDescent="0.95">
      <c r="A1" s="147" t="s">
        <v>38</v>
      </c>
      <c r="B1" s="147"/>
      <c r="C1" s="147"/>
      <c r="D1" s="147"/>
      <c r="E1" s="147"/>
      <c r="F1" s="147"/>
      <c r="G1" s="147"/>
      <c r="H1" s="147"/>
      <c r="I1" s="147"/>
    </row>
    <row r="2" spans="1:9" ht="408.75" customHeight="1" x14ac:dyDescent="0.65">
      <c r="A2" s="148" t="s">
        <v>37</v>
      </c>
      <c r="B2" s="149"/>
      <c r="C2" s="149"/>
      <c r="D2" s="149"/>
      <c r="E2" s="149"/>
      <c r="F2" s="149"/>
      <c r="G2" s="149"/>
      <c r="H2" s="149"/>
      <c r="I2" s="149"/>
    </row>
    <row r="3" spans="1:9" x14ac:dyDescent="0.65">
      <c r="A3" s="146"/>
      <c r="B3" s="146"/>
      <c r="C3" s="146"/>
      <c r="D3" s="146"/>
      <c r="E3" s="146"/>
      <c r="F3" s="146"/>
      <c r="G3" s="146"/>
      <c r="H3" s="146"/>
      <c r="I3" s="146"/>
    </row>
    <row r="4" spans="1:9" x14ac:dyDescent="0.65">
      <c r="A4" s="146"/>
      <c r="B4" s="146"/>
      <c r="C4" s="146"/>
      <c r="D4" s="146"/>
      <c r="E4" s="146"/>
      <c r="F4" s="146"/>
      <c r="G4" s="146"/>
      <c r="H4" s="146"/>
      <c r="I4" s="146"/>
    </row>
    <row r="5" spans="1:9" x14ac:dyDescent="0.65">
      <c r="A5" s="146"/>
      <c r="B5" s="146"/>
      <c r="C5" s="146"/>
      <c r="D5" s="146"/>
      <c r="E5" s="146"/>
      <c r="F5" s="146"/>
      <c r="G5" s="146"/>
      <c r="H5" s="146"/>
      <c r="I5" s="146"/>
    </row>
    <row r="6" spans="1:9" x14ac:dyDescent="0.65">
      <c r="A6" s="146"/>
      <c r="B6" s="146"/>
      <c r="C6" s="146"/>
      <c r="D6" s="146"/>
      <c r="E6" s="146"/>
      <c r="F6" s="146"/>
      <c r="G6" s="146"/>
      <c r="H6" s="146"/>
      <c r="I6" s="146"/>
    </row>
    <row r="7" spans="1:9" x14ac:dyDescent="0.65">
      <c r="A7" s="146"/>
      <c r="B7" s="146"/>
      <c r="C7" s="146"/>
      <c r="D7" s="146"/>
      <c r="E7" s="146"/>
      <c r="F7" s="146"/>
      <c r="G7" s="146"/>
      <c r="H7" s="146"/>
      <c r="I7" s="146"/>
    </row>
    <row r="8" spans="1:9" x14ac:dyDescent="0.65">
      <c r="A8" s="146"/>
      <c r="B8" s="146"/>
      <c r="C8" s="146"/>
      <c r="D8" s="146"/>
      <c r="E8" s="146"/>
      <c r="F8" s="146"/>
      <c r="G8" s="146"/>
      <c r="H8" s="146"/>
      <c r="I8" s="146"/>
    </row>
    <row r="9" spans="1:9" x14ac:dyDescent="0.65">
      <c r="A9" s="146"/>
      <c r="B9" s="146"/>
      <c r="C9" s="146"/>
      <c r="D9" s="146"/>
      <c r="E9" s="146"/>
      <c r="F9" s="146"/>
      <c r="G9" s="146"/>
      <c r="H9" s="146"/>
      <c r="I9" s="146"/>
    </row>
    <row r="10" spans="1:9" x14ac:dyDescent="0.65">
      <c r="A10" s="146"/>
      <c r="B10" s="146"/>
      <c r="C10" s="146"/>
      <c r="D10" s="146"/>
      <c r="E10" s="146"/>
      <c r="F10" s="146"/>
      <c r="G10" s="146"/>
      <c r="H10" s="146"/>
      <c r="I10" s="146"/>
    </row>
    <row r="11" spans="1:9" x14ac:dyDescent="0.65">
      <c r="A11" s="146"/>
      <c r="B11" s="146"/>
      <c r="C11" s="146"/>
      <c r="D11" s="146"/>
      <c r="E11" s="146"/>
      <c r="F11" s="146"/>
      <c r="G11" s="146"/>
      <c r="H11" s="146"/>
      <c r="I11" s="146"/>
    </row>
    <row r="12" spans="1:9" x14ac:dyDescent="0.65">
      <c r="A12" s="146"/>
      <c r="B12" s="146"/>
      <c r="C12" s="146"/>
      <c r="D12" s="146"/>
      <c r="E12" s="146"/>
      <c r="F12" s="146"/>
      <c r="G12" s="146"/>
      <c r="H12" s="146"/>
      <c r="I12" s="146"/>
    </row>
    <row r="13" spans="1:9" x14ac:dyDescent="0.65">
      <c r="A13" s="146"/>
      <c r="B13" s="146"/>
      <c r="C13" s="146"/>
      <c r="D13" s="146"/>
      <c r="E13" s="146"/>
      <c r="F13" s="146"/>
      <c r="G13" s="146"/>
      <c r="H13" s="146"/>
      <c r="I13" s="146"/>
    </row>
  </sheetData>
  <sheetProtection algorithmName="SHA-512" hashValue="Bv62v59FGckAzQq5FlDAbGKh159Eg3KXbLUP9JkceruYJ/mylI5pr705D52U+sARSI6On9efc5irY8vaK1ve5w==" saltValue="2LGq8bBMgiJppxM8Qaq93w==" spinCount="100000" sheet="1" objects="1" scenarios="1"/>
  <mergeCells count="13">
    <mergeCell ref="A1:I1"/>
    <mergeCell ref="A2:I2"/>
    <mergeCell ref="A3:I3"/>
    <mergeCell ref="A4:I4"/>
    <mergeCell ref="A5:I5"/>
    <mergeCell ref="A6:I6"/>
    <mergeCell ref="A13:I13"/>
    <mergeCell ref="A7:I7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workbookViewId="0">
      <selection activeCell="F2" sqref="F2"/>
    </sheetView>
  </sheetViews>
  <sheetFormatPr defaultColWidth="9.109375" defaultRowHeight="23.4" x14ac:dyDescent="0.6"/>
  <cols>
    <col min="1" max="7" width="9.109375" style="33"/>
    <col min="8" max="8" width="48.109375" style="33" customWidth="1"/>
    <col min="9" max="9" width="23.88671875" style="33" customWidth="1"/>
    <col min="10" max="10" width="19.88671875" style="33" customWidth="1"/>
    <col min="11" max="11" width="9.109375" style="33"/>
    <col min="12" max="12" width="9.33203125" style="33" customWidth="1"/>
    <col min="13" max="17" width="9.109375" style="33"/>
    <col min="18" max="18" width="3.33203125" style="33" customWidth="1"/>
    <col min="19" max="19" width="10.88671875" style="33" customWidth="1"/>
    <col min="20" max="20" width="2.88671875" style="33" customWidth="1"/>
    <col min="21" max="21" width="11.6640625" style="33" customWidth="1"/>
    <col min="22" max="16384" width="9.109375" style="33"/>
  </cols>
  <sheetData>
    <row r="1" spans="1:23" x14ac:dyDescent="0.6">
      <c r="A1" s="151" t="s">
        <v>43</v>
      </c>
      <c r="B1" s="151"/>
      <c r="C1" s="151"/>
      <c r="D1" s="151"/>
      <c r="E1" s="151"/>
      <c r="F1" s="151"/>
      <c r="H1" s="33" t="s">
        <v>46</v>
      </c>
      <c r="I1" s="33" t="s">
        <v>89</v>
      </c>
      <c r="J1" s="33" t="s">
        <v>90</v>
      </c>
    </row>
    <row r="2" spans="1:23" ht="26.4" x14ac:dyDescent="0.6">
      <c r="A2" s="1"/>
      <c r="B2" s="32">
        <v>0.5</v>
      </c>
      <c r="C2" s="32">
        <v>1</v>
      </c>
      <c r="D2" s="32">
        <v>1.5</v>
      </c>
      <c r="E2" s="32">
        <v>2</v>
      </c>
      <c r="F2" s="32">
        <v>2.5</v>
      </c>
      <c r="H2" s="33" t="s">
        <v>47</v>
      </c>
      <c r="I2" s="33">
        <v>1</v>
      </c>
      <c r="J2" s="33">
        <v>2558</v>
      </c>
      <c r="L2" s="155" t="str">
        <f>CONCATENATE("แบบฟอร์มการบันทึกผลการเรียน ", 'point-grade'!C1, "  ", "ภาคเรียนที่"," ", 'point-grade'!C2, "  ", "ปีการศึกษา","  ", 'point-grade'!I1)</f>
        <v>แบบฟอร์มการบันทึกผลการเรียน ชั้นมัธยมศึกษาปีที่ 1/1  ภาคเรียนที่ 1  ปีการศึกษา  2562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34"/>
    </row>
    <row r="3" spans="1:23" ht="26.4" x14ac:dyDescent="0.7">
      <c r="H3" s="33" t="s">
        <v>48</v>
      </c>
      <c r="I3" s="33">
        <v>2</v>
      </c>
      <c r="J3" s="33">
        <v>2559</v>
      </c>
      <c r="L3" s="152" t="s">
        <v>91</v>
      </c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3" ht="26.4" x14ac:dyDescent="0.7">
      <c r="H4" s="33" t="s">
        <v>49</v>
      </c>
      <c r="J4" s="33">
        <v>2560</v>
      </c>
      <c r="L4" s="153" t="s">
        <v>92</v>
      </c>
      <c r="M4" s="153"/>
      <c r="N4" s="153"/>
      <c r="O4" s="154">
        <f>'point-grade'!I2</f>
        <v>0</v>
      </c>
      <c r="P4" s="154"/>
      <c r="Q4" s="154"/>
      <c r="R4" s="154"/>
      <c r="S4" s="154"/>
      <c r="T4" s="154"/>
      <c r="U4" s="154"/>
      <c r="V4" s="154"/>
    </row>
    <row r="5" spans="1:23" x14ac:dyDescent="0.6">
      <c r="H5" s="33" t="s">
        <v>50</v>
      </c>
      <c r="J5" s="33">
        <v>2561</v>
      </c>
    </row>
    <row r="6" spans="1:23" x14ac:dyDescent="0.6">
      <c r="H6" s="33" t="s">
        <v>51</v>
      </c>
      <c r="J6" s="33">
        <v>2562</v>
      </c>
      <c r="L6" s="150" t="str">
        <f>CONCATENATE("แบบสรุปผลการจัดการศึกษานักเรียน ", 'point-grade'!C1, "  ", "ภาคเรียนที่"," ", 'point-grade'!C2, "  ", "ปีการศึกษา","  ", 'point-grade'!I1)</f>
        <v>แบบสรุปผลการจัดการศึกษานักเรียน ชั้นมัธยมศึกษาปีที่ 1/1  ภาคเรียนที่ 1  ปีการศึกษา  2562</v>
      </c>
      <c r="M6" s="150"/>
      <c r="N6" s="150"/>
      <c r="O6" s="150"/>
      <c r="P6" s="150"/>
      <c r="Q6" s="150"/>
      <c r="R6" s="150"/>
      <c r="S6" s="150"/>
      <c r="T6" s="150"/>
      <c r="U6" s="150"/>
    </row>
    <row r="7" spans="1:23" x14ac:dyDescent="0.6">
      <c r="H7" s="33" t="s">
        <v>52</v>
      </c>
      <c r="J7" s="33">
        <v>2563</v>
      </c>
    </row>
    <row r="8" spans="1:23" x14ac:dyDescent="0.6">
      <c r="H8" s="33" t="s">
        <v>53</v>
      </c>
      <c r="J8" s="33">
        <v>2564</v>
      </c>
    </row>
    <row r="9" spans="1:23" x14ac:dyDescent="0.6">
      <c r="H9" s="33" t="s">
        <v>54</v>
      </c>
      <c r="J9" s="33">
        <v>2565</v>
      </c>
    </row>
    <row r="10" spans="1:23" x14ac:dyDescent="0.6">
      <c r="H10" s="33" t="s">
        <v>55</v>
      </c>
      <c r="J10" s="33">
        <v>2566</v>
      </c>
    </row>
    <row r="11" spans="1:23" x14ac:dyDescent="0.6">
      <c r="H11" s="33" t="s">
        <v>56</v>
      </c>
      <c r="J11" s="33">
        <v>2567</v>
      </c>
    </row>
    <row r="12" spans="1:23" x14ac:dyDescent="0.6">
      <c r="H12" s="33" t="s">
        <v>57</v>
      </c>
      <c r="J12" s="33">
        <v>2568</v>
      </c>
    </row>
    <row r="13" spans="1:23" x14ac:dyDescent="0.6">
      <c r="H13" s="33" t="s">
        <v>58</v>
      </c>
      <c r="J13" s="33">
        <v>2569</v>
      </c>
    </row>
    <row r="14" spans="1:23" x14ac:dyDescent="0.6">
      <c r="H14" s="33" t="s">
        <v>59</v>
      </c>
      <c r="J14" s="33">
        <v>2570</v>
      </c>
    </row>
    <row r="15" spans="1:23" x14ac:dyDescent="0.6">
      <c r="H15" s="33" t="s">
        <v>60</v>
      </c>
    </row>
    <row r="16" spans="1:23" x14ac:dyDescent="0.6">
      <c r="H16" s="33" t="s">
        <v>61</v>
      </c>
    </row>
    <row r="17" spans="8:8" x14ac:dyDescent="0.6">
      <c r="H17" s="33" t="s">
        <v>62</v>
      </c>
    </row>
    <row r="18" spans="8:8" x14ac:dyDescent="0.6">
      <c r="H18" s="33" t="s">
        <v>63</v>
      </c>
    </row>
    <row r="19" spans="8:8" x14ac:dyDescent="0.6">
      <c r="H19" s="33" t="s">
        <v>64</v>
      </c>
    </row>
    <row r="20" spans="8:8" x14ac:dyDescent="0.6">
      <c r="H20" s="33" t="s">
        <v>65</v>
      </c>
    </row>
    <row r="21" spans="8:8" x14ac:dyDescent="0.6">
      <c r="H21" s="33" t="s">
        <v>66</v>
      </c>
    </row>
    <row r="22" spans="8:8" x14ac:dyDescent="0.6">
      <c r="H22" s="33" t="s">
        <v>67</v>
      </c>
    </row>
    <row r="23" spans="8:8" x14ac:dyDescent="0.6">
      <c r="H23" s="33" t="s">
        <v>68</v>
      </c>
    </row>
    <row r="24" spans="8:8" x14ac:dyDescent="0.6">
      <c r="H24" s="33" t="s">
        <v>69</v>
      </c>
    </row>
    <row r="25" spans="8:8" x14ac:dyDescent="0.6">
      <c r="H25" s="33" t="s">
        <v>70</v>
      </c>
    </row>
    <row r="26" spans="8:8" x14ac:dyDescent="0.6">
      <c r="H26" s="33" t="s">
        <v>71</v>
      </c>
    </row>
    <row r="27" spans="8:8" x14ac:dyDescent="0.6">
      <c r="H27" s="33" t="s">
        <v>72</v>
      </c>
    </row>
    <row r="28" spans="8:8" x14ac:dyDescent="0.6">
      <c r="H28" s="33" t="s">
        <v>73</v>
      </c>
    </row>
    <row r="29" spans="8:8" x14ac:dyDescent="0.6">
      <c r="H29" s="33" t="s">
        <v>74</v>
      </c>
    </row>
    <row r="30" spans="8:8" x14ac:dyDescent="0.6">
      <c r="H30" s="33" t="s">
        <v>75</v>
      </c>
    </row>
    <row r="31" spans="8:8" x14ac:dyDescent="0.6">
      <c r="H31" s="33" t="s">
        <v>76</v>
      </c>
    </row>
    <row r="32" spans="8:8" x14ac:dyDescent="0.6">
      <c r="H32" s="33" t="s">
        <v>77</v>
      </c>
    </row>
    <row r="33" spans="8:8" x14ac:dyDescent="0.6">
      <c r="H33" s="33" t="s">
        <v>78</v>
      </c>
    </row>
    <row r="34" spans="8:8" x14ac:dyDescent="0.6">
      <c r="H34" s="33" t="s">
        <v>79</v>
      </c>
    </row>
    <row r="35" spans="8:8" x14ac:dyDescent="0.6">
      <c r="H35" s="33" t="s">
        <v>80</v>
      </c>
    </row>
    <row r="36" spans="8:8" x14ac:dyDescent="0.6">
      <c r="H36" s="33" t="s">
        <v>81</v>
      </c>
    </row>
    <row r="37" spans="8:8" x14ac:dyDescent="0.6">
      <c r="H37" s="33" t="s">
        <v>82</v>
      </c>
    </row>
    <row r="38" spans="8:8" x14ac:dyDescent="0.6">
      <c r="H38" s="33" t="s">
        <v>83</v>
      </c>
    </row>
    <row r="39" spans="8:8" x14ac:dyDescent="0.6">
      <c r="H39" s="33" t="s">
        <v>84</v>
      </c>
    </row>
  </sheetData>
  <sheetProtection algorithmName="SHA-512" hashValue="zgZkXO6Io3LEw0hH22qh/nqkCkrGO7dThS2PfV1U94LVQpt3qNHnN7g6QAhiSWP41Nhuh/7cz9uP5zntDvRXgA==" saltValue="khohoY/nQ3QuB0HGTPJW+w==" spinCount="100000" sheet="1" objects="1" scenarios="1"/>
  <mergeCells count="6">
    <mergeCell ref="L6:U6"/>
    <mergeCell ref="A1:F1"/>
    <mergeCell ref="L3:V3"/>
    <mergeCell ref="L4:N4"/>
    <mergeCell ref="O4:V4"/>
    <mergeCell ref="L2:V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Q111"/>
  <sheetViews>
    <sheetView tabSelected="1" view="pageBreakPreview" topLeftCell="A2" zoomScale="95" zoomScaleNormal="96" zoomScaleSheetLayoutView="95" workbookViewId="0">
      <selection activeCell="H8" sqref="H8"/>
    </sheetView>
  </sheetViews>
  <sheetFormatPr defaultColWidth="9.109375" defaultRowHeight="17.399999999999999" customHeight="1" x14ac:dyDescent="0.6"/>
  <cols>
    <col min="1" max="8" width="9.109375" style="1"/>
    <col min="9" max="9" width="39.5546875" style="1" customWidth="1"/>
    <col min="10" max="10" width="1.6640625" style="1" customWidth="1"/>
    <col min="11" max="11" width="3.5546875" style="1" customWidth="1"/>
    <col min="12" max="12" width="27" style="43" customWidth="1"/>
    <col min="13" max="37" width="4.5546875" style="1" customWidth="1"/>
    <col min="38" max="38" width="8.6640625" style="19" customWidth="1"/>
    <col min="39" max="53" width="4.5546875" style="2" customWidth="1"/>
    <col min="54" max="63" width="4.5546875" style="1" customWidth="1"/>
    <col min="64" max="64" width="0.44140625" style="77" customWidth="1"/>
    <col min="65" max="89" width="4.5546875" style="2" customWidth="1"/>
    <col min="90" max="90" width="5.88671875" style="2" customWidth="1"/>
    <col min="91" max="91" width="5.6640625" style="2" customWidth="1"/>
    <col min="92" max="92" width="5.21875" style="2" customWidth="1"/>
    <col min="93" max="93" width="16.21875" style="33" customWidth="1"/>
    <col min="94" max="95" width="0.6640625" style="33" hidden="1" customWidth="1"/>
    <col min="96" max="120" width="0.6640625" style="1" hidden="1" customWidth="1"/>
    <col min="121" max="146" width="0.6640625" style="19" hidden="1" customWidth="1"/>
    <col min="147" max="167" width="9.109375" style="19" hidden="1" customWidth="1"/>
    <col min="168" max="172" width="9.109375" style="1" hidden="1" customWidth="1"/>
    <col min="173" max="173" width="9.44140625" style="1" bestFit="1" customWidth="1"/>
    <col min="174" max="16384" width="9.109375" style="1"/>
  </cols>
  <sheetData>
    <row r="1" spans="1:173" ht="27" customHeight="1" x14ac:dyDescent="0.6">
      <c r="A1" s="180" t="s">
        <v>86</v>
      </c>
      <c r="B1" s="180"/>
      <c r="C1" s="181" t="s">
        <v>46</v>
      </c>
      <c r="D1" s="181"/>
      <c r="E1" s="181"/>
      <c r="F1" s="181"/>
      <c r="G1" s="180" t="s">
        <v>87</v>
      </c>
      <c r="H1" s="180"/>
      <c r="I1" s="84">
        <v>2562</v>
      </c>
      <c r="K1" s="45"/>
      <c r="L1" s="103"/>
      <c r="M1" s="176" t="str">
        <f>ทั่วไป!L2</f>
        <v>แบบฟอร์มการบันทึกผลการเรียน ชั้นมัธยมศึกษาปีที่ 1/1  ภาคเรียนที่ 1  ปีการศึกษา  2562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45"/>
      <c r="AM1" s="179" t="str">
        <f>M1</f>
        <v>แบบฟอร์มการบันทึกผลการเรียน ชั้นมัธยมศึกษาปีที่ 1/1  ภาคเรียนที่ 1  ปีการศึกษา  2562</v>
      </c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89"/>
      <c r="BM1" s="156" t="str">
        <f>AM1</f>
        <v>แบบฟอร์มการบันทึกผลการเรียน ชั้นมัธยมศึกษาปีที่ 1/1  ภาคเรียนที่ 1  ปีการศึกษา  2562</v>
      </c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</row>
    <row r="2" spans="1:173" ht="26.25" customHeight="1" x14ac:dyDescent="0.6">
      <c r="A2" s="180" t="s">
        <v>85</v>
      </c>
      <c r="B2" s="180"/>
      <c r="C2" s="181">
        <v>1</v>
      </c>
      <c r="D2" s="181"/>
      <c r="E2" s="181"/>
      <c r="F2" s="181"/>
      <c r="G2" s="180" t="s">
        <v>88</v>
      </c>
      <c r="H2" s="180"/>
      <c r="I2" s="111"/>
      <c r="K2" s="45"/>
      <c r="L2" s="103"/>
      <c r="M2" s="176" t="str">
        <f>ทั่วไป!L3</f>
        <v>โรงเรียนเทศบาล ๒ (คลองจิหลาด)</v>
      </c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45"/>
      <c r="AM2" s="179" t="str">
        <f>M2</f>
        <v>โรงเรียนเทศบาล ๒ (คลองจิหลาด)</v>
      </c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89"/>
      <c r="BM2" s="157" t="s">
        <v>93</v>
      </c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</row>
    <row r="3" spans="1:173" ht="27" customHeight="1" thickBot="1" x14ac:dyDescent="0.65">
      <c r="K3" s="46"/>
      <c r="L3" s="104"/>
      <c r="M3" s="177" t="s">
        <v>32</v>
      </c>
      <c r="N3" s="177"/>
      <c r="O3" s="177"/>
      <c r="P3" s="177"/>
      <c r="Q3" s="177"/>
      <c r="R3" s="177"/>
      <c r="S3" s="178">
        <f>I2</f>
        <v>0</v>
      </c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46"/>
      <c r="AM3" s="179" t="s">
        <v>36</v>
      </c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89"/>
      <c r="BM3" s="5" t="str">
        <f>IF($G7="","",IF($G7&lt;&gt;"",$G7))</f>
        <v/>
      </c>
      <c r="BN3" s="5" t="str">
        <f>IF($G8="","",IF($G8&lt;&gt;"",$G8))</f>
        <v/>
      </c>
      <c r="BO3" s="5" t="str">
        <f>IF($G9="","",IF($G9&lt;&gt;"",$G9))</f>
        <v/>
      </c>
      <c r="BP3" s="5" t="str">
        <f>IF($G10="","",IF($G10&lt;&gt;"",$G10))</f>
        <v/>
      </c>
      <c r="BQ3" s="5" t="str">
        <f>IF($G11="","",IF($G11&lt;&gt;"",$G11))</f>
        <v/>
      </c>
      <c r="BR3" s="5" t="str">
        <f>IF($G12="","",IF($G12&lt;&gt;"",$G12))</f>
        <v/>
      </c>
      <c r="BS3" s="5" t="str">
        <f>IF($G13="","",IF($G13&lt;&gt;"",$G13))</f>
        <v/>
      </c>
      <c r="BT3" s="5" t="str">
        <f>IF($G14="","",IF($G14&lt;&gt;"",$G14))</f>
        <v/>
      </c>
      <c r="BU3" s="5" t="str">
        <f>IF($G15="","",IF($G15&lt;&gt;"",$G15))</f>
        <v/>
      </c>
      <c r="BV3" s="5" t="str">
        <f>IF($G16="","",IF($G16&lt;&gt;"",$G16))</f>
        <v/>
      </c>
      <c r="BW3" s="5" t="str">
        <f>IF($G17="","",IF($G17&lt;&gt;"",$G17))</f>
        <v/>
      </c>
      <c r="BX3" s="5" t="str">
        <f>IF($G18="","",IF($G18&lt;&gt;"",$G18))</f>
        <v/>
      </c>
      <c r="BY3" s="5" t="str">
        <f>IF($G19="","",IF($G19&lt;&gt;"",$G19))</f>
        <v/>
      </c>
      <c r="BZ3" s="5" t="str">
        <f>IF($G20="","",IF($G20&lt;&gt;"",$G20))</f>
        <v/>
      </c>
      <c r="CA3" s="5" t="str">
        <f>IF($G21="","",IF($G21&lt;&gt;"",$G21))</f>
        <v/>
      </c>
      <c r="CB3" s="5" t="str">
        <f>IF($G24="","",IF($G24&lt;&gt;"",$G24))</f>
        <v/>
      </c>
      <c r="CC3" s="5" t="str">
        <f>IF($G25="","",IF($G25&lt;&gt;"",$G25))</f>
        <v/>
      </c>
      <c r="CD3" s="5" t="str">
        <f>IF($G26="","",IF($G26&lt;&gt;"",$G26))</f>
        <v/>
      </c>
      <c r="CE3" s="5" t="str">
        <f>IF($G27="","",IF($G27&lt;&gt;"",$G27))</f>
        <v/>
      </c>
      <c r="CF3" s="5" t="str">
        <f>IF($G28="","",IF($G28&lt;&gt;"",$G28))</f>
        <v/>
      </c>
      <c r="CG3" s="5" t="str">
        <f>IF($G29="","",IF($G29&lt;&gt;"",$G29))</f>
        <v/>
      </c>
      <c r="CH3" s="5" t="str">
        <f>IF($G30="","",IF($G30&lt;&gt;"",$G30))</f>
        <v/>
      </c>
      <c r="CI3" s="5" t="str">
        <f>IF($G31="","",IF($G31&lt;&gt;"",$G31))</f>
        <v/>
      </c>
      <c r="CJ3" s="5" t="str">
        <f>IF($G32="","",IF($G32&lt;&gt;"",$G32))</f>
        <v/>
      </c>
      <c r="CK3" s="5" t="str">
        <f>IF($G33="","",IF($G33&lt;&gt;"",$G33))</f>
        <v/>
      </c>
      <c r="CL3" s="175">
        <f>SUM(BM3:CK3)</f>
        <v>0</v>
      </c>
      <c r="CM3" s="175"/>
      <c r="CN3" s="175"/>
    </row>
    <row r="4" spans="1:173" ht="159" customHeight="1" thickBot="1" x14ac:dyDescent="0.65">
      <c r="A4" s="92" t="s">
        <v>40</v>
      </c>
      <c r="B4" s="171" t="s">
        <v>41</v>
      </c>
      <c r="C4" s="172"/>
      <c r="D4" s="171" t="s">
        <v>42</v>
      </c>
      <c r="E4" s="173"/>
      <c r="F4" s="172"/>
      <c r="G4" s="92" t="s">
        <v>43</v>
      </c>
      <c r="I4" s="92" t="s">
        <v>1</v>
      </c>
      <c r="K4" s="47" t="s">
        <v>0</v>
      </c>
      <c r="L4" s="48" t="s">
        <v>1</v>
      </c>
      <c r="M4" s="49" t="str">
        <f>IF($D$7="","",IF($D$7&lt;&gt;"",$D$7))</f>
        <v/>
      </c>
      <c r="N4" s="49" t="str">
        <f>IF($D$8="","",IF($D$8&lt;&gt;"",$D$8))</f>
        <v/>
      </c>
      <c r="O4" s="49" t="str">
        <f>IF($D$9="","",IF($D$9&lt;&gt;"",$D$9))</f>
        <v/>
      </c>
      <c r="P4" s="49" t="str">
        <f>IF($D$10="","",IF($D$10&lt;&gt;"",$D$10))</f>
        <v/>
      </c>
      <c r="Q4" s="49" t="str">
        <f>IF($D$11="","",IF($D$11&lt;&gt;"",$D$11))</f>
        <v/>
      </c>
      <c r="R4" s="49" t="str">
        <f>IF($D$12="","",IF($D$12&lt;&gt;"",$D$12))</f>
        <v/>
      </c>
      <c r="S4" s="49" t="str">
        <f>IF($D$13="","",IF($D$13&lt;&gt;"",$D$13))</f>
        <v/>
      </c>
      <c r="T4" s="49" t="str">
        <f>IF($D$14="","",IF($D$14&lt;&gt;"",$D$14))</f>
        <v/>
      </c>
      <c r="U4" s="49" t="str">
        <f>IF($D$15="","",IF($D$15&lt;&gt;"",$D$15))</f>
        <v/>
      </c>
      <c r="V4" s="49" t="str">
        <f>IF($D$16="","",IF($D$16&lt;&gt;"",$D$16))</f>
        <v/>
      </c>
      <c r="W4" s="49" t="str">
        <f>IF($D$17="","",IF($D$17&lt;&gt;"",$D$17))</f>
        <v/>
      </c>
      <c r="X4" s="49" t="str">
        <f>IF($D$18="","",IF($D$18&lt;&gt;"",$D$18))</f>
        <v/>
      </c>
      <c r="Y4" s="49" t="str">
        <f>IF($D$19="","",IF($D$19&lt;&gt;"",$D$19))</f>
        <v/>
      </c>
      <c r="Z4" s="49" t="str">
        <f>IF($D$20="","",IF($D$20&lt;&gt;"",$D$20))</f>
        <v/>
      </c>
      <c r="AA4" s="49" t="str">
        <f>IF($D$21="","",IF($D$21&lt;&gt;"",$D$21))</f>
        <v/>
      </c>
      <c r="AB4" s="49" t="str">
        <f>IF($D$24="","",IF($D$24&lt;&gt;"",$D$24))</f>
        <v/>
      </c>
      <c r="AC4" s="49" t="str">
        <f>IF($D$25="","",IF($D$25&lt;&gt;"",$D$25))</f>
        <v/>
      </c>
      <c r="AD4" s="49" t="str">
        <f>IF($D$26="","",IF($D$26&lt;&gt;"",$D$26))</f>
        <v/>
      </c>
      <c r="AE4" s="49" t="str">
        <f>IF($D$27="","",IF($D$27&lt;&gt;"",$D$27))</f>
        <v/>
      </c>
      <c r="AF4" s="49" t="str">
        <f>IF($D$28="","",IF($D$28&lt;&gt;"",$D$28))</f>
        <v/>
      </c>
      <c r="AG4" s="49" t="str">
        <f>IF($D$29="","",IF($D$29&lt;&gt;"",$D$29))</f>
        <v/>
      </c>
      <c r="AH4" s="49" t="str">
        <f>IF($D$30="","",IF($D$30&lt;&gt;"",$D$30))</f>
        <v/>
      </c>
      <c r="AI4" s="49" t="str">
        <f>IF($D$31="","",IF($D$31&lt;&gt;"",$D$31))</f>
        <v/>
      </c>
      <c r="AJ4" s="49" t="str">
        <f>IF($D$32="","",IF($D$32&lt;&gt;"",$D$32))</f>
        <v/>
      </c>
      <c r="AK4" s="49" t="str">
        <f>IF($D$33="","",IF($D$33&lt;&gt;"",$D$33))</f>
        <v/>
      </c>
      <c r="AL4" s="90" t="s">
        <v>2</v>
      </c>
      <c r="AM4" s="49" t="str">
        <f>IF($D$7="","",IF($D$7&lt;&gt;"",$D$7))</f>
        <v/>
      </c>
      <c r="AN4" s="49" t="str">
        <f>IF($D$8="","",IF($D$8&lt;&gt;"",$D$8))</f>
        <v/>
      </c>
      <c r="AO4" s="49" t="str">
        <f>IF($D$9="","",IF($D$9&lt;&gt;"",$D$9))</f>
        <v/>
      </c>
      <c r="AP4" s="49" t="str">
        <f>IF($D$10="","",IF($D$10&lt;&gt;"",$D$10))</f>
        <v/>
      </c>
      <c r="AQ4" s="49" t="str">
        <f>IF($D$11="","",IF($D$11&lt;&gt;"",$D$11))</f>
        <v/>
      </c>
      <c r="AR4" s="49" t="str">
        <f>IF($D$12="","",IF($D$12&lt;&gt;"",$D$12))</f>
        <v/>
      </c>
      <c r="AS4" s="49" t="str">
        <f>IF($D$13="","",IF($D$13&lt;&gt;"",$D$13))</f>
        <v/>
      </c>
      <c r="AT4" s="49" t="str">
        <f>IF($D$14="","",IF($D$14&lt;&gt;"",$D$14))</f>
        <v/>
      </c>
      <c r="AU4" s="49" t="str">
        <f>IF($D$15="","",IF($D$15&lt;&gt;"",$D$15))</f>
        <v/>
      </c>
      <c r="AV4" s="49" t="str">
        <f>IF($D$16="","",IF($D$16&lt;&gt;"",$D$16))</f>
        <v/>
      </c>
      <c r="AW4" s="49" t="str">
        <f>IF($D$17="","",IF($D$17&lt;&gt;"",$D$17))</f>
        <v/>
      </c>
      <c r="AX4" s="49" t="str">
        <f>IF($D$18="","",IF($D$18&lt;&gt;"",$D$18))</f>
        <v/>
      </c>
      <c r="AY4" s="49" t="str">
        <f>IF($D$19="","",IF($D$19&lt;&gt;"",$D$19))</f>
        <v/>
      </c>
      <c r="AZ4" s="49" t="str">
        <f>IF($D$20="","",IF($D$20&lt;&gt;"",$D$20))</f>
        <v/>
      </c>
      <c r="BA4" s="49" t="str">
        <f>IF($D$21="","",IF($D$21&lt;&gt;"",$D$21))</f>
        <v/>
      </c>
      <c r="BB4" s="49" t="str">
        <f>IF($D$24="","",IF($D$24&lt;&gt;"",$D$24))</f>
        <v/>
      </c>
      <c r="BC4" s="49" t="str">
        <f>IF($D$25="","",IF($D$25&lt;&gt;"",$D$25))</f>
        <v/>
      </c>
      <c r="BD4" s="49" t="str">
        <f>IF($D$26="","",IF($D$26&lt;&gt;"",$D$26))</f>
        <v/>
      </c>
      <c r="BE4" s="49" t="str">
        <f>IF($D$27="","",IF($D$27&lt;&gt;"",$D$27))</f>
        <v/>
      </c>
      <c r="BF4" s="49" t="str">
        <f>IF($D$28="","",IF($D$28&lt;&gt;"",$D$28))</f>
        <v/>
      </c>
      <c r="BG4" s="49" t="str">
        <f>IF($D$29="","",IF($D$29&lt;&gt;"",$D$29))</f>
        <v/>
      </c>
      <c r="BH4" s="49" t="str">
        <f>IF($D$30="","",IF($D$30&lt;&gt;"",$D$30))</f>
        <v/>
      </c>
      <c r="BI4" s="49" t="str">
        <f>IF($D$31="","",IF($D$31&lt;&gt;"",$D$31))</f>
        <v/>
      </c>
      <c r="BJ4" s="49" t="str">
        <f>IF($D$32="","",IF($D$32&lt;&gt;"",$D$32))</f>
        <v/>
      </c>
      <c r="BK4" s="49" t="str">
        <f>IF($D$33="","",IF($D$33&lt;&gt;"",$D$33))</f>
        <v/>
      </c>
      <c r="BL4" s="88"/>
      <c r="BM4" s="49" t="str">
        <f>IF($D$7="","",IF($D$7&lt;&gt;"",$D$7))</f>
        <v/>
      </c>
      <c r="BN4" s="49" t="str">
        <f>IF($D$8="","",IF($D$8&lt;&gt;"",$D$8))</f>
        <v/>
      </c>
      <c r="BO4" s="49" t="str">
        <f>IF($D$9="","",IF($D$9&lt;&gt;"",$D$9))</f>
        <v/>
      </c>
      <c r="BP4" s="49" t="str">
        <f>IF($D$10="","",IF($D$10&lt;&gt;"",$D$10))</f>
        <v/>
      </c>
      <c r="BQ4" s="49" t="str">
        <f>IF($D$11="","",IF($D$11&lt;&gt;"",$D$11))</f>
        <v/>
      </c>
      <c r="BR4" s="49" t="str">
        <f>IF($D$12="","",IF($D$12&lt;&gt;"",$D$12))</f>
        <v/>
      </c>
      <c r="BS4" s="49" t="str">
        <f>IF($D$13="","",IF($D$13&lt;&gt;"",$D$13))</f>
        <v/>
      </c>
      <c r="BT4" s="49" t="str">
        <f>IF($D$14="","",IF($D$14&lt;&gt;"",$D$14))</f>
        <v/>
      </c>
      <c r="BU4" s="49" t="str">
        <f>IF($D$15="","",IF($D$15&lt;&gt;"",$D$15))</f>
        <v/>
      </c>
      <c r="BV4" s="49" t="str">
        <f>IF($D$16="","",IF($D$16&lt;&gt;"",$D$16))</f>
        <v/>
      </c>
      <c r="BW4" s="49" t="str">
        <f>IF($D$17="","",IF($D$17&lt;&gt;"",$D$17))</f>
        <v/>
      </c>
      <c r="BX4" s="49" t="str">
        <f>IF($D$18="","",IF($D$18&lt;&gt;"",$D$18))</f>
        <v/>
      </c>
      <c r="BY4" s="49" t="str">
        <f>IF($D$19="","",IF($D$19&lt;&gt;"",$D$19))</f>
        <v/>
      </c>
      <c r="BZ4" s="49" t="str">
        <f>IF($D$20="","",IF($D$20&lt;&gt;"",$D$20))</f>
        <v/>
      </c>
      <c r="CA4" s="49" t="str">
        <f>IF($D$21="","",IF($D$21&lt;&gt;"",$D$21))</f>
        <v/>
      </c>
      <c r="CB4" s="49" t="str">
        <f>IF($D$24="","",IF($D$24&lt;&gt;"",$D$24))</f>
        <v/>
      </c>
      <c r="CC4" s="49" t="str">
        <f>IF($D$25="","",IF($D$25&lt;&gt;"",$D$25))</f>
        <v/>
      </c>
      <c r="CD4" s="49" t="str">
        <f>IF($D$26="","",IF($D$26&lt;&gt;"",$D$26))</f>
        <v/>
      </c>
      <c r="CE4" s="49" t="str">
        <f>IF($D$27="","",IF($D$27&lt;&gt;"",$D$27))</f>
        <v/>
      </c>
      <c r="CF4" s="49" t="str">
        <f>IF($D$28="","",IF($D$28&lt;&gt;"",$D$28))</f>
        <v/>
      </c>
      <c r="CG4" s="49" t="str">
        <f>IF($D$29="","",IF($D$29&lt;&gt;"",$D$29))</f>
        <v/>
      </c>
      <c r="CH4" s="49" t="str">
        <f>IF($D$30="","",IF($D$30&lt;&gt;"",$D$30))</f>
        <v/>
      </c>
      <c r="CI4" s="49" t="str">
        <f>IF($D$31="","",IF($D$31&lt;&gt;"",$D$31))</f>
        <v/>
      </c>
      <c r="CJ4" s="49" t="str">
        <f>IF($D$32="","",IF($D$32&lt;&gt;"",$D$32))</f>
        <v/>
      </c>
      <c r="CK4" s="49" t="str">
        <f>IF($D$33="","",IF($D$33&lt;&gt;"",$D$33))</f>
        <v/>
      </c>
      <c r="CL4" s="29" t="s">
        <v>2</v>
      </c>
      <c r="CM4" s="144" t="s">
        <v>4</v>
      </c>
      <c r="CN4" s="30" t="s">
        <v>5</v>
      </c>
    </row>
    <row r="5" spans="1:173" ht="15.75" customHeight="1" thickBot="1" x14ac:dyDescent="0.65">
      <c r="A5" s="174" t="s">
        <v>44</v>
      </c>
      <c r="B5" s="174"/>
      <c r="C5" s="174"/>
      <c r="D5" s="174"/>
      <c r="E5" s="174"/>
      <c r="F5" s="174"/>
      <c r="G5" s="174"/>
      <c r="H5" s="41"/>
      <c r="I5" s="140"/>
      <c r="K5" s="44">
        <v>1</v>
      </c>
      <c r="L5" s="50" t="str">
        <f>IF($I5="","",IF($I5&lt;&gt;"",$I5))</f>
        <v/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91">
        <f>SUM(M5:AK5)</f>
        <v>0</v>
      </c>
      <c r="AM5" s="20" t="str">
        <f>IF('point-grade'!M5="ร","ร",IF('point-grade'!M5="มส","มส",IF('point-grade'!M5="-","ร",IF('point-grade'!M5="","",IF('point-grade'!M5&gt;=80,4,IF('point-grade'!M5&gt;=75,3.5,IF('point-grade'!M5&gt;=70,3,IF('point-grade'!M5&gt;=65,2.5,IF('point-grade'!M5&gt;=60,2,IF('point-grade'!M5&gt;=55,1.5,IF('point-grade'!M5&gt;=50,1,0)))))))))))</f>
        <v/>
      </c>
      <c r="AN5" s="20" t="str">
        <f>IF('point-grade'!N5="ร","ร",IF('point-grade'!N5="มส","มส",IF('point-grade'!N5="-","ร",IF('point-grade'!N5="","",IF('point-grade'!N5&gt;=80,4,IF('point-grade'!N5&gt;=75,3.5,IF('point-grade'!N5&gt;=70,3,IF('point-grade'!N5&gt;=65,2.5,IF('point-grade'!N5&gt;=60,2,IF('point-grade'!N5&gt;=55,1.5,IF('point-grade'!N5&gt;=50,1,0)))))))))))</f>
        <v/>
      </c>
      <c r="AO5" s="20" t="str">
        <f>IF('point-grade'!O5="ร","ร",IF('point-grade'!O5="มส","มส",IF('point-grade'!O5="-","ร",IF('point-grade'!O5="","",IF('point-grade'!O5&gt;=80,4,IF('point-grade'!O5&gt;=75,3.5,IF('point-grade'!O5&gt;=70,3,IF('point-grade'!O5&gt;=65,2.5,IF('point-grade'!O5&gt;=60,2,IF('point-grade'!O5&gt;=55,1.5,IF('point-grade'!O5&gt;=50,1,0)))))))))))</f>
        <v/>
      </c>
      <c r="AP5" s="20" t="str">
        <f>IF('point-grade'!P5="ร","ร",IF('point-grade'!P5="มส","มส",IF('point-grade'!P5="-","ร",IF('point-grade'!P5="","",IF('point-grade'!P5&gt;=80,4,IF('point-grade'!P5&gt;=75,3.5,IF('point-grade'!P5&gt;=70,3,IF('point-grade'!P5&gt;=65,2.5,IF('point-grade'!P5&gt;=60,2,IF('point-grade'!P5&gt;=55,1.5,IF('point-grade'!P5&gt;=50,1,0)))))))))))</f>
        <v/>
      </c>
      <c r="AQ5" s="20" t="str">
        <f>IF('point-grade'!Q5="ร","ร",IF('point-grade'!Q5="มส","มส",IF('point-grade'!Q5="-","ร",IF('point-grade'!Q5="","",IF('point-grade'!Q5&gt;=80,4,IF('point-grade'!Q5&gt;=75,3.5,IF('point-grade'!Q5&gt;=70,3,IF('point-grade'!Q5&gt;=65,2.5,IF('point-grade'!Q5&gt;=60,2,IF('point-grade'!Q5&gt;=55,1.5,IF('point-grade'!Q5&gt;=50,1,0)))))))))))</f>
        <v/>
      </c>
      <c r="AR5" s="20" t="str">
        <f>IF('point-grade'!R5="ร","ร",IF('point-grade'!R5="มส","มส",IF('point-grade'!R5="-","ร",IF('point-grade'!R5="","",IF('point-grade'!R5&gt;=80,4,IF('point-grade'!R5&gt;=75,3.5,IF('point-grade'!R5&gt;=70,3,IF('point-grade'!R5&gt;=65,2.5,IF('point-grade'!R5&gt;=60,2,IF('point-grade'!R5&gt;=55,1.5,IF('point-grade'!R5&gt;=50,1,0)))))))))))</f>
        <v/>
      </c>
      <c r="AS5" s="20" t="str">
        <f>IF('point-grade'!S5="ร","ร",IF('point-grade'!S5="มส","มส",IF('point-grade'!S5="-","ร",IF('point-grade'!S5="","",IF('point-grade'!S5&gt;=80,4,IF('point-grade'!S5&gt;=75,3.5,IF('point-grade'!S5&gt;=70,3,IF('point-grade'!S5&gt;=65,2.5,IF('point-grade'!S5&gt;=60,2,IF('point-grade'!S5&gt;=55,1.5,IF('point-grade'!S5&gt;=50,1,0)))))))))))</f>
        <v/>
      </c>
      <c r="AT5" s="20" t="str">
        <f>IF('point-grade'!T5="ร","ร",IF('point-grade'!T5="มส","มส",IF('point-grade'!T5="-","ร",IF('point-grade'!T5="","",IF('point-grade'!T5&gt;=80,4,IF('point-grade'!T5&gt;=75,3.5,IF('point-grade'!T5&gt;=70,3,IF('point-grade'!T5&gt;=65,2.5,IF('point-grade'!T5&gt;=60,2,IF('point-grade'!T5&gt;=55,1.5,IF('point-grade'!T5&gt;=50,1,0)))))))))))</f>
        <v/>
      </c>
      <c r="AU5" s="20" t="str">
        <f>IF('point-grade'!U5="ร","ร",IF('point-grade'!U5="มส","มส",IF('point-grade'!U5="-","ร",IF('point-grade'!U5="","",IF('point-grade'!U5&gt;=80,4,IF('point-grade'!U5&gt;=75,3.5,IF('point-grade'!U5&gt;=70,3,IF('point-grade'!U5&gt;=65,2.5,IF('point-grade'!U5&gt;=60,2,IF('point-grade'!U5&gt;=55,1.5,IF('point-grade'!U5&gt;=50,1,0)))))))))))</f>
        <v/>
      </c>
      <c r="AV5" s="20" t="str">
        <f>IF('point-grade'!V5="ร","ร",IF('point-grade'!V5="มส","มส",IF('point-grade'!V5="-","ร",IF('point-grade'!V5="","",IF('point-grade'!V5&gt;=80,4,IF('point-grade'!V5&gt;=75,3.5,IF('point-grade'!V5&gt;=70,3,IF('point-grade'!V5&gt;=65,2.5,IF('point-grade'!V5&gt;=60,2,IF('point-grade'!V5&gt;=55,1.5,IF('point-grade'!V5&gt;=50,1,0)))))))))))</f>
        <v/>
      </c>
      <c r="AW5" s="20" t="str">
        <f>IF('point-grade'!W5="ร","ร",IF('point-grade'!W5="มส","มส",IF('point-grade'!W5="-","ร",IF('point-grade'!W5="","",IF('point-grade'!W5&gt;=80,4,IF('point-grade'!W5&gt;=75,3.5,IF('point-grade'!W5&gt;=70,3,IF('point-grade'!W5&gt;=65,2.5,IF('point-grade'!W5&gt;=60,2,IF('point-grade'!W5&gt;=55,1.5,IF('point-grade'!W5&gt;=50,1,0)))))))))))</f>
        <v/>
      </c>
      <c r="AX5" s="20" t="str">
        <f>IF('point-grade'!X5="ร","ร",IF('point-grade'!X5="มส","มส",IF('point-grade'!X5="-","ร",IF('point-grade'!X5="","",IF('point-grade'!X5&gt;=80,4,IF('point-grade'!X5&gt;=75,3.5,IF('point-grade'!X5&gt;=70,3,IF('point-grade'!X5&gt;=65,2.5,IF('point-grade'!X5&gt;=60,2,IF('point-grade'!X5&gt;=55,1.5,IF('point-grade'!X5&gt;=50,1,0)))))))))))</f>
        <v/>
      </c>
      <c r="AY5" s="20" t="str">
        <f>IF('point-grade'!Y5="ร","ร",IF('point-grade'!Y5="มส","มส",IF('point-grade'!Y5="-","ร",IF('point-grade'!Y5="","",IF('point-grade'!Y5&gt;=80,4,IF('point-grade'!Y5&gt;=75,3.5,IF('point-grade'!Y5&gt;=70,3,IF('point-grade'!Y5&gt;=65,2.5,IF('point-grade'!Y5&gt;=60,2,IF('point-grade'!Y5&gt;=55,1.5,IF('point-grade'!Y5&gt;=50,1,0)))))))))))</f>
        <v/>
      </c>
      <c r="AZ5" s="20" t="str">
        <f>IF('point-grade'!Z5="ร","ร",IF('point-grade'!Z5="มส","มส",IF('point-grade'!Z5="-","ร",IF('point-grade'!Z5="","",IF('point-grade'!Z5&gt;=80,4,IF('point-grade'!Z5&gt;=75,3.5,IF('point-grade'!Z5&gt;=70,3,IF('point-grade'!Z5&gt;=65,2.5,IF('point-grade'!Z5&gt;=60,2,IF('point-grade'!Z5&gt;=55,1.5,IF('point-grade'!Z5&gt;=50,1,0)))))))))))</f>
        <v/>
      </c>
      <c r="BA5" s="20" t="str">
        <f>IF('point-grade'!AA5="ร","ร",IF('point-grade'!AA5="มส","มส",IF('point-grade'!AA5="-","ร",IF('point-grade'!AA5="","",IF('point-grade'!AA5&gt;=80,4,IF('point-grade'!AA5&gt;=75,3.5,IF('point-grade'!AA5&gt;=70,3,IF('point-grade'!AA5&gt;=65,2.5,IF('point-grade'!AA5&gt;=60,2,IF('point-grade'!AA5&gt;=55,1.5,IF('point-grade'!AA5&gt;=50,1,0)))))))))))</f>
        <v/>
      </c>
      <c r="BB5" s="20" t="str">
        <f>IF('point-grade'!AB5="ร","ร",IF('point-grade'!AB5="มส","มส",IF('point-grade'!AB5="-","ร",IF('point-grade'!AB5="","",IF('point-grade'!AB5&gt;=80,4,IF('point-grade'!AB5&gt;=75,3.5,IF('point-grade'!AB5&gt;=70,3,IF('point-grade'!AB5&gt;=65,2.5,IF('point-grade'!AB5&gt;=60,2,IF('point-grade'!AB5&gt;=55,1.5,IF('point-grade'!AB5&gt;=50,1,0)))))))))))</f>
        <v/>
      </c>
      <c r="BC5" s="20" t="str">
        <f>IF('point-grade'!AC5="ร","ร",IF('point-grade'!AC5="มส","มส",IF('point-grade'!AC5="-","ร",IF('point-grade'!AC5="","",IF('point-grade'!AC5&gt;=80,4,IF('point-grade'!AC5&gt;=75,3.5,IF('point-grade'!AC5&gt;=70,3,IF('point-grade'!AC5&gt;=65,2.5,IF('point-grade'!AC5&gt;=60,2,IF('point-grade'!AC5&gt;=55,1.5,IF('point-grade'!AC5&gt;=50,1,0)))))))))))</f>
        <v/>
      </c>
      <c r="BD5" s="20" t="str">
        <f>IF('point-grade'!AD5="ร","ร",IF('point-grade'!AD5="มส","มส",IF('point-grade'!AD5="-","ร",IF('point-grade'!AD5="","",IF('point-grade'!AD5&gt;=80,4,IF('point-grade'!AD5&gt;=75,3.5,IF('point-grade'!AD5&gt;=70,3,IF('point-grade'!AD5&gt;=65,2.5,IF('point-grade'!AD5&gt;=60,2,IF('point-grade'!AD5&gt;=55,1.5,IF('point-grade'!AD5&gt;=50,1,0)))))))))))</f>
        <v/>
      </c>
      <c r="BE5" s="20" t="str">
        <f>IF('point-grade'!AE5="ร","ร",IF('point-grade'!AE5="มส","มส",IF('point-grade'!AE5="-","ร",IF('point-grade'!AE5="","",IF('point-grade'!AE5&gt;=80,4,IF('point-grade'!AE5&gt;=75,3.5,IF('point-grade'!AE5&gt;=70,3,IF('point-grade'!AE5&gt;=65,2.5,IF('point-grade'!AE5&gt;=60,2,IF('point-grade'!AE5&gt;=55,1.5,IF('point-grade'!AE5&gt;=50,1,0)))))))))))</f>
        <v/>
      </c>
      <c r="BF5" s="20" t="str">
        <f>IF('point-grade'!AF5="ร","ร",IF('point-grade'!AF5="มส","มส",IF('point-grade'!AF5="-","ร",IF('point-grade'!AF5="","",IF('point-grade'!AF5&gt;=80,4,IF('point-grade'!AF5&gt;=75,3.5,IF('point-grade'!AF5&gt;=70,3,IF('point-grade'!AF5&gt;=65,2.5,IF('point-grade'!AF5&gt;=60,2,IF('point-grade'!AF5&gt;=55,1.5,IF('point-grade'!AF5&gt;=50,1,0)))))))))))</f>
        <v/>
      </c>
      <c r="BG5" s="20" t="str">
        <f>IF('point-grade'!AG5="ร","ร",IF('point-grade'!AG5="มส","มส",IF('point-grade'!AG5="-","ร",IF('point-grade'!AG5="","",IF('point-grade'!AG5&gt;=80,4,IF('point-grade'!AG5&gt;=75,3.5,IF('point-grade'!AG5&gt;=70,3,IF('point-grade'!AG5&gt;=65,2.5,IF('point-grade'!AG5&gt;=60,2,IF('point-grade'!AG5&gt;=55,1.5,IF('point-grade'!AG5&gt;=50,1,0)))))))))))</f>
        <v/>
      </c>
      <c r="BH5" s="20" t="str">
        <f>IF('point-grade'!AH5="ร","ร",IF('point-grade'!AH5="มส","มส",IF('point-grade'!AH5="-","ร",IF('point-grade'!AH5="","",IF('point-grade'!AH5&gt;=80,4,IF('point-grade'!AH5&gt;=75,3.5,IF('point-grade'!AH5&gt;=70,3,IF('point-grade'!AH5&gt;=65,2.5,IF('point-grade'!AH5&gt;=60,2,IF('point-grade'!AH5&gt;=55,1.5,IF('point-grade'!AH5&gt;=50,1,0)))))))))))</f>
        <v/>
      </c>
      <c r="BI5" s="20" t="str">
        <f>IF('point-grade'!AI5="ร","ร",IF('point-grade'!AI5="มส","มส",IF('point-grade'!AI5="-","ร",IF('point-grade'!AI5="","",IF('point-grade'!AI5&gt;=80,4,IF('point-grade'!AI5&gt;=75,3.5,IF('point-grade'!AI5&gt;=70,3,IF('point-grade'!AI5&gt;=65,2.5,IF('point-grade'!AI5&gt;=60,2,IF('point-grade'!AI5&gt;=55,1.5,IF('point-grade'!AI5&gt;=50,1,0)))))))))))</f>
        <v/>
      </c>
      <c r="BJ5" s="20" t="str">
        <f>IF('point-grade'!AJ5="ร","ร",IF('point-grade'!AJ5="มส","มส",IF('point-grade'!AJ5="-","ร",IF('point-grade'!AJ5="","",IF('point-grade'!AJ5&gt;=80,4,IF('point-grade'!AJ5&gt;=75,3.5,IF('point-grade'!AJ5&gt;=70,3,IF('point-grade'!AJ5&gt;=65,2.5,IF('point-grade'!AJ5&gt;=60,2,IF('point-grade'!AJ5&gt;=55,1.5,IF('point-grade'!AJ5&gt;=50,1,0)))))))))))</f>
        <v/>
      </c>
      <c r="BK5" s="20" t="str">
        <f>IF('point-grade'!AK5="ร","ร",IF('point-grade'!AK5="มส","มส",IF('point-grade'!AK5="-","ร",IF('point-grade'!AK5="","",IF('point-grade'!AK5&gt;=80,4,IF('point-grade'!AK5&gt;=75,3.5,IF('point-grade'!AK5&gt;=70,3,IF('point-grade'!AK5&gt;=65,2.5,IF('point-grade'!AK5&gt;=60,2,IF('point-grade'!AK5&gt;=55,1.5,IF('point-grade'!AK5&gt;=50,1,0)))))))))))</f>
        <v/>
      </c>
      <c r="BL5" s="20"/>
      <c r="BM5" s="35" t="str">
        <f>IF(AM5="มส","มส",IF(AM5="","",IF(AM5="ร","ร",AM5*$BM$3)))</f>
        <v/>
      </c>
      <c r="BN5" s="35" t="str">
        <f>IF(AN5="มส","มส",IF(AN5="","",IF(AN5="ร","ร",AN5*$BN$3)))</f>
        <v/>
      </c>
      <c r="BO5" s="35" t="str">
        <f>IF(AO5="มส","มส",IF(AO5="","",IF(AO5="ร","ร",AO5*$BO$3)))</f>
        <v/>
      </c>
      <c r="BP5" s="35" t="str">
        <f>IF(AP5="มส","มส",IF(AP5="","",IF(AP5="ร","ร",AP5*$BP$3)))</f>
        <v/>
      </c>
      <c r="BQ5" s="35" t="str">
        <f>IF(AQ5="มส","มส",IF(AQ5="","",IF(AQ5="ร","ร",AQ5*$BQ$3)))</f>
        <v/>
      </c>
      <c r="BR5" s="35" t="str">
        <f>IF(AR5="มส","มส",IF(AR5="","",IF(AR5="ร","ร",AR5*$BR$3)))</f>
        <v/>
      </c>
      <c r="BS5" s="35" t="str">
        <f>IF(AS5="มส","มส",IF(AS5="","",IF(AS5="ร","ร",AS5*$BS$3)))</f>
        <v/>
      </c>
      <c r="BT5" s="35" t="str">
        <f>IF(AT5="มส","มส",IF(AT5="","",IF(AT5="ร","ร",AT5*$BT$3)))</f>
        <v/>
      </c>
      <c r="BU5" s="35" t="str">
        <f>IF(AU5="มส","มส",IF(AU5="","",IF(AU5="ร","ร",AU5*$BU$3)))</f>
        <v/>
      </c>
      <c r="BV5" s="35" t="str">
        <f>IF(AV5="มส","มส",IF(AV5="","",IF(AV5="ร","ร",AV5*$BV$3)))</f>
        <v/>
      </c>
      <c r="BW5" s="35" t="str">
        <f>IF(AW5="มส","มส",IF(AW5="","",IF(AW5="ร","ร",AW5*$BW$3)))</f>
        <v/>
      </c>
      <c r="BX5" s="35" t="str">
        <f>IF(AX5="มส","มส",IF(AX5="","",IF(AX5="ร","ร",AX5*$BX$3)))</f>
        <v/>
      </c>
      <c r="BY5" s="35" t="str">
        <f>IF(AY5="มส","มส",IF(AY5="","",IF(AY5="ร","ร",AY5*$BY$3)))</f>
        <v/>
      </c>
      <c r="BZ5" s="35" t="str">
        <f>IF(AZ5="มส","มส",IF(AZ5="","",IF(AZ5="ร","ร",AZ5*$BZ$3)))</f>
        <v/>
      </c>
      <c r="CA5" s="35" t="str">
        <f>IF(BA5="มส","มส",IF(BA5="","",IF(BA5="ร","ร",BA5*$CA$3)))</f>
        <v/>
      </c>
      <c r="CB5" s="35" t="str">
        <f>IF(BB5="มส","มส",IF(BB5="","",IF(BB5="ร","ร",BB5*$CB$3)))</f>
        <v/>
      </c>
      <c r="CC5" s="35" t="str">
        <f>IF(BC5="มส","มส",IF(BC5="","",IF(BC5="ร","ร",BC5*$CC$3)))</f>
        <v/>
      </c>
      <c r="CD5" s="35" t="str">
        <f>IF(BD5="มส","มส",IF(BD5="","",IF(BD5="ร","ร",BD5*$CD$3)))</f>
        <v/>
      </c>
      <c r="CE5" s="35" t="str">
        <f>IF(BE5="มส","มส",IF(BE5="","",IF(BE5="ร","ร",BE5*$CE$3)))</f>
        <v/>
      </c>
      <c r="CF5" s="35" t="str">
        <f>IF(BF5="มส","มส",IF(BF5="","",IF(BF5="ร","ร",BF5*$CF$3)))</f>
        <v/>
      </c>
      <c r="CG5" s="35" t="str">
        <f>IF(BG5="มส","มส",IF(BG5="","",IF(BG5="ร","ร",BG5*$CG$3)))</f>
        <v/>
      </c>
      <c r="CH5" s="35" t="str">
        <f>IF(BH5="มส","มส",IF(BH5="","",IF(BH5="ร","ร",BH5*$CH$3)))</f>
        <v/>
      </c>
      <c r="CI5" s="35" t="str">
        <f>IF(BI5="มส","มส",IF(BI5="","",IF(BI5="ร","ร",BI5*$CI$3)))</f>
        <v/>
      </c>
      <c r="CJ5" s="35" t="str">
        <f>IF(BJ5="มส","มส",IF(BJ5="","",IF(BJ5="ร","ร",BJ5*$CJ$3)))</f>
        <v/>
      </c>
      <c r="CK5" s="35" t="str">
        <f>IF(BK5="มส","มส",IF(BK5="","",IF(BK5="ร","ร",BK5*$CK$3)))</f>
        <v/>
      </c>
      <c r="CL5" s="87" t="str">
        <f>IF(BM5&amp;BQ5="","0",SUM(BM5:CK5))</f>
        <v>0</v>
      </c>
      <c r="CM5" s="87">
        <f>FLOOR('point-grade'!CO5,0.01)</f>
        <v>0</v>
      </c>
      <c r="CN5" s="82" t="str">
        <f t="shared" ref="CN5:CN36" si="0">IF(M5="","",RANK(CO5,$CO$5:$CO$54))</f>
        <v/>
      </c>
      <c r="CO5" s="145" t="str">
        <f t="shared" ref="CO5:CO36" si="1">IF(CL5="0","0",CL5/$FP5)</f>
        <v>0</v>
      </c>
      <c r="CP5" s="51">
        <f>$B$7</f>
        <v>0</v>
      </c>
      <c r="CQ5" s="51">
        <f>$B$8</f>
        <v>0</v>
      </c>
      <c r="CR5" s="51">
        <f>$B$9</f>
        <v>0</v>
      </c>
      <c r="CS5" s="51">
        <f>$B$10</f>
        <v>0</v>
      </c>
      <c r="CT5" s="51">
        <f>$B$11</f>
        <v>0</v>
      </c>
      <c r="CU5" s="51">
        <f>$B$12</f>
        <v>0</v>
      </c>
      <c r="CV5" s="51">
        <f>$B$13</f>
        <v>0</v>
      </c>
      <c r="CW5" s="51">
        <f>$B$14</f>
        <v>0</v>
      </c>
      <c r="CX5" s="51">
        <f>$B$15</f>
        <v>0</v>
      </c>
      <c r="CY5" s="51">
        <f>$B$16</f>
        <v>0</v>
      </c>
      <c r="CZ5" s="51">
        <f>$B$17</f>
        <v>0</v>
      </c>
      <c r="DA5" s="51">
        <f>$B$18</f>
        <v>0</v>
      </c>
      <c r="DB5" s="51">
        <f>$B$19</f>
        <v>0</v>
      </c>
      <c r="DC5" s="51">
        <f>$B$20</f>
        <v>0</v>
      </c>
      <c r="DD5" s="51">
        <f>$B$21</f>
        <v>0</v>
      </c>
      <c r="DF5" s="51">
        <f>$B$24</f>
        <v>0</v>
      </c>
      <c r="DG5" s="51">
        <f>$B$25</f>
        <v>0</v>
      </c>
      <c r="DH5" s="51">
        <f>$B$26</f>
        <v>0</v>
      </c>
      <c r="DI5" s="51">
        <f>$B$27</f>
        <v>0</v>
      </c>
      <c r="DJ5" s="51">
        <f>$B$28</f>
        <v>0</v>
      </c>
      <c r="DK5" s="51">
        <f>$B$29</f>
        <v>0</v>
      </c>
      <c r="DL5" s="51">
        <f>$B$30</f>
        <v>0</v>
      </c>
      <c r="DM5" s="51">
        <f>$B$31</f>
        <v>0</v>
      </c>
      <c r="DN5" s="51">
        <f>$B$32</f>
        <v>0</v>
      </c>
      <c r="DO5" s="51">
        <f>$B$33</f>
        <v>0</v>
      </c>
      <c r="DQ5" s="43">
        <f>$D$7</f>
        <v>0</v>
      </c>
      <c r="DR5" s="43">
        <f>$D$8</f>
        <v>0</v>
      </c>
      <c r="DS5" s="43">
        <f>$D$9</f>
        <v>0</v>
      </c>
      <c r="DT5" s="43">
        <f>$D$10</f>
        <v>0</v>
      </c>
      <c r="DU5" s="43">
        <f>$D$11</f>
        <v>0</v>
      </c>
      <c r="DV5" s="43">
        <f>$D$12</f>
        <v>0</v>
      </c>
      <c r="DW5" s="43">
        <f>$D$13</f>
        <v>0</v>
      </c>
      <c r="DX5" s="43">
        <f>$D$14</f>
        <v>0</v>
      </c>
      <c r="DY5" s="43">
        <f>$D$15</f>
        <v>0</v>
      </c>
      <c r="DZ5" s="43">
        <f>$D$16</f>
        <v>0</v>
      </c>
      <c r="EA5" s="43">
        <f>$D$17</f>
        <v>0</v>
      </c>
      <c r="EB5" s="43">
        <f>$D$18</f>
        <v>0</v>
      </c>
      <c r="EC5" s="43">
        <f>$D$19</f>
        <v>0</v>
      </c>
      <c r="ED5" s="43">
        <f>$D$20</f>
        <v>0</v>
      </c>
      <c r="EE5" s="43">
        <f>$D$21</f>
        <v>0</v>
      </c>
      <c r="EG5" s="43">
        <f>$D$24</f>
        <v>0</v>
      </c>
      <c r="EH5" s="43">
        <f>$D$25</f>
        <v>0</v>
      </c>
      <c r="EI5" s="43">
        <f>$D$26</f>
        <v>0</v>
      </c>
      <c r="EJ5" s="43">
        <f>$D$27</f>
        <v>0</v>
      </c>
      <c r="EK5" s="43">
        <f>$D$28</f>
        <v>0</v>
      </c>
      <c r="EL5" s="43">
        <f>$D$29</f>
        <v>0</v>
      </c>
      <c r="EM5" s="43">
        <f>$D$30</f>
        <v>0</v>
      </c>
      <c r="EN5" s="43">
        <f>$D$31</f>
        <v>0</v>
      </c>
      <c r="EO5" s="43">
        <f>$D$32</f>
        <v>0</v>
      </c>
      <c r="EP5" s="43">
        <f>$D$33</f>
        <v>0</v>
      </c>
      <c r="EQ5" s="19" t="str">
        <f>IF(BM5="","",IF(BM5&lt;&gt;"",$BM$3))</f>
        <v/>
      </c>
      <c r="ER5" s="19" t="str">
        <f>IF(BN5="","",IF(BN5&lt;&gt;"",$BN$3))</f>
        <v/>
      </c>
      <c r="ES5" s="19" t="str">
        <f>IF(BO5="","",IF(BO5&lt;&gt;"",$BO$3))</f>
        <v/>
      </c>
      <c r="ET5" s="19" t="str">
        <f>IF(BP5="","",IF(BP5&lt;&gt;"",$BP$3))</f>
        <v/>
      </c>
      <c r="EU5" s="19" t="str">
        <f>IF(BQ5="","",IF(BQ5&lt;&gt;"",$BQ$3))</f>
        <v/>
      </c>
      <c r="EV5" s="19" t="str">
        <f>IF(BR5="","",IF(BR5&lt;&gt;"",$BR$3))</f>
        <v/>
      </c>
      <c r="EW5" s="19" t="str">
        <f>IF(BS5="","",IF(BS5&lt;&gt;"",$BS$3))</f>
        <v/>
      </c>
      <c r="EX5" s="19" t="str">
        <f>IF(BT5="","",IF(BT5&lt;&gt;"",$BT$3))</f>
        <v/>
      </c>
      <c r="EY5" s="19" t="str">
        <f>IF(BU5="","",IF(BU5&lt;&gt;"",$BU$3))</f>
        <v/>
      </c>
      <c r="EZ5" s="19" t="str">
        <f>IF(BV5="","",IF(BV5&lt;&gt;"",$BV$3))</f>
        <v/>
      </c>
      <c r="FA5" s="19" t="str">
        <f>IF(BW5="","",IF(BW5&lt;&gt;"",$BW$3))</f>
        <v/>
      </c>
      <c r="FB5" s="19" t="str">
        <f>IF(BX5="","",IF(BX5&lt;&gt;"",$BX$3))</f>
        <v/>
      </c>
      <c r="FC5" s="19" t="str">
        <f>IF(BY5="","",IF(BY5&lt;&gt;"",$BY$3))</f>
        <v/>
      </c>
      <c r="FD5" s="19" t="str">
        <f>IF(BZ5="","",IF(BZ5&lt;&gt;"",$BZ$3))</f>
        <v/>
      </c>
      <c r="FE5" s="19" t="str">
        <f>IF(CA5="","",IF(CA5&lt;&gt;"",$CA$3))</f>
        <v/>
      </c>
      <c r="FF5" s="19" t="str">
        <f>IF(CB5="","",IF(CB5&lt;&gt;"",$CB$3))</f>
        <v/>
      </c>
      <c r="FG5" s="19" t="str">
        <f>IF(CC5="","",IF(CC5&lt;&gt;"",$CC$3))</f>
        <v/>
      </c>
      <c r="FH5" s="19" t="str">
        <f>IF(CD5="","",IF(CD5&lt;&gt;"",$CD$3))</f>
        <v/>
      </c>
      <c r="FI5" s="19" t="str">
        <f>IF(CE5="","",IF(CE5&lt;&gt;"",$CE$3))</f>
        <v/>
      </c>
      <c r="FJ5" s="19" t="str">
        <f>IF(CF5="","",IF(CF5&lt;&gt;"",$CF$3))</f>
        <v/>
      </c>
      <c r="FK5" s="19" t="str">
        <f>IF(CG5="","",IF(CG5&lt;&gt;"",$CG$3))</f>
        <v/>
      </c>
      <c r="FL5" s="19" t="str">
        <f>IF(CH5="","",IF(CH5&lt;&gt;"",$CH$3))</f>
        <v/>
      </c>
      <c r="FM5" s="19" t="str">
        <f>IF(CI5="","",IF(CI5&lt;&gt;"",$CI$3))</f>
        <v/>
      </c>
      <c r="FN5" s="19" t="str">
        <f>IF(CJ5="","",IF(CJ5&lt;&gt;"",$CJ$3))</f>
        <v/>
      </c>
      <c r="FO5" s="19" t="str">
        <f>IF(CK5="","",IF(CK5&lt;&gt;"",$CK$3))</f>
        <v/>
      </c>
      <c r="FP5" s="19">
        <f>SUM(EQ5:FO5)</f>
        <v>0</v>
      </c>
      <c r="FQ5" s="86"/>
    </row>
    <row r="6" spans="1:173" ht="16.350000000000001" customHeight="1" thickBot="1" x14ac:dyDescent="0.65">
      <c r="A6" s="174"/>
      <c r="B6" s="174"/>
      <c r="C6" s="174"/>
      <c r="D6" s="174"/>
      <c r="E6" s="174"/>
      <c r="F6" s="174"/>
      <c r="G6" s="174"/>
      <c r="H6" s="40"/>
      <c r="I6" s="140"/>
      <c r="K6" s="44">
        <v>2</v>
      </c>
      <c r="L6" s="50" t="str">
        <f t="shared" ref="L6:L54" si="2">IF($I6="","",IF($I6&lt;&gt;"",$I6))</f>
        <v/>
      </c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91">
        <f t="shared" ref="AL6:AL54" si="3">SUM(M6:AK6)</f>
        <v>0</v>
      </c>
      <c r="AM6" s="20" t="str">
        <f>IF('point-grade'!M6="ร","ร",IF('point-grade'!M6="มส","มส",IF('point-grade'!M6="-","ร",IF('point-grade'!M6="","",IF('point-grade'!M6&gt;=80,4,IF('point-grade'!M6&gt;=75,3.5,IF('point-grade'!M6&gt;=70,3,IF('point-grade'!M6&gt;=65,2.5,IF('point-grade'!M6&gt;=60,2,IF('point-grade'!M6&gt;=55,1.5,IF('point-grade'!M6&gt;=50,1,0)))))))))))</f>
        <v/>
      </c>
      <c r="AN6" s="20" t="str">
        <f>IF('point-grade'!N6="ร","ร",IF('point-grade'!N6="มส","มส",IF('point-grade'!N6="-","ร",IF('point-grade'!N6="","",IF('point-grade'!N6&gt;=80,4,IF('point-grade'!N6&gt;=75,3.5,IF('point-grade'!N6&gt;=70,3,IF('point-grade'!N6&gt;=65,2.5,IF('point-grade'!N6&gt;=60,2,IF('point-grade'!N6&gt;=55,1.5,IF('point-grade'!N6&gt;=50,1,0)))))))))))</f>
        <v/>
      </c>
      <c r="AO6" s="20" t="str">
        <f>IF('point-grade'!O6="ร","ร",IF('point-grade'!O6="มส","มส",IF('point-grade'!O6="-","ร",IF('point-grade'!O6="","",IF('point-grade'!O6&gt;=80,4,IF('point-grade'!O6&gt;=75,3.5,IF('point-grade'!O6&gt;=70,3,IF('point-grade'!O6&gt;=65,2.5,IF('point-grade'!O6&gt;=60,2,IF('point-grade'!O6&gt;=55,1.5,IF('point-grade'!O6&gt;=50,1,0)))))))))))</f>
        <v/>
      </c>
      <c r="AP6" s="20" t="str">
        <f>IF('point-grade'!P6="ร","ร",IF('point-grade'!P6="มส","มส",IF('point-grade'!P6="-","ร",IF('point-grade'!P6="","",IF('point-grade'!P6&gt;=80,4,IF('point-grade'!P6&gt;=75,3.5,IF('point-grade'!P6&gt;=70,3,IF('point-grade'!P6&gt;=65,2.5,IF('point-grade'!P6&gt;=60,2,IF('point-grade'!P6&gt;=55,1.5,IF('point-grade'!P6&gt;=50,1,0)))))))))))</f>
        <v/>
      </c>
      <c r="AQ6" s="20" t="str">
        <f>IF('point-grade'!Q6="ร","ร",IF('point-grade'!Q6="มส","มส",IF('point-grade'!Q6="-","ร",IF('point-grade'!Q6="","",IF('point-grade'!Q6&gt;=80,4,IF('point-grade'!Q6&gt;=75,3.5,IF('point-grade'!Q6&gt;=70,3,IF('point-grade'!Q6&gt;=65,2.5,IF('point-grade'!Q6&gt;=60,2,IF('point-grade'!Q6&gt;=55,1.5,IF('point-grade'!Q6&gt;=50,1,0)))))))))))</f>
        <v/>
      </c>
      <c r="AR6" s="20" t="str">
        <f>IF('point-grade'!R6="ร","ร",IF('point-grade'!R6="มส","มส",IF('point-grade'!R6="-","ร",IF('point-grade'!R6="","",IF('point-grade'!R6&gt;=80,4,IF('point-grade'!R6&gt;=75,3.5,IF('point-grade'!R6&gt;=70,3,IF('point-grade'!R6&gt;=65,2.5,IF('point-grade'!R6&gt;=60,2,IF('point-grade'!R6&gt;=55,1.5,IF('point-grade'!R6&gt;=50,1,0)))))))))))</f>
        <v/>
      </c>
      <c r="AS6" s="20" t="str">
        <f>IF('point-grade'!S6="ร","ร",IF('point-grade'!S6="มส","มส",IF('point-grade'!S6="-","ร",IF('point-grade'!S6="","",IF('point-grade'!S6&gt;=80,4,IF('point-grade'!S6&gt;=75,3.5,IF('point-grade'!S6&gt;=70,3,IF('point-grade'!S6&gt;=65,2.5,IF('point-grade'!S6&gt;=60,2,IF('point-grade'!S6&gt;=55,1.5,IF('point-grade'!S6&gt;=50,1,0)))))))))))</f>
        <v/>
      </c>
      <c r="AT6" s="20" t="str">
        <f>IF('point-grade'!T6="ร","ร",IF('point-grade'!T6="มส","มส",IF('point-grade'!T6="-","ร",IF('point-grade'!T6="","",IF('point-grade'!T6&gt;=80,4,IF('point-grade'!T6&gt;=75,3.5,IF('point-grade'!T6&gt;=70,3,IF('point-grade'!T6&gt;=65,2.5,IF('point-grade'!T6&gt;=60,2,IF('point-grade'!T6&gt;=55,1.5,IF('point-grade'!T6&gt;=50,1,0)))))))))))</f>
        <v/>
      </c>
      <c r="AU6" s="20" t="str">
        <f>IF('point-grade'!U6="ร","ร",IF('point-grade'!U6="มส","มส",IF('point-grade'!U6="-","ร",IF('point-grade'!U6="","",IF('point-grade'!U6&gt;=80,4,IF('point-grade'!U6&gt;=75,3.5,IF('point-grade'!U6&gt;=70,3,IF('point-grade'!U6&gt;=65,2.5,IF('point-grade'!U6&gt;=60,2,IF('point-grade'!U6&gt;=55,1.5,IF('point-grade'!U6&gt;=50,1,0)))))))))))</f>
        <v/>
      </c>
      <c r="AV6" s="20" t="str">
        <f>IF('point-grade'!V6="ร","ร",IF('point-grade'!V6="มส","มส",IF('point-grade'!V6="-","ร",IF('point-grade'!V6="","",IF('point-grade'!V6&gt;=80,4,IF('point-grade'!V6&gt;=75,3.5,IF('point-grade'!V6&gt;=70,3,IF('point-grade'!V6&gt;=65,2.5,IF('point-grade'!V6&gt;=60,2,IF('point-grade'!V6&gt;=55,1.5,IF('point-grade'!V6&gt;=50,1,0)))))))))))</f>
        <v/>
      </c>
      <c r="AW6" s="20" t="str">
        <f>IF('point-grade'!W6="ร","ร",IF('point-grade'!W6="มส","มส",IF('point-grade'!W6="-","ร",IF('point-grade'!W6="","",IF('point-grade'!W6&gt;=80,4,IF('point-grade'!W6&gt;=75,3.5,IF('point-grade'!W6&gt;=70,3,IF('point-grade'!W6&gt;=65,2.5,IF('point-grade'!W6&gt;=60,2,IF('point-grade'!W6&gt;=55,1.5,IF('point-grade'!W6&gt;=50,1,0)))))))))))</f>
        <v/>
      </c>
      <c r="AX6" s="20" t="str">
        <f>IF('point-grade'!X6="ร","ร",IF('point-grade'!X6="มส","มส",IF('point-grade'!X6="-","ร",IF('point-grade'!X6="","",IF('point-grade'!X6&gt;=80,4,IF('point-grade'!X6&gt;=75,3.5,IF('point-grade'!X6&gt;=70,3,IF('point-grade'!X6&gt;=65,2.5,IF('point-grade'!X6&gt;=60,2,IF('point-grade'!X6&gt;=55,1.5,IF('point-grade'!X6&gt;=50,1,0)))))))))))</f>
        <v/>
      </c>
      <c r="AY6" s="20" t="str">
        <f>IF('point-grade'!Y6="ร","ร",IF('point-grade'!Y6="มส","มส",IF('point-grade'!Y6="-","ร",IF('point-grade'!Y6="","",IF('point-grade'!Y6&gt;=80,4,IF('point-grade'!Y6&gt;=75,3.5,IF('point-grade'!Y6&gt;=70,3,IF('point-grade'!Y6&gt;=65,2.5,IF('point-grade'!Y6&gt;=60,2,IF('point-grade'!Y6&gt;=55,1.5,IF('point-grade'!Y6&gt;=50,1,0)))))))))))</f>
        <v/>
      </c>
      <c r="AZ6" s="20" t="str">
        <f>IF('point-grade'!Z6="ร","ร",IF('point-grade'!Z6="มส","มส",IF('point-grade'!Z6="-","ร",IF('point-grade'!Z6="","",IF('point-grade'!Z6&gt;=80,4,IF('point-grade'!Z6&gt;=75,3.5,IF('point-grade'!Z6&gt;=70,3,IF('point-grade'!Z6&gt;=65,2.5,IF('point-grade'!Z6&gt;=60,2,IF('point-grade'!Z6&gt;=55,1.5,IF('point-grade'!Z6&gt;=50,1,0)))))))))))</f>
        <v/>
      </c>
      <c r="BA6" s="20" t="str">
        <f>IF('point-grade'!AA6="ร","ร",IF('point-grade'!AA6="มส","มส",IF('point-grade'!AA6="-","ร",IF('point-grade'!AA6="","",IF('point-grade'!AA6&gt;=80,4,IF('point-grade'!AA6&gt;=75,3.5,IF('point-grade'!AA6&gt;=70,3,IF('point-grade'!AA6&gt;=65,2.5,IF('point-grade'!AA6&gt;=60,2,IF('point-grade'!AA6&gt;=55,1.5,IF('point-grade'!AA6&gt;=50,1,0)))))))))))</f>
        <v/>
      </c>
      <c r="BB6" s="20" t="str">
        <f>IF('point-grade'!AB6="ร","ร",IF('point-grade'!AB6="มส","มส",IF('point-grade'!AB6="-","ร",IF('point-grade'!AB6="","",IF('point-grade'!AB6&gt;=80,4,IF('point-grade'!AB6&gt;=75,3.5,IF('point-grade'!AB6&gt;=70,3,IF('point-grade'!AB6&gt;=65,2.5,IF('point-grade'!AB6&gt;=60,2,IF('point-grade'!AB6&gt;=55,1.5,IF('point-grade'!AB6&gt;=50,1,0)))))))))))</f>
        <v/>
      </c>
      <c r="BC6" s="20" t="str">
        <f>IF('point-grade'!AC6="ร","ร",IF('point-grade'!AC6="มส","มส",IF('point-grade'!AC6="-","ร",IF('point-grade'!AC6="","",IF('point-grade'!AC6&gt;=80,4,IF('point-grade'!AC6&gt;=75,3.5,IF('point-grade'!AC6&gt;=70,3,IF('point-grade'!AC6&gt;=65,2.5,IF('point-grade'!AC6&gt;=60,2,IF('point-grade'!AC6&gt;=55,1.5,IF('point-grade'!AC6&gt;=50,1,0)))))))))))</f>
        <v/>
      </c>
      <c r="BD6" s="20" t="str">
        <f>IF('point-grade'!AD6="ร","ร",IF('point-grade'!AD6="มส","มส",IF('point-grade'!AD6="-","ร",IF('point-grade'!AD6="","",IF('point-grade'!AD6&gt;=80,4,IF('point-grade'!AD6&gt;=75,3.5,IF('point-grade'!AD6&gt;=70,3,IF('point-grade'!AD6&gt;=65,2.5,IF('point-grade'!AD6&gt;=60,2,IF('point-grade'!AD6&gt;=55,1.5,IF('point-grade'!AD6&gt;=50,1,0)))))))))))</f>
        <v/>
      </c>
      <c r="BE6" s="20" t="str">
        <f>IF('point-grade'!AE6="ร","ร",IF('point-grade'!AE6="มส","มส",IF('point-grade'!AE6="-","ร",IF('point-grade'!AE6="","",IF('point-grade'!AE6&gt;=80,4,IF('point-grade'!AE6&gt;=75,3.5,IF('point-grade'!AE6&gt;=70,3,IF('point-grade'!AE6&gt;=65,2.5,IF('point-grade'!AE6&gt;=60,2,IF('point-grade'!AE6&gt;=55,1.5,IF('point-grade'!AE6&gt;=50,1,0)))))))))))</f>
        <v/>
      </c>
      <c r="BF6" s="20" t="str">
        <f>IF('point-grade'!AF6="ร","ร",IF('point-grade'!AF6="มส","มส",IF('point-grade'!AF6="-","ร",IF('point-grade'!AF6="","",IF('point-grade'!AF6&gt;=80,4,IF('point-grade'!AF6&gt;=75,3.5,IF('point-grade'!AF6&gt;=70,3,IF('point-grade'!AF6&gt;=65,2.5,IF('point-grade'!AF6&gt;=60,2,IF('point-grade'!AF6&gt;=55,1.5,IF('point-grade'!AF6&gt;=50,1,0)))))))))))</f>
        <v/>
      </c>
      <c r="BG6" s="20" t="str">
        <f>IF('point-grade'!AG6="ร","ร",IF('point-grade'!AG6="มส","มส",IF('point-grade'!AG6="-","ร",IF('point-grade'!AG6="","",IF('point-grade'!AG6&gt;=80,4,IF('point-grade'!AG6&gt;=75,3.5,IF('point-grade'!AG6&gt;=70,3,IF('point-grade'!AG6&gt;=65,2.5,IF('point-grade'!AG6&gt;=60,2,IF('point-grade'!AG6&gt;=55,1.5,IF('point-grade'!AG6&gt;=50,1,0)))))))))))</f>
        <v/>
      </c>
      <c r="BH6" s="20" t="str">
        <f>IF('point-grade'!AH6="ร","ร",IF('point-grade'!AH6="มส","มส",IF('point-grade'!AH6="-","ร",IF('point-grade'!AH6="","",IF('point-grade'!AH6&gt;=80,4,IF('point-grade'!AH6&gt;=75,3.5,IF('point-grade'!AH6&gt;=70,3,IF('point-grade'!AH6&gt;=65,2.5,IF('point-grade'!AH6&gt;=60,2,IF('point-grade'!AH6&gt;=55,1.5,IF('point-grade'!AH6&gt;=50,1,0)))))))))))</f>
        <v/>
      </c>
      <c r="BI6" s="20" t="str">
        <f>IF('point-grade'!AI6="ร","ร",IF('point-grade'!AI6="มส","มส",IF('point-grade'!AI6="-","ร",IF('point-grade'!AI6="","",IF('point-grade'!AI6&gt;=80,4,IF('point-grade'!AI6&gt;=75,3.5,IF('point-grade'!AI6&gt;=70,3,IF('point-grade'!AI6&gt;=65,2.5,IF('point-grade'!AI6&gt;=60,2,IF('point-grade'!AI6&gt;=55,1.5,IF('point-grade'!AI6&gt;=50,1,0)))))))))))</f>
        <v/>
      </c>
      <c r="BJ6" s="20" t="str">
        <f>IF('point-grade'!AJ6="ร","ร",IF('point-grade'!AJ6="มส","มส",IF('point-grade'!AJ6="-","ร",IF('point-grade'!AJ6="","",IF('point-grade'!AJ6&gt;=80,4,IF('point-grade'!AJ6&gt;=75,3.5,IF('point-grade'!AJ6&gt;=70,3,IF('point-grade'!AJ6&gt;=65,2.5,IF('point-grade'!AJ6&gt;=60,2,IF('point-grade'!AJ6&gt;=55,1.5,IF('point-grade'!AJ6&gt;=50,1,0)))))))))))</f>
        <v/>
      </c>
      <c r="BK6" s="20" t="str">
        <f>IF('point-grade'!AK6="ร","ร",IF('point-grade'!AK6="มส","มส",IF('point-grade'!AK6="-","ร",IF('point-grade'!AK6="","",IF('point-grade'!AK6&gt;=80,4,IF('point-grade'!AK6&gt;=75,3.5,IF('point-grade'!AK6&gt;=70,3,IF('point-grade'!AK6&gt;=65,2.5,IF('point-grade'!AK6&gt;=60,2,IF('point-grade'!AK6&gt;=55,1.5,IF('point-grade'!AK6&gt;=50,1,0)))))))))))</f>
        <v/>
      </c>
      <c r="BL6" s="20"/>
      <c r="BM6" s="35" t="str">
        <f t="shared" ref="BM6:BM54" si="4">IF(AM6="มส","มส",IF(AM6="","",IF(AM6="ร","ร",AM6*$BM$3)))</f>
        <v/>
      </c>
      <c r="BN6" s="35" t="str">
        <f t="shared" ref="BN6:BN54" si="5">IF(AN6="มส","มส",IF(AN6="","",IF(AN6="ร","ร",AN6*$BN$3)))</f>
        <v/>
      </c>
      <c r="BO6" s="35" t="str">
        <f t="shared" ref="BO6:BO54" si="6">IF(AO6="มส","มส",IF(AO6="","",IF(AO6="ร","ร",AO6*$BO$3)))</f>
        <v/>
      </c>
      <c r="BP6" s="35" t="str">
        <f t="shared" ref="BP6:BP54" si="7">IF(AP6="มส","มส",IF(AP6="","",IF(AP6="ร","ร",AP6*$BP$3)))</f>
        <v/>
      </c>
      <c r="BQ6" s="35" t="str">
        <f t="shared" ref="BQ6:BQ54" si="8">IF(AQ6="มส","มส",IF(AQ6="","",IF(AQ6="ร","ร",AQ6*$BQ$3)))</f>
        <v/>
      </c>
      <c r="BR6" s="35" t="str">
        <f t="shared" ref="BR6:BR54" si="9">IF(AR6="มส","มส",IF(AR6="","",IF(AR6="ร","ร",AR6*$BR$3)))</f>
        <v/>
      </c>
      <c r="BS6" s="35" t="str">
        <f t="shared" ref="BS6:BS54" si="10">IF(AS6="มส","มส",IF(AS6="","",IF(AS6="ร","ร",AS6*$BS$3)))</f>
        <v/>
      </c>
      <c r="BT6" s="35" t="str">
        <f t="shared" ref="BT6:BT54" si="11">IF(AT6="มส","มส",IF(AT6="","",IF(AT6="ร","ร",AT6*$BT$3)))</f>
        <v/>
      </c>
      <c r="BU6" s="35" t="str">
        <f t="shared" ref="BU6:BU54" si="12">IF(AU6="มส","มส",IF(AU6="","",IF(AU6="ร","ร",AU6*$BU$3)))</f>
        <v/>
      </c>
      <c r="BV6" s="35" t="str">
        <f t="shared" ref="BV6:BV54" si="13">IF(AV6="มส","มส",IF(AV6="","",IF(AV6="ร","ร",AV6*$BV$3)))</f>
        <v/>
      </c>
      <c r="BW6" s="35" t="str">
        <f t="shared" ref="BW6:BW54" si="14">IF(AW6="มส","มส",IF(AW6="","",IF(AW6="ร","ร",AW6*$BW$3)))</f>
        <v/>
      </c>
      <c r="BX6" s="35" t="str">
        <f t="shared" ref="BX6:BX54" si="15">IF(AX6="มส","มส",IF(AX6="","",IF(AX6="ร","ร",AX6*$BX$3)))</f>
        <v/>
      </c>
      <c r="BY6" s="35" t="str">
        <f t="shared" ref="BY6:BY54" si="16">IF(AY6="มส","มส",IF(AY6="","",IF(AY6="ร","ร",AY6*$BY$3)))</f>
        <v/>
      </c>
      <c r="BZ6" s="35" t="str">
        <f t="shared" ref="BZ6:BZ54" si="17">IF(AZ6="มส","มส",IF(AZ6="","",IF(AZ6="ร","ร",AZ6*$BZ$3)))</f>
        <v/>
      </c>
      <c r="CA6" s="35" t="str">
        <f t="shared" ref="CA6:CA54" si="18">IF(BA6="มส","มส",IF(BA6="","",IF(BA6="ร","ร",BA6*$CA$3)))</f>
        <v/>
      </c>
      <c r="CB6" s="35" t="str">
        <f t="shared" ref="CB6:CB54" si="19">IF(BB6="มส","มส",IF(BB6="","",IF(BB6="ร","ร",BB6*$CB$3)))</f>
        <v/>
      </c>
      <c r="CC6" s="35" t="str">
        <f t="shared" ref="CC6:CC54" si="20">IF(BC6="มส","มส",IF(BC6="","",IF(BC6="ร","ร",BC6*$CC$3)))</f>
        <v/>
      </c>
      <c r="CD6" s="35" t="str">
        <f t="shared" ref="CD6:CD54" si="21">IF(BD6="มส","มส",IF(BD6="","",IF(BD6="ร","ร",BD6*$CD$3)))</f>
        <v/>
      </c>
      <c r="CE6" s="35" t="str">
        <f t="shared" ref="CE6:CE54" si="22">IF(BE6="มส","มส",IF(BE6="","",IF(BE6="ร","ร",BE6*$CE$3)))</f>
        <v/>
      </c>
      <c r="CF6" s="35" t="str">
        <f t="shared" ref="CF6:CF54" si="23">IF(BF6="มส","มส",IF(BF6="","",IF(BF6="ร","ร",BF6*$CF$3)))</f>
        <v/>
      </c>
      <c r="CG6" s="35" t="str">
        <f t="shared" ref="CG6:CG54" si="24">IF(BG6="มส","มส",IF(BG6="","",IF(BG6="ร","ร",BG6*$CG$3)))</f>
        <v/>
      </c>
      <c r="CH6" s="35" t="str">
        <f t="shared" ref="CH6:CH54" si="25">IF(BH6="มส","มส",IF(BH6="","",IF(BH6="ร","ร",BH6*$CH$3)))</f>
        <v/>
      </c>
      <c r="CI6" s="35" t="str">
        <f t="shared" ref="CI6:CI54" si="26">IF(BI6="มส","มส",IF(BI6="","",IF(BI6="ร","ร",BI6*$CI$3)))</f>
        <v/>
      </c>
      <c r="CJ6" s="35" t="str">
        <f t="shared" ref="CJ6:CJ54" si="27">IF(BJ6="มส","มส",IF(BJ6="","",IF(BJ6="ร","ร",BJ6*$CJ$3)))</f>
        <v/>
      </c>
      <c r="CK6" s="35" t="str">
        <f t="shared" ref="CK6:CK54" si="28">IF(BK6="มส","มส",IF(BK6="","",IF(BK6="ร","ร",BK6*$CK$3)))</f>
        <v/>
      </c>
      <c r="CL6" s="87" t="str">
        <f t="shared" ref="CL6:CL54" si="29">IF(BM6&amp;BQ6="","0",SUM(BM6:CK6))</f>
        <v>0</v>
      </c>
      <c r="CM6" s="87">
        <f>FLOOR('point-grade'!CO6,0.01)</f>
        <v>0</v>
      </c>
      <c r="CN6" s="82" t="str">
        <f t="shared" si="0"/>
        <v/>
      </c>
      <c r="CO6" s="145" t="str">
        <f t="shared" si="1"/>
        <v>0</v>
      </c>
      <c r="CP6" s="51">
        <f t="shared" ref="CP6:CP54" si="30">$B$7</f>
        <v>0</v>
      </c>
      <c r="CQ6" s="51">
        <f t="shared" ref="CQ6:CQ54" si="31">$B$8</f>
        <v>0</v>
      </c>
      <c r="CR6" s="51">
        <f t="shared" ref="CR6:CR54" si="32">$B$9</f>
        <v>0</v>
      </c>
      <c r="CS6" s="51">
        <f t="shared" ref="CS6:CS54" si="33">$B$10</f>
        <v>0</v>
      </c>
      <c r="CT6" s="51">
        <f t="shared" ref="CT6:CT54" si="34">$B$11</f>
        <v>0</v>
      </c>
      <c r="CU6" s="51">
        <f t="shared" ref="CU6:CU54" si="35">$B$12</f>
        <v>0</v>
      </c>
      <c r="CV6" s="51">
        <f t="shared" ref="CV6:CV54" si="36">$B$13</f>
        <v>0</v>
      </c>
      <c r="CW6" s="51">
        <f t="shared" ref="CW6:CW54" si="37">$B$14</f>
        <v>0</v>
      </c>
      <c r="CX6" s="51">
        <f t="shared" ref="CX6:CX54" si="38">$B$15</f>
        <v>0</v>
      </c>
      <c r="CY6" s="51">
        <f t="shared" ref="CY6:CY54" si="39">$B$16</f>
        <v>0</v>
      </c>
      <c r="CZ6" s="51">
        <f t="shared" ref="CZ6:CZ54" si="40">$B$17</f>
        <v>0</v>
      </c>
      <c r="DA6" s="51">
        <f t="shared" ref="DA6:DA54" si="41">$B$18</f>
        <v>0</v>
      </c>
      <c r="DB6" s="51">
        <f t="shared" ref="DB6:DB54" si="42">$B$19</f>
        <v>0</v>
      </c>
      <c r="DC6" s="51">
        <f t="shared" ref="DC6:DC54" si="43">$B$20</f>
        <v>0</v>
      </c>
      <c r="DD6" s="51">
        <f t="shared" ref="DD6:DD54" si="44">$B$21</f>
        <v>0</v>
      </c>
      <c r="DF6" s="51">
        <f t="shared" ref="DF6:DF54" si="45">$B$24</f>
        <v>0</v>
      </c>
      <c r="DG6" s="51">
        <f t="shared" ref="DG6:DG54" si="46">$B$25</f>
        <v>0</v>
      </c>
      <c r="DH6" s="51">
        <f t="shared" ref="DH6:DH54" si="47">$B$26</f>
        <v>0</v>
      </c>
      <c r="DI6" s="51">
        <f t="shared" ref="DI6:DI54" si="48">$B$27</f>
        <v>0</v>
      </c>
      <c r="DJ6" s="51">
        <f t="shared" ref="DJ6:DJ54" si="49">$B$28</f>
        <v>0</v>
      </c>
      <c r="DK6" s="51">
        <f t="shared" ref="DK6:DK54" si="50">$B$29</f>
        <v>0</v>
      </c>
      <c r="DL6" s="51">
        <f t="shared" ref="DL6:DL54" si="51">$B$30</f>
        <v>0</v>
      </c>
      <c r="DM6" s="51">
        <f t="shared" ref="DM6:DM54" si="52">$B$31</f>
        <v>0</v>
      </c>
      <c r="DN6" s="51">
        <f t="shared" ref="DN6:DN54" si="53">$B$32</f>
        <v>0</v>
      </c>
      <c r="DO6" s="51">
        <f t="shared" ref="DO6:DO54" si="54">$B$33</f>
        <v>0</v>
      </c>
      <c r="DQ6" s="43">
        <f t="shared" ref="DQ6:DQ54" si="55">$D$7</f>
        <v>0</v>
      </c>
      <c r="DR6" s="43">
        <f t="shared" ref="DR6:DR54" si="56">$D$8</f>
        <v>0</v>
      </c>
      <c r="DS6" s="43">
        <f t="shared" ref="DS6:DS54" si="57">$D$9</f>
        <v>0</v>
      </c>
      <c r="DT6" s="43">
        <f t="shared" ref="DT6:DT54" si="58">$D$10</f>
        <v>0</v>
      </c>
      <c r="DU6" s="43">
        <f t="shared" ref="DU6:DU54" si="59">$D$11</f>
        <v>0</v>
      </c>
      <c r="DV6" s="43">
        <f t="shared" ref="DV6:DV54" si="60">$D$12</f>
        <v>0</v>
      </c>
      <c r="DW6" s="43">
        <f t="shared" ref="DW6:DW54" si="61">$D$13</f>
        <v>0</v>
      </c>
      <c r="DX6" s="43">
        <f t="shared" ref="DX6:DX54" si="62">$D$14</f>
        <v>0</v>
      </c>
      <c r="DY6" s="43">
        <f t="shared" ref="DY6:DY54" si="63">$D$15</f>
        <v>0</v>
      </c>
      <c r="DZ6" s="43">
        <f t="shared" ref="DZ6:DZ54" si="64">$D$16</f>
        <v>0</v>
      </c>
      <c r="EA6" s="43">
        <f t="shared" ref="EA6:EA54" si="65">$D$17</f>
        <v>0</v>
      </c>
      <c r="EB6" s="43">
        <f t="shared" ref="EB6:EB54" si="66">$D$18</f>
        <v>0</v>
      </c>
      <c r="EC6" s="43">
        <f t="shared" ref="EC6:EC54" si="67">$D$19</f>
        <v>0</v>
      </c>
      <c r="ED6" s="43">
        <f t="shared" ref="ED6:ED54" si="68">$D$20</f>
        <v>0</v>
      </c>
      <c r="EE6" s="43">
        <f t="shared" ref="EE6:EE54" si="69">$D$21</f>
        <v>0</v>
      </c>
      <c r="EG6" s="43">
        <f t="shared" ref="EG6:EG54" si="70">$D$24</f>
        <v>0</v>
      </c>
      <c r="EH6" s="43">
        <f t="shared" ref="EH6:EH54" si="71">$D$25</f>
        <v>0</v>
      </c>
      <c r="EI6" s="43">
        <f t="shared" ref="EI6:EI54" si="72">$D$26</f>
        <v>0</v>
      </c>
      <c r="EJ6" s="43">
        <f t="shared" ref="EJ6:EJ54" si="73">$D$27</f>
        <v>0</v>
      </c>
      <c r="EK6" s="43">
        <f t="shared" ref="EK6:EK54" si="74">$D$28</f>
        <v>0</v>
      </c>
      <c r="EL6" s="43">
        <f t="shared" ref="EL6:EL54" si="75">$D$29</f>
        <v>0</v>
      </c>
      <c r="EM6" s="43">
        <f t="shared" ref="EM6:EM54" si="76">$D$30</f>
        <v>0</v>
      </c>
      <c r="EN6" s="43">
        <f t="shared" ref="EN6:EN54" si="77">$D$31</f>
        <v>0</v>
      </c>
      <c r="EO6" s="43">
        <f t="shared" ref="EO6:EO54" si="78">$D$32</f>
        <v>0</v>
      </c>
      <c r="EP6" s="43">
        <f t="shared" ref="EP6:EP54" si="79">$D$33</f>
        <v>0</v>
      </c>
      <c r="EQ6" s="19" t="str">
        <f t="shared" ref="EQ6:EQ54" si="80">IF(BM6="","",IF(BM6&lt;&gt;"",$BM$3))</f>
        <v/>
      </c>
      <c r="ER6" s="19" t="str">
        <f t="shared" ref="ER6:ER54" si="81">IF(BN6="","",IF(BN6&lt;&gt;"",$BN$3))</f>
        <v/>
      </c>
      <c r="ES6" s="19" t="str">
        <f t="shared" ref="ES6:ES54" si="82">IF(BO6="","",IF(BO6&lt;&gt;"",$BO$3))</f>
        <v/>
      </c>
      <c r="ET6" s="19" t="str">
        <f t="shared" ref="ET6:ET54" si="83">IF(BP6="","",IF(BP6&lt;&gt;"",$BP$3))</f>
        <v/>
      </c>
      <c r="EU6" s="19" t="str">
        <f t="shared" ref="EU6:EU54" si="84">IF(BQ6="","",IF(BQ6&lt;&gt;"",$BQ$3))</f>
        <v/>
      </c>
      <c r="EV6" s="19" t="str">
        <f t="shared" ref="EV6:EV54" si="85">IF(BR6="","",IF(BR6&lt;&gt;"",$BR$3))</f>
        <v/>
      </c>
      <c r="EW6" s="19" t="str">
        <f t="shared" ref="EW6:EW54" si="86">IF(BS6="","",IF(BS6&lt;&gt;"",$BS$3))</f>
        <v/>
      </c>
      <c r="EX6" s="19" t="str">
        <f t="shared" ref="EX6:EX54" si="87">IF(BT6="","",IF(BT6&lt;&gt;"",$BT$3))</f>
        <v/>
      </c>
      <c r="EY6" s="19" t="str">
        <f t="shared" ref="EY6:EY54" si="88">IF(BU6="","",IF(BU6&lt;&gt;"",$BU$3))</f>
        <v/>
      </c>
      <c r="EZ6" s="19" t="str">
        <f t="shared" ref="EZ6:EZ54" si="89">IF(BV6="","",IF(BV6&lt;&gt;"",$BV$3))</f>
        <v/>
      </c>
      <c r="FA6" s="19" t="str">
        <f t="shared" ref="FA6:FA54" si="90">IF(BW6="","",IF(BW6&lt;&gt;"",$BW$3))</f>
        <v/>
      </c>
      <c r="FB6" s="19" t="str">
        <f t="shared" ref="FB6:FB54" si="91">IF(BX6="","",IF(BX6&lt;&gt;"",$BX$3))</f>
        <v/>
      </c>
      <c r="FC6" s="19" t="str">
        <f t="shared" ref="FC6:FC54" si="92">IF(BY6="","",IF(BY6&lt;&gt;"",$BY$3))</f>
        <v/>
      </c>
      <c r="FD6" s="19" t="str">
        <f t="shared" ref="FD6:FD54" si="93">IF(BZ6="","",IF(BZ6&lt;&gt;"",$BZ$3))</f>
        <v/>
      </c>
      <c r="FE6" s="19" t="str">
        <f t="shared" ref="FE6:FE54" si="94">IF(CA6="","",IF(CA6&lt;&gt;"",$CA$3))</f>
        <v/>
      </c>
      <c r="FF6" s="19" t="str">
        <f t="shared" ref="FF6:FF54" si="95">IF(CB6="","",IF(CB6&lt;&gt;"",$CB$3))</f>
        <v/>
      </c>
      <c r="FG6" s="19" t="str">
        <f t="shared" ref="FG6:FG54" si="96">IF(CC6="","",IF(CC6&lt;&gt;"",$CC$3))</f>
        <v/>
      </c>
      <c r="FH6" s="19" t="str">
        <f t="shared" ref="FH6:FH54" si="97">IF(CD6="","",IF(CD6&lt;&gt;"",$CD$3))</f>
        <v/>
      </c>
      <c r="FI6" s="19" t="str">
        <f t="shared" ref="FI6:FI54" si="98">IF(CE6="","",IF(CE6&lt;&gt;"",$CE$3))</f>
        <v/>
      </c>
      <c r="FJ6" s="19" t="str">
        <f t="shared" ref="FJ6:FJ54" si="99">IF(CF6="","",IF(CF6&lt;&gt;"",$CF$3))</f>
        <v/>
      </c>
      <c r="FK6" s="19" t="str">
        <f t="shared" ref="FK6:FK54" si="100">IF(CG6="","",IF(CG6&lt;&gt;"",$CG$3))</f>
        <v/>
      </c>
      <c r="FL6" s="19" t="str">
        <f t="shared" ref="FL6:FL54" si="101">IF(CH6="","",IF(CH6&lt;&gt;"",$CH$3))</f>
        <v/>
      </c>
      <c r="FM6" s="19" t="str">
        <f t="shared" ref="FM6:FM54" si="102">IF(CI6="","",IF(CI6&lt;&gt;"",$CI$3))</f>
        <v/>
      </c>
      <c r="FN6" s="19" t="str">
        <f t="shared" ref="FN6:FN54" si="103">IF(CJ6="","",IF(CJ6&lt;&gt;"",$CJ$3))</f>
        <v/>
      </c>
      <c r="FO6" s="19" t="str">
        <f t="shared" ref="FO6:FO54" si="104">IF(CK6="","",IF(CK6&lt;&gt;"",$CK$3))</f>
        <v/>
      </c>
      <c r="FP6" s="19">
        <f t="shared" ref="FP6:FP54" si="105">SUM(EQ6:FO6)</f>
        <v>0</v>
      </c>
      <c r="FQ6" s="86"/>
    </row>
    <row r="7" spans="1:173" ht="16.350000000000001" customHeight="1" thickBot="1" x14ac:dyDescent="0.65">
      <c r="A7" s="141">
        <v>1</v>
      </c>
      <c r="B7" s="166"/>
      <c r="C7" s="167"/>
      <c r="D7" s="168"/>
      <c r="E7" s="169"/>
      <c r="F7" s="170"/>
      <c r="G7" s="139"/>
      <c r="H7" s="40"/>
      <c r="I7" s="140"/>
      <c r="K7" s="44">
        <v>3</v>
      </c>
      <c r="L7" s="50" t="str">
        <f t="shared" si="2"/>
        <v/>
      </c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91">
        <f t="shared" si="3"/>
        <v>0</v>
      </c>
      <c r="AM7" s="20" t="str">
        <f>IF('point-grade'!M7="ร","ร",IF('point-grade'!M7="มส","มส",IF('point-grade'!M7="-","ร",IF('point-grade'!M7="","",IF('point-grade'!M7&gt;=80,4,IF('point-grade'!M7&gt;=75,3.5,IF('point-grade'!M7&gt;=70,3,IF('point-grade'!M7&gt;=65,2.5,IF('point-grade'!M7&gt;=60,2,IF('point-grade'!M7&gt;=55,1.5,IF('point-grade'!M7&gt;=50,1,0)))))))))))</f>
        <v/>
      </c>
      <c r="AN7" s="20" t="str">
        <f>IF('point-grade'!N7="ร","ร",IF('point-grade'!N7="มส","มส",IF('point-grade'!N7="-","ร",IF('point-grade'!N7="","",IF('point-grade'!N7&gt;=80,4,IF('point-grade'!N7&gt;=75,3.5,IF('point-grade'!N7&gt;=70,3,IF('point-grade'!N7&gt;=65,2.5,IF('point-grade'!N7&gt;=60,2,IF('point-grade'!N7&gt;=55,1.5,IF('point-grade'!N7&gt;=50,1,0)))))))))))</f>
        <v/>
      </c>
      <c r="AO7" s="20" t="str">
        <f>IF('point-grade'!O7="ร","ร",IF('point-grade'!O7="มส","มส",IF('point-grade'!O7="-","ร",IF('point-grade'!O7="","",IF('point-grade'!O7&gt;=80,4,IF('point-grade'!O7&gt;=75,3.5,IF('point-grade'!O7&gt;=70,3,IF('point-grade'!O7&gt;=65,2.5,IF('point-grade'!O7&gt;=60,2,IF('point-grade'!O7&gt;=55,1.5,IF('point-grade'!O7&gt;=50,1,0)))))))))))</f>
        <v/>
      </c>
      <c r="AP7" s="20" t="str">
        <f>IF('point-grade'!P7="ร","ร",IF('point-grade'!P7="มส","มส",IF('point-grade'!P7="-","ร",IF('point-grade'!P7="","",IF('point-grade'!P7&gt;=80,4,IF('point-grade'!P7&gt;=75,3.5,IF('point-grade'!P7&gt;=70,3,IF('point-grade'!P7&gt;=65,2.5,IF('point-grade'!P7&gt;=60,2,IF('point-grade'!P7&gt;=55,1.5,IF('point-grade'!P7&gt;=50,1,0)))))))))))</f>
        <v/>
      </c>
      <c r="AQ7" s="20" t="str">
        <f>IF('point-grade'!Q7="ร","ร",IF('point-grade'!Q7="มส","มส",IF('point-grade'!Q7="-","ร",IF('point-grade'!Q7="","",IF('point-grade'!Q7&gt;=80,4,IF('point-grade'!Q7&gt;=75,3.5,IF('point-grade'!Q7&gt;=70,3,IF('point-grade'!Q7&gt;=65,2.5,IF('point-grade'!Q7&gt;=60,2,IF('point-grade'!Q7&gt;=55,1.5,IF('point-grade'!Q7&gt;=50,1,0)))))))))))</f>
        <v/>
      </c>
      <c r="AR7" s="20" t="str">
        <f>IF('point-grade'!R7="ร","ร",IF('point-grade'!R7="มส","มส",IF('point-grade'!R7="-","ร",IF('point-grade'!R7="","",IF('point-grade'!R7&gt;=80,4,IF('point-grade'!R7&gt;=75,3.5,IF('point-grade'!R7&gt;=70,3,IF('point-grade'!R7&gt;=65,2.5,IF('point-grade'!R7&gt;=60,2,IF('point-grade'!R7&gt;=55,1.5,IF('point-grade'!R7&gt;=50,1,0)))))))))))</f>
        <v/>
      </c>
      <c r="AS7" s="20" t="str">
        <f>IF('point-grade'!S7="ร","ร",IF('point-grade'!S7="มส","มส",IF('point-grade'!S7="-","ร",IF('point-grade'!S7="","",IF('point-grade'!S7&gt;=80,4,IF('point-grade'!S7&gt;=75,3.5,IF('point-grade'!S7&gt;=70,3,IF('point-grade'!S7&gt;=65,2.5,IF('point-grade'!S7&gt;=60,2,IF('point-grade'!S7&gt;=55,1.5,IF('point-grade'!S7&gt;=50,1,0)))))))))))</f>
        <v/>
      </c>
      <c r="AT7" s="20" t="str">
        <f>IF('point-grade'!T7="ร","ร",IF('point-grade'!T7="มส","มส",IF('point-grade'!T7="-","ร",IF('point-grade'!T7="","",IF('point-grade'!T7&gt;=80,4,IF('point-grade'!T7&gt;=75,3.5,IF('point-grade'!T7&gt;=70,3,IF('point-grade'!T7&gt;=65,2.5,IF('point-grade'!T7&gt;=60,2,IF('point-grade'!T7&gt;=55,1.5,IF('point-grade'!T7&gt;=50,1,0)))))))))))</f>
        <v/>
      </c>
      <c r="AU7" s="20" t="str">
        <f>IF('point-grade'!U7="ร","ร",IF('point-grade'!U7="มส","มส",IF('point-grade'!U7="-","ร",IF('point-grade'!U7="","",IF('point-grade'!U7&gt;=80,4,IF('point-grade'!U7&gt;=75,3.5,IF('point-grade'!U7&gt;=70,3,IF('point-grade'!U7&gt;=65,2.5,IF('point-grade'!U7&gt;=60,2,IF('point-grade'!U7&gt;=55,1.5,IF('point-grade'!U7&gt;=50,1,0)))))))))))</f>
        <v/>
      </c>
      <c r="AV7" s="20" t="str">
        <f>IF('point-grade'!V7="ร","ร",IF('point-grade'!V7="มส","มส",IF('point-grade'!V7="-","ร",IF('point-grade'!V7="","",IF('point-grade'!V7&gt;=80,4,IF('point-grade'!V7&gt;=75,3.5,IF('point-grade'!V7&gt;=70,3,IF('point-grade'!V7&gt;=65,2.5,IF('point-grade'!V7&gt;=60,2,IF('point-grade'!V7&gt;=55,1.5,IF('point-grade'!V7&gt;=50,1,0)))))))))))</f>
        <v/>
      </c>
      <c r="AW7" s="20" t="str">
        <f>IF('point-grade'!W7="ร","ร",IF('point-grade'!W7="มส","มส",IF('point-grade'!W7="-","ร",IF('point-grade'!W7="","",IF('point-grade'!W7&gt;=80,4,IF('point-grade'!W7&gt;=75,3.5,IF('point-grade'!W7&gt;=70,3,IF('point-grade'!W7&gt;=65,2.5,IF('point-grade'!W7&gt;=60,2,IF('point-grade'!W7&gt;=55,1.5,IF('point-grade'!W7&gt;=50,1,0)))))))))))</f>
        <v/>
      </c>
      <c r="AX7" s="20" t="str">
        <f>IF('point-grade'!X7="ร","ร",IF('point-grade'!X7="มส","มส",IF('point-grade'!X7="-","ร",IF('point-grade'!X7="","",IF('point-grade'!X7&gt;=80,4,IF('point-grade'!X7&gt;=75,3.5,IF('point-grade'!X7&gt;=70,3,IF('point-grade'!X7&gt;=65,2.5,IF('point-grade'!X7&gt;=60,2,IF('point-grade'!X7&gt;=55,1.5,IF('point-grade'!X7&gt;=50,1,0)))))))))))</f>
        <v/>
      </c>
      <c r="AY7" s="20" t="str">
        <f>IF('point-grade'!Y7="ร","ร",IF('point-grade'!Y7="มส","มส",IF('point-grade'!Y7="-","ร",IF('point-grade'!Y7="","",IF('point-grade'!Y7&gt;=80,4,IF('point-grade'!Y7&gt;=75,3.5,IF('point-grade'!Y7&gt;=70,3,IF('point-grade'!Y7&gt;=65,2.5,IF('point-grade'!Y7&gt;=60,2,IF('point-grade'!Y7&gt;=55,1.5,IF('point-grade'!Y7&gt;=50,1,0)))))))))))</f>
        <v/>
      </c>
      <c r="AZ7" s="20" t="str">
        <f>IF('point-grade'!Z7="ร","ร",IF('point-grade'!Z7="มส","มส",IF('point-grade'!Z7="-","ร",IF('point-grade'!Z7="","",IF('point-grade'!Z7&gt;=80,4,IF('point-grade'!Z7&gt;=75,3.5,IF('point-grade'!Z7&gt;=70,3,IF('point-grade'!Z7&gt;=65,2.5,IF('point-grade'!Z7&gt;=60,2,IF('point-grade'!Z7&gt;=55,1.5,IF('point-grade'!Z7&gt;=50,1,0)))))))))))</f>
        <v/>
      </c>
      <c r="BA7" s="20" t="str">
        <f>IF('point-grade'!AA7="ร","ร",IF('point-grade'!AA7="มส","มส",IF('point-grade'!AA7="-","ร",IF('point-grade'!AA7="","",IF('point-grade'!AA7&gt;=80,4,IF('point-grade'!AA7&gt;=75,3.5,IF('point-grade'!AA7&gt;=70,3,IF('point-grade'!AA7&gt;=65,2.5,IF('point-grade'!AA7&gt;=60,2,IF('point-grade'!AA7&gt;=55,1.5,IF('point-grade'!AA7&gt;=50,1,0)))))))))))</f>
        <v/>
      </c>
      <c r="BB7" s="20" t="str">
        <f>IF('point-grade'!AB7="ร","ร",IF('point-grade'!AB7="มส","มส",IF('point-grade'!AB7="-","ร",IF('point-grade'!AB7="","",IF('point-grade'!AB7&gt;=80,4,IF('point-grade'!AB7&gt;=75,3.5,IF('point-grade'!AB7&gt;=70,3,IF('point-grade'!AB7&gt;=65,2.5,IF('point-grade'!AB7&gt;=60,2,IF('point-grade'!AB7&gt;=55,1.5,IF('point-grade'!AB7&gt;=50,1,0)))))))))))</f>
        <v/>
      </c>
      <c r="BC7" s="20" t="str">
        <f>IF('point-grade'!AC7="ร","ร",IF('point-grade'!AC7="มส","มส",IF('point-grade'!AC7="-","ร",IF('point-grade'!AC7="","",IF('point-grade'!AC7&gt;=80,4,IF('point-grade'!AC7&gt;=75,3.5,IF('point-grade'!AC7&gt;=70,3,IF('point-grade'!AC7&gt;=65,2.5,IF('point-grade'!AC7&gt;=60,2,IF('point-grade'!AC7&gt;=55,1.5,IF('point-grade'!AC7&gt;=50,1,0)))))))))))</f>
        <v/>
      </c>
      <c r="BD7" s="20" t="str">
        <f>IF('point-grade'!AD7="ร","ร",IF('point-grade'!AD7="มส","มส",IF('point-grade'!AD7="-","ร",IF('point-grade'!AD7="","",IF('point-grade'!AD7&gt;=80,4,IF('point-grade'!AD7&gt;=75,3.5,IF('point-grade'!AD7&gt;=70,3,IF('point-grade'!AD7&gt;=65,2.5,IF('point-grade'!AD7&gt;=60,2,IF('point-grade'!AD7&gt;=55,1.5,IF('point-grade'!AD7&gt;=50,1,0)))))))))))</f>
        <v/>
      </c>
      <c r="BE7" s="20" t="str">
        <f>IF('point-grade'!AE7="ร","ร",IF('point-grade'!AE7="มส","มส",IF('point-grade'!AE7="-","ร",IF('point-grade'!AE7="","",IF('point-grade'!AE7&gt;=80,4,IF('point-grade'!AE7&gt;=75,3.5,IF('point-grade'!AE7&gt;=70,3,IF('point-grade'!AE7&gt;=65,2.5,IF('point-grade'!AE7&gt;=60,2,IF('point-grade'!AE7&gt;=55,1.5,IF('point-grade'!AE7&gt;=50,1,0)))))))))))</f>
        <v/>
      </c>
      <c r="BF7" s="20" t="str">
        <f>IF('point-grade'!AF7="ร","ร",IF('point-grade'!AF7="มส","มส",IF('point-grade'!AF7="-","ร",IF('point-grade'!AF7="","",IF('point-grade'!AF7&gt;=80,4,IF('point-grade'!AF7&gt;=75,3.5,IF('point-grade'!AF7&gt;=70,3,IF('point-grade'!AF7&gt;=65,2.5,IF('point-grade'!AF7&gt;=60,2,IF('point-grade'!AF7&gt;=55,1.5,IF('point-grade'!AF7&gt;=50,1,0)))))))))))</f>
        <v/>
      </c>
      <c r="BG7" s="20" t="str">
        <f>IF('point-grade'!AG7="ร","ร",IF('point-grade'!AG7="มส","มส",IF('point-grade'!AG7="-","ร",IF('point-grade'!AG7="","",IF('point-grade'!AG7&gt;=80,4,IF('point-grade'!AG7&gt;=75,3.5,IF('point-grade'!AG7&gt;=70,3,IF('point-grade'!AG7&gt;=65,2.5,IF('point-grade'!AG7&gt;=60,2,IF('point-grade'!AG7&gt;=55,1.5,IF('point-grade'!AG7&gt;=50,1,0)))))))))))</f>
        <v/>
      </c>
      <c r="BH7" s="20" t="str">
        <f>IF('point-grade'!AH7="ร","ร",IF('point-grade'!AH7="มส","มส",IF('point-grade'!AH7="-","ร",IF('point-grade'!AH7="","",IF('point-grade'!AH7&gt;=80,4,IF('point-grade'!AH7&gt;=75,3.5,IF('point-grade'!AH7&gt;=70,3,IF('point-grade'!AH7&gt;=65,2.5,IF('point-grade'!AH7&gt;=60,2,IF('point-grade'!AH7&gt;=55,1.5,IF('point-grade'!AH7&gt;=50,1,0)))))))))))</f>
        <v/>
      </c>
      <c r="BI7" s="20" t="str">
        <f>IF('point-grade'!AI7="ร","ร",IF('point-grade'!AI7="มส","มส",IF('point-grade'!AI7="-","ร",IF('point-grade'!AI7="","",IF('point-grade'!AI7&gt;=80,4,IF('point-grade'!AI7&gt;=75,3.5,IF('point-grade'!AI7&gt;=70,3,IF('point-grade'!AI7&gt;=65,2.5,IF('point-grade'!AI7&gt;=60,2,IF('point-grade'!AI7&gt;=55,1.5,IF('point-grade'!AI7&gt;=50,1,0)))))))))))</f>
        <v/>
      </c>
      <c r="BJ7" s="20" t="str">
        <f>IF('point-grade'!AJ7="ร","ร",IF('point-grade'!AJ7="มส","มส",IF('point-grade'!AJ7="-","ร",IF('point-grade'!AJ7="","",IF('point-grade'!AJ7&gt;=80,4,IF('point-grade'!AJ7&gt;=75,3.5,IF('point-grade'!AJ7&gt;=70,3,IF('point-grade'!AJ7&gt;=65,2.5,IF('point-grade'!AJ7&gt;=60,2,IF('point-grade'!AJ7&gt;=55,1.5,IF('point-grade'!AJ7&gt;=50,1,0)))))))))))</f>
        <v/>
      </c>
      <c r="BK7" s="20" t="str">
        <f>IF('point-grade'!AK7="ร","ร",IF('point-grade'!AK7="มส","มส",IF('point-grade'!AK7="-","ร",IF('point-grade'!AK7="","",IF('point-grade'!AK7&gt;=80,4,IF('point-grade'!AK7&gt;=75,3.5,IF('point-grade'!AK7&gt;=70,3,IF('point-grade'!AK7&gt;=65,2.5,IF('point-grade'!AK7&gt;=60,2,IF('point-grade'!AK7&gt;=55,1.5,IF('point-grade'!AK7&gt;=50,1,0)))))))))))</f>
        <v/>
      </c>
      <c r="BL7" s="20"/>
      <c r="BM7" s="35" t="str">
        <f t="shared" si="4"/>
        <v/>
      </c>
      <c r="BN7" s="35" t="str">
        <f t="shared" si="5"/>
        <v/>
      </c>
      <c r="BO7" s="35" t="str">
        <f t="shared" si="6"/>
        <v/>
      </c>
      <c r="BP7" s="35" t="str">
        <f t="shared" si="7"/>
        <v/>
      </c>
      <c r="BQ7" s="35" t="str">
        <f t="shared" si="8"/>
        <v/>
      </c>
      <c r="BR7" s="35" t="str">
        <f t="shared" si="9"/>
        <v/>
      </c>
      <c r="BS7" s="35" t="str">
        <f t="shared" si="10"/>
        <v/>
      </c>
      <c r="BT7" s="35" t="str">
        <f t="shared" si="11"/>
        <v/>
      </c>
      <c r="BU7" s="35" t="str">
        <f t="shared" si="12"/>
        <v/>
      </c>
      <c r="BV7" s="35" t="str">
        <f t="shared" si="13"/>
        <v/>
      </c>
      <c r="BW7" s="35" t="str">
        <f t="shared" si="14"/>
        <v/>
      </c>
      <c r="BX7" s="35" t="str">
        <f t="shared" si="15"/>
        <v/>
      </c>
      <c r="BY7" s="35" t="str">
        <f t="shared" si="16"/>
        <v/>
      </c>
      <c r="BZ7" s="35" t="str">
        <f t="shared" si="17"/>
        <v/>
      </c>
      <c r="CA7" s="35" t="str">
        <f t="shared" si="18"/>
        <v/>
      </c>
      <c r="CB7" s="35" t="str">
        <f t="shared" si="19"/>
        <v/>
      </c>
      <c r="CC7" s="35" t="str">
        <f t="shared" si="20"/>
        <v/>
      </c>
      <c r="CD7" s="35" t="str">
        <f t="shared" si="21"/>
        <v/>
      </c>
      <c r="CE7" s="35" t="str">
        <f t="shared" si="22"/>
        <v/>
      </c>
      <c r="CF7" s="35" t="str">
        <f t="shared" si="23"/>
        <v/>
      </c>
      <c r="CG7" s="35" t="str">
        <f t="shared" si="24"/>
        <v/>
      </c>
      <c r="CH7" s="35" t="str">
        <f t="shared" si="25"/>
        <v/>
      </c>
      <c r="CI7" s="35" t="str">
        <f t="shared" si="26"/>
        <v/>
      </c>
      <c r="CJ7" s="35" t="str">
        <f t="shared" si="27"/>
        <v/>
      </c>
      <c r="CK7" s="35" t="str">
        <f t="shared" si="28"/>
        <v/>
      </c>
      <c r="CL7" s="87" t="str">
        <f t="shared" si="29"/>
        <v>0</v>
      </c>
      <c r="CM7" s="87">
        <f>FLOOR('point-grade'!CO7,0.01)</f>
        <v>0</v>
      </c>
      <c r="CN7" s="82" t="str">
        <f t="shared" si="0"/>
        <v/>
      </c>
      <c r="CO7" s="145" t="str">
        <f t="shared" si="1"/>
        <v>0</v>
      </c>
      <c r="CP7" s="51">
        <f t="shared" si="30"/>
        <v>0</v>
      </c>
      <c r="CQ7" s="51">
        <f t="shared" si="31"/>
        <v>0</v>
      </c>
      <c r="CR7" s="51">
        <f t="shared" si="32"/>
        <v>0</v>
      </c>
      <c r="CS7" s="51">
        <f t="shared" si="33"/>
        <v>0</v>
      </c>
      <c r="CT7" s="51">
        <f t="shared" si="34"/>
        <v>0</v>
      </c>
      <c r="CU7" s="51">
        <f t="shared" si="35"/>
        <v>0</v>
      </c>
      <c r="CV7" s="51">
        <f t="shared" si="36"/>
        <v>0</v>
      </c>
      <c r="CW7" s="51">
        <f t="shared" si="37"/>
        <v>0</v>
      </c>
      <c r="CX7" s="51">
        <f t="shared" si="38"/>
        <v>0</v>
      </c>
      <c r="CY7" s="51">
        <f t="shared" si="39"/>
        <v>0</v>
      </c>
      <c r="CZ7" s="51">
        <f t="shared" si="40"/>
        <v>0</v>
      </c>
      <c r="DA7" s="51">
        <f t="shared" si="41"/>
        <v>0</v>
      </c>
      <c r="DB7" s="51">
        <f t="shared" si="42"/>
        <v>0</v>
      </c>
      <c r="DC7" s="51">
        <f t="shared" si="43"/>
        <v>0</v>
      </c>
      <c r="DD7" s="51">
        <f t="shared" si="44"/>
        <v>0</v>
      </c>
      <c r="DF7" s="51">
        <f t="shared" si="45"/>
        <v>0</v>
      </c>
      <c r="DG7" s="51">
        <f t="shared" si="46"/>
        <v>0</v>
      </c>
      <c r="DH7" s="51">
        <f t="shared" si="47"/>
        <v>0</v>
      </c>
      <c r="DI7" s="51">
        <f t="shared" si="48"/>
        <v>0</v>
      </c>
      <c r="DJ7" s="51">
        <f t="shared" si="49"/>
        <v>0</v>
      </c>
      <c r="DK7" s="51">
        <f t="shared" si="50"/>
        <v>0</v>
      </c>
      <c r="DL7" s="51">
        <f t="shared" si="51"/>
        <v>0</v>
      </c>
      <c r="DM7" s="51">
        <f t="shared" si="52"/>
        <v>0</v>
      </c>
      <c r="DN7" s="51">
        <f t="shared" si="53"/>
        <v>0</v>
      </c>
      <c r="DO7" s="51">
        <f t="shared" si="54"/>
        <v>0</v>
      </c>
      <c r="DQ7" s="43">
        <f t="shared" si="55"/>
        <v>0</v>
      </c>
      <c r="DR7" s="43">
        <f t="shared" si="56"/>
        <v>0</v>
      </c>
      <c r="DS7" s="43">
        <f t="shared" si="57"/>
        <v>0</v>
      </c>
      <c r="DT7" s="43">
        <f t="shared" si="58"/>
        <v>0</v>
      </c>
      <c r="DU7" s="43">
        <f t="shared" si="59"/>
        <v>0</v>
      </c>
      <c r="DV7" s="43">
        <f t="shared" si="60"/>
        <v>0</v>
      </c>
      <c r="DW7" s="43">
        <f t="shared" si="61"/>
        <v>0</v>
      </c>
      <c r="DX7" s="43">
        <f t="shared" si="62"/>
        <v>0</v>
      </c>
      <c r="DY7" s="43">
        <f t="shared" si="63"/>
        <v>0</v>
      </c>
      <c r="DZ7" s="43">
        <f t="shared" si="64"/>
        <v>0</v>
      </c>
      <c r="EA7" s="43">
        <f t="shared" si="65"/>
        <v>0</v>
      </c>
      <c r="EB7" s="43">
        <f t="shared" si="66"/>
        <v>0</v>
      </c>
      <c r="EC7" s="43">
        <f t="shared" si="67"/>
        <v>0</v>
      </c>
      <c r="ED7" s="43">
        <f t="shared" si="68"/>
        <v>0</v>
      </c>
      <c r="EE7" s="43">
        <f t="shared" si="69"/>
        <v>0</v>
      </c>
      <c r="EG7" s="43">
        <f t="shared" si="70"/>
        <v>0</v>
      </c>
      <c r="EH7" s="43">
        <f t="shared" si="71"/>
        <v>0</v>
      </c>
      <c r="EI7" s="43">
        <f t="shared" si="72"/>
        <v>0</v>
      </c>
      <c r="EJ7" s="43">
        <f t="shared" si="73"/>
        <v>0</v>
      </c>
      <c r="EK7" s="43">
        <f t="shared" si="74"/>
        <v>0</v>
      </c>
      <c r="EL7" s="43">
        <f t="shared" si="75"/>
        <v>0</v>
      </c>
      <c r="EM7" s="43">
        <f t="shared" si="76"/>
        <v>0</v>
      </c>
      <c r="EN7" s="43">
        <f t="shared" si="77"/>
        <v>0</v>
      </c>
      <c r="EO7" s="43">
        <f t="shared" si="78"/>
        <v>0</v>
      </c>
      <c r="EP7" s="43">
        <f t="shared" si="79"/>
        <v>0</v>
      </c>
      <c r="EQ7" s="19" t="str">
        <f t="shared" si="80"/>
        <v/>
      </c>
      <c r="ER7" s="19" t="str">
        <f t="shared" si="81"/>
        <v/>
      </c>
      <c r="ES7" s="19" t="str">
        <f t="shared" si="82"/>
        <v/>
      </c>
      <c r="ET7" s="19" t="str">
        <f t="shared" si="83"/>
        <v/>
      </c>
      <c r="EU7" s="19" t="str">
        <f t="shared" si="84"/>
        <v/>
      </c>
      <c r="EV7" s="19" t="str">
        <f t="shared" si="85"/>
        <v/>
      </c>
      <c r="EW7" s="19" t="str">
        <f t="shared" si="86"/>
        <v/>
      </c>
      <c r="EX7" s="19" t="str">
        <f t="shared" si="87"/>
        <v/>
      </c>
      <c r="EY7" s="19" t="str">
        <f t="shared" si="88"/>
        <v/>
      </c>
      <c r="EZ7" s="19" t="str">
        <f t="shared" si="89"/>
        <v/>
      </c>
      <c r="FA7" s="19" t="str">
        <f t="shared" si="90"/>
        <v/>
      </c>
      <c r="FB7" s="19" t="str">
        <f t="shared" si="91"/>
        <v/>
      </c>
      <c r="FC7" s="19" t="str">
        <f t="shared" si="92"/>
        <v/>
      </c>
      <c r="FD7" s="19" t="str">
        <f t="shared" si="93"/>
        <v/>
      </c>
      <c r="FE7" s="19" t="str">
        <f t="shared" si="94"/>
        <v/>
      </c>
      <c r="FF7" s="19" t="str">
        <f t="shared" si="95"/>
        <v/>
      </c>
      <c r="FG7" s="19" t="str">
        <f t="shared" si="96"/>
        <v/>
      </c>
      <c r="FH7" s="19" t="str">
        <f t="shared" si="97"/>
        <v/>
      </c>
      <c r="FI7" s="19" t="str">
        <f t="shared" si="98"/>
        <v/>
      </c>
      <c r="FJ7" s="19" t="str">
        <f t="shared" si="99"/>
        <v/>
      </c>
      <c r="FK7" s="19" t="str">
        <f t="shared" si="100"/>
        <v/>
      </c>
      <c r="FL7" s="19" t="str">
        <f t="shared" si="101"/>
        <v/>
      </c>
      <c r="FM7" s="19" t="str">
        <f t="shared" si="102"/>
        <v/>
      </c>
      <c r="FN7" s="19" t="str">
        <f t="shared" si="103"/>
        <v/>
      </c>
      <c r="FO7" s="19" t="str">
        <f t="shared" si="104"/>
        <v/>
      </c>
      <c r="FP7" s="19">
        <f t="shared" si="105"/>
        <v>0</v>
      </c>
      <c r="FQ7" s="86"/>
    </row>
    <row r="8" spans="1:173" ht="16.350000000000001" customHeight="1" thickBot="1" x14ac:dyDescent="0.65">
      <c r="A8" s="142">
        <v>2</v>
      </c>
      <c r="B8" s="166"/>
      <c r="C8" s="167"/>
      <c r="D8" s="168"/>
      <c r="E8" s="169"/>
      <c r="F8" s="170"/>
      <c r="G8" s="139"/>
      <c r="H8" s="40"/>
      <c r="I8" s="140"/>
      <c r="K8" s="44">
        <v>4</v>
      </c>
      <c r="L8" s="50" t="str">
        <f t="shared" si="2"/>
        <v/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91">
        <f t="shared" si="3"/>
        <v>0</v>
      </c>
      <c r="AM8" s="20" t="str">
        <f>IF('point-grade'!M8="ร","ร",IF('point-grade'!M8="มส","มส",IF('point-grade'!M8="-","ร",IF('point-grade'!M8="","",IF('point-grade'!M8&gt;=80,4,IF('point-grade'!M8&gt;=75,3.5,IF('point-grade'!M8&gt;=70,3,IF('point-grade'!M8&gt;=65,2.5,IF('point-grade'!M8&gt;=60,2,IF('point-grade'!M8&gt;=55,1.5,IF('point-grade'!M8&gt;=50,1,0)))))))))))</f>
        <v/>
      </c>
      <c r="AN8" s="20" t="str">
        <f>IF('point-grade'!N8="ร","ร",IF('point-grade'!N8="มส","มส",IF('point-grade'!N8="-","ร",IF('point-grade'!N8="","",IF('point-grade'!N8&gt;=80,4,IF('point-grade'!N8&gt;=75,3.5,IF('point-grade'!N8&gt;=70,3,IF('point-grade'!N8&gt;=65,2.5,IF('point-grade'!N8&gt;=60,2,IF('point-grade'!N8&gt;=55,1.5,IF('point-grade'!N8&gt;=50,1,0)))))))))))</f>
        <v/>
      </c>
      <c r="AO8" s="20" t="str">
        <f>IF('point-grade'!O8="ร","ร",IF('point-grade'!O8="มส","มส",IF('point-grade'!O8="-","ร",IF('point-grade'!O8="","",IF('point-grade'!O8&gt;=80,4,IF('point-grade'!O8&gt;=75,3.5,IF('point-grade'!O8&gt;=70,3,IF('point-grade'!O8&gt;=65,2.5,IF('point-grade'!O8&gt;=60,2,IF('point-grade'!O8&gt;=55,1.5,IF('point-grade'!O8&gt;=50,1,0)))))))))))</f>
        <v/>
      </c>
      <c r="AP8" s="20" t="str">
        <f>IF('point-grade'!P8="ร","ร",IF('point-grade'!P8="มส","มส",IF('point-grade'!P8="-","ร",IF('point-grade'!P8="","",IF('point-grade'!P8&gt;=80,4,IF('point-grade'!P8&gt;=75,3.5,IF('point-grade'!P8&gt;=70,3,IF('point-grade'!P8&gt;=65,2.5,IF('point-grade'!P8&gt;=60,2,IF('point-grade'!P8&gt;=55,1.5,IF('point-grade'!P8&gt;=50,1,0)))))))))))</f>
        <v/>
      </c>
      <c r="AQ8" s="20" t="str">
        <f>IF('point-grade'!Q8="ร","ร",IF('point-grade'!Q8="มส","มส",IF('point-grade'!Q8="-","ร",IF('point-grade'!Q8="","",IF('point-grade'!Q8&gt;=80,4,IF('point-grade'!Q8&gt;=75,3.5,IF('point-grade'!Q8&gt;=70,3,IF('point-grade'!Q8&gt;=65,2.5,IF('point-grade'!Q8&gt;=60,2,IF('point-grade'!Q8&gt;=55,1.5,IF('point-grade'!Q8&gt;=50,1,0)))))))))))</f>
        <v/>
      </c>
      <c r="AR8" s="20" t="str">
        <f>IF('point-grade'!R8="ร","ร",IF('point-grade'!R8="มส","มส",IF('point-grade'!R8="-","ร",IF('point-grade'!R8="","",IF('point-grade'!R8&gt;=80,4,IF('point-grade'!R8&gt;=75,3.5,IF('point-grade'!R8&gt;=70,3,IF('point-grade'!R8&gt;=65,2.5,IF('point-grade'!R8&gt;=60,2,IF('point-grade'!R8&gt;=55,1.5,IF('point-grade'!R8&gt;=50,1,0)))))))))))</f>
        <v/>
      </c>
      <c r="AS8" s="20" t="str">
        <f>IF('point-grade'!S8="ร","ร",IF('point-grade'!S8="มส","มส",IF('point-grade'!S8="-","ร",IF('point-grade'!S8="","",IF('point-grade'!S8&gt;=80,4,IF('point-grade'!S8&gt;=75,3.5,IF('point-grade'!S8&gt;=70,3,IF('point-grade'!S8&gt;=65,2.5,IF('point-grade'!S8&gt;=60,2,IF('point-grade'!S8&gt;=55,1.5,IF('point-grade'!S8&gt;=50,1,0)))))))))))</f>
        <v/>
      </c>
      <c r="AT8" s="20" t="str">
        <f>IF('point-grade'!T8="ร","ร",IF('point-grade'!T8="มส","มส",IF('point-grade'!T8="-","ร",IF('point-grade'!T8="","",IF('point-grade'!T8&gt;=80,4,IF('point-grade'!T8&gt;=75,3.5,IF('point-grade'!T8&gt;=70,3,IF('point-grade'!T8&gt;=65,2.5,IF('point-grade'!T8&gt;=60,2,IF('point-grade'!T8&gt;=55,1.5,IF('point-grade'!T8&gt;=50,1,0)))))))))))</f>
        <v/>
      </c>
      <c r="AU8" s="20" t="str">
        <f>IF('point-grade'!U8="ร","ร",IF('point-grade'!U8="มส","มส",IF('point-grade'!U8="-","ร",IF('point-grade'!U8="","",IF('point-grade'!U8&gt;=80,4,IF('point-grade'!U8&gt;=75,3.5,IF('point-grade'!U8&gt;=70,3,IF('point-grade'!U8&gt;=65,2.5,IF('point-grade'!U8&gt;=60,2,IF('point-grade'!U8&gt;=55,1.5,IF('point-grade'!U8&gt;=50,1,0)))))))))))</f>
        <v/>
      </c>
      <c r="AV8" s="20" t="str">
        <f>IF('point-grade'!V8="ร","ร",IF('point-grade'!V8="มส","มส",IF('point-grade'!V8="-","ร",IF('point-grade'!V8="","",IF('point-grade'!V8&gt;=80,4,IF('point-grade'!V8&gt;=75,3.5,IF('point-grade'!V8&gt;=70,3,IF('point-grade'!V8&gt;=65,2.5,IF('point-grade'!V8&gt;=60,2,IF('point-grade'!V8&gt;=55,1.5,IF('point-grade'!V8&gt;=50,1,0)))))))))))</f>
        <v/>
      </c>
      <c r="AW8" s="20" t="str">
        <f>IF('point-grade'!W8="ร","ร",IF('point-grade'!W8="มส","มส",IF('point-grade'!W8="-","ร",IF('point-grade'!W8="","",IF('point-grade'!W8&gt;=80,4,IF('point-grade'!W8&gt;=75,3.5,IF('point-grade'!W8&gt;=70,3,IF('point-grade'!W8&gt;=65,2.5,IF('point-grade'!W8&gt;=60,2,IF('point-grade'!W8&gt;=55,1.5,IF('point-grade'!W8&gt;=50,1,0)))))))))))</f>
        <v/>
      </c>
      <c r="AX8" s="20" t="str">
        <f>IF('point-grade'!X8="ร","ร",IF('point-grade'!X8="มส","มส",IF('point-grade'!X8="-","ร",IF('point-grade'!X8="","",IF('point-grade'!X8&gt;=80,4,IF('point-grade'!X8&gt;=75,3.5,IF('point-grade'!X8&gt;=70,3,IF('point-grade'!X8&gt;=65,2.5,IF('point-grade'!X8&gt;=60,2,IF('point-grade'!X8&gt;=55,1.5,IF('point-grade'!X8&gt;=50,1,0)))))))))))</f>
        <v/>
      </c>
      <c r="AY8" s="20" t="str">
        <f>IF('point-grade'!Y8="ร","ร",IF('point-grade'!Y8="มส","มส",IF('point-grade'!Y8="-","ร",IF('point-grade'!Y8="","",IF('point-grade'!Y8&gt;=80,4,IF('point-grade'!Y8&gt;=75,3.5,IF('point-grade'!Y8&gt;=70,3,IF('point-grade'!Y8&gt;=65,2.5,IF('point-grade'!Y8&gt;=60,2,IF('point-grade'!Y8&gt;=55,1.5,IF('point-grade'!Y8&gt;=50,1,0)))))))))))</f>
        <v/>
      </c>
      <c r="AZ8" s="20" t="str">
        <f>IF('point-grade'!Z8="ร","ร",IF('point-grade'!Z8="มส","มส",IF('point-grade'!Z8="-","ร",IF('point-grade'!Z8="","",IF('point-grade'!Z8&gt;=80,4,IF('point-grade'!Z8&gt;=75,3.5,IF('point-grade'!Z8&gt;=70,3,IF('point-grade'!Z8&gt;=65,2.5,IF('point-grade'!Z8&gt;=60,2,IF('point-grade'!Z8&gt;=55,1.5,IF('point-grade'!Z8&gt;=50,1,0)))))))))))</f>
        <v/>
      </c>
      <c r="BA8" s="20" t="str">
        <f>IF('point-grade'!AA8="ร","ร",IF('point-grade'!AA8="มส","มส",IF('point-grade'!AA8="-","ร",IF('point-grade'!AA8="","",IF('point-grade'!AA8&gt;=80,4,IF('point-grade'!AA8&gt;=75,3.5,IF('point-grade'!AA8&gt;=70,3,IF('point-grade'!AA8&gt;=65,2.5,IF('point-grade'!AA8&gt;=60,2,IF('point-grade'!AA8&gt;=55,1.5,IF('point-grade'!AA8&gt;=50,1,0)))))))))))</f>
        <v/>
      </c>
      <c r="BB8" s="20" t="str">
        <f>IF('point-grade'!AB8="ร","ร",IF('point-grade'!AB8="มส","มส",IF('point-grade'!AB8="-","ร",IF('point-grade'!AB8="","",IF('point-grade'!AB8&gt;=80,4,IF('point-grade'!AB8&gt;=75,3.5,IF('point-grade'!AB8&gt;=70,3,IF('point-grade'!AB8&gt;=65,2.5,IF('point-grade'!AB8&gt;=60,2,IF('point-grade'!AB8&gt;=55,1.5,IF('point-grade'!AB8&gt;=50,1,0)))))))))))</f>
        <v/>
      </c>
      <c r="BC8" s="20" t="str">
        <f>IF('point-grade'!AC8="ร","ร",IF('point-grade'!AC8="มส","มส",IF('point-grade'!AC8="-","ร",IF('point-grade'!AC8="","",IF('point-grade'!AC8&gt;=80,4,IF('point-grade'!AC8&gt;=75,3.5,IF('point-grade'!AC8&gt;=70,3,IF('point-grade'!AC8&gt;=65,2.5,IF('point-grade'!AC8&gt;=60,2,IF('point-grade'!AC8&gt;=55,1.5,IF('point-grade'!AC8&gt;=50,1,0)))))))))))</f>
        <v/>
      </c>
      <c r="BD8" s="20" t="str">
        <f>IF('point-grade'!AD8="ร","ร",IF('point-grade'!AD8="มส","มส",IF('point-grade'!AD8="-","ร",IF('point-grade'!AD8="","",IF('point-grade'!AD8&gt;=80,4,IF('point-grade'!AD8&gt;=75,3.5,IF('point-grade'!AD8&gt;=70,3,IF('point-grade'!AD8&gt;=65,2.5,IF('point-grade'!AD8&gt;=60,2,IF('point-grade'!AD8&gt;=55,1.5,IF('point-grade'!AD8&gt;=50,1,0)))))))))))</f>
        <v/>
      </c>
      <c r="BE8" s="20" t="str">
        <f>IF('point-grade'!AE8="ร","ร",IF('point-grade'!AE8="มส","มส",IF('point-grade'!AE8="-","ร",IF('point-grade'!AE8="","",IF('point-grade'!AE8&gt;=80,4,IF('point-grade'!AE8&gt;=75,3.5,IF('point-grade'!AE8&gt;=70,3,IF('point-grade'!AE8&gt;=65,2.5,IF('point-grade'!AE8&gt;=60,2,IF('point-grade'!AE8&gt;=55,1.5,IF('point-grade'!AE8&gt;=50,1,0)))))))))))</f>
        <v/>
      </c>
      <c r="BF8" s="20" t="str">
        <f>IF('point-grade'!AF8="ร","ร",IF('point-grade'!AF8="มส","มส",IF('point-grade'!AF8="-","ร",IF('point-grade'!AF8="","",IF('point-grade'!AF8&gt;=80,4,IF('point-grade'!AF8&gt;=75,3.5,IF('point-grade'!AF8&gt;=70,3,IF('point-grade'!AF8&gt;=65,2.5,IF('point-grade'!AF8&gt;=60,2,IF('point-grade'!AF8&gt;=55,1.5,IF('point-grade'!AF8&gt;=50,1,0)))))))))))</f>
        <v/>
      </c>
      <c r="BG8" s="20" t="str">
        <f>IF('point-grade'!AG8="ร","ร",IF('point-grade'!AG8="มส","มส",IF('point-grade'!AG8="-","ร",IF('point-grade'!AG8="","",IF('point-grade'!AG8&gt;=80,4,IF('point-grade'!AG8&gt;=75,3.5,IF('point-grade'!AG8&gt;=70,3,IF('point-grade'!AG8&gt;=65,2.5,IF('point-grade'!AG8&gt;=60,2,IF('point-grade'!AG8&gt;=55,1.5,IF('point-grade'!AG8&gt;=50,1,0)))))))))))</f>
        <v/>
      </c>
      <c r="BH8" s="20" t="str">
        <f>IF('point-grade'!AH8="ร","ร",IF('point-grade'!AH8="มส","มส",IF('point-grade'!AH8="-","ร",IF('point-grade'!AH8="","",IF('point-grade'!AH8&gt;=80,4,IF('point-grade'!AH8&gt;=75,3.5,IF('point-grade'!AH8&gt;=70,3,IF('point-grade'!AH8&gt;=65,2.5,IF('point-grade'!AH8&gt;=60,2,IF('point-grade'!AH8&gt;=55,1.5,IF('point-grade'!AH8&gt;=50,1,0)))))))))))</f>
        <v/>
      </c>
      <c r="BI8" s="20" t="str">
        <f>IF('point-grade'!AI8="ร","ร",IF('point-grade'!AI8="มส","มส",IF('point-grade'!AI8="-","ร",IF('point-grade'!AI8="","",IF('point-grade'!AI8&gt;=80,4,IF('point-grade'!AI8&gt;=75,3.5,IF('point-grade'!AI8&gt;=70,3,IF('point-grade'!AI8&gt;=65,2.5,IF('point-grade'!AI8&gt;=60,2,IF('point-grade'!AI8&gt;=55,1.5,IF('point-grade'!AI8&gt;=50,1,0)))))))))))</f>
        <v/>
      </c>
      <c r="BJ8" s="20" t="str">
        <f>IF('point-grade'!AJ8="ร","ร",IF('point-grade'!AJ8="มส","มส",IF('point-grade'!AJ8="-","ร",IF('point-grade'!AJ8="","",IF('point-grade'!AJ8&gt;=80,4,IF('point-grade'!AJ8&gt;=75,3.5,IF('point-grade'!AJ8&gt;=70,3,IF('point-grade'!AJ8&gt;=65,2.5,IF('point-grade'!AJ8&gt;=60,2,IF('point-grade'!AJ8&gt;=55,1.5,IF('point-grade'!AJ8&gt;=50,1,0)))))))))))</f>
        <v/>
      </c>
      <c r="BK8" s="20" t="str">
        <f>IF('point-grade'!AK8="ร","ร",IF('point-grade'!AK8="มส","มส",IF('point-grade'!AK8="-","ร",IF('point-grade'!AK8="","",IF('point-grade'!AK8&gt;=80,4,IF('point-grade'!AK8&gt;=75,3.5,IF('point-grade'!AK8&gt;=70,3,IF('point-grade'!AK8&gt;=65,2.5,IF('point-grade'!AK8&gt;=60,2,IF('point-grade'!AK8&gt;=55,1.5,IF('point-grade'!AK8&gt;=50,1,0)))))))))))</f>
        <v/>
      </c>
      <c r="BL8" s="20"/>
      <c r="BM8" s="35" t="str">
        <f t="shared" si="4"/>
        <v/>
      </c>
      <c r="BN8" s="35" t="str">
        <f t="shared" si="5"/>
        <v/>
      </c>
      <c r="BO8" s="35" t="str">
        <f t="shared" si="6"/>
        <v/>
      </c>
      <c r="BP8" s="35" t="str">
        <f t="shared" si="7"/>
        <v/>
      </c>
      <c r="BQ8" s="35" t="str">
        <f t="shared" si="8"/>
        <v/>
      </c>
      <c r="BR8" s="35" t="str">
        <f t="shared" si="9"/>
        <v/>
      </c>
      <c r="BS8" s="35" t="str">
        <f t="shared" si="10"/>
        <v/>
      </c>
      <c r="BT8" s="35" t="str">
        <f t="shared" si="11"/>
        <v/>
      </c>
      <c r="BU8" s="35" t="str">
        <f t="shared" si="12"/>
        <v/>
      </c>
      <c r="BV8" s="35" t="str">
        <f t="shared" si="13"/>
        <v/>
      </c>
      <c r="BW8" s="35" t="str">
        <f t="shared" si="14"/>
        <v/>
      </c>
      <c r="BX8" s="35" t="str">
        <f t="shared" si="15"/>
        <v/>
      </c>
      <c r="BY8" s="35" t="str">
        <f t="shared" si="16"/>
        <v/>
      </c>
      <c r="BZ8" s="35" t="str">
        <f t="shared" si="17"/>
        <v/>
      </c>
      <c r="CA8" s="35" t="str">
        <f t="shared" si="18"/>
        <v/>
      </c>
      <c r="CB8" s="35" t="str">
        <f t="shared" si="19"/>
        <v/>
      </c>
      <c r="CC8" s="35" t="str">
        <f t="shared" si="20"/>
        <v/>
      </c>
      <c r="CD8" s="35" t="str">
        <f t="shared" si="21"/>
        <v/>
      </c>
      <c r="CE8" s="35" t="str">
        <f t="shared" si="22"/>
        <v/>
      </c>
      <c r="CF8" s="35" t="str">
        <f t="shared" si="23"/>
        <v/>
      </c>
      <c r="CG8" s="35" t="str">
        <f t="shared" si="24"/>
        <v/>
      </c>
      <c r="CH8" s="35" t="str">
        <f t="shared" si="25"/>
        <v/>
      </c>
      <c r="CI8" s="35" t="str">
        <f t="shared" si="26"/>
        <v/>
      </c>
      <c r="CJ8" s="35" t="str">
        <f t="shared" si="27"/>
        <v/>
      </c>
      <c r="CK8" s="35" t="str">
        <f t="shared" si="28"/>
        <v/>
      </c>
      <c r="CL8" s="87" t="str">
        <f t="shared" si="29"/>
        <v>0</v>
      </c>
      <c r="CM8" s="87">
        <f>FLOOR('point-grade'!CO8,0.01)</f>
        <v>0</v>
      </c>
      <c r="CN8" s="82" t="str">
        <f t="shared" si="0"/>
        <v/>
      </c>
      <c r="CO8" s="145" t="str">
        <f t="shared" si="1"/>
        <v>0</v>
      </c>
      <c r="CP8" s="51">
        <f t="shared" si="30"/>
        <v>0</v>
      </c>
      <c r="CQ8" s="51">
        <f t="shared" si="31"/>
        <v>0</v>
      </c>
      <c r="CR8" s="51">
        <f t="shared" si="32"/>
        <v>0</v>
      </c>
      <c r="CS8" s="51">
        <f t="shared" si="33"/>
        <v>0</v>
      </c>
      <c r="CT8" s="51">
        <f t="shared" si="34"/>
        <v>0</v>
      </c>
      <c r="CU8" s="51">
        <f t="shared" si="35"/>
        <v>0</v>
      </c>
      <c r="CV8" s="51">
        <f t="shared" si="36"/>
        <v>0</v>
      </c>
      <c r="CW8" s="51">
        <f t="shared" si="37"/>
        <v>0</v>
      </c>
      <c r="CX8" s="51">
        <f t="shared" si="38"/>
        <v>0</v>
      </c>
      <c r="CY8" s="51">
        <f t="shared" si="39"/>
        <v>0</v>
      </c>
      <c r="CZ8" s="51">
        <f t="shared" si="40"/>
        <v>0</v>
      </c>
      <c r="DA8" s="51">
        <f t="shared" si="41"/>
        <v>0</v>
      </c>
      <c r="DB8" s="51">
        <f t="shared" si="42"/>
        <v>0</v>
      </c>
      <c r="DC8" s="51">
        <f t="shared" si="43"/>
        <v>0</v>
      </c>
      <c r="DD8" s="51">
        <f t="shared" si="44"/>
        <v>0</v>
      </c>
      <c r="DF8" s="51">
        <f t="shared" si="45"/>
        <v>0</v>
      </c>
      <c r="DG8" s="51">
        <f t="shared" si="46"/>
        <v>0</v>
      </c>
      <c r="DH8" s="51">
        <f t="shared" si="47"/>
        <v>0</v>
      </c>
      <c r="DI8" s="51">
        <f t="shared" si="48"/>
        <v>0</v>
      </c>
      <c r="DJ8" s="51">
        <f t="shared" si="49"/>
        <v>0</v>
      </c>
      <c r="DK8" s="51">
        <f t="shared" si="50"/>
        <v>0</v>
      </c>
      <c r="DL8" s="51">
        <f t="shared" si="51"/>
        <v>0</v>
      </c>
      <c r="DM8" s="51">
        <f t="shared" si="52"/>
        <v>0</v>
      </c>
      <c r="DN8" s="51">
        <f t="shared" si="53"/>
        <v>0</v>
      </c>
      <c r="DO8" s="51">
        <f t="shared" si="54"/>
        <v>0</v>
      </c>
      <c r="DQ8" s="43">
        <f t="shared" si="55"/>
        <v>0</v>
      </c>
      <c r="DR8" s="43">
        <f t="shared" si="56"/>
        <v>0</v>
      </c>
      <c r="DS8" s="43">
        <f t="shared" si="57"/>
        <v>0</v>
      </c>
      <c r="DT8" s="43">
        <f t="shared" si="58"/>
        <v>0</v>
      </c>
      <c r="DU8" s="43">
        <f t="shared" si="59"/>
        <v>0</v>
      </c>
      <c r="DV8" s="43">
        <f t="shared" si="60"/>
        <v>0</v>
      </c>
      <c r="DW8" s="43">
        <f t="shared" si="61"/>
        <v>0</v>
      </c>
      <c r="DX8" s="43">
        <f t="shared" si="62"/>
        <v>0</v>
      </c>
      <c r="DY8" s="43">
        <f t="shared" si="63"/>
        <v>0</v>
      </c>
      <c r="DZ8" s="43">
        <f t="shared" si="64"/>
        <v>0</v>
      </c>
      <c r="EA8" s="43">
        <f t="shared" si="65"/>
        <v>0</v>
      </c>
      <c r="EB8" s="43">
        <f t="shared" si="66"/>
        <v>0</v>
      </c>
      <c r="EC8" s="43">
        <f t="shared" si="67"/>
        <v>0</v>
      </c>
      <c r="ED8" s="43">
        <f t="shared" si="68"/>
        <v>0</v>
      </c>
      <c r="EE8" s="43">
        <f t="shared" si="69"/>
        <v>0</v>
      </c>
      <c r="EG8" s="43">
        <f t="shared" si="70"/>
        <v>0</v>
      </c>
      <c r="EH8" s="43">
        <f t="shared" si="71"/>
        <v>0</v>
      </c>
      <c r="EI8" s="43">
        <f t="shared" si="72"/>
        <v>0</v>
      </c>
      <c r="EJ8" s="43">
        <f t="shared" si="73"/>
        <v>0</v>
      </c>
      <c r="EK8" s="43">
        <f t="shared" si="74"/>
        <v>0</v>
      </c>
      <c r="EL8" s="43">
        <f t="shared" si="75"/>
        <v>0</v>
      </c>
      <c r="EM8" s="43">
        <f t="shared" si="76"/>
        <v>0</v>
      </c>
      <c r="EN8" s="43">
        <f t="shared" si="77"/>
        <v>0</v>
      </c>
      <c r="EO8" s="43">
        <f t="shared" si="78"/>
        <v>0</v>
      </c>
      <c r="EP8" s="43">
        <f t="shared" si="79"/>
        <v>0</v>
      </c>
      <c r="EQ8" s="19" t="str">
        <f t="shared" si="80"/>
        <v/>
      </c>
      <c r="ER8" s="19" t="str">
        <f t="shared" si="81"/>
        <v/>
      </c>
      <c r="ES8" s="19" t="str">
        <f t="shared" si="82"/>
        <v/>
      </c>
      <c r="ET8" s="19" t="str">
        <f t="shared" si="83"/>
        <v/>
      </c>
      <c r="EU8" s="19" t="str">
        <f t="shared" si="84"/>
        <v/>
      </c>
      <c r="EV8" s="19" t="str">
        <f t="shared" si="85"/>
        <v/>
      </c>
      <c r="EW8" s="19" t="str">
        <f t="shared" si="86"/>
        <v/>
      </c>
      <c r="EX8" s="19" t="str">
        <f t="shared" si="87"/>
        <v/>
      </c>
      <c r="EY8" s="19" t="str">
        <f t="shared" si="88"/>
        <v/>
      </c>
      <c r="EZ8" s="19" t="str">
        <f t="shared" si="89"/>
        <v/>
      </c>
      <c r="FA8" s="19" t="str">
        <f t="shared" si="90"/>
        <v/>
      </c>
      <c r="FB8" s="19" t="str">
        <f t="shared" si="91"/>
        <v/>
      </c>
      <c r="FC8" s="19" t="str">
        <f t="shared" si="92"/>
        <v/>
      </c>
      <c r="FD8" s="19" t="str">
        <f t="shared" si="93"/>
        <v/>
      </c>
      <c r="FE8" s="19" t="str">
        <f t="shared" si="94"/>
        <v/>
      </c>
      <c r="FF8" s="19" t="str">
        <f t="shared" si="95"/>
        <v/>
      </c>
      <c r="FG8" s="19" t="str">
        <f t="shared" si="96"/>
        <v/>
      </c>
      <c r="FH8" s="19" t="str">
        <f t="shared" si="97"/>
        <v/>
      </c>
      <c r="FI8" s="19" t="str">
        <f t="shared" si="98"/>
        <v/>
      </c>
      <c r="FJ8" s="19" t="str">
        <f t="shared" si="99"/>
        <v/>
      </c>
      <c r="FK8" s="19" t="str">
        <f t="shared" si="100"/>
        <v/>
      </c>
      <c r="FL8" s="19" t="str">
        <f t="shared" si="101"/>
        <v/>
      </c>
      <c r="FM8" s="19" t="str">
        <f t="shared" si="102"/>
        <v/>
      </c>
      <c r="FN8" s="19" t="str">
        <f t="shared" si="103"/>
        <v/>
      </c>
      <c r="FO8" s="19" t="str">
        <f t="shared" si="104"/>
        <v/>
      </c>
      <c r="FP8" s="19">
        <f t="shared" si="105"/>
        <v>0</v>
      </c>
      <c r="FQ8" s="86"/>
    </row>
    <row r="9" spans="1:173" ht="16.350000000000001" customHeight="1" thickBot="1" x14ac:dyDescent="0.65">
      <c r="A9" s="142">
        <v>3</v>
      </c>
      <c r="B9" s="166"/>
      <c r="C9" s="167"/>
      <c r="D9" s="168"/>
      <c r="E9" s="169"/>
      <c r="F9" s="170"/>
      <c r="G9" s="139"/>
      <c r="H9" s="40"/>
      <c r="I9" s="140"/>
      <c r="K9" s="44">
        <v>5</v>
      </c>
      <c r="L9" s="50" t="str">
        <f t="shared" si="2"/>
        <v/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1">
        <f t="shared" si="3"/>
        <v>0</v>
      </c>
      <c r="AM9" s="20" t="str">
        <f>IF('point-grade'!M9="ร","ร",IF('point-grade'!M9="มส","มส",IF('point-grade'!M9="-","ร",IF('point-grade'!M9="","",IF('point-grade'!M9&gt;=80,4,IF('point-grade'!M9&gt;=75,3.5,IF('point-grade'!M9&gt;=70,3,IF('point-grade'!M9&gt;=65,2.5,IF('point-grade'!M9&gt;=60,2,IF('point-grade'!M9&gt;=55,1.5,IF('point-grade'!M9&gt;=50,1,0)))))))))))</f>
        <v/>
      </c>
      <c r="AN9" s="20" t="str">
        <f>IF('point-grade'!N9="ร","ร",IF('point-grade'!N9="มส","มส",IF('point-grade'!N9="-","ร",IF('point-grade'!N9="","",IF('point-grade'!N9&gt;=80,4,IF('point-grade'!N9&gt;=75,3.5,IF('point-grade'!N9&gt;=70,3,IF('point-grade'!N9&gt;=65,2.5,IF('point-grade'!N9&gt;=60,2,IF('point-grade'!N9&gt;=55,1.5,IF('point-grade'!N9&gt;=50,1,0)))))))))))</f>
        <v/>
      </c>
      <c r="AO9" s="20" t="str">
        <f>IF('point-grade'!O9="ร","ร",IF('point-grade'!O9="มส","มส",IF('point-grade'!O9="-","ร",IF('point-grade'!O9="","",IF('point-grade'!O9&gt;=80,4,IF('point-grade'!O9&gt;=75,3.5,IF('point-grade'!O9&gt;=70,3,IF('point-grade'!O9&gt;=65,2.5,IF('point-grade'!O9&gt;=60,2,IF('point-grade'!O9&gt;=55,1.5,IF('point-grade'!O9&gt;=50,1,0)))))))))))</f>
        <v/>
      </c>
      <c r="AP9" s="20" t="str">
        <f>IF('point-grade'!P9="ร","ร",IF('point-grade'!P9="มส","มส",IF('point-grade'!P9="-","ร",IF('point-grade'!P9="","",IF('point-grade'!P9&gt;=80,4,IF('point-grade'!P9&gt;=75,3.5,IF('point-grade'!P9&gt;=70,3,IF('point-grade'!P9&gt;=65,2.5,IF('point-grade'!P9&gt;=60,2,IF('point-grade'!P9&gt;=55,1.5,IF('point-grade'!P9&gt;=50,1,0)))))))))))</f>
        <v/>
      </c>
      <c r="AQ9" s="20" t="str">
        <f>IF('point-grade'!Q9="ร","ร",IF('point-grade'!Q9="มส","มส",IF('point-grade'!Q9="-","ร",IF('point-grade'!Q9="","",IF('point-grade'!Q9&gt;=80,4,IF('point-grade'!Q9&gt;=75,3.5,IF('point-grade'!Q9&gt;=70,3,IF('point-grade'!Q9&gt;=65,2.5,IF('point-grade'!Q9&gt;=60,2,IF('point-grade'!Q9&gt;=55,1.5,IF('point-grade'!Q9&gt;=50,1,0)))))))))))</f>
        <v/>
      </c>
      <c r="AR9" s="20" t="str">
        <f>IF('point-grade'!R9="ร","ร",IF('point-grade'!R9="มส","มส",IF('point-grade'!R9="-","ร",IF('point-grade'!R9="","",IF('point-grade'!R9&gt;=80,4,IF('point-grade'!R9&gt;=75,3.5,IF('point-grade'!R9&gt;=70,3,IF('point-grade'!R9&gt;=65,2.5,IF('point-grade'!R9&gt;=60,2,IF('point-grade'!R9&gt;=55,1.5,IF('point-grade'!R9&gt;=50,1,0)))))))))))</f>
        <v/>
      </c>
      <c r="AS9" s="20" t="str">
        <f>IF('point-grade'!S9="ร","ร",IF('point-grade'!S9="มส","มส",IF('point-grade'!S9="-","ร",IF('point-grade'!S9="","",IF('point-grade'!S9&gt;=80,4,IF('point-grade'!S9&gt;=75,3.5,IF('point-grade'!S9&gt;=70,3,IF('point-grade'!S9&gt;=65,2.5,IF('point-grade'!S9&gt;=60,2,IF('point-grade'!S9&gt;=55,1.5,IF('point-grade'!S9&gt;=50,1,0)))))))))))</f>
        <v/>
      </c>
      <c r="AT9" s="20" t="str">
        <f>IF('point-grade'!T9="ร","ร",IF('point-grade'!T9="มส","มส",IF('point-grade'!T9="-","ร",IF('point-grade'!T9="","",IF('point-grade'!T9&gt;=80,4,IF('point-grade'!T9&gt;=75,3.5,IF('point-grade'!T9&gt;=70,3,IF('point-grade'!T9&gt;=65,2.5,IF('point-grade'!T9&gt;=60,2,IF('point-grade'!T9&gt;=55,1.5,IF('point-grade'!T9&gt;=50,1,0)))))))))))</f>
        <v/>
      </c>
      <c r="AU9" s="20" t="str">
        <f>IF('point-grade'!U9="ร","ร",IF('point-grade'!U9="มส","มส",IF('point-grade'!U9="-","ร",IF('point-grade'!U9="","",IF('point-grade'!U9&gt;=80,4,IF('point-grade'!U9&gt;=75,3.5,IF('point-grade'!U9&gt;=70,3,IF('point-grade'!U9&gt;=65,2.5,IF('point-grade'!U9&gt;=60,2,IF('point-grade'!U9&gt;=55,1.5,IF('point-grade'!U9&gt;=50,1,0)))))))))))</f>
        <v/>
      </c>
      <c r="AV9" s="20" t="str">
        <f>IF('point-grade'!V9="ร","ร",IF('point-grade'!V9="มส","มส",IF('point-grade'!V9="-","ร",IF('point-grade'!V9="","",IF('point-grade'!V9&gt;=80,4,IF('point-grade'!V9&gt;=75,3.5,IF('point-grade'!V9&gt;=70,3,IF('point-grade'!V9&gt;=65,2.5,IF('point-grade'!V9&gt;=60,2,IF('point-grade'!V9&gt;=55,1.5,IF('point-grade'!V9&gt;=50,1,0)))))))))))</f>
        <v/>
      </c>
      <c r="AW9" s="20" t="str">
        <f>IF('point-grade'!W9="ร","ร",IF('point-grade'!W9="มส","มส",IF('point-grade'!W9="-","ร",IF('point-grade'!W9="","",IF('point-grade'!W9&gt;=80,4,IF('point-grade'!W9&gt;=75,3.5,IF('point-grade'!W9&gt;=70,3,IF('point-grade'!W9&gt;=65,2.5,IF('point-grade'!W9&gt;=60,2,IF('point-grade'!W9&gt;=55,1.5,IF('point-grade'!W9&gt;=50,1,0)))))))))))</f>
        <v/>
      </c>
      <c r="AX9" s="20" t="str">
        <f>IF('point-grade'!X9="ร","ร",IF('point-grade'!X9="มส","มส",IF('point-grade'!X9="-","ร",IF('point-grade'!X9="","",IF('point-grade'!X9&gt;=80,4,IF('point-grade'!X9&gt;=75,3.5,IF('point-grade'!X9&gt;=70,3,IF('point-grade'!X9&gt;=65,2.5,IF('point-grade'!X9&gt;=60,2,IF('point-grade'!X9&gt;=55,1.5,IF('point-grade'!X9&gt;=50,1,0)))))))))))</f>
        <v/>
      </c>
      <c r="AY9" s="20" t="str">
        <f>IF('point-grade'!Y9="ร","ร",IF('point-grade'!Y9="มส","มส",IF('point-grade'!Y9="-","ร",IF('point-grade'!Y9="","",IF('point-grade'!Y9&gt;=80,4,IF('point-grade'!Y9&gt;=75,3.5,IF('point-grade'!Y9&gt;=70,3,IF('point-grade'!Y9&gt;=65,2.5,IF('point-grade'!Y9&gt;=60,2,IF('point-grade'!Y9&gt;=55,1.5,IF('point-grade'!Y9&gt;=50,1,0)))))))))))</f>
        <v/>
      </c>
      <c r="AZ9" s="20" t="str">
        <f>IF('point-grade'!Z9="ร","ร",IF('point-grade'!Z9="มส","มส",IF('point-grade'!Z9="-","ร",IF('point-grade'!Z9="","",IF('point-grade'!Z9&gt;=80,4,IF('point-grade'!Z9&gt;=75,3.5,IF('point-grade'!Z9&gt;=70,3,IF('point-grade'!Z9&gt;=65,2.5,IF('point-grade'!Z9&gt;=60,2,IF('point-grade'!Z9&gt;=55,1.5,IF('point-grade'!Z9&gt;=50,1,0)))))))))))</f>
        <v/>
      </c>
      <c r="BA9" s="20" t="str">
        <f>IF('point-grade'!AA9="ร","ร",IF('point-grade'!AA9="มส","มส",IF('point-grade'!AA9="-","ร",IF('point-grade'!AA9="","",IF('point-grade'!AA9&gt;=80,4,IF('point-grade'!AA9&gt;=75,3.5,IF('point-grade'!AA9&gt;=70,3,IF('point-grade'!AA9&gt;=65,2.5,IF('point-grade'!AA9&gt;=60,2,IF('point-grade'!AA9&gt;=55,1.5,IF('point-grade'!AA9&gt;=50,1,0)))))))))))</f>
        <v/>
      </c>
      <c r="BB9" s="20" t="str">
        <f>IF('point-grade'!AB9="ร","ร",IF('point-grade'!AB9="มส","มส",IF('point-grade'!AB9="-","ร",IF('point-grade'!AB9="","",IF('point-grade'!AB9&gt;=80,4,IF('point-grade'!AB9&gt;=75,3.5,IF('point-grade'!AB9&gt;=70,3,IF('point-grade'!AB9&gt;=65,2.5,IF('point-grade'!AB9&gt;=60,2,IF('point-grade'!AB9&gt;=55,1.5,IF('point-grade'!AB9&gt;=50,1,0)))))))))))</f>
        <v/>
      </c>
      <c r="BC9" s="20" t="str">
        <f>IF('point-grade'!AC9="ร","ร",IF('point-grade'!AC9="มส","มส",IF('point-grade'!AC9="-","ร",IF('point-grade'!AC9="","",IF('point-grade'!AC9&gt;=80,4,IF('point-grade'!AC9&gt;=75,3.5,IF('point-grade'!AC9&gt;=70,3,IF('point-grade'!AC9&gt;=65,2.5,IF('point-grade'!AC9&gt;=60,2,IF('point-grade'!AC9&gt;=55,1.5,IF('point-grade'!AC9&gt;=50,1,0)))))))))))</f>
        <v/>
      </c>
      <c r="BD9" s="20" t="str">
        <f>IF('point-grade'!AD9="ร","ร",IF('point-grade'!AD9="มส","มส",IF('point-grade'!AD9="-","ร",IF('point-grade'!AD9="","",IF('point-grade'!AD9&gt;=80,4,IF('point-grade'!AD9&gt;=75,3.5,IF('point-grade'!AD9&gt;=70,3,IF('point-grade'!AD9&gt;=65,2.5,IF('point-grade'!AD9&gt;=60,2,IF('point-grade'!AD9&gt;=55,1.5,IF('point-grade'!AD9&gt;=50,1,0)))))))))))</f>
        <v/>
      </c>
      <c r="BE9" s="20" t="str">
        <f>IF('point-grade'!AE9="ร","ร",IF('point-grade'!AE9="มส","มส",IF('point-grade'!AE9="-","ร",IF('point-grade'!AE9="","",IF('point-grade'!AE9&gt;=80,4,IF('point-grade'!AE9&gt;=75,3.5,IF('point-grade'!AE9&gt;=70,3,IF('point-grade'!AE9&gt;=65,2.5,IF('point-grade'!AE9&gt;=60,2,IF('point-grade'!AE9&gt;=55,1.5,IF('point-grade'!AE9&gt;=50,1,0)))))))))))</f>
        <v/>
      </c>
      <c r="BF9" s="20" t="str">
        <f>IF('point-grade'!AF9="ร","ร",IF('point-grade'!AF9="มส","มส",IF('point-grade'!AF9="-","ร",IF('point-grade'!AF9="","",IF('point-grade'!AF9&gt;=80,4,IF('point-grade'!AF9&gt;=75,3.5,IF('point-grade'!AF9&gt;=70,3,IF('point-grade'!AF9&gt;=65,2.5,IF('point-grade'!AF9&gt;=60,2,IF('point-grade'!AF9&gt;=55,1.5,IF('point-grade'!AF9&gt;=50,1,0)))))))))))</f>
        <v/>
      </c>
      <c r="BG9" s="20" t="str">
        <f>IF('point-grade'!AG9="ร","ร",IF('point-grade'!AG9="มส","มส",IF('point-grade'!AG9="-","ร",IF('point-grade'!AG9="","",IF('point-grade'!AG9&gt;=80,4,IF('point-grade'!AG9&gt;=75,3.5,IF('point-grade'!AG9&gt;=70,3,IF('point-grade'!AG9&gt;=65,2.5,IF('point-grade'!AG9&gt;=60,2,IF('point-grade'!AG9&gt;=55,1.5,IF('point-grade'!AG9&gt;=50,1,0)))))))))))</f>
        <v/>
      </c>
      <c r="BH9" s="20" t="str">
        <f>IF('point-grade'!AH9="ร","ร",IF('point-grade'!AH9="มส","มส",IF('point-grade'!AH9="-","ร",IF('point-grade'!AH9="","",IF('point-grade'!AH9&gt;=80,4,IF('point-grade'!AH9&gt;=75,3.5,IF('point-grade'!AH9&gt;=70,3,IF('point-grade'!AH9&gt;=65,2.5,IF('point-grade'!AH9&gt;=60,2,IF('point-grade'!AH9&gt;=55,1.5,IF('point-grade'!AH9&gt;=50,1,0)))))))))))</f>
        <v/>
      </c>
      <c r="BI9" s="20" t="str">
        <f>IF('point-grade'!AI9="ร","ร",IF('point-grade'!AI9="มส","มส",IF('point-grade'!AI9="-","ร",IF('point-grade'!AI9="","",IF('point-grade'!AI9&gt;=80,4,IF('point-grade'!AI9&gt;=75,3.5,IF('point-grade'!AI9&gt;=70,3,IF('point-grade'!AI9&gt;=65,2.5,IF('point-grade'!AI9&gt;=60,2,IF('point-grade'!AI9&gt;=55,1.5,IF('point-grade'!AI9&gt;=50,1,0)))))))))))</f>
        <v/>
      </c>
      <c r="BJ9" s="20" t="str">
        <f>IF('point-grade'!AJ9="ร","ร",IF('point-grade'!AJ9="มส","มส",IF('point-grade'!AJ9="-","ร",IF('point-grade'!AJ9="","",IF('point-grade'!AJ9&gt;=80,4,IF('point-grade'!AJ9&gt;=75,3.5,IF('point-grade'!AJ9&gt;=70,3,IF('point-grade'!AJ9&gt;=65,2.5,IF('point-grade'!AJ9&gt;=60,2,IF('point-grade'!AJ9&gt;=55,1.5,IF('point-grade'!AJ9&gt;=50,1,0)))))))))))</f>
        <v/>
      </c>
      <c r="BK9" s="20" t="str">
        <f>IF('point-grade'!AK9="ร","ร",IF('point-grade'!AK9="มส","มส",IF('point-grade'!AK9="-","ร",IF('point-grade'!AK9="","",IF('point-grade'!AK9&gt;=80,4,IF('point-grade'!AK9&gt;=75,3.5,IF('point-grade'!AK9&gt;=70,3,IF('point-grade'!AK9&gt;=65,2.5,IF('point-grade'!AK9&gt;=60,2,IF('point-grade'!AK9&gt;=55,1.5,IF('point-grade'!AK9&gt;=50,1,0)))))))))))</f>
        <v/>
      </c>
      <c r="BL9" s="20"/>
      <c r="BM9" s="35" t="str">
        <f t="shared" si="4"/>
        <v/>
      </c>
      <c r="BN9" s="35" t="str">
        <f t="shared" si="5"/>
        <v/>
      </c>
      <c r="BO9" s="35" t="str">
        <f t="shared" si="6"/>
        <v/>
      </c>
      <c r="BP9" s="35" t="str">
        <f t="shared" si="7"/>
        <v/>
      </c>
      <c r="BQ9" s="35" t="str">
        <f t="shared" si="8"/>
        <v/>
      </c>
      <c r="BR9" s="35" t="str">
        <f t="shared" si="9"/>
        <v/>
      </c>
      <c r="BS9" s="35" t="str">
        <f t="shared" si="10"/>
        <v/>
      </c>
      <c r="BT9" s="35" t="str">
        <f t="shared" si="11"/>
        <v/>
      </c>
      <c r="BU9" s="35" t="str">
        <f t="shared" si="12"/>
        <v/>
      </c>
      <c r="BV9" s="35" t="str">
        <f t="shared" si="13"/>
        <v/>
      </c>
      <c r="BW9" s="35" t="str">
        <f t="shared" si="14"/>
        <v/>
      </c>
      <c r="BX9" s="35" t="str">
        <f t="shared" si="15"/>
        <v/>
      </c>
      <c r="BY9" s="35" t="str">
        <f t="shared" si="16"/>
        <v/>
      </c>
      <c r="BZ9" s="35" t="str">
        <f t="shared" si="17"/>
        <v/>
      </c>
      <c r="CA9" s="35" t="str">
        <f t="shared" si="18"/>
        <v/>
      </c>
      <c r="CB9" s="35" t="str">
        <f t="shared" si="19"/>
        <v/>
      </c>
      <c r="CC9" s="35" t="str">
        <f t="shared" si="20"/>
        <v/>
      </c>
      <c r="CD9" s="35" t="str">
        <f t="shared" si="21"/>
        <v/>
      </c>
      <c r="CE9" s="35" t="str">
        <f t="shared" si="22"/>
        <v/>
      </c>
      <c r="CF9" s="35" t="str">
        <f t="shared" si="23"/>
        <v/>
      </c>
      <c r="CG9" s="35" t="str">
        <f t="shared" si="24"/>
        <v/>
      </c>
      <c r="CH9" s="35" t="str">
        <f t="shared" si="25"/>
        <v/>
      </c>
      <c r="CI9" s="35" t="str">
        <f t="shared" si="26"/>
        <v/>
      </c>
      <c r="CJ9" s="35" t="str">
        <f t="shared" si="27"/>
        <v/>
      </c>
      <c r="CK9" s="35" t="str">
        <f t="shared" si="28"/>
        <v/>
      </c>
      <c r="CL9" s="87" t="str">
        <f t="shared" si="29"/>
        <v>0</v>
      </c>
      <c r="CM9" s="87">
        <f>FLOOR('point-grade'!CO9,0.01)</f>
        <v>0</v>
      </c>
      <c r="CN9" s="82" t="str">
        <f t="shared" si="0"/>
        <v/>
      </c>
      <c r="CO9" s="145" t="str">
        <f t="shared" si="1"/>
        <v>0</v>
      </c>
      <c r="CP9" s="51">
        <f t="shared" si="30"/>
        <v>0</v>
      </c>
      <c r="CQ9" s="51">
        <f t="shared" si="31"/>
        <v>0</v>
      </c>
      <c r="CR9" s="51">
        <f t="shared" si="32"/>
        <v>0</v>
      </c>
      <c r="CS9" s="51">
        <f t="shared" si="33"/>
        <v>0</v>
      </c>
      <c r="CT9" s="51">
        <f t="shared" si="34"/>
        <v>0</v>
      </c>
      <c r="CU9" s="51">
        <f t="shared" si="35"/>
        <v>0</v>
      </c>
      <c r="CV9" s="51">
        <f t="shared" si="36"/>
        <v>0</v>
      </c>
      <c r="CW9" s="51">
        <f t="shared" si="37"/>
        <v>0</v>
      </c>
      <c r="CX9" s="51">
        <f t="shared" si="38"/>
        <v>0</v>
      </c>
      <c r="CY9" s="51">
        <f t="shared" si="39"/>
        <v>0</v>
      </c>
      <c r="CZ9" s="51">
        <f t="shared" si="40"/>
        <v>0</v>
      </c>
      <c r="DA9" s="51">
        <f t="shared" si="41"/>
        <v>0</v>
      </c>
      <c r="DB9" s="51">
        <f t="shared" si="42"/>
        <v>0</v>
      </c>
      <c r="DC9" s="51">
        <f t="shared" si="43"/>
        <v>0</v>
      </c>
      <c r="DD9" s="51">
        <f t="shared" si="44"/>
        <v>0</v>
      </c>
      <c r="DF9" s="51">
        <f t="shared" si="45"/>
        <v>0</v>
      </c>
      <c r="DG9" s="51">
        <f t="shared" si="46"/>
        <v>0</v>
      </c>
      <c r="DH9" s="51">
        <f t="shared" si="47"/>
        <v>0</v>
      </c>
      <c r="DI9" s="51">
        <f t="shared" si="48"/>
        <v>0</v>
      </c>
      <c r="DJ9" s="51">
        <f t="shared" si="49"/>
        <v>0</v>
      </c>
      <c r="DK9" s="51">
        <f t="shared" si="50"/>
        <v>0</v>
      </c>
      <c r="DL9" s="51">
        <f t="shared" si="51"/>
        <v>0</v>
      </c>
      <c r="DM9" s="51">
        <f t="shared" si="52"/>
        <v>0</v>
      </c>
      <c r="DN9" s="51">
        <f t="shared" si="53"/>
        <v>0</v>
      </c>
      <c r="DO9" s="51">
        <f t="shared" si="54"/>
        <v>0</v>
      </c>
      <c r="DQ9" s="43">
        <f t="shared" si="55"/>
        <v>0</v>
      </c>
      <c r="DR9" s="43">
        <f t="shared" si="56"/>
        <v>0</v>
      </c>
      <c r="DS9" s="43">
        <f t="shared" si="57"/>
        <v>0</v>
      </c>
      <c r="DT9" s="43">
        <f t="shared" si="58"/>
        <v>0</v>
      </c>
      <c r="DU9" s="43">
        <f t="shared" si="59"/>
        <v>0</v>
      </c>
      <c r="DV9" s="43">
        <f t="shared" si="60"/>
        <v>0</v>
      </c>
      <c r="DW9" s="43">
        <f t="shared" si="61"/>
        <v>0</v>
      </c>
      <c r="DX9" s="43">
        <f t="shared" si="62"/>
        <v>0</v>
      </c>
      <c r="DY9" s="43">
        <f t="shared" si="63"/>
        <v>0</v>
      </c>
      <c r="DZ9" s="43">
        <f t="shared" si="64"/>
        <v>0</v>
      </c>
      <c r="EA9" s="43">
        <f t="shared" si="65"/>
        <v>0</v>
      </c>
      <c r="EB9" s="43">
        <f t="shared" si="66"/>
        <v>0</v>
      </c>
      <c r="EC9" s="43">
        <f t="shared" si="67"/>
        <v>0</v>
      </c>
      <c r="ED9" s="43">
        <f t="shared" si="68"/>
        <v>0</v>
      </c>
      <c r="EE9" s="43">
        <f t="shared" si="69"/>
        <v>0</v>
      </c>
      <c r="EG9" s="43">
        <f t="shared" si="70"/>
        <v>0</v>
      </c>
      <c r="EH9" s="43">
        <f t="shared" si="71"/>
        <v>0</v>
      </c>
      <c r="EI9" s="43">
        <f t="shared" si="72"/>
        <v>0</v>
      </c>
      <c r="EJ9" s="43">
        <f t="shared" si="73"/>
        <v>0</v>
      </c>
      <c r="EK9" s="43">
        <f t="shared" si="74"/>
        <v>0</v>
      </c>
      <c r="EL9" s="43">
        <f t="shared" si="75"/>
        <v>0</v>
      </c>
      <c r="EM9" s="43">
        <f t="shared" si="76"/>
        <v>0</v>
      </c>
      <c r="EN9" s="43">
        <f t="shared" si="77"/>
        <v>0</v>
      </c>
      <c r="EO9" s="43">
        <f t="shared" si="78"/>
        <v>0</v>
      </c>
      <c r="EP9" s="43">
        <f t="shared" si="79"/>
        <v>0</v>
      </c>
      <c r="EQ9" s="19" t="str">
        <f t="shared" si="80"/>
        <v/>
      </c>
      <c r="ER9" s="19" t="str">
        <f t="shared" si="81"/>
        <v/>
      </c>
      <c r="ES9" s="19" t="str">
        <f t="shared" si="82"/>
        <v/>
      </c>
      <c r="ET9" s="19" t="str">
        <f t="shared" si="83"/>
        <v/>
      </c>
      <c r="EU9" s="19" t="str">
        <f t="shared" si="84"/>
        <v/>
      </c>
      <c r="EV9" s="19" t="str">
        <f t="shared" si="85"/>
        <v/>
      </c>
      <c r="EW9" s="19" t="str">
        <f t="shared" si="86"/>
        <v/>
      </c>
      <c r="EX9" s="19" t="str">
        <f t="shared" si="87"/>
        <v/>
      </c>
      <c r="EY9" s="19" t="str">
        <f t="shared" si="88"/>
        <v/>
      </c>
      <c r="EZ9" s="19" t="str">
        <f t="shared" si="89"/>
        <v/>
      </c>
      <c r="FA9" s="19" t="str">
        <f t="shared" si="90"/>
        <v/>
      </c>
      <c r="FB9" s="19" t="str">
        <f t="shared" si="91"/>
        <v/>
      </c>
      <c r="FC9" s="19" t="str">
        <f t="shared" si="92"/>
        <v/>
      </c>
      <c r="FD9" s="19" t="str">
        <f t="shared" si="93"/>
        <v/>
      </c>
      <c r="FE9" s="19" t="str">
        <f t="shared" si="94"/>
        <v/>
      </c>
      <c r="FF9" s="19" t="str">
        <f t="shared" si="95"/>
        <v/>
      </c>
      <c r="FG9" s="19" t="str">
        <f t="shared" si="96"/>
        <v/>
      </c>
      <c r="FH9" s="19" t="str">
        <f t="shared" si="97"/>
        <v/>
      </c>
      <c r="FI9" s="19" t="str">
        <f t="shared" si="98"/>
        <v/>
      </c>
      <c r="FJ9" s="19" t="str">
        <f t="shared" si="99"/>
        <v/>
      </c>
      <c r="FK9" s="19" t="str">
        <f t="shared" si="100"/>
        <v/>
      </c>
      <c r="FL9" s="19" t="str">
        <f t="shared" si="101"/>
        <v/>
      </c>
      <c r="FM9" s="19" t="str">
        <f t="shared" si="102"/>
        <v/>
      </c>
      <c r="FN9" s="19" t="str">
        <f t="shared" si="103"/>
        <v/>
      </c>
      <c r="FO9" s="19" t="str">
        <f t="shared" si="104"/>
        <v/>
      </c>
      <c r="FP9" s="19">
        <f t="shared" si="105"/>
        <v>0</v>
      </c>
      <c r="FQ9" s="86"/>
    </row>
    <row r="10" spans="1:173" ht="16.350000000000001" customHeight="1" thickBot="1" x14ac:dyDescent="0.65">
      <c r="A10" s="142">
        <v>4</v>
      </c>
      <c r="B10" s="166"/>
      <c r="C10" s="167"/>
      <c r="D10" s="168"/>
      <c r="E10" s="169"/>
      <c r="F10" s="170"/>
      <c r="G10" s="139"/>
      <c r="H10" s="40"/>
      <c r="I10" s="140"/>
      <c r="K10" s="44">
        <v>6</v>
      </c>
      <c r="L10" s="50" t="str">
        <f t="shared" si="2"/>
        <v/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1">
        <f t="shared" si="3"/>
        <v>0</v>
      </c>
      <c r="AM10" s="20" t="str">
        <f>IF('point-grade'!M10="ร","ร",IF('point-grade'!M10="มส","มส",IF('point-grade'!M10="-","ร",IF('point-grade'!M10="","",IF('point-grade'!M10&gt;=80,4,IF('point-grade'!M10&gt;=75,3.5,IF('point-grade'!M10&gt;=70,3,IF('point-grade'!M10&gt;=65,2.5,IF('point-grade'!M10&gt;=60,2,IF('point-grade'!M10&gt;=55,1.5,IF('point-grade'!M10&gt;=50,1,0)))))))))))</f>
        <v/>
      </c>
      <c r="AN10" s="20" t="str">
        <f>IF('point-grade'!N10="ร","ร",IF('point-grade'!N10="มส","มส",IF('point-grade'!N10="-","ร",IF('point-grade'!N10="","",IF('point-grade'!N10&gt;=80,4,IF('point-grade'!N10&gt;=75,3.5,IF('point-grade'!N10&gt;=70,3,IF('point-grade'!N10&gt;=65,2.5,IF('point-grade'!N10&gt;=60,2,IF('point-grade'!N10&gt;=55,1.5,IF('point-grade'!N10&gt;=50,1,0)))))))))))</f>
        <v/>
      </c>
      <c r="AO10" s="20" t="str">
        <f>IF('point-grade'!O10="ร","ร",IF('point-grade'!O10="มส","มส",IF('point-grade'!O10="-","ร",IF('point-grade'!O10="","",IF('point-grade'!O10&gt;=80,4,IF('point-grade'!O10&gt;=75,3.5,IF('point-grade'!O10&gt;=70,3,IF('point-grade'!O10&gt;=65,2.5,IF('point-grade'!O10&gt;=60,2,IF('point-grade'!O10&gt;=55,1.5,IF('point-grade'!O10&gt;=50,1,0)))))))))))</f>
        <v/>
      </c>
      <c r="AP10" s="20" t="str">
        <f>IF('point-grade'!P10="ร","ร",IF('point-grade'!P10="มส","มส",IF('point-grade'!P10="-","ร",IF('point-grade'!P10="","",IF('point-grade'!P10&gt;=80,4,IF('point-grade'!P10&gt;=75,3.5,IF('point-grade'!P10&gt;=70,3,IF('point-grade'!P10&gt;=65,2.5,IF('point-grade'!P10&gt;=60,2,IF('point-grade'!P10&gt;=55,1.5,IF('point-grade'!P10&gt;=50,1,0)))))))))))</f>
        <v/>
      </c>
      <c r="AQ10" s="20" t="str">
        <f>IF('point-grade'!Q10="ร","ร",IF('point-grade'!Q10="มส","มส",IF('point-grade'!Q10="-","ร",IF('point-grade'!Q10="","",IF('point-grade'!Q10&gt;=80,4,IF('point-grade'!Q10&gt;=75,3.5,IF('point-grade'!Q10&gt;=70,3,IF('point-grade'!Q10&gt;=65,2.5,IF('point-grade'!Q10&gt;=60,2,IF('point-grade'!Q10&gt;=55,1.5,IF('point-grade'!Q10&gt;=50,1,0)))))))))))</f>
        <v/>
      </c>
      <c r="AR10" s="20" t="str">
        <f>IF('point-grade'!R10="ร","ร",IF('point-grade'!R10="มส","มส",IF('point-grade'!R10="-","ร",IF('point-grade'!R10="","",IF('point-grade'!R10&gt;=80,4,IF('point-grade'!R10&gt;=75,3.5,IF('point-grade'!R10&gt;=70,3,IF('point-grade'!R10&gt;=65,2.5,IF('point-grade'!R10&gt;=60,2,IF('point-grade'!R10&gt;=55,1.5,IF('point-grade'!R10&gt;=50,1,0)))))))))))</f>
        <v/>
      </c>
      <c r="AS10" s="20" t="str">
        <f>IF('point-grade'!S10="ร","ร",IF('point-grade'!S10="มส","มส",IF('point-grade'!S10="-","ร",IF('point-grade'!S10="","",IF('point-grade'!S10&gt;=80,4,IF('point-grade'!S10&gt;=75,3.5,IF('point-grade'!S10&gt;=70,3,IF('point-grade'!S10&gt;=65,2.5,IF('point-grade'!S10&gt;=60,2,IF('point-grade'!S10&gt;=55,1.5,IF('point-grade'!S10&gt;=50,1,0)))))))))))</f>
        <v/>
      </c>
      <c r="AT10" s="20" t="str">
        <f>IF('point-grade'!T10="ร","ร",IF('point-grade'!T10="มส","มส",IF('point-grade'!T10="-","ร",IF('point-grade'!T10="","",IF('point-grade'!T10&gt;=80,4,IF('point-grade'!T10&gt;=75,3.5,IF('point-grade'!T10&gt;=70,3,IF('point-grade'!T10&gt;=65,2.5,IF('point-grade'!T10&gt;=60,2,IF('point-grade'!T10&gt;=55,1.5,IF('point-grade'!T10&gt;=50,1,0)))))))))))</f>
        <v/>
      </c>
      <c r="AU10" s="20" t="str">
        <f>IF('point-grade'!U10="ร","ร",IF('point-grade'!U10="มส","มส",IF('point-grade'!U10="-","ร",IF('point-grade'!U10="","",IF('point-grade'!U10&gt;=80,4,IF('point-grade'!U10&gt;=75,3.5,IF('point-grade'!U10&gt;=70,3,IF('point-grade'!U10&gt;=65,2.5,IF('point-grade'!U10&gt;=60,2,IF('point-grade'!U10&gt;=55,1.5,IF('point-grade'!U10&gt;=50,1,0)))))))))))</f>
        <v/>
      </c>
      <c r="AV10" s="20" t="str">
        <f>IF('point-grade'!V10="ร","ร",IF('point-grade'!V10="มส","มส",IF('point-grade'!V10="-","ร",IF('point-grade'!V10="","",IF('point-grade'!V10&gt;=80,4,IF('point-grade'!V10&gt;=75,3.5,IF('point-grade'!V10&gt;=70,3,IF('point-grade'!V10&gt;=65,2.5,IF('point-grade'!V10&gt;=60,2,IF('point-grade'!V10&gt;=55,1.5,IF('point-grade'!V10&gt;=50,1,0)))))))))))</f>
        <v/>
      </c>
      <c r="AW10" s="20" t="str">
        <f>IF('point-grade'!W10="ร","ร",IF('point-grade'!W10="มส","มส",IF('point-grade'!W10="-","ร",IF('point-grade'!W10="","",IF('point-grade'!W10&gt;=80,4,IF('point-grade'!W10&gt;=75,3.5,IF('point-grade'!W10&gt;=70,3,IF('point-grade'!W10&gt;=65,2.5,IF('point-grade'!W10&gt;=60,2,IF('point-grade'!W10&gt;=55,1.5,IF('point-grade'!W10&gt;=50,1,0)))))))))))</f>
        <v/>
      </c>
      <c r="AX10" s="20" t="str">
        <f>IF('point-grade'!X10="ร","ร",IF('point-grade'!X10="มส","มส",IF('point-grade'!X10="-","ร",IF('point-grade'!X10="","",IF('point-grade'!X10&gt;=80,4,IF('point-grade'!X10&gt;=75,3.5,IF('point-grade'!X10&gt;=70,3,IF('point-grade'!X10&gt;=65,2.5,IF('point-grade'!X10&gt;=60,2,IF('point-grade'!X10&gt;=55,1.5,IF('point-grade'!X10&gt;=50,1,0)))))))))))</f>
        <v/>
      </c>
      <c r="AY10" s="20" t="str">
        <f>IF('point-grade'!Y10="ร","ร",IF('point-grade'!Y10="มส","มส",IF('point-grade'!Y10="-","ร",IF('point-grade'!Y10="","",IF('point-grade'!Y10&gt;=80,4,IF('point-grade'!Y10&gt;=75,3.5,IF('point-grade'!Y10&gt;=70,3,IF('point-grade'!Y10&gt;=65,2.5,IF('point-grade'!Y10&gt;=60,2,IF('point-grade'!Y10&gt;=55,1.5,IF('point-grade'!Y10&gt;=50,1,0)))))))))))</f>
        <v/>
      </c>
      <c r="AZ10" s="20" t="str">
        <f>IF('point-grade'!Z10="ร","ร",IF('point-grade'!Z10="มส","มส",IF('point-grade'!Z10="-","ร",IF('point-grade'!Z10="","",IF('point-grade'!Z10&gt;=80,4,IF('point-grade'!Z10&gt;=75,3.5,IF('point-grade'!Z10&gt;=70,3,IF('point-grade'!Z10&gt;=65,2.5,IF('point-grade'!Z10&gt;=60,2,IF('point-grade'!Z10&gt;=55,1.5,IF('point-grade'!Z10&gt;=50,1,0)))))))))))</f>
        <v/>
      </c>
      <c r="BA10" s="20" t="str">
        <f>IF('point-grade'!AA10="ร","ร",IF('point-grade'!AA10="มส","มส",IF('point-grade'!AA10="-","ร",IF('point-grade'!AA10="","",IF('point-grade'!AA10&gt;=80,4,IF('point-grade'!AA10&gt;=75,3.5,IF('point-grade'!AA10&gt;=70,3,IF('point-grade'!AA10&gt;=65,2.5,IF('point-grade'!AA10&gt;=60,2,IF('point-grade'!AA10&gt;=55,1.5,IF('point-grade'!AA10&gt;=50,1,0)))))))))))</f>
        <v/>
      </c>
      <c r="BB10" s="20" t="str">
        <f>IF('point-grade'!AB10="ร","ร",IF('point-grade'!AB10="มส","มส",IF('point-grade'!AB10="-","ร",IF('point-grade'!AB10="","",IF('point-grade'!AB10&gt;=80,4,IF('point-grade'!AB10&gt;=75,3.5,IF('point-grade'!AB10&gt;=70,3,IF('point-grade'!AB10&gt;=65,2.5,IF('point-grade'!AB10&gt;=60,2,IF('point-grade'!AB10&gt;=55,1.5,IF('point-grade'!AB10&gt;=50,1,0)))))))))))</f>
        <v/>
      </c>
      <c r="BC10" s="20" t="str">
        <f>IF('point-grade'!AC10="ร","ร",IF('point-grade'!AC10="มส","มส",IF('point-grade'!AC10="-","ร",IF('point-grade'!AC10="","",IF('point-grade'!AC10&gt;=80,4,IF('point-grade'!AC10&gt;=75,3.5,IF('point-grade'!AC10&gt;=70,3,IF('point-grade'!AC10&gt;=65,2.5,IF('point-grade'!AC10&gt;=60,2,IF('point-grade'!AC10&gt;=55,1.5,IF('point-grade'!AC10&gt;=50,1,0)))))))))))</f>
        <v/>
      </c>
      <c r="BD10" s="20" t="str">
        <f>IF('point-grade'!AD10="ร","ร",IF('point-grade'!AD10="มส","มส",IF('point-grade'!AD10="-","ร",IF('point-grade'!AD10="","",IF('point-grade'!AD10&gt;=80,4,IF('point-grade'!AD10&gt;=75,3.5,IF('point-grade'!AD10&gt;=70,3,IF('point-grade'!AD10&gt;=65,2.5,IF('point-grade'!AD10&gt;=60,2,IF('point-grade'!AD10&gt;=55,1.5,IF('point-grade'!AD10&gt;=50,1,0)))))))))))</f>
        <v/>
      </c>
      <c r="BE10" s="20" t="str">
        <f>IF('point-grade'!AE10="ร","ร",IF('point-grade'!AE10="มส","มส",IF('point-grade'!AE10="-","ร",IF('point-grade'!AE10="","",IF('point-grade'!AE10&gt;=80,4,IF('point-grade'!AE10&gt;=75,3.5,IF('point-grade'!AE10&gt;=70,3,IF('point-grade'!AE10&gt;=65,2.5,IF('point-grade'!AE10&gt;=60,2,IF('point-grade'!AE10&gt;=55,1.5,IF('point-grade'!AE10&gt;=50,1,0)))))))))))</f>
        <v/>
      </c>
      <c r="BF10" s="20" t="str">
        <f>IF('point-grade'!AF10="ร","ร",IF('point-grade'!AF10="มส","มส",IF('point-grade'!AF10="-","ร",IF('point-grade'!AF10="","",IF('point-grade'!AF10&gt;=80,4,IF('point-grade'!AF10&gt;=75,3.5,IF('point-grade'!AF10&gt;=70,3,IF('point-grade'!AF10&gt;=65,2.5,IF('point-grade'!AF10&gt;=60,2,IF('point-grade'!AF10&gt;=55,1.5,IF('point-grade'!AF10&gt;=50,1,0)))))))))))</f>
        <v/>
      </c>
      <c r="BG10" s="20" t="str">
        <f>IF('point-grade'!AG10="ร","ร",IF('point-grade'!AG10="มส","มส",IF('point-grade'!AG10="-","ร",IF('point-grade'!AG10="","",IF('point-grade'!AG10&gt;=80,4,IF('point-grade'!AG10&gt;=75,3.5,IF('point-grade'!AG10&gt;=70,3,IF('point-grade'!AG10&gt;=65,2.5,IF('point-grade'!AG10&gt;=60,2,IF('point-grade'!AG10&gt;=55,1.5,IF('point-grade'!AG10&gt;=50,1,0)))))))))))</f>
        <v/>
      </c>
      <c r="BH10" s="20" t="str">
        <f>IF('point-grade'!AH10="ร","ร",IF('point-grade'!AH10="มส","มส",IF('point-grade'!AH10="-","ร",IF('point-grade'!AH10="","",IF('point-grade'!AH10&gt;=80,4,IF('point-grade'!AH10&gt;=75,3.5,IF('point-grade'!AH10&gt;=70,3,IF('point-grade'!AH10&gt;=65,2.5,IF('point-grade'!AH10&gt;=60,2,IF('point-grade'!AH10&gt;=55,1.5,IF('point-grade'!AH10&gt;=50,1,0)))))))))))</f>
        <v/>
      </c>
      <c r="BI10" s="20" t="str">
        <f>IF('point-grade'!AI10="ร","ร",IF('point-grade'!AI10="มส","มส",IF('point-grade'!AI10="-","ร",IF('point-grade'!AI10="","",IF('point-grade'!AI10&gt;=80,4,IF('point-grade'!AI10&gt;=75,3.5,IF('point-grade'!AI10&gt;=70,3,IF('point-grade'!AI10&gt;=65,2.5,IF('point-grade'!AI10&gt;=60,2,IF('point-grade'!AI10&gt;=55,1.5,IF('point-grade'!AI10&gt;=50,1,0)))))))))))</f>
        <v/>
      </c>
      <c r="BJ10" s="20" t="str">
        <f>IF('point-grade'!AJ10="ร","ร",IF('point-grade'!AJ10="มส","มส",IF('point-grade'!AJ10="-","ร",IF('point-grade'!AJ10="","",IF('point-grade'!AJ10&gt;=80,4,IF('point-grade'!AJ10&gt;=75,3.5,IF('point-grade'!AJ10&gt;=70,3,IF('point-grade'!AJ10&gt;=65,2.5,IF('point-grade'!AJ10&gt;=60,2,IF('point-grade'!AJ10&gt;=55,1.5,IF('point-grade'!AJ10&gt;=50,1,0)))))))))))</f>
        <v/>
      </c>
      <c r="BK10" s="20" t="str">
        <f>IF('point-grade'!AK10="ร","ร",IF('point-grade'!AK10="มส","มส",IF('point-grade'!AK10="-","ร",IF('point-grade'!AK10="","",IF('point-grade'!AK10&gt;=80,4,IF('point-grade'!AK10&gt;=75,3.5,IF('point-grade'!AK10&gt;=70,3,IF('point-grade'!AK10&gt;=65,2.5,IF('point-grade'!AK10&gt;=60,2,IF('point-grade'!AK10&gt;=55,1.5,IF('point-grade'!AK10&gt;=50,1,0)))))))))))</f>
        <v/>
      </c>
      <c r="BL10" s="20"/>
      <c r="BM10" s="35" t="str">
        <f t="shared" si="4"/>
        <v/>
      </c>
      <c r="BN10" s="35" t="str">
        <f t="shared" si="5"/>
        <v/>
      </c>
      <c r="BO10" s="35" t="str">
        <f t="shared" si="6"/>
        <v/>
      </c>
      <c r="BP10" s="35" t="str">
        <f t="shared" si="7"/>
        <v/>
      </c>
      <c r="BQ10" s="35" t="str">
        <f t="shared" si="8"/>
        <v/>
      </c>
      <c r="BR10" s="35" t="str">
        <f t="shared" si="9"/>
        <v/>
      </c>
      <c r="BS10" s="35" t="str">
        <f t="shared" si="10"/>
        <v/>
      </c>
      <c r="BT10" s="35" t="str">
        <f t="shared" si="11"/>
        <v/>
      </c>
      <c r="BU10" s="35" t="str">
        <f t="shared" si="12"/>
        <v/>
      </c>
      <c r="BV10" s="35" t="str">
        <f t="shared" si="13"/>
        <v/>
      </c>
      <c r="BW10" s="35" t="str">
        <f t="shared" si="14"/>
        <v/>
      </c>
      <c r="BX10" s="35" t="str">
        <f t="shared" si="15"/>
        <v/>
      </c>
      <c r="BY10" s="35" t="str">
        <f t="shared" si="16"/>
        <v/>
      </c>
      <c r="BZ10" s="35" t="str">
        <f t="shared" si="17"/>
        <v/>
      </c>
      <c r="CA10" s="35" t="str">
        <f t="shared" si="18"/>
        <v/>
      </c>
      <c r="CB10" s="35" t="str">
        <f t="shared" si="19"/>
        <v/>
      </c>
      <c r="CC10" s="35" t="str">
        <f t="shared" si="20"/>
        <v/>
      </c>
      <c r="CD10" s="35" t="str">
        <f t="shared" si="21"/>
        <v/>
      </c>
      <c r="CE10" s="35" t="str">
        <f t="shared" si="22"/>
        <v/>
      </c>
      <c r="CF10" s="35" t="str">
        <f t="shared" si="23"/>
        <v/>
      </c>
      <c r="CG10" s="35" t="str">
        <f t="shared" si="24"/>
        <v/>
      </c>
      <c r="CH10" s="35" t="str">
        <f t="shared" si="25"/>
        <v/>
      </c>
      <c r="CI10" s="35" t="str">
        <f t="shared" si="26"/>
        <v/>
      </c>
      <c r="CJ10" s="35" t="str">
        <f t="shared" si="27"/>
        <v/>
      </c>
      <c r="CK10" s="35" t="str">
        <f t="shared" si="28"/>
        <v/>
      </c>
      <c r="CL10" s="87" t="str">
        <f t="shared" si="29"/>
        <v>0</v>
      </c>
      <c r="CM10" s="87">
        <f>FLOOR('point-grade'!CO10,0.01)</f>
        <v>0</v>
      </c>
      <c r="CN10" s="82" t="str">
        <f t="shared" si="0"/>
        <v/>
      </c>
      <c r="CO10" s="145" t="str">
        <f t="shared" si="1"/>
        <v>0</v>
      </c>
      <c r="CP10" s="51">
        <f t="shared" si="30"/>
        <v>0</v>
      </c>
      <c r="CQ10" s="51">
        <f t="shared" si="31"/>
        <v>0</v>
      </c>
      <c r="CR10" s="51">
        <f t="shared" si="32"/>
        <v>0</v>
      </c>
      <c r="CS10" s="51">
        <f t="shared" si="33"/>
        <v>0</v>
      </c>
      <c r="CT10" s="51">
        <f t="shared" si="34"/>
        <v>0</v>
      </c>
      <c r="CU10" s="51">
        <f t="shared" si="35"/>
        <v>0</v>
      </c>
      <c r="CV10" s="51">
        <f t="shared" si="36"/>
        <v>0</v>
      </c>
      <c r="CW10" s="51">
        <f t="shared" si="37"/>
        <v>0</v>
      </c>
      <c r="CX10" s="51">
        <f t="shared" si="38"/>
        <v>0</v>
      </c>
      <c r="CY10" s="51">
        <f t="shared" si="39"/>
        <v>0</v>
      </c>
      <c r="CZ10" s="51">
        <f t="shared" si="40"/>
        <v>0</v>
      </c>
      <c r="DA10" s="51">
        <f t="shared" si="41"/>
        <v>0</v>
      </c>
      <c r="DB10" s="51">
        <f t="shared" si="42"/>
        <v>0</v>
      </c>
      <c r="DC10" s="51">
        <f t="shared" si="43"/>
        <v>0</v>
      </c>
      <c r="DD10" s="51">
        <f t="shared" si="44"/>
        <v>0</v>
      </c>
      <c r="DF10" s="51">
        <f t="shared" si="45"/>
        <v>0</v>
      </c>
      <c r="DG10" s="51">
        <f t="shared" si="46"/>
        <v>0</v>
      </c>
      <c r="DH10" s="51">
        <f t="shared" si="47"/>
        <v>0</v>
      </c>
      <c r="DI10" s="51">
        <f t="shared" si="48"/>
        <v>0</v>
      </c>
      <c r="DJ10" s="51">
        <f t="shared" si="49"/>
        <v>0</v>
      </c>
      <c r="DK10" s="51">
        <f t="shared" si="50"/>
        <v>0</v>
      </c>
      <c r="DL10" s="51">
        <f t="shared" si="51"/>
        <v>0</v>
      </c>
      <c r="DM10" s="51">
        <f t="shared" si="52"/>
        <v>0</v>
      </c>
      <c r="DN10" s="51">
        <f t="shared" si="53"/>
        <v>0</v>
      </c>
      <c r="DO10" s="51">
        <f t="shared" si="54"/>
        <v>0</v>
      </c>
      <c r="DQ10" s="43">
        <f t="shared" si="55"/>
        <v>0</v>
      </c>
      <c r="DR10" s="43">
        <f t="shared" si="56"/>
        <v>0</v>
      </c>
      <c r="DS10" s="43">
        <f t="shared" si="57"/>
        <v>0</v>
      </c>
      <c r="DT10" s="43">
        <f t="shared" si="58"/>
        <v>0</v>
      </c>
      <c r="DU10" s="43">
        <f t="shared" si="59"/>
        <v>0</v>
      </c>
      <c r="DV10" s="43">
        <f t="shared" si="60"/>
        <v>0</v>
      </c>
      <c r="DW10" s="43">
        <f t="shared" si="61"/>
        <v>0</v>
      </c>
      <c r="DX10" s="43">
        <f t="shared" si="62"/>
        <v>0</v>
      </c>
      <c r="DY10" s="43">
        <f t="shared" si="63"/>
        <v>0</v>
      </c>
      <c r="DZ10" s="43">
        <f t="shared" si="64"/>
        <v>0</v>
      </c>
      <c r="EA10" s="43">
        <f t="shared" si="65"/>
        <v>0</v>
      </c>
      <c r="EB10" s="43">
        <f t="shared" si="66"/>
        <v>0</v>
      </c>
      <c r="EC10" s="43">
        <f t="shared" si="67"/>
        <v>0</v>
      </c>
      <c r="ED10" s="43">
        <f t="shared" si="68"/>
        <v>0</v>
      </c>
      <c r="EE10" s="43">
        <f t="shared" si="69"/>
        <v>0</v>
      </c>
      <c r="EG10" s="43">
        <f t="shared" si="70"/>
        <v>0</v>
      </c>
      <c r="EH10" s="43">
        <f t="shared" si="71"/>
        <v>0</v>
      </c>
      <c r="EI10" s="43">
        <f t="shared" si="72"/>
        <v>0</v>
      </c>
      <c r="EJ10" s="43">
        <f t="shared" si="73"/>
        <v>0</v>
      </c>
      <c r="EK10" s="43">
        <f t="shared" si="74"/>
        <v>0</v>
      </c>
      <c r="EL10" s="43">
        <f t="shared" si="75"/>
        <v>0</v>
      </c>
      <c r="EM10" s="43">
        <f t="shared" si="76"/>
        <v>0</v>
      </c>
      <c r="EN10" s="43">
        <f t="shared" si="77"/>
        <v>0</v>
      </c>
      <c r="EO10" s="43">
        <f t="shared" si="78"/>
        <v>0</v>
      </c>
      <c r="EP10" s="43">
        <f t="shared" si="79"/>
        <v>0</v>
      </c>
      <c r="EQ10" s="19" t="str">
        <f t="shared" si="80"/>
        <v/>
      </c>
      <c r="ER10" s="19" t="str">
        <f t="shared" si="81"/>
        <v/>
      </c>
      <c r="ES10" s="19" t="str">
        <f t="shared" si="82"/>
        <v/>
      </c>
      <c r="ET10" s="19" t="str">
        <f t="shared" si="83"/>
        <v/>
      </c>
      <c r="EU10" s="19" t="str">
        <f t="shared" si="84"/>
        <v/>
      </c>
      <c r="EV10" s="19" t="str">
        <f t="shared" si="85"/>
        <v/>
      </c>
      <c r="EW10" s="19" t="str">
        <f t="shared" si="86"/>
        <v/>
      </c>
      <c r="EX10" s="19" t="str">
        <f t="shared" si="87"/>
        <v/>
      </c>
      <c r="EY10" s="19" t="str">
        <f t="shared" si="88"/>
        <v/>
      </c>
      <c r="EZ10" s="19" t="str">
        <f t="shared" si="89"/>
        <v/>
      </c>
      <c r="FA10" s="19" t="str">
        <f t="shared" si="90"/>
        <v/>
      </c>
      <c r="FB10" s="19" t="str">
        <f t="shared" si="91"/>
        <v/>
      </c>
      <c r="FC10" s="19" t="str">
        <f t="shared" si="92"/>
        <v/>
      </c>
      <c r="FD10" s="19" t="str">
        <f t="shared" si="93"/>
        <v/>
      </c>
      <c r="FE10" s="19" t="str">
        <f t="shared" si="94"/>
        <v/>
      </c>
      <c r="FF10" s="19" t="str">
        <f t="shared" si="95"/>
        <v/>
      </c>
      <c r="FG10" s="19" t="str">
        <f t="shared" si="96"/>
        <v/>
      </c>
      <c r="FH10" s="19" t="str">
        <f t="shared" si="97"/>
        <v/>
      </c>
      <c r="FI10" s="19" t="str">
        <f t="shared" si="98"/>
        <v/>
      </c>
      <c r="FJ10" s="19" t="str">
        <f t="shared" si="99"/>
        <v/>
      </c>
      <c r="FK10" s="19" t="str">
        <f t="shared" si="100"/>
        <v/>
      </c>
      <c r="FL10" s="19" t="str">
        <f t="shared" si="101"/>
        <v/>
      </c>
      <c r="FM10" s="19" t="str">
        <f t="shared" si="102"/>
        <v/>
      </c>
      <c r="FN10" s="19" t="str">
        <f t="shared" si="103"/>
        <v/>
      </c>
      <c r="FO10" s="19" t="str">
        <f t="shared" si="104"/>
        <v/>
      </c>
      <c r="FP10" s="19">
        <f t="shared" si="105"/>
        <v>0</v>
      </c>
      <c r="FQ10" s="86"/>
    </row>
    <row r="11" spans="1:173" ht="16.350000000000001" customHeight="1" thickBot="1" x14ac:dyDescent="0.65">
      <c r="A11" s="142">
        <v>5</v>
      </c>
      <c r="B11" s="166"/>
      <c r="C11" s="167"/>
      <c r="D11" s="168"/>
      <c r="E11" s="169"/>
      <c r="F11" s="170"/>
      <c r="G11" s="139"/>
      <c r="H11" s="40"/>
      <c r="I11" s="140"/>
      <c r="K11" s="44">
        <v>7</v>
      </c>
      <c r="L11" s="50" t="str">
        <f t="shared" si="2"/>
        <v/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91">
        <f t="shared" si="3"/>
        <v>0</v>
      </c>
      <c r="AM11" s="20" t="str">
        <f>IF('point-grade'!M11="ร","ร",IF('point-grade'!M11="มส","มส",IF('point-grade'!M11="-","ร",IF('point-grade'!M11="","",IF('point-grade'!M11&gt;=80,4,IF('point-grade'!M11&gt;=75,3.5,IF('point-grade'!M11&gt;=70,3,IF('point-grade'!M11&gt;=65,2.5,IF('point-grade'!M11&gt;=60,2,IF('point-grade'!M11&gt;=55,1.5,IF('point-grade'!M11&gt;=50,1,0)))))))))))</f>
        <v/>
      </c>
      <c r="AN11" s="20" t="str">
        <f>IF('point-grade'!N11="ร","ร",IF('point-grade'!N11="มส","มส",IF('point-grade'!N11="-","ร",IF('point-grade'!N11="","",IF('point-grade'!N11&gt;=80,4,IF('point-grade'!N11&gt;=75,3.5,IF('point-grade'!N11&gt;=70,3,IF('point-grade'!N11&gt;=65,2.5,IF('point-grade'!N11&gt;=60,2,IF('point-grade'!N11&gt;=55,1.5,IF('point-grade'!N11&gt;=50,1,0)))))))))))</f>
        <v/>
      </c>
      <c r="AO11" s="20" t="str">
        <f>IF('point-grade'!O11="ร","ร",IF('point-grade'!O11="มส","มส",IF('point-grade'!O11="-","ร",IF('point-grade'!O11="","",IF('point-grade'!O11&gt;=80,4,IF('point-grade'!O11&gt;=75,3.5,IF('point-grade'!O11&gt;=70,3,IF('point-grade'!O11&gt;=65,2.5,IF('point-grade'!O11&gt;=60,2,IF('point-grade'!O11&gt;=55,1.5,IF('point-grade'!O11&gt;=50,1,0)))))))))))</f>
        <v/>
      </c>
      <c r="AP11" s="20" t="str">
        <f>IF('point-grade'!P11="ร","ร",IF('point-grade'!P11="มส","มส",IF('point-grade'!P11="-","ร",IF('point-grade'!P11="","",IF('point-grade'!P11&gt;=80,4,IF('point-grade'!P11&gt;=75,3.5,IF('point-grade'!P11&gt;=70,3,IF('point-grade'!P11&gt;=65,2.5,IF('point-grade'!P11&gt;=60,2,IF('point-grade'!P11&gt;=55,1.5,IF('point-grade'!P11&gt;=50,1,0)))))))))))</f>
        <v/>
      </c>
      <c r="AQ11" s="20" t="str">
        <f>IF('point-grade'!Q11="ร","ร",IF('point-grade'!Q11="มส","มส",IF('point-grade'!Q11="-","ร",IF('point-grade'!Q11="","",IF('point-grade'!Q11&gt;=80,4,IF('point-grade'!Q11&gt;=75,3.5,IF('point-grade'!Q11&gt;=70,3,IF('point-grade'!Q11&gt;=65,2.5,IF('point-grade'!Q11&gt;=60,2,IF('point-grade'!Q11&gt;=55,1.5,IF('point-grade'!Q11&gt;=50,1,0)))))))))))</f>
        <v/>
      </c>
      <c r="AR11" s="20" t="str">
        <f>IF('point-grade'!R11="ร","ร",IF('point-grade'!R11="มส","มส",IF('point-grade'!R11="-","ร",IF('point-grade'!R11="","",IF('point-grade'!R11&gt;=80,4,IF('point-grade'!R11&gt;=75,3.5,IF('point-grade'!R11&gt;=70,3,IF('point-grade'!R11&gt;=65,2.5,IF('point-grade'!R11&gt;=60,2,IF('point-grade'!R11&gt;=55,1.5,IF('point-grade'!R11&gt;=50,1,0)))))))))))</f>
        <v/>
      </c>
      <c r="AS11" s="20" t="str">
        <f>IF('point-grade'!S11="ร","ร",IF('point-grade'!S11="มส","มส",IF('point-grade'!S11="-","ร",IF('point-grade'!S11="","",IF('point-grade'!S11&gt;=80,4,IF('point-grade'!S11&gt;=75,3.5,IF('point-grade'!S11&gt;=70,3,IF('point-grade'!S11&gt;=65,2.5,IF('point-grade'!S11&gt;=60,2,IF('point-grade'!S11&gt;=55,1.5,IF('point-grade'!S11&gt;=50,1,0)))))))))))</f>
        <v/>
      </c>
      <c r="AT11" s="20" t="str">
        <f>IF('point-grade'!T11="ร","ร",IF('point-grade'!T11="มส","มส",IF('point-grade'!T11="-","ร",IF('point-grade'!T11="","",IF('point-grade'!T11&gt;=80,4,IF('point-grade'!T11&gt;=75,3.5,IF('point-grade'!T11&gt;=70,3,IF('point-grade'!T11&gt;=65,2.5,IF('point-grade'!T11&gt;=60,2,IF('point-grade'!T11&gt;=55,1.5,IF('point-grade'!T11&gt;=50,1,0)))))))))))</f>
        <v/>
      </c>
      <c r="AU11" s="20" t="str">
        <f>IF('point-grade'!U11="ร","ร",IF('point-grade'!U11="มส","มส",IF('point-grade'!U11="-","ร",IF('point-grade'!U11="","",IF('point-grade'!U11&gt;=80,4,IF('point-grade'!U11&gt;=75,3.5,IF('point-grade'!U11&gt;=70,3,IF('point-grade'!U11&gt;=65,2.5,IF('point-grade'!U11&gt;=60,2,IF('point-grade'!U11&gt;=55,1.5,IF('point-grade'!U11&gt;=50,1,0)))))))))))</f>
        <v/>
      </c>
      <c r="AV11" s="20" t="str">
        <f>IF('point-grade'!V11="ร","ร",IF('point-grade'!V11="มส","มส",IF('point-grade'!V11="-","ร",IF('point-grade'!V11="","",IF('point-grade'!V11&gt;=80,4,IF('point-grade'!V11&gt;=75,3.5,IF('point-grade'!V11&gt;=70,3,IF('point-grade'!V11&gt;=65,2.5,IF('point-grade'!V11&gt;=60,2,IF('point-grade'!V11&gt;=55,1.5,IF('point-grade'!V11&gt;=50,1,0)))))))))))</f>
        <v/>
      </c>
      <c r="AW11" s="20" t="str">
        <f>IF('point-grade'!W11="ร","ร",IF('point-grade'!W11="มส","มส",IF('point-grade'!W11="-","ร",IF('point-grade'!W11="","",IF('point-grade'!W11&gt;=80,4,IF('point-grade'!W11&gt;=75,3.5,IF('point-grade'!W11&gt;=70,3,IF('point-grade'!W11&gt;=65,2.5,IF('point-grade'!W11&gt;=60,2,IF('point-grade'!W11&gt;=55,1.5,IF('point-grade'!W11&gt;=50,1,0)))))))))))</f>
        <v/>
      </c>
      <c r="AX11" s="20" t="str">
        <f>IF('point-grade'!X11="ร","ร",IF('point-grade'!X11="มส","มส",IF('point-grade'!X11="-","ร",IF('point-grade'!X11="","",IF('point-grade'!X11&gt;=80,4,IF('point-grade'!X11&gt;=75,3.5,IF('point-grade'!X11&gt;=70,3,IF('point-grade'!X11&gt;=65,2.5,IF('point-grade'!X11&gt;=60,2,IF('point-grade'!X11&gt;=55,1.5,IF('point-grade'!X11&gt;=50,1,0)))))))))))</f>
        <v/>
      </c>
      <c r="AY11" s="20" t="str">
        <f>IF('point-grade'!Y11="ร","ร",IF('point-grade'!Y11="มส","มส",IF('point-grade'!Y11="-","ร",IF('point-grade'!Y11="","",IF('point-grade'!Y11&gt;=80,4,IF('point-grade'!Y11&gt;=75,3.5,IF('point-grade'!Y11&gt;=70,3,IF('point-grade'!Y11&gt;=65,2.5,IF('point-grade'!Y11&gt;=60,2,IF('point-grade'!Y11&gt;=55,1.5,IF('point-grade'!Y11&gt;=50,1,0)))))))))))</f>
        <v/>
      </c>
      <c r="AZ11" s="20" t="str">
        <f>IF('point-grade'!Z11="ร","ร",IF('point-grade'!Z11="มส","มส",IF('point-grade'!Z11="-","ร",IF('point-grade'!Z11="","",IF('point-grade'!Z11&gt;=80,4,IF('point-grade'!Z11&gt;=75,3.5,IF('point-grade'!Z11&gt;=70,3,IF('point-grade'!Z11&gt;=65,2.5,IF('point-grade'!Z11&gt;=60,2,IF('point-grade'!Z11&gt;=55,1.5,IF('point-grade'!Z11&gt;=50,1,0)))))))))))</f>
        <v/>
      </c>
      <c r="BA11" s="20" t="str">
        <f>IF('point-grade'!AA11="ร","ร",IF('point-grade'!AA11="มส","มส",IF('point-grade'!AA11="-","ร",IF('point-grade'!AA11="","",IF('point-grade'!AA11&gt;=80,4,IF('point-grade'!AA11&gt;=75,3.5,IF('point-grade'!AA11&gt;=70,3,IF('point-grade'!AA11&gt;=65,2.5,IF('point-grade'!AA11&gt;=60,2,IF('point-grade'!AA11&gt;=55,1.5,IF('point-grade'!AA11&gt;=50,1,0)))))))))))</f>
        <v/>
      </c>
      <c r="BB11" s="20" t="str">
        <f>IF('point-grade'!AB11="ร","ร",IF('point-grade'!AB11="มส","มส",IF('point-grade'!AB11="-","ร",IF('point-grade'!AB11="","",IF('point-grade'!AB11&gt;=80,4,IF('point-grade'!AB11&gt;=75,3.5,IF('point-grade'!AB11&gt;=70,3,IF('point-grade'!AB11&gt;=65,2.5,IF('point-grade'!AB11&gt;=60,2,IF('point-grade'!AB11&gt;=55,1.5,IF('point-grade'!AB11&gt;=50,1,0)))))))))))</f>
        <v/>
      </c>
      <c r="BC11" s="20" t="str">
        <f>IF('point-grade'!AC11="ร","ร",IF('point-grade'!AC11="มส","มส",IF('point-grade'!AC11="-","ร",IF('point-grade'!AC11="","",IF('point-grade'!AC11&gt;=80,4,IF('point-grade'!AC11&gt;=75,3.5,IF('point-grade'!AC11&gt;=70,3,IF('point-grade'!AC11&gt;=65,2.5,IF('point-grade'!AC11&gt;=60,2,IF('point-grade'!AC11&gt;=55,1.5,IF('point-grade'!AC11&gt;=50,1,0)))))))))))</f>
        <v/>
      </c>
      <c r="BD11" s="20" t="str">
        <f>IF('point-grade'!AD11="ร","ร",IF('point-grade'!AD11="มส","มส",IF('point-grade'!AD11="-","ร",IF('point-grade'!AD11="","",IF('point-grade'!AD11&gt;=80,4,IF('point-grade'!AD11&gt;=75,3.5,IF('point-grade'!AD11&gt;=70,3,IF('point-grade'!AD11&gt;=65,2.5,IF('point-grade'!AD11&gt;=60,2,IF('point-grade'!AD11&gt;=55,1.5,IF('point-grade'!AD11&gt;=50,1,0)))))))))))</f>
        <v/>
      </c>
      <c r="BE11" s="20" t="str">
        <f>IF('point-grade'!AE11="ร","ร",IF('point-grade'!AE11="มส","มส",IF('point-grade'!AE11="-","ร",IF('point-grade'!AE11="","",IF('point-grade'!AE11&gt;=80,4,IF('point-grade'!AE11&gt;=75,3.5,IF('point-grade'!AE11&gt;=70,3,IF('point-grade'!AE11&gt;=65,2.5,IF('point-grade'!AE11&gt;=60,2,IF('point-grade'!AE11&gt;=55,1.5,IF('point-grade'!AE11&gt;=50,1,0)))))))))))</f>
        <v/>
      </c>
      <c r="BF11" s="20" t="str">
        <f>IF('point-grade'!AF11="ร","ร",IF('point-grade'!AF11="มส","มส",IF('point-grade'!AF11="-","ร",IF('point-grade'!AF11="","",IF('point-grade'!AF11&gt;=80,4,IF('point-grade'!AF11&gt;=75,3.5,IF('point-grade'!AF11&gt;=70,3,IF('point-grade'!AF11&gt;=65,2.5,IF('point-grade'!AF11&gt;=60,2,IF('point-grade'!AF11&gt;=55,1.5,IF('point-grade'!AF11&gt;=50,1,0)))))))))))</f>
        <v/>
      </c>
      <c r="BG11" s="20" t="str">
        <f>IF('point-grade'!AG11="ร","ร",IF('point-grade'!AG11="มส","มส",IF('point-grade'!AG11="-","ร",IF('point-grade'!AG11="","",IF('point-grade'!AG11&gt;=80,4,IF('point-grade'!AG11&gt;=75,3.5,IF('point-grade'!AG11&gt;=70,3,IF('point-grade'!AG11&gt;=65,2.5,IF('point-grade'!AG11&gt;=60,2,IF('point-grade'!AG11&gt;=55,1.5,IF('point-grade'!AG11&gt;=50,1,0)))))))))))</f>
        <v/>
      </c>
      <c r="BH11" s="20" t="str">
        <f>IF('point-grade'!AH11="ร","ร",IF('point-grade'!AH11="มส","มส",IF('point-grade'!AH11="-","ร",IF('point-grade'!AH11="","",IF('point-grade'!AH11&gt;=80,4,IF('point-grade'!AH11&gt;=75,3.5,IF('point-grade'!AH11&gt;=70,3,IF('point-grade'!AH11&gt;=65,2.5,IF('point-grade'!AH11&gt;=60,2,IF('point-grade'!AH11&gt;=55,1.5,IF('point-grade'!AH11&gt;=50,1,0)))))))))))</f>
        <v/>
      </c>
      <c r="BI11" s="20" t="str">
        <f>IF('point-grade'!AI11="ร","ร",IF('point-grade'!AI11="มส","มส",IF('point-grade'!AI11="-","ร",IF('point-grade'!AI11="","",IF('point-grade'!AI11&gt;=80,4,IF('point-grade'!AI11&gt;=75,3.5,IF('point-grade'!AI11&gt;=70,3,IF('point-grade'!AI11&gt;=65,2.5,IF('point-grade'!AI11&gt;=60,2,IF('point-grade'!AI11&gt;=55,1.5,IF('point-grade'!AI11&gt;=50,1,0)))))))))))</f>
        <v/>
      </c>
      <c r="BJ11" s="20" t="str">
        <f>IF('point-grade'!AJ11="ร","ร",IF('point-grade'!AJ11="มส","มส",IF('point-grade'!AJ11="-","ร",IF('point-grade'!AJ11="","",IF('point-grade'!AJ11&gt;=80,4,IF('point-grade'!AJ11&gt;=75,3.5,IF('point-grade'!AJ11&gt;=70,3,IF('point-grade'!AJ11&gt;=65,2.5,IF('point-grade'!AJ11&gt;=60,2,IF('point-grade'!AJ11&gt;=55,1.5,IF('point-grade'!AJ11&gt;=50,1,0)))))))))))</f>
        <v/>
      </c>
      <c r="BK11" s="20" t="str">
        <f>IF('point-grade'!AK11="ร","ร",IF('point-grade'!AK11="มส","มส",IF('point-grade'!AK11="-","ร",IF('point-grade'!AK11="","",IF('point-grade'!AK11&gt;=80,4,IF('point-grade'!AK11&gt;=75,3.5,IF('point-grade'!AK11&gt;=70,3,IF('point-grade'!AK11&gt;=65,2.5,IF('point-grade'!AK11&gt;=60,2,IF('point-grade'!AK11&gt;=55,1.5,IF('point-grade'!AK11&gt;=50,1,0)))))))))))</f>
        <v/>
      </c>
      <c r="BL11" s="20"/>
      <c r="BM11" s="35" t="str">
        <f t="shared" si="4"/>
        <v/>
      </c>
      <c r="BN11" s="35" t="str">
        <f t="shared" si="5"/>
        <v/>
      </c>
      <c r="BO11" s="35" t="str">
        <f t="shared" si="6"/>
        <v/>
      </c>
      <c r="BP11" s="35" t="str">
        <f t="shared" si="7"/>
        <v/>
      </c>
      <c r="BQ11" s="35" t="str">
        <f t="shared" si="8"/>
        <v/>
      </c>
      <c r="BR11" s="35" t="str">
        <f t="shared" si="9"/>
        <v/>
      </c>
      <c r="BS11" s="35" t="str">
        <f t="shared" si="10"/>
        <v/>
      </c>
      <c r="BT11" s="35" t="str">
        <f t="shared" si="11"/>
        <v/>
      </c>
      <c r="BU11" s="35" t="str">
        <f t="shared" si="12"/>
        <v/>
      </c>
      <c r="BV11" s="35" t="str">
        <f t="shared" si="13"/>
        <v/>
      </c>
      <c r="BW11" s="35" t="str">
        <f t="shared" si="14"/>
        <v/>
      </c>
      <c r="BX11" s="35" t="str">
        <f t="shared" si="15"/>
        <v/>
      </c>
      <c r="BY11" s="35" t="str">
        <f t="shared" si="16"/>
        <v/>
      </c>
      <c r="BZ11" s="35" t="str">
        <f t="shared" si="17"/>
        <v/>
      </c>
      <c r="CA11" s="35" t="str">
        <f t="shared" si="18"/>
        <v/>
      </c>
      <c r="CB11" s="35" t="str">
        <f t="shared" si="19"/>
        <v/>
      </c>
      <c r="CC11" s="35" t="str">
        <f t="shared" si="20"/>
        <v/>
      </c>
      <c r="CD11" s="35" t="str">
        <f t="shared" si="21"/>
        <v/>
      </c>
      <c r="CE11" s="35" t="str">
        <f t="shared" si="22"/>
        <v/>
      </c>
      <c r="CF11" s="35" t="str">
        <f t="shared" si="23"/>
        <v/>
      </c>
      <c r="CG11" s="35" t="str">
        <f t="shared" si="24"/>
        <v/>
      </c>
      <c r="CH11" s="35" t="str">
        <f t="shared" si="25"/>
        <v/>
      </c>
      <c r="CI11" s="35" t="str">
        <f t="shared" si="26"/>
        <v/>
      </c>
      <c r="CJ11" s="35" t="str">
        <f t="shared" si="27"/>
        <v/>
      </c>
      <c r="CK11" s="35" t="str">
        <f t="shared" si="28"/>
        <v/>
      </c>
      <c r="CL11" s="87" t="str">
        <f t="shared" si="29"/>
        <v>0</v>
      </c>
      <c r="CM11" s="87">
        <f>FLOOR('point-grade'!CO11,0.01)</f>
        <v>0</v>
      </c>
      <c r="CN11" s="82" t="str">
        <f t="shared" si="0"/>
        <v/>
      </c>
      <c r="CO11" s="145" t="str">
        <f t="shared" si="1"/>
        <v>0</v>
      </c>
      <c r="CP11" s="51">
        <f t="shared" si="30"/>
        <v>0</v>
      </c>
      <c r="CQ11" s="51">
        <f t="shared" si="31"/>
        <v>0</v>
      </c>
      <c r="CR11" s="51">
        <f t="shared" si="32"/>
        <v>0</v>
      </c>
      <c r="CS11" s="51">
        <f t="shared" si="33"/>
        <v>0</v>
      </c>
      <c r="CT11" s="51">
        <f t="shared" si="34"/>
        <v>0</v>
      </c>
      <c r="CU11" s="51">
        <f t="shared" si="35"/>
        <v>0</v>
      </c>
      <c r="CV11" s="51">
        <f t="shared" si="36"/>
        <v>0</v>
      </c>
      <c r="CW11" s="51">
        <f t="shared" si="37"/>
        <v>0</v>
      </c>
      <c r="CX11" s="51">
        <f t="shared" si="38"/>
        <v>0</v>
      </c>
      <c r="CY11" s="51">
        <f t="shared" si="39"/>
        <v>0</v>
      </c>
      <c r="CZ11" s="51">
        <f t="shared" si="40"/>
        <v>0</v>
      </c>
      <c r="DA11" s="51">
        <f t="shared" si="41"/>
        <v>0</v>
      </c>
      <c r="DB11" s="51">
        <f t="shared" si="42"/>
        <v>0</v>
      </c>
      <c r="DC11" s="51">
        <f t="shared" si="43"/>
        <v>0</v>
      </c>
      <c r="DD11" s="51">
        <f t="shared" si="44"/>
        <v>0</v>
      </c>
      <c r="DF11" s="51">
        <f t="shared" si="45"/>
        <v>0</v>
      </c>
      <c r="DG11" s="51">
        <f t="shared" si="46"/>
        <v>0</v>
      </c>
      <c r="DH11" s="51">
        <f t="shared" si="47"/>
        <v>0</v>
      </c>
      <c r="DI11" s="51">
        <f t="shared" si="48"/>
        <v>0</v>
      </c>
      <c r="DJ11" s="51">
        <f t="shared" si="49"/>
        <v>0</v>
      </c>
      <c r="DK11" s="51">
        <f t="shared" si="50"/>
        <v>0</v>
      </c>
      <c r="DL11" s="51">
        <f t="shared" si="51"/>
        <v>0</v>
      </c>
      <c r="DM11" s="51">
        <f t="shared" si="52"/>
        <v>0</v>
      </c>
      <c r="DN11" s="51">
        <f t="shared" si="53"/>
        <v>0</v>
      </c>
      <c r="DO11" s="51">
        <f t="shared" si="54"/>
        <v>0</v>
      </c>
      <c r="DQ11" s="43">
        <f t="shared" si="55"/>
        <v>0</v>
      </c>
      <c r="DR11" s="43">
        <f t="shared" si="56"/>
        <v>0</v>
      </c>
      <c r="DS11" s="43">
        <f t="shared" si="57"/>
        <v>0</v>
      </c>
      <c r="DT11" s="43">
        <f t="shared" si="58"/>
        <v>0</v>
      </c>
      <c r="DU11" s="43">
        <f t="shared" si="59"/>
        <v>0</v>
      </c>
      <c r="DV11" s="43">
        <f t="shared" si="60"/>
        <v>0</v>
      </c>
      <c r="DW11" s="43">
        <f t="shared" si="61"/>
        <v>0</v>
      </c>
      <c r="DX11" s="43">
        <f t="shared" si="62"/>
        <v>0</v>
      </c>
      <c r="DY11" s="43">
        <f t="shared" si="63"/>
        <v>0</v>
      </c>
      <c r="DZ11" s="43">
        <f t="shared" si="64"/>
        <v>0</v>
      </c>
      <c r="EA11" s="43">
        <f t="shared" si="65"/>
        <v>0</v>
      </c>
      <c r="EB11" s="43">
        <f t="shared" si="66"/>
        <v>0</v>
      </c>
      <c r="EC11" s="43">
        <f t="shared" si="67"/>
        <v>0</v>
      </c>
      <c r="ED11" s="43">
        <f t="shared" si="68"/>
        <v>0</v>
      </c>
      <c r="EE11" s="43">
        <f t="shared" si="69"/>
        <v>0</v>
      </c>
      <c r="EG11" s="43">
        <f t="shared" si="70"/>
        <v>0</v>
      </c>
      <c r="EH11" s="43">
        <f t="shared" si="71"/>
        <v>0</v>
      </c>
      <c r="EI11" s="43">
        <f t="shared" si="72"/>
        <v>0</v>
      </c>
      <c r="EJ11" s="43">
        <f t="shared" si="73"/>
        <v>0</v>
      </c>
      <c r="EK11" s="43">
        <f t="shared" si="74"/>
        <v>0</v>
      </c>
      <c r="EL11" s="43">
        <f t="shared" si="75"/>
        <v>0</v>
      </c>
      <c r="EM11" s="43">
        <f t="shared" si="76"/>
        <v>0</v>
      </c>
      <c r="EN11" s="43">
        <f t="shared" si="77"/>
        <v>0</v>
      </c>
      <c r="EO11" s="43">
        <f t="shared" si="78"/>
        <v>0</v>
      </c>
      <c r="EP11" s="43">
        <f t="shared" si="79"/>
        <v>0</v>
      </c>
      <c r="EQ11" s="19" t="str">
        <f t="shared" si="80"/>
        <v/>
      </c>
      <c r="ER11" s="19" t="str">
        <f t="shared" si="81"/>
        <v/>
      </c>
      <c r="ES11" s="19" t="str">
        <f t="shared" si="82"/>
        <v/>
      </c>
      <c r="ET11" s="19" t="str">
        <f t="shared" si="83"/>
        <v/>
      </c>
      <c r="EU11" s="19" t="str">
        <f t="shared" si="84"/>
        <v/>
      </c>
      <c r="EV11" s="19" t="str">
        <f t="shared" si="85"/>
        <v/>
      </c>
      <c r="EW11" s="19" t="str">
        <f t="shared" si="86"/>
        <v/>
      </c>
      <c r="EX11" s="19" t="str">
        <f t="shared" si="87"/>
        <v/>
      </c>
      <c r="EY11" s="19" t="str">
        <f t="shared" si="88"/>
        <v/>
      </c>
      <c r="EZ11" s="19" t="str">
        <f t="shared" si="89"/>
        <v/>
      </c>
      <c r="FA11" s="19" t="str">
        <f t="shared" si="90"/>
        <v/>
      </c>
      <c r="FB11" s="19" t="str">
        <f t="shared" si="91"/>
        <v/>
      </c>
      <c r="FC11" s="19" t="str">
        <f t="shared" si="92"/>
        <v/>
      </c>
      <c r="FD11" s="19" t="str">
        <f t="shared" si="93"/>
        <v/>
      </c>
      <c r="FE11" s="19" t="str">
        <f t="shared" si="94"/>
        <v/>
      </c>
      <c r="FF11" s="19" t="str">
        <f t="shared" si="95"/>
        <v/>
      </c>
      <c r="FG11" s="19" t="str">
        <f t="shared" si="96"/>
        <v/>
      </c>
      <c r="FH11" s="19" t="str">
        <f t="shared" si="97"/>
        <v/>
      </c>
      <c r="FI11" s="19" t="str">
        <f t="shared" si="98"/>
        <v/>
      </c>
      <c r="FJ11" s="19" t="str">
        <f t="shared" si="99"/>
        <v/>
      </c>
      <c r="FK11" s="19" t="str">
        <f t="shared" si="100"/>
        <v/>
      </c>
      <c r="FL11" s="19" t="str">
        <f t="shared" si="101"/>
        <v/>
      </c>
      <c r="FM11" s="19" t="str">
        <f t="shared" si="102"/>
        <v/>
      </c>
      <c r="FN11" s="19" t="str">
        <f t="shared" si="103"/>
        <v/>
      </c>
      <c r="FO11" s="19" t="str">
        <f t="shared" si="104"/>
        <v/>
      </c>
      <c r="FP11" s="19">
        <f t="shared" si="105"/>
        <v>0</v>
      </c>
      <c r="FQ11" s="86"/>
    </row>
    <row r="12" spans="1:173" ht="16.350000000000001" customHeight="1" thickBot="1" x14ac:dyDescent="0.65">
      <c r="A12" s="142">
        <v>6</v>
      </c>
      <c r="B12" s="166"/>
      <c r="C12" s="167"/>
      <c r="D12" s="168"/>
      <c r="E12" s="169"/>
      <c r="F12" s="170"/>
      <c r="G12" s="139"/>
      <c r="H12" s="40"/>
      <c r="I12" s="140"/>
      <c r="K12" s="44">
        <v>8</v>
      </c>
      <c r="L12" s="50" t="str">
        <f t="shared" si="2"/>
        <v/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91">
        <f t="shared" si="3"/>
        <v>0</v>
      </c>
      <c r="AM12" s="20" t="str">
        <f>IF('point-grade'!M12="ร","ร",IF('point-grade'!M12="มส","มส",IF('point-grade'!M12="-","ร",IF('point-grade'!M12="","",IF('point-grade'!M12&gt;=80,4,IF('point-grade'!M12&gt;=75,3.5,IF('point-grade'!M12&gt;=70,3,IF('point-grade'!M12&gt;=65,2.5,IF('point-grade'!M12&gt;=60,2,IF('point-grade'!M12&gt;=55,1.5,IF('point-grade'!M12&gt;=50,1,0)))))))))))</f>
        <v/>
      </c>
      <c r="AN12" s="20" t="str">
        <f>IF('point-grade'!N12="ร","ร",IF('point-grade'!N12="มส","มส",IF('point-grade'!N12="-","ร",IF('point-grade'!N12="","",IF('point-grade'!N12&gt;=80,4,IF('point-grade'!N12&gt;=75,3.5,IF('point-grade'!N12&gt;=70,3,IF('point-grade'!N12&gt;=65,2.5,IF('point-grade'!N12&gt;=60,2,IF('point-grade'!N12&gt;=55,1.5,IF('point-grade'!N12&gt;=50,1,0)))))))))))</f>
        <v/>
      </c>
      <c r="AO12" s="20" t="str">
        <f>IF('point-grade'!O12="ร","ร",IF('point-grade'!O12="มส","มส",IF('point-grade'!O12="-","ร",IF('point-grade'!O12="","",IF('point-grade'!O12&gt;=80,4,IF('point-grade'!O12&gt;=75,3.5,IF('point-grade'!O12&gt;=70,3,IF('point-grade'!O12&gt;=65,2.5,IF('point-grade'!O12&gt;=60,2,IF('point-grade'!O12&gt;=55,1.5,IF('point-grade'!O12&gt;=50,1,0)))))))))))</f>
        <v/>
      </c>
      <c r="AP12" s="20" t="str">
        <f>IF('point-grade'!P12="ร","ร",IF('point-grade'!P12="มส","มส",IF('point-grade'!P12="-","ร",IF('point-grade'!P12="","",IF('point-grade'!P12&gt;=80,4,IF('point-grade'!P12&gt;=75,3.5,IF('point-grade'!P12&gt;=70,3,IF('point-grade'!P12&gt;=65,2.5,IF('point-grade'!P12&gt;=60,2,IF('point-grade'!P12&gt;=55,1.5,IF('point-grade'!P12&gt;=50,1,0)))))))))))</f>
        <v/>
      </c>
      <c r="AQ12" s="20" t="str">
        <f>IF('point-grade'!Q12="ร","ร",IF('point-grade'!Q12="มส","มส",IF('point-grade'!Q12="-","ร",IF('point-grade'!Q12="","",IF('point-grade'!Q12&gt;=80,4,IF('point-grade'!Q12&gt;=75,3.5,IF('point-grade'!Q12&gt;=70,3,IF('point-grade'!Q12&gt;=65,2.5,IF('point-grade'!Q12&gt;=60,2,IF('point-grade'!Q12&gt;=55,1.5,IF('point-grade'!Q12&gt;=50,1,0)))))))))))</f>
        <v/>
      </c>
      <c r="AR12" s="20" t="str">
        <f>IF('point-grade'!R12="ร","ร",IF('point-grade'!R12="มส","มส",IF('point-grade'!R12="-","ร",IF('point-grade'!R12="","",IF('point-grade'!R12&gt;=80,4,IF('point-grade'!R12&gt;=75,3.5,IF('point-grade'!R12&gt;=70,3,IF('point-grade'!R12&gt;=65,2.5,IF('point-grade'!R12&gt;=60,2,IF('point-grade'!R12&gt;=55,1.5,IF('point-grade'!R12&gt;=50,1,0)))))))))))</f>
        <v/>
      </c>
      <c r="AS12" s="20" t="str">
        <f>IF('point-grade'!S12="ร","ร",IF('point-grade'!S12="มส","มส",IF('point-grade'!S12="-","ร",IF('point-grade'!S12="","",IF('point-grade'!S12&gt;=80,4,IF('point-grade'!S12&gt;=75,3.5,IF('point-grade'!S12&gt;=70,3,IF('point-grade'!S12&gt;=65,2.5,IF('point-grade'!S12&gt;=60,2,IF('point-grade'!S12&gt;=55,1.5,IF('point-grade'!S12&gt;=50,1,0)))))))))))</f>
        <v/>
      </c>
      <c r="AT12" s="20" t="str">
        <f>IF('point-grade'!T12="ร","ร",IF('point-grade'!T12="มส","มส",IF('point-grade'!T12="-","ร",IF('point-grade'!T12="","",IF('point-grade'!T12&gt;=80,4,IF('point-grade'!T12&gt;=75,3.5,IF('point-grade'!T12&gt;=70,3,IF('point-grade'!T12&gt;=65,2.5,IF('point-grade'!T12&gt;=60,2,IF('point-grade'!T12&gt;=55,1.5,IF('point-grade'!T12&gt;=50,1,0)))))))))))</f>
        <v/>
      </c>
      <c r="AU12" s="20" t="str">
        <f>IF('point-grade'!U12="ร","ร",IF('point-grade'!U12="มส","มส",IF('point-grade'!U12="-","ร",IF('point-grade'!U12="","",IF('point-grade'!U12&gt;=80,4,IF('point-grade'!U12&gt;=75,3.5,IF('point-grade'!U12&gt;=70,3,IF('point-grade'!U12&gt;=65,2.5,IF('point-grade'!U12&gt;=60,2,IF('point-grade'!U12&gt;=55,1.5,IF('point-grade'!U12&gt;=50,1,0)))))))))))</f>
        <v/>
      </c>
      <c r="AV12" s="20" t="str">
        <f>IF('point-grade'!V12="ร","ร",IF('point-grade'!V12="มส","มส",IF('point-grade'!V12="-","ร",IF('point-grade'!V12="","",IF('point-grade'!V12&gt;=80,4,IF('point-grade'!V12&gt;=75,3.5,IF('point-grade'!V12&gt;=70,3,IF('point-grade'!V12&gt;=65,2.5,IF('point-grade'!V12&gt;=60,2,IF('point-grade'!V12&gt;=55,1.5,IF('point-grade'!V12&gt;=50,1,0)))))))))))</f>
        <v/>
      </c>
      <c r="AW12" s="20" t="str">
        <f>IF('point-grade'!W12="ร","ร",IF('point-grade'!W12="มส","มส",IF('point-grade'!W12="-","ร",IF('point-grade'!W12="","",IF('point-grade'!W12&gt;=80,4,IF('point-grade'!W12&gt;=75,3.5,IF('point-grade'!W12&gt;=70,3,IF('point-grade'!W12&gt;=65,2.5,IF('point-grade'!W12&gt;=60,2,IF('point-grade'!W12&gt;=55,1.5,IF('point-grade'!W12&gt;=50,1,0)))))))))))</f>
        <v/>
      </c>
      <c r="AX12" s="20" t="str">
        <f>IF('point-grade'!X12="ร","ร",IF('point-grade'!X12="มส","มส",IF('point-grade'!X12="-","ร",IF('point-grade'!X12="","",IF('point-grade'!X12&gt;=80,4,IF('point-grade'!X12&gt;=75,3.5,IF('point-grade'!X12&gt;=70,3,IF('point-grade'!X12&gt;=65,2.5,IF('point-grade'!X12&gt;=60,2,IF('point-grade'!X12&gt;=55,1.5,IF('point-grade'!X12&gt;=50,1,0)))))))))))</f>
        <v/>
      </c>
      <c r="AY12" s="20" t="str">
        <f>IF('point-grade'!Y12="ร","ร",IF('point-grade'!Y12="มส","มส",IF('point-grade'!Y12="-","ร",IF('point-grade'!Y12="","",IF('point-grade'!Y12&gt;=80,4,IF('point-grade'!Y12&gt;=75,3.5,IF('point-grade'!Y12&gt;=70,3,IF('point-grade'!Y12&gt;=65,2.5,IF('point-grade'!Y12&gt;=60,2,IF('point-grade'!Y12&gt;=55,1.5,IF('point-grade'!Y12&gt;=50,1,0)))))))))))</f>
        <v/>
      </c>
      <c r="AZ12" s="20" t="str">
        <f>IF('point-grade'!Z12="ร","ร",IF('point-grade'!Z12="มส","มส",IF('point-grade'!Z12="-","ร",IF('point-grade'!Z12="","",IF('point-grade'!Z12&gt;=80,4,IF('point-grade'!Z12&gt;=75,3.5,IF('point-grade'!Z12&gt;=70,3,IF('point-grade'!Z12&gt;=65,2.5,IF('point-grade'!Z12&gt;=60,2,IF('point-grade'!Z12&gt;=55,1.5,IF('point-grade'!Z12&gt;=50,1,0)))))))))))</f>
        <v/>
      </c>
      <c r="BA12" s="20" t="str">
        <f>IF('point-grade'!AA12="ร","ร",IF('point-grade'!AA12="มส","มส",IF('point-grade'!AA12="-","ร",IF('point-grade'!AA12="","",IF('point-grade'!AA12&gt;=80,4,IF('point-grade'!AA12&gt;=75,3.5,IF('point-grade'!AA12&gt;=70,3,IF('point-grade'!AA12&gt;=65,2.5,IF('point-grade'!AA12&gt;=60,2,IF('point-grade'!AA12&gt;=55,1.5,IF('point-grade'!AA12&gt;=50,1,0)))))))))))</f>
        <v/>
      </c>
      <c r="BB12" s="20" t="str">
        <f>IF('point-grade'!AB12="ร","ร",IF('point-grade'!AB12="มส","มส",IF('point-grade'!AB12="-","ร",IF('point-grade'!AB12="","",IF('point-grade'!AB12&gt;=80,4,IF('point-grade'!AB12&gt;=75,3.5,IF('point-grade'!AB12&gt;=70,3,IF('point-grade'!AB12&gt;=65,2.5,IF('point-grade'!AB12&gt;=60,2,IF('point-grade'!AB12&gt;=55,1.5,IF('point-grade'!AB12&gt;=50,1,0)))))))))))</f>
        <v/>
      </c>
      <c r="BC12" s="20" t="str">
        <f>IF('point-grade'!AC12="ร","ร",IF('point-grade'!AC12="มส","มส",IF('point-grade'!AC12="-","ร",IF('point-grade'!AC12="","",IF('point-grade'!AC12&gt;=80,4,IF('point-grade'!AC12&gt;=75,3.5,IF('point-grade'!AC12&gt;=70,3,IF('point-grade'!AC12&gt;=65,2.5,IF('point-grade'!AC12&gt;=60,2,IF('point-grade'!AC12&gt;=55,1.5,IF('point-grade'!AC12&gt;=50,1,0)))))))))))</f>
        <v/>
      </c>
      <c r="BD12" s="20" t="str">
        <f>IF('point-grade'!AD12="ร","ร",IF('point-grade'!AD12="มส","มส",IF('point-grade'!AD12="-","ร",IF('point-grade'!AD12="","",IF('point-grade'!AD12&gt;=80,4,IF('point-grade'!AD12&gt;=75,3.5,IF('point-grade'!AD12&gt;=70,3,IF('point-grade'!AD12&gt;=65,2.5,IF('point-grade'!AD12&gt;=60,2,IF('point-grade'!AD12&gt;=55,1.5,IF('point-grade'!AD12&gt;=50,1,0)))))))))))</f>
        <v/>
      </c>
      <c r="BE12" s="20" t="str">
        <f>IF('point-grade'!AE12="ร","ร",IF('point-grade'!AE12="มส","มส",IF('point-grade'!AE12="-","ร",IF('point-grade'!AE12="","",IF('point-grade'!AE12&gt;=80,4,IF('point-grade'!AE12&gt;=75,3.5,IF('point-grade'!AE12&gt;=70,3,IF('point-grade'!AE12&gt;=65,2.5,IF('point-grade'!AE12&gt;=60,2,IF('point-grade'!AE12&gt;=55,1.5,IF('point-grade'!AE12&gt;=50,1,0)))))))))))</f>
        <v/>
      </c>
      <c r="BF12" s="20" t="str">
        <f>IF('point-grade'!AF12="ร","ร",IF('point-grade'!AF12="มส","มส",IF('point-grade'!AF12="-","ร",IF('point-grade'!AF12="","",IF('point-grade'!AF12&gt;=80,4,IF('point-grade'!AF12&gt;=75,3.5,IF('point-grade'!AF12&gt;=70,3,IF('point-grade'!AF12&gt;=65,2.5,IF('point-grade'!AF12&gt;=60,2,IF('point-grade'!AF12&gt;=55,1.5,IF('point-grade'!AF12&gt;=50,1,0)))))))))))</f>
        <v/>
      </c>
      <c r="BG12" s="20" t="str">
        <f>IF('point-grade'!AG12="ร","ร",IF('point-grade'!AG12="มส","มส",IF('point-grade'!AG12="-","ร",IF('point-grade'!AG12="","",IF('point-grade'!AG12&gt;=80,4,IF('point-grade'!AG12&gt;=75,3.5,IF('point-grade'!AG12&gt;=70,3,IF('point-grade'!AG12&gt;=65,2.5,IF('point-grade'!AG12&gt;=60,2,IF('point-grade'!AG12&gt;=55,1.5,IF('point-grade'!AG12&gt;=50,1,0)))))))))))</f>
        <v/>
      </c>
      <c r="BH12" s="20" t="str">
        <f>IF('point-grade'!AH12="ร","ร",IF('point-grade'!AH12="มส","มส",IF('point-grade'!AH12="-","ร",IF('point-grade'!AH12="","",IF('point-grade'!AH12&gt;=80,4,IF('point-grade'!AH12&gt;=75,3.5,IF('point-grade'!AH12&gt;=70,3,IF('point-grade'!AH12&gt;=65,2.5,IF('point-grade'!AH12&gt;=60,2,IF('point-grade'!AH12&gt;=55,1.5,IF('point-grade'!AH12&gt;=50,1,0)))))))))))</f>
        <v/>
      </c>
      <c r="BI12" s="20" t="str">
        <f>IF('point-grade'!AI12="ร","ร",IF('point-grade'!AI12="มส","มส",IF('point-grade'!AI12="-","ร",IF('point-grade'!AI12="","",IF('point-grade'!AI12&gt;=80,4,IF('point-grade'!AI12&gt;=75,3.5,IF('point-grade'!AI12&gt;=70,3,IF('point-grade'!AI12&gt;=65,2.5,IF('point-grade'!AI12&gt;=60,2,IF('point-grade'!AI12&gt;=55,1.5,IF('point-grade'!AI12&gt;=50,1,0)))))))))))</f>
        <v/>
      </c>
      <c r="BJ12" s="20" t="str">
        <f>IF('point-grade'!AJ12="ร","ร",IF('point-grade'!AJ12="มส","มส",IF('point-grade'!AJ12="-","ร",IF('point-grade'!AJ12="","",IF('point-grade'!AJ12&gt;=80,4,IF('point-grade'!AJ12&gt;=75,3.5,IF('point-grade'!AJ12&gt;=70,3,IF('point-grade'!AJ12&gt;=65,2.5,IF('point-grade'!AJ12&gt;=60,2,IF('point-grade'!AJ12&gt;=55,1.5,IF('point-grade'!AJ12&gt;=50,1,0)))))))))))</f>
        <v/>
      </c>
      <c r="BK12" s="20" t="str">
        <f>IF('point-grade'!AK12="ร","ร",IF('point-grade'!AK12="มส","มส",IF('point-grade'!AK12="-","ร",IF('point-grade'!AK12="","",IF('point-grade'!AK12&gt;=80,4,IF('point-grade'!AK12&gt;=75,3.5,IF('point-grade'!AK12&gt;=70,3,IF('point-grade'!AK12&gt;=65,2.5,IF('point-grade'!AK12&gt;=60,2,IF('point-grade'!AK12&gt;=55,1.5,IF('point-grade'!AK12&gt;=50,1,0)))))))))))</f>
        <v/>
      </c>
      <c r="BL12" s="20"/>
      <c r="BM12" s="35" t="str">
        <f t="shared" si="4"/>
        <v/>
      </c>
      <c r="BN12" s="35" t="str">
        <f t="shared" si="5"/>
        <v/>
      </c>
      <c r="BO12" s="35" t="str">
        <f t="shared" si="6"/>
        <v/>
      </c>
      <c r="BP12" s="35" t="str">
        <f t="shared" si="7"/>
        <v/>
      </c>
      <c r="BQ12" s="35" t="str">
        <f t="shared" si="8"/>
        <v/>
      </c>
      <c r="BR12" s="35" t="str">
        <f t="shared" si="9"/>
        <v/>
      </c>
      <c r="BS12" s="35" t="str">
        <f t="shared" si="10"/>
        <v/>
      </c>
      <c r="BT12" s="35" t="str">
        <f t="shared" si="11"/>
        <v/>
      </c>
      <c r="BU12" s="35" t="str">
        <f t="shared" si="12"/>
        <v/>
      </c>
      <c r="BV12" s="35" t="str">
        <f t="shared" si="13"/>
        <v/>
      </c>
      <c r="BW12" s="35" t="str">
        <f t="shared" si="14"/>
        <v/>
      </c>
      <c r="BX12" s="35" t="str">
        <f t="shared" si="15"/>
        <v/>
      </c>
      <c r="BY12" s="35" t="str">
        <f t="shared" si="16"/>
        <v/>
      </c>
      <c r="BZ12" s="35" t="str">
        <f t="shared" si="17"/>
        <v/>
      </c>
      <c r="CA12" s="35" t="str">
        <f t="shared" si="18"/>
        <v/>
      </c>
      <c r="CB12" s="35" t="str">
        <f t="shared" si="19"/>
        <v/>
      </c>
      <c r="CC12" s="35" t="str">
        <f t="shared" si="20"/>
        <v/>
      </c>
      <c r="CD12" s="35" t="str">
        <f t="shared" si="21"/>
        <v/>
      </c>
      <c r="CE12" s="35" t="str">
        <f t="shared" si="22"/>
        <v/>
      </c>
      <c r="CF12" s="35" t="str">
        <f t="shared" si="23"/>
        <v/>
      </c>
      <c r="CG12" s="35" t="str">
        <f t="shared" si="24"/>
        <v/>
      </c>
      <c r="CH12" s="35" t="str">
        <f t="shared" si="25"/>
        <v/>
      </c>
      <c r="CI12" s="35" t="str">
        <f t="shared" si="26"/>
        <v/>
      </c>
      <c r="CJ12" s="35" t="str">
        <f t="shared" si="27"/>
        <v/>
      </c>
      <c r="CK12" s="35" t="str">
        <f t="shared" si="28"/>
        <v/>
      </c>
      <c r="CL12" s="87" t="str">
        <f t="shared" si="29"/>
        <v>0</v>
      </c>
      <c r="CM12" s="87">
        <f>FLOOR('point-grade'!CO12,0.01)</f>
        <v>0</v>
      </c>
      <c r="CN12" s="82" t="str">
        <f t="shared" si="0"/>
        <v/>
      </c>
      <c r="CO12" s="145" t="str">
        <f t="shared" si="1"/>
        <v>0</v>
      </c>
      <c r="CP12" s="51">
        <f t="shared" si="30"/>
        <v>0</v>
      </c>
      <c r="CQ12" s="51">
        <f t="shared" si="31"/>
        <v>0</v>
      </c>
      <c r="CR12" s="51">
        <f t="shared" si="32"/>
        <v>0</v>
      </c>
      <c r="CS12" s="51">
        <f t="shared" si="33"/>
        <v>0</v>
      </c>
      <c r="CT12" s="51">
        <f t="shared" si="34"/>
        <v>0</v>
      </c>
      <c r="CU12" s="51">
        <f t="shared" si="35"/>
        <v>0</v>
      </c>
      <c r="CV12" s="51">
        <f t="shared" si="36"/>
        <v>0</v>
      </c>
      <c r="CW12" s="51">
        <f t="shared" si="37"/>
        <v>0</v>
      </c>
      <c r="CX12" s="51">
        <f t="shared" si="38"/>
        <v>0</v>
      </c>
      <c r="CY12" s="51">
        <f t="shared" si="39"/>
        <v>0</v>
      </c>
      <c r="CZ12" s="51">
        <f t="shared" si="40"/>
        <v>0</v>
      </c>
      <c r="DA12" s="51">
        <f t="shared" si="41"/>
        <v>0</v>
      </c>
      <c r="DB12" s="51">
        <f t="shared" si="42"/>
        <v>0</v>
      </c>
      <c r="DC12" s="51">
        <f t="shared" si="43"/>
        <v>0</v>
      </c>
      <c r="DD12" s="51">
        <f t="shared" si="44"/>
        <v>0</v>
      </c>
      <c r="DF12" s="51">
        <f t="shared" si="45"/>
        <v>0</v>
      </c>
      <c r="DG12" s="51">
        <f t="shared" si="46"/>
        <v>0</v>
      </c>
      <c r="DH12" s="51">
        <f t="shared" si="47"/>
        <v>0</v>
      </c>
      <c r="DI12" s="51">
        <f t="shared" si="48"/>
        <v>0</v>
      </c>
      <c r="DJ12" s="51">
        <f t="shared" si="49"/>
        <v>0</v>
      </c>
      <c r="DK12" s="51">
        <f t="shared" si="50"/>
        <v>0</v>
      </c>
      <c r="DL12" s="51">
        <f t="shared" si="51"/>
        <v>0</v>
      </c>
      <c r="DM12" s="51">
        <f t="shared" si="52"/>
        <v>0</v>
      </c>
      <c r="DN12" s="51">
        <f t="shared" si="53"/>
        <v>0</v>
      </c>
      <c r="DO12" s="51">
        <f t="shared" si="54"/>
        <v>0</v>
      </c>
      <c r="DQ12" s="43">
        <f t="shared" si="55"/>
        <v>0</v>
      </c>
      <c r="DR12" s="43">
        <f t="shared" si="56"/>
        <v>0</v>
      </c>
      <c r="DS12" s="43">
        <f t="shared" si="57"/>
        <v>0</v>
      </c>
      <c r="DT12" s="43">
        <f t="shared" si="58"/>
        <v>0</v>
      </c>
      <c r="DU12" s="43">
        <f t="shared" si="59"/>
        <v>0</v>
      </c>
      <c r="DV12" s="43">
        <f t="shared" si="60"/>
        <v>0</v>
      </c>
      <c r="DW12" s="43">
        <f t="shared" si="61"/>
        <v>0</v>
      </c>
      <c r="DX12" s="43">
        <f t="shared" si="62"/>
        <v>0</v>
      </c>
      <c r="DY12" s="43">
        <f t="shared" si="63"/>
        <v>0</v>
      </c>
      <c r="DZ12" s="43">
        <f t="shared" si="64"/>
        <v>0</v>
      </c>
      <c r="EA12" s="43">
        <f t="shared" si="65"/>
        <v>0</v>
      </c>
      <c r="EB12" s="43">
        <f t="shared" si="66"/>
        <v>0</v>
      </c>
      <c r="EC12" s="43">
        <f t="shared" si="67"/>
        <v>0</v>
      </c>
      <c r="ED12" s="43">
        <f t="shared" si="68"/>
        <v>0</v>
      </c>
      <c r="EE12" s="43">
        <f t="shared" si="69"/>
        <v>0</v>
      </c>
      <c r="EG12" s="43">
        <f t="shared" si="70"/>
        <v>0</v>
      </c>
      <c r="EH12" s="43">
        <f t="shared" si="71"/>
        <v>0</v>
      </c>
      <c r="EI12" s="43">
        <f t="shared" si="72"/>
        <v>0</v>
      </c>
      <c r="EJ12" s="43">
        <f t="shared" si="73"/>
        <v>0</v>
      </c>
      <c r="EK12" s="43">
        <f t="shared" si="74"/>
        <v>0</v>
      </c>
      <c r="EL12" s="43">
        <f t="shared" si="75"/>
        <v>0</v>
      </c>
      <c r="EM12" s="43">
        <f t="shared" si="76"/>
        <v>0</v>
      </c>
      <c r="EN12" s="43">
        <f t="shared" si="77"/>
        <v>0</v>
      </c>
      <c r="EO12" s="43">
        <f t="shared" si="78"/>
        <v>0</v>
      </c>
      <c r="EP12" s="43">
        <f t="shared" si="79"/>
        <v>0</v>
      </c>
      <c r="EQ12" s="19" t="str">
        <f t="shared" si="80"/>
        <v/>
      </c>
      <c r="ER12" s="19" t="str">
        <f t="shared" si="81"/>
        <v/>
      </c>
      <c r="ES12" s="19" t="str">
        <f t="shared" si="82"/>
        <v/>
      </c>
      <c r="ET12" s="19" t="str">
        <f t="shared" si="83"/>
        <v/>
      </c>
      <c r="EU12" s="19" t="str">
        <f t="shared" si="84"/>
        <v/>
      </c>
      <c r="EV12" s="19" t="str">
        <f t="shared" si="85"/>
        <v/>
      </c>
      <c r="EW12" s="19" t="str">
        <f t="shared" si="86"/>
        <v/>
      </c>
      <c r="EX12" s="19" t="str">
        <f t="shared" si="87"/>
        <v/>
      </c>
      <c r="EY12" s="19" t="str">
        <f t="shared" si="88"/>
        <v/>
      </c>
      <c r="EZ12" s="19" t="str">
        <f t="shared" si="89"/>
        <v/>
      </c>
      <c r="FA12" s="19" t="str">
        <f t="shared" si="90"/>
        <v/>
      </c>
      <c r="FB12" s="19" t="str">
        <f t="shared" si="91"/>
        <v/>
      </c>
      <c r="FC12" s="19" t="str">
        <f t="shared" si="92"/>
        <v/>
      </c>
      <c r="FD12" s="19" t="str">
        <f t="shared" si="93"/>
        <v/>
      </c>
      <c r="FE12" s="19" t="str">
        <f t="shared" si="94"/>
        <v/>
      </c>
      <c r="FF12" s="19" t="str">
        <f t="shared" si="95"/>
        <v/>
      </c>
      <c r="FG12" s="19" t="str">
        <f t="shared" si="96"/>
        <v/>
      </c>
      <c r="FH12" s="19" t="str">
        <f t="shared" si="97"/>
        <v/>
      </c>
      <c r="FI12" s="19" t="str">
        <f t="shared" si="98"/>
        <v/>
      </c>
      <c r="FJ12" s="19" t="str">
        <f t="shared" si="99"/>
        <v/>
      </c>
      <c r="FK12" s="19" t="str">
        <f t="shared" si="100"/>
        <v/>
      </c>
      <c r="FL12" s="19" t="str">
        <f t="shared" si="101"/>
        <v/>
      </c>
      <c r="FM12" s="19" t="str">
        <f t="shared" si="102"/>
        <v/>
      </c>
      <c r="FN12" s="19" t="str">
        <f t="shared" si="103"/>
        <v/>
      </c>
      <c r="FO12" s="19" t="str">
        <f t="shared" si="104"/>
        <v/>
      </c>
      <c r="FP12" s="19">
        <f t="shared" si="105"/>
        <v>0</v>
      </c>
      <c r="FQ12" s="86"/>
    </row>
    <row r="13" spans="1:173" ht="16.350000000000001" customHeight="1" thickBot="1" x14ac:dyDescent="0.65">
      <c r="A13" s="142">
        <v>7</v>
      </c>
      <c r="B13" s="166"/>
      <c r="C13" s="167"/>
      <c r="D13" s="168"/>
      <c r="E13" s="169"/>
      <c r="F13" s="170"/>
      <c r="G13" s="139"/>
      <c r="H13" s="40"/>
      <c r="I13" s="140"/>
      <c r="K13" s="44">
        <v>9</v>
      </c>
      <c r="L13" s="50" t="str">
        <f t="shared" si="2"/>
        <v/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91">
        <f t="shared" si="3"/>
        <v>0</v>
      </c>
      <c r="AM13" s="20" t="str">
        <f>IF('point-grade'!M13="ร","ร",IF('point-grade'!M13="มส","มส",IF('point-grade'!M13="-","ร",IF('point-grade'!M13="","",IF('point-grade'!M13&gt;=80,4,IF('point-grade'!M13&gt;=75,3.5,IF('point-grade'!M13&gt;=70,3,IF('point-grade'!M13&gt;=65,2.5,IF('point-grade'!M13&gt;=60,2,IF('point-grade'!M13&gt;=55,1.5,IF('point-grade'!M13&gt;=50,1,0)))))))))))</f>
        <v/>
      </c>
      <c r="AN13" s="20" t="str">
        <f>IF('point-grade'!N13="ร","ร",IF('point-grade'!N13="มส","มส",IF('point-grade'!N13="-","ร",IF('point-grade'!N13="","",IF('point-grade'!N13&gt;=80,4,IF('point-grade'!N13&gt;=75,3.5,IF('point-grade'!N13&gt;=70,3,IF('point-grade'!N13&gt;=65,2.5,IF('point-grade'!N13&gt;=60,2,IF('point-grade'!N13&gt;=55,1.5,IF('point-grade'!N13&gt;=50,1,0)))))))))))</f>
        <v/>
      </c>
      <c r="AO13" s="20" t="str">
        <f>IF('point-grade'!O13="ร","ร",IF('point-grade'!O13="มส","มส",IF('point-grade'!O13="-","ร",IF('point-grade'!O13="","",IF('point-grade'!O13&gt;=80,4,IF('point-grade'!O13&gt;=75,3.5,IF('point-grade'!O13&gt;=70,3,IF('point-grade'!O13&gt;=65,2.5,IF('point-grade'!O13&gt;=60,2,IF('point-grade'!O13&gt;=55,1.5,IF('point-grade'!O13&gt;=50,1,0)))))))))))</f>
        <v/>
      </c>
      <c r="AP13" s="20" t="str">
        <f>IF('point-grade'!P13="ร","ร",IF('point-grade'!P13="มส","มส",IF('point-grade'!P13="-","ร",IF('point-grade'!P13="","",IF('point-grade'!P13&gt;=80,4,IF('point-grade'!P13&gt;=75,3.5,IF('point-grade'!P13&gt;=70,3,IF('point-grade'!P13&gt;=65,2.5,IF('point-grade'!P13&gt;=60,2,IF('point-grade'!P13&gt;=55,1.5,IF('point-grade'!P13&gt;=50,1,0)))))))))))</f>
        <v/>
      </c>
      <c r="AQ13" s="20" t="str">
        <f>IF('point-grade'!Q13="ร","ร",IF('point-grade'!Q13="มส","มส",IF('point-grade'!Q13="-","ร",IF('point-grade'!Q13="","",IF('point-grade'!Q13&gt;=80,4,IF('point-grade'!Q13&gt;=75,3.5,IF('point-grade'!Q13&gt;=70,3,IF('point-grade'!Q13&gt;=65,2.5,IF('point-grade'!Q13&gt;=60,2,IF('point-grade'!Q13&gt;=55,1.5,IF('point-grade'!Q13&gt;=50,1,0)))))))))))</f>
        <v/>
      </c>
      <c r="AR13" s="20" t="str">
        <f>IF('point-grade'!R13="ร","ร",IF('point-grade'!R13="มส","มส",IF('point-grade'!R13="-","ร",IF('point-grade'!R13="","",IF('point-grade'!R13&gt;=80,4,IF('point-grade'!R13&gt;=75,3.5,IF('point-grade'!R13&gt;=70,3,IF('point-grade'!R13&gt;=65,2.5,IF('point-grade'!R13&gt;=60,2,IF('point-grade'!R13&gt;=55,1.5,IF('point-grade'!R13&gt;=50,1,0)))))))))))</f>
        <v/>
      </c>
      <c r="AS13" s="20" t="str">
        <f>IF('point-grade'!S13="ร","ร",IF('point-grade'!S13="มส","มส",IF('point-grade'!S13="-","ร",IF('point-grade'!S13="","",IF('point-grade'!S13&gt;=80,4,IF('point-grade'!S13&gt;=75,3.5,IF('point-grade'!S13&gt;=70,3,IF('point-grade'!S13&gt;=65,2.5,IF('point-grade'!S13&gt;=60,2,IF('point-grade'!S13&gt;=55,1.5,IF('point-grade'!S13&gt;=50,1,0)))))))))))</f>
        <v/>
      </c>
      <c r="AT13" s="20" t="str">
        <f>IF('point-grade'!T13="ร","ร",IF('point-grade'!T13="มส","มส",IF('point-grade'!T13="-","ร",IF('point-grade'!T13="","",IF('point-grade'!T13&gt;=80,4,IF('point-grade'!T13&gt;=75,3.5,IF('point-grade'!T13&gt;=70,3,IF('point-grade'!T13&gt;=65,2.5,IF('point-grade'!T13&gt;=60,2,IF('point-grade'!T13&gt;=55,1.5,IF('point-grade'!T13&gt;=50,1,0)))))))))))</f>
        <v/>
      </c>
      <c r="AU13" s="20" t="str">
        <f>IF('point-grade'!U13="ร","ร",IF('point-grade'!U13="มส","มส",IF('point-grade'!U13="-","ร",IF('point-grade'!U13="","",IF('point-grade'!U13&gt;=80,4,IF('point-grade'!U13&gt;=75,3.5,IF('point-grade'!U13&gt;=70,3,IF('point-grade'!U13&gt;=65,2.5,IF('point-grade'!U13&gt;=60,2,IF('point-grade'!U13&gt;=55,1.5,IF('point-grade'!U13&gt;=50,1,0)))))))))))</f>
        <v/>
      </c>
      <c r="AV13" s="20" t="str">
        <f>IF('point-grade'!V13="ร","ร",IF('point-grade'!V13="มส","มส",IF('point-grade'!V13="-","ร",IF('point-grade'!V13="","",IF('point-grade'!V13&gt;=80,4,IF('point-grade'!V13&gt;=75,3.5,IF('point-grade'!V13&gt;=70,3,IF('point-grade'!V13&gt;=65,2.5,IF('point-grade'!V13&gt;=60,2,IF('point-grade'!V13&gt;=55,1.5,IF('point-grade'!V13&gt;=50,1,0)))))))))))</f>
        <v/>
      </c>
      <c r="AW13" s="20" t="str">
        <f>IF('point-grade'!W13="ร","ร",IF('point-grade'!W13="มส","มส",IF('point-grade'!W13="-","ร",IF('point-grade'!W13="","",IF('point-grade'!W13&gt;=80,4,IF('point-grade'!W13&gt;=75,3.5,IF('point-grade'!W13&gt;=70,3,IF('point-grade'!W13&gt;=65,2.5,IF('point-grade'!W13&gt;=60,2,IF('point-grade'!W13&gt;=55,1.5,IF('point-grade'!W13&gt;=50,1,0)))))))))))</f>
        <v/>
      </c>
      <c r="AX13" s="20" t="str">
        <f>IF('point-grade'!X13="ร","ร",IF('point-grade'!X13="มส","มส",IF('point-grade'!X13="-","ร",IF('point-grade'!X13="","",IF('point-grade'!X13&gt;=80,4,IF('point-grade'!X13&gt;=75,3.5,IF('point-grade'!X13&gt;=70,3,IF('point-grade'!X13&gt;=65,2.5,IF('point-grade'!X13&gt;=60,2,IF('point-grade'!X13&gt;=55,1.5,IF('point-grade'!X13&gt;=50,1,0)))))))))))</f>
        <v/>
      </c>
      <c r="AY13" s="20" t="str">
        <f>IF('point-grade'!Y13="ร","ร",IF('point-grade'!Y13="มส","มส",IF('point-grade'!Y13="-","ร",IF('point-grade'!Y13="","",IF('point-grade'!Y13&gt;=80,4,IF('point-grade'!Y13&gt;=75,3.5,IF('point-grade'!Y13&gt;=70,3,IF('point-grade'!Y13&gt;=65,2.5,IF('point-grade'!Y13&gt;=60,2,IF('point-grade'!Y13&gt;=55,1.5,IF('point-grade'!Y13&gt;=50,1,0)))))))))))</f>
        <v/>
      </c>
      <c r="AZ13" s="20" t="str">
        <f>IF('point-grade'!Z13="ร","ร",IF('point-grade'!Z13="มส","มส",IF('point-grade'!Z13="-","ร",IF('point-grade'!Z13="","",IF('point-grade'!Z13&gt;=80,4,IF('point-grade'!Z13&gt;=75,3.5,IF('point-grade'!Z13&gt;=70,3,IF('point-grade'!Z13&gt;=65,2.5,IF('point-grade'!Z13&gt;=60,2,IF('point-grade'!Z13&gt;=55,1.5,IF('point-grade'!Z13&gt;=50,1,0)))))))))))</f>
        <v/>
      </c>
      <c r="BA13" s="20" t="str">
        <f>IF('point-grade'!AA13="ร","ร",IF('point-grade'!AA13="มส","มส",IF('point-grade'!AA13="-","ร",IF('point-grade'!AA13="","",IF('point-grade'!AA13&gt;=80,4,IF('point-grade'!AA13&gt;=75,3.5,IF('point-grade'!AA13&gt;=70,3,IF('point-grade'!AA13&gt;=65,2.5,IF('point-grade'!AA13&gt;=60,2,IF('point-grade'!AA13&gt;=55,1.5,IF('point-grade'!AA13&gt;=50,1,0)))))))))))</f>
        <v/>
      </c>
      <c r="BB13" s="20" t="str">
        <f>IF('point-grade'!AB13="ร","ร",IF('point-grade'!AB13="มส","มส",IF('point-grade'!AB13="-","ร",IF('point-grade'!AB13="","",IF('point-grade'!AB13&gt;=80,4,IF('point-grade'!AB13&gt;=75,3.5,IF('point-grade'!AB13&gt;=70,3,IF('point-grade'!AB13&gt;=65,2.5,IF('point-grade'!AB13&gt;=60,2,IF('point-grade'!AB13&gt;=55,1.5,IF('point-grade'!AB13&gt;=50,1,0)))))))))))</f>
        <v/>
      </c>
      <c r="BC13" s="20" t="str">
        <f>IF('point-grade'!AC13="ร","ร",IF('point-grade'!AC13="มส","มส",IF('point-grade'!AC13="-","ร",IF('point-grade'!AC13="","",IF('point-grade'!AC13&gt;=80,4,IF('point-grade'!AC13&gt;=75,3.5,IF('point-grade'!AC13&gt;=70,3,IF('point-grade'!AC13&gt;=65,2.5,IF('point-grade'!AC13&gt;=60,2,IF('point-grade'!AC13&gt;=55,1.5,IF('point-grade'!AC13&gt;=50,1,0)))))))))))</f>
        <v/>
      </c>
      <c r="BD13" s="20" t="str">
        <f>IF('point-grade'!AD13="ร","ร",IF('point-grade'!AD13="มส","มส",IF('point-grade'!AD13="-","ร",IF('point-grade'!AD13="","",IF('point-grade'!AD13&gt;=80,4,IF('point-grade'!AD13&gt;=75,3.5,IF('point-grade'!AD13&gt;=70,3,IF('point-grade'!AD13&gt;=65,2.5,IF('point-grade'!AD13&gt;=60,2,IF('point-grade'!AD13&gt;=55,1.5,IF('point-grade'!AD13&gt;=50,1,0)))))))))))</f>
        <v/>
      </c>
      <c r="BE13" s="20" t="str">
        <f>IF('point-grade'!AE13="ร","ร",IF('point-grade'!AE13="มส","มส",IF('point-grade'!AE13="-","ร",IF('point-grade'!AE13="","",IF('point-grade'!AE13&gt;=80,4,IF('point-grade'!AE13&gt;=75,3.5,IF('point-grade'!AE13&gt;=70,3,IF('point-grade'!AE13&gt;=65,2.5,IF('point-grade'!AE13&gt;=60,2,IF('point-grade'!AE13&gt;=55,1.5,IF('point-grade'!AE13&gt;=50,1,0)))))))))))</f>
        <v/>
      </c>
      <c r="BF13" s="20" t="str">
        <f>IF('point-grade'!AF13="ร","ร",IF('point-grade'!AF13="มส","มส",IF('point-grade'!AF13="-","ร",IF('point-grade'!AF13="","",IF('point-grade'!AF13&gt;=80,4,IF('point-grade'!AF13&gt;=75,3.5,IF('point-grade'!AF13&gt;=70,3,IF('point-grade'!AF13&gt;=65,2.5,IF('point-grade'!AF13&gt;=60,2,IF('point-grade'!AF13&gt;=55,1.5,IF('point-grade'!AF13&gt;=50,1,0)))))))))))</f>
        <v/>
      </c>
      <c r="BG13" s="20" t="str">
        <f>IF('point-grade'!AG13="ร","ร",IF('point-grade'!AG13="มส","มส",IF('point-grade'!AG13="-","ร",IF('point-grade'!AG13="","",IF('point-grade'!AG13&gt;=80,4,IF('point-grade'!AG13&gt;=75,3.5,IF('point-grade'!AG13&gt;=70,3,IF('point-grade'!AG13&gt;=65,2.5,IF('point-grade'!AG13&gt;=60,2,IF('point-grade'!AG13&gt;=55,1.5,IF('point-grade'!AG13&gt;=50,1,0)))))))))))</f>
        <v/>
      </c>
      <c r="BH13" s="20" t="str">
        <f>IF('point-grade'!AH13="ร","ร",IF('point-grade'!AH13="มส","มส",IF('point-grade'!AH13="-","ร",IF('point-grade'!AH13="","",IF('point-grade'!AH13&gt;=80,4,IF('point-grade'!AH13&gt;=75,3.5,IF('point-grade'!AH13&gt;=70,3,IF('point-grade'!AH13&gt;=65,2.5,IF('point-grade'!AH13&gt;=60,2,IF('point-grade'!AH13&gt;=55,1.5,IF('point-grade'!AH13&gt;=50,1,0)))))))))))</f>
        <v/>
      </c>
      <c r="BI13" s="20" t="str">
        <f>IF('point-grade'!AI13="ร","ร",IF('point-grade'!AI13="มส","มส",IF('point-grade'!AI13="-","ร",IF('point-grade'!AI13="","",IF('point-grade'!AI13&gt;=80,4,IF('point-grade'!AI13&gt;=75,3.5,IF('point-grade'!AI13&gt;=70,3,IF('point-grade'!AI13&gt;=65,2.5,IF('point-grade'!AI13&gt;=60,2,IF('point-grade'!AI13&gt;=55,1.5,IF('point-grade'!AI13&gt;=50,1,0)))))))))))</f>
        <v/>
      </c>
      <c r="BJ13" s="20" t="str">
        <f>IF('point-grade'!AJ13="ร","ร",IF('point-grade'!AJ13="มส","มส",IF('point-grade'!AJ13="-","ร",IF('point-grade'!AJ13="","",IF('point-grade'!AJ13&gt;=80,4,IF('point-grade'!AJ13&gt;=75,3.5,IF('point-grade'!AJ13&gt;=70,3,IF('point-grade'!AJ13&gt;=65,2.5,IF('point-grade'!AJ13&gt;=60,2,IF('point-grade'!AJ13&gt;=55,1.5,IF('point-grade'!AJ13&gt;=50,1,0)))))))))))</f>
        <v/>
      </c>
      <c r="BK13" s="20" t="str">
        <f>IF('point-grade'!AK13="ร","ร",IF('point-grade'!AK13="มส","มส",IF('point-grade'!AK13="-","ร",IF('point-grade'!AK13="","",IF('point-grade'!AK13&gt;=80,4,IF('point-grade'!AK13&gt;=75,3.5,IF('point-grade'!AK13&gt;=70,3,IF('point-grade'!AK13&gt;=65,2.5,IF('point-grade'!AK13&gt;=60,2,IF('point-grade'!AK13&gt;=55,1.5,IF('point-grade'!AK13&gt;=50,1,0)))))))))))</f>
        <v/>
      </c>
      <c r="BL13" s="20"/>
      <c r="BM13" s="35" t="str">
        <f t="shared" si="4"/>
        <v/>
      </c>
      <c r="BN13" s="35" t="str">
        <f t="shared" si="5"/>
        <v/>
      </c>
      <c r="BO13" s="35" t="str">
        <f t="shared" si="6"/>
        <v/>
      </c>
      <c r="BP13" s="35" t="str">
        <f t="shared" si="7"/>
        <v/>
      </c>
      <c r="BQ13" s="35" t="str">
        <f t="shared" si="8"/>
        <v/>
      </c>
      <c r="BR13" s="35" t="str">
        <f t="shared" si="9"/>
        <v/>
      </c>
      <c r="BS13" s="35" t="str">
        <f t="shared" si="10"/>
        <v/>
      </c>
      <c r="BT13" s="35" t="str">
        <f t="shared" si="11"/>
        <v/>
      </c>
      <c r="BU13" s="35" t="str">
        <f t="shared" si="12"/>
        <v/>
      </c>
      <c r="BV13" s="35" t="str">
        <f t="shared" si="13"/>
        <v/>
      </c>
      <c r="BW13" s="35" t="str">
        <f t="shared" si="14"/>
        <v/>
      </c>
      <c r="BX13" s="35" t="str">
        <f t="shared" si="15"/>
        <v/>
      </c>
      <c r="BY13" s="35" t="str">
        <f t="shared" si="16"/>
        <v/>
      </c>
      <c r="BZ13" s="35" t="str">
        <f t="shared" si="17"/>
        <v/>
      </c>
      <c r="CA13" s="35" t="str">
        <f t="shared" si="18"/>
        <v/>
      </c>
      <c r="CB13" s="35" t="str">
        <f t="shared" si="19"/>
        <v/>
      </c>
      <c r="CC13" s="35" t="str">
        <f t="shared" si="20"/>
        <v/>
      </c>
      <c r="CD13" s="35" t="str">
        <f t="shared" si="21"/>
        <v/>
      </c>
      <c r="CE13" s="35" t="str">
        <f t="shared" si="22"/>
        <v/>
      </c>
      <c r="CF13" s="35" t="str">
        <f t="shared" si="23"/>
        <v/>
      </c>
      <c r="CG13" s="35" t="str">
        <f t="shared" si="24"/>
        <v/>
      </c>
      <c r="CH13" s="35" t="str">
        <f t="shared" si="25"/>
        <v/>
      </c>
      <c r="CI13" s="35" t="str">
        <f t="shared" si="26"/>
        <v/>
      </c>
      <c r="CJ13" s="35" t="str">
        <f t="shared" si="27"/>
        <v/>
      </c>
      <c r="CK13" s="35" t="str">
        <f t="shared" si="28"/>
        <v/>
      </c>
      <c r="CL13" s="87" t="str">
        <f t="shared" si="29"/>
        <v>0</v>
      </c>
      <c r="CM13" s="87">
        <f>FLOOR('point-grade'!CO13,0.01)</f>
        <v>0</v>
      </c>
      <c r="CN13" s="82" t="str">
        <f t="shared" si="0"/>
        <v/>
      </c>
      <c r="CO13" s="145" t="str">
        <f t="shared" si="1"/>
        <v>0</v>
      </c>
      <c r="CP13" s="51">
        <f t="shared" si="30"/>
        <v>0</v>
      </c>
      <c r="CQ13" s="51">
        <f t="shared" si="31"/>
        <v>0</v>
      </c>
      <c r="CR13" s="51">
        <f t="shared" si="32"/>
        <v>0</v>
      </c>
      <c r="CS13" s="51">
        <f t="shared" si="33"/>
        <v>0</v>
      </c>
      <c r="CT13" s="51">
        <f t="shared" si="34"/>
        <v>0</v>
      </c>
      <c r="CU13" s="51">
        <f t="shared" si="35"/>
        <v>0</v>
      </c>
      <c r="CV13" s="51">
        <f t="shared" si="36"/>
        <v>0</v>
      </c>
      <c r="CW13" s="51">
        <f t="shared" si="37"/>
        <v>0</v>
      </c>
      <c r="CX13" s="51">
        <f t="shared" si="38"/>
        <v>0</v>
      </c>
      <c r="CY13" s="51">
        <f t="shared" si="39"/>
        <v>0</v>
      </c>
      <c r="CZ13" s="51">
        <f t="shared" si="40"/>
        <v>0</v>
      </c>
      <c r="DA13" s="51">
        <f t="shared" si="41"/>
        <v>0</v>
      </c>
      <c r="DB13" s="51">
        <f t="shared" si="42"/>
        <v>0</v>
      </c>
      <c r="DC13" s="51">
        <f t="shared" si="43"/>
        <v>0</v>
      </c>
      <c r="DD13" s="51">
        <f t="shared" si="44"/>
        <v>0</v>
      </c>
      <c r="DF13" s="51">
        <f t="shared" si="45"/>
        <v>0</v>
      </c>
      <c r="DG13" s="51">
        <f t="shared" si="46"/>
        <v>0</v>
      </c>
      <c r="DH13" s="51">
        <f t="shared" si="47"/>
        <v>0</v>
      </c>
      <c r="DI13" s="51">
        <f t="shared" si="48"/>
        <v>0</v>
      </c>
      <c r="DJ13" s="51">
        <f t="shared" si="49"/>
        <v>0</v>
      </c>
      <c r="DK13" s="51">
        <f t="shared" si="50"/>
        <v>0</v>
      </c>
      <c r="DL13" s="51">
        <f t="shared" si="51"/>
        <v>0</v>
      </c>
      <c r="DM13" s="51">
        <f t="shared" si="52"/>
        <v>0</v>
      </c>
      <c r="DN13" s="51">
        <f t="shared" si="53"/>
        <v>0</v>
      </c>
      <c r="DO13" s="51">
        <f t="shared" si="54"/>
        <v>0</v>
      </c>
      <c r="DQ13" s="43">
        <f t="shared" si="55"/>
        <v>0</v>
      </c>
      <c r="DR13" s="43">
        <f t="shared" si="56"/>
        <v>0</v>
      </c>
      <c r="DS13" s="43">
        <f t="shared" si="57"/>
        <v>0</v>
      </c>
      <c r="DT13" s="43">
        <f t="shared" si="58"/>
        <v>0</v>
      </c>
      <c r="DU13" s="43">
        <f t="shared" si="59"/>
        <v>0</v>
      </c>
      <c r="DV13" s="43">
        <f t="shared" si="60"/>
        <v>0</v>
      </c>
      <c r="DW13" s="43">
        <f t="shared" si="61"/>
        <v>0</v>
      </c>
      <c r="DX13" s="43">
        <f t="shared" si="62"/>
        <v>0</v>
      </c>
      <c r="DY13" s="43">
        <f t="shared" si="63"/>
        <v>0</v>
      </c>
      <c r="DZ13" s="43">
        <f t="shared" si="64"/>
        <v>0</v>
      </c>
      <c r="EA13" s="43">
        <f t="shared" si="65"/>
        <v>0</v>
      </c>
      <c r="EB13" s="43">
        <f t="shared" si="66"/>
        <v>0</v>
      </c>
      <c r="EC13" s="43">
        <f t="shared" si="67"/>
        <v>0</v>
      </c>
      <c r="ED13" s="43">
        <f t="shared" si="68"/>
        <v>0</v>
      </c>
      <c r="EE13" s="43">
        <f t="shared" si="69"/>
        <v>0</v>
      </c>
      <c r="EG13" s="43">
        <f t="shared" si="70"/>
        <v>0</v>
      </c>
      <c r="EH13" s="43">
        <f t="shared" si="71"/>
        <v>0</v>
      </c>
      <c r="EI13" s="43">
        <f t="shared" si="72"/>
        <v>0</v>
      </c>
      <c r="EJ13" s="43">
        <f t="shared" si="73"/>
        <v>0</v>
      </c>
      <c r="EK13" s="43">
        <f t="shared" si="74"/>
        <v>0</v>
      </c>
      <c r="EL13" s="43">
        <f t="shared" si="75"/>
        <v>0</v>
      </c>
      <c r="EM13" s="43">
        <f t="shared" si="76"/>
        <v>0</v>
      </c>
      <c r="EN13" s="43">
        <f t="shared" si="77"/>
        <v>0</v>
      </c>
      <c r="EO13" s="43">
        <f t="shared" si="78"/>
        <v>0</v>
      </c>
      <c r="EP13" s="43">
        <f t="shared" si="79"/>
        <v>0</v>
      </c>
      <c r="EQ13" s="19" t="str">
        <f t="shared" si="80"/>
        <v/>
      </c>
      <c r="ER13" s="19" t="str">
        <f t="shared" si="81"/>
        <v/>
      </c>
      <c r="ES13" s="19" t="str">
        <f t="shared" si="82"/>
        <v/>
      </c>
      <c r="ET13" s="19" t="str">
        <f t="shared" si="83"/>
        <v/>
      </c>
      <c r="EU13" s="19" t="str">
        <f t="shared" si="84"/>
        <v/>
      </c>
      <c r="EV13" s="19" t="str">
        <f t="shared" si="85"/>
        <v/>
      </c>
      <c r="EW13" s="19" t="str">
        <f t="shared" si="86"/>
        <v/>
      </c>
      <c r="EX13" s="19" t="str">
        <f t="shared" si="87"/>
        <v/>
      </c>
      <c r="EY13" s="19" t="str">
        <f t="shared" si="88"/>
        <v/>
      </c>
      <c r="EZ13" s="19" t="str">
        <f t="shared" si="89"/>
        <v/>
      </c>
      <c r="FA13" s="19" t="str">
        <f t="shared" si="90"/>
        <v/>
      </c>
      <c r="FB13" s="19" t="str">
        <f t="shared" si="91"/>
        <v/>
      </c>
      <c r="FC13" s="19" t="str">
        <f t="shared" si="92"/>
        <v/>
      </c>
      <c r="FD13" s="19" t="str">
        <f t="shared" si="93"/>
        <v/>
      </c>
      <c r="FE13" s="19" t="str">
        <f t="shared" si="94"/>
        <v/>
      </c>
      <c r="FF13" s="19" t="str">
        <f t="shared" si="95"/>
        <v/>
      </c>
      <c r="FG13" s="19" t="str">
        <f t="shared" si="96"/>
        <v/>
      </c>
      <c r="FH13" s="19" t="str">
        <f t="shared" si="97"/>
        <v/>
      </c>
      <c r="FI13" s="19" t="str">
        <f t="shared" si="98"/>
        <v/>
      </c>
      <c r="FJ13" s="19" t="str">
        <f t="shared" si="99"/>
        <v/>
      </c>
      <c r="FK13" s="19" t="str">
        <f t="shared" si="100"/>
        <v/>
      </c>
      <c r="FL13" s="19" t="str">
        <f t="shared" si="101"/>
        <v/>
      </c>
      <c r="FM13" s="19" t="str">
        <f t="shared" si="102"/>
        <v/>
      </c>
      <c r="FN13" s="19" t="str">
        <f t="shared" si="103"/>
        <v/>
      </c>
      <c r="FO13" s="19" t="str">
        <f t="shared" si="104"/>
        <v/>
      </c>
      <c r="FP13" s="19">
        <f t="shared" si="105"/>
        <v>0</v>
      </c>
      <c r="FQ13" s="86"/>
    </row>
    <row r="14" spans="1:173" ht="16.350000000000001" customHeight="1" thickBot="1" x14ac:dyDescent="0.65">
      <c r="A14" s="142">
        <v>8</v>
      </c>
      <c r="B14" s="166"/>
      <c r="C14" s="167"/>
      <c r="D14" s="168"/>
      <c r="E14" s="169"/>
      <c r="F14" s="170"/>
      <c r="G14" s="139"/>
      <c r="H14" s="40"/>
      <c r="I14" s="140"/>
      <c r="K14" s="44">
        <v>10</v>
      </c>
      <c r="L14" s="50" t="str">
        <f t="shared" si="2"/>
        <v/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91">
        <f t="shared" si="3"/>
        <v>0</v>
      </c>
      <c r="AM14" s="20" t="str">
        <f>IF('point-grade'!M14="ร","ร",IF('point-grade'!M14="มส","มส",IF('point-grade'!M14="-","ร",IF('point-grade'!M14="","",IF('point-grade'!M14&gt;=80,4,IF('point-grade'!M14&gt;=75,3.5,IF('point-grade'!M14&gt;=70,3,IF('point-grade'!M14&gt;=65,2.5,IF('point-grade'!M14&gt;=60,2,IF('point-grade'!M14&gt;=55,1.5,IF('point-grade'!M14&gt;=50,1,0)))))))))))</f>
        <v/>
      </c>
      <c r="AN14" s="20" t="str">
        <f>IF('point-grade'!N14="ร","ร",IF('point-grade'!N14="มส","มส",IF('point-grade'!N14="-","ร",IF('point-grade'!N14="","",IF('point-grade'!N14&gt;=80,4,IF('point-grade'!N14&gt;=75,3.5,IF('point-grade'!N14&gt;=70,3,IF('point-grade'!N14&gt;=65,2.5,IF('point-grade'!N14&gt;=60,2,IF('point-grade'!N14&gt;=55,1.5,IF('point-grade'!N14&gt;=50,1,0)))))))))))</f>
        <v/>
      </c>
      <c r="AO14" s="20" t="str">
        <f>IF('point-grade'!O14="ร","ร",IF('point-grade'!O14="มส","มส",IF('point-grade'!O14="-","ร",IF('point-grade'!O14="","",IF('point-grade'!O14&gt;=80,4,IF('point-grade'!O14&gt;=75,3.5,IF('point-grade'!O14&gt;=70,3,IF('point-grade'!O14&gt;=65,2.5,IF('point-grade'!O14&gt;=60,2,IF('point-grade'!O14&gt;=55,1.5,IF('point-grade'!O14&gt;=50,1,0)))))))))))</f>
        <v/>
      </c>
      <c r="AP14" s="20" t="str">
        <f>IF('point-grade'!P14="ร","ร",IF('point-grade'!P14="มส","มส",IF('point-grade'!P14="-","ร",IF('point-grade'!P14="","",IF('point-grade'!P14&gt;=80,4,IF('point-grade'!P14&gt;=75,3.5,IF('point-grade'!P14&gt;=70,3,IF('point-grade'!P14&gt;=65,2.5,IF('point-grade'!P14&gt;=60,2,IF('point-grade'!P14&gt;=55,1.5,IF('point-grade'!P14&gt;=50,1,0)))))))))))</f>
        <v/>
      </c>
      <c r="AQ14" s="20" t="str">
        <f>IF('point-grade'!Q14="ร","ร",IF('point-grade'!Q14="มส","มส",IF('point-grade'!Q14="-","ร",IF('point-grade'!Q14="","",IF('point-grade'!Q14&gt;=80,4,IF('point-grade'!Q14&gt;=75,3.5,IF('point-grade'!Q14&gt;=70,3,IF('point-grade'!Q14&gt;=65,2.5,IF('point-grade'!Q14&gt;=60,2,IF('point-grade'!Q14&gt;=55,1.5,IF('point-grade'!Q14&gt;=50,1,0)))))))))))</f>
        <v/>
      </c>
      <c r="AR14" s="20" t="str">
        <f>IF('point-grade'!R14="ร","ร",IF('point-grade'!R14="มส","มส",IF('point-grade'!R14="-","ร",IF('point-grade'!R14="","",IF('point-grade'!R14&gt;=80,4,IF('point-grade'!R14&gt;=75,3.5,IF('point-grade'!R14&gt;=70,3,IF('point-grade'!R14&gt;=65,2.5,IF('point-grade'!R14&gt;=60,2,IF('point-grade'!R14&gt;=55,1.5,IF('point-grade'!R14&gt;=50,1,0)))))))))))</f>
        <v/>
      </c>
      <c r="AS14" s="20" t="str">
        <f>IF('point-grade'!S14="ร","ร",IF('point-grade'!S14="มส","มส",IF('point-grade'!S14="-","ร",IF('point-grade'!S14="","",IF('point-grade'!S14&gt;=80,4,IF('point-grade'!S14&gt;=75,3.5,IF('point-grade'!S14&gt;=70,3,IF('point-grade'!S14&gt;=65,2.5,IF('point-grade'!S14&gt;=60,2,IF('point-grade'!S14&gt;=55,1.5,IF('point-grade'!S14&gt;=50,1,0)))))))))))</f>
        <v/>
      </c>
      <c r="AT14" s="20" t="str">
        <f>IF('point-grade'!T14="ร","ร",IF('point-grade'!T14="มส","มส",IF('point-grade'!T14="-","ร",IF('point-grade'!T14="","",IF('point-grade'!T14&gt;=80,4,IF('point-grade'!T14&gt;=75,3.5,IF('point-grade'!T14&gt;=70,3,IF('point-grade'!T14&gt;=65,2.5,IF('point-grade'!T14&gt;=60,2,IF('point-grade'!T14&gt;=55,1.5,IF('point-grade'!T14&gt;=50,1,0)))))))))))</f>
        <v/>
      </c>
      <c r="AU14" s="20" t="str">
        <f>IF('point-grade'!U14="ร","ร",IF('point-grade'!U14="มส","มส",IF('point-grade'!U14="-","ร",IF('point-grade'!U14="","",IF('point-grade'!U14&gt;=80,4,IF('point-grade'!U14&gt;=75,3.5,IF('point-grade'!U14&gt;=70,3,IF('point-grade'!U14&gt;=65,2.5,IF('point-grade'!U14&gt;=60,2,IF('point-grade'!U14&gt;=55,1.5,IF('point-grade'!U14&gt;=50,1,0)))))))))))</f>
        <v/>
      </c>
      <c r="AV14" s="20" t="str">
        <f>IF('point-grade'!V14="ร","ร",IF('point-grade'!V14="มส","มส",IF('point-grade'!V14="-","ร",IF('point-grade'!V14="","",IF('point-grade'!V14&gt;=80,4,IF('point-grade'!V14&gt;=75,3.5,IF('point-grade'!V14&gt;=70,3,IF('point-grade'!V14&gt;=65,2.5,IF('point-grade'!V14&gt;=60,2,IF('point-grade'!V14&gt;=55,1.5,IF('point-grade'!V14&gt;=50,1,0)))))))))))</f>
        <v/>
      </c>
      <c r="AW14" s="20" t="str">
        <f>IF('point-grade'!W14="ร","ร",IF('point-grade'!W14="มส","มส",IF('point-grade'!W14="-","ร",IF('point-grade'!W14="","",IF('point-grade'!W14&gt;=80,4,IF('point-grade'!W14&gt;=75,3.5,IF('point-grade'!W14&gt;=70,3,IF('point-grade'!W14&gt;=65,2.5,IF('point-grade'!W14&gt;=60,2,IF('point-grade'!W14&gt;=55,1.5,IF('point-grade'!W14&gt;=50,1,0)))))))))))</f>
        <v/>
      </c>
      <c r="AX14" s="20" t="str">
        <f>IF('point-grade'!X14="ร","ร",IF('point-grade'!X14="มส","มส",IF('point-grade'!X14="-","ร",IF('point-grade'!X14="","",IF('point-grade'!X14&gt;=80,4,IF('point-grade'!X14&gt;=75,3.5,IF('point-grade'!X14&gt;=70,3,IF('point-grade'!X14&gt;=65,2.5,IF('point-grade'!X14&gt;=60,2,IF('point-grade'!X14&gt;=55,1.5,IF('point-grade'!X14&gt;=50,1,0)))))))))))</f>
        <v/>
      </c>
      <c r="AY14" s="20" t="str">
        <f>IF('point-grade'!Y14="ร","ร",IF('point-grade'!Y14="มส","มส",IF('point-grade'!Y14="-","ร",IF('point-grade'!Y14="","",IF('point-grade'!Y14&gt;=80,4,IF('point-grade'!Y14&gt;=75,3.5,IF('point-grade'!Y14&gt;=70,3,IF('point-grade'!Y14&gt;=65,2.5,IF('point-grade'!Y14&gt;=60,2,IF('point-grade'!Y14&gt;=55,1.5,IF('point-grade'!Y14&gt;=50,1,0)))))))))))</f>
        <v/>
      </c>
      <c r="AZ14" s="20" t="str">
        <f>IF('point-grade'!Z14="ร","ร",IF('point-grade'!Z14="มส","มส",IF('point-grade'!Z14="-","ร",IF('point-grade'!Z14="","",IF('point-grade'!Z14&gt;=80,4,IF('point-grade'!Z14&gt;=75,3.5,IF('point-grade'!Z14&gt;=70,3,IF('point-grade'!Z14&gt;=65,2.5,IF('point-grade'!Z14&gt;=60,2,IF('point-grade'!Z14&gt;=55,1.5,IF('point-grade'!Z14&gt;=50,1,0)))))))))))</f>
        <v/>
      </c>
      <c r="BA14" s="20" t="str">
        <f>IF('point-grade'!AA14="ร","ร",IF('point-grade'!AA14="มส","มส",IF('point-grade'!AA14="-","ร",IF('point-grade'!AA14="","",IF('point-grade'!AA14&gt;=80,4,IF('point-grade'!AA14&gt;=75,3.5,IF('point-grade'!AA14&gt;=70,3,IF('point-grade'!AA14&gt;=65,2.5,IF('point-grade'!AA14&gt;=60,2,IF('point-grade'!AA14&gt;=55,1.5,IF('point-grade'!AA14&gt;=50,1,0)))))))))))</f>
        <v/>
      </c>
      <c r="BB14" s="20" t="str">
        <f>IF('point-grade'!AB14="ร","ร",IF('point-grade'!AB14="มส","มส",IF('point-grade'!AB14="-","ร",IF('point-grade'!AB14="","",IF('point-grade'!AB14&gt;=80,4,IF('point-grade'!AB14&gt;=75,3.5,IF('point-grade'!AB14&gt;=70,3,IF('point-grade'!AB14&gt;=65,2.5,IF('point-grade'!AB14&gt;=60,2,IF('point-grade'!AB14&gt;=55,1.5,IF('point-grade'!AB14&gt;=50,1,0)))))))))))</f>
        <v/>
      </c>
      <c r="BC14" s="20" t="str">
        <f>IF('point-grade'!AC14="ร","ร",IF('point-grade'!AC14="มส","มส",IF('point-grade'!AC14="-","ร",IF('point-grade'!AC14="","",IF('point-grade'!AC14&gt;=80,4,IF('point-grade'!AC14&gt;=75,3.5,IF('point-grade'!AC14&gt;=70,3,IF('point-grade'!AC14&gt;=65,2.5,IF('point-grade'!AC14&gt;=60,2,IF('point-grade'!AC14&gt;=55,1.5,IF('point-grade'!AC14&gt;=50,1,0)))))))))))</f>
        <v/>
      </c>
      <c r="BD14" s="20" t="str">
        <f>IF('point-grade'!AD14="ร","ร",IF('point-grade'!AD14="มส","มส",IF('point-grade'!AD14="-","ร",IF('point-grade'!AD14="","",IF('point-grade'!AD14&gt;=80,4,IF('point-grade'!AD14&gt;=75,3.5,IF('point-grade'!AD14&gt;=70,3,IF('point-grade'!AD14&gt;=65,2.5,IF('point-grade'!AD14&gt;=60,2,IF('point-grade'!AD14&gt;=55,1.5,IF('point-grade'!AD14&gt;=50,1,0)))))))))))</f>
        <v/>
      </c>
      <c r="BE14" s="20" t="str">
        <f>IF('point-grade'!AE14="ร","ร",IF('point-grade'!AE14="มส","มส",IF('point-grade'!AE14="-","ร",IF('point-grade'!AE14="","",IF('point-grade'!AE14&gt;=80,4,IF('point-grade'!AE14&gt;=75,3.5,IF('point-grade'!AE14&gt;=70,3,IF('point-grade'!AE14&gt;=65,2.5,IF('point-grade'!AE14&gt;=60,2,IF('point-grade'!AE14&gt;=55,1.5,IF('point-grade'!AE14&gt;=50,1,0)))))))))))</f>
        <v/>
      </c>
      <c r="BF14" s="20" t="str">
        <f>IF('point-grade'!AF14="ร","ร",IF('point-grade'!AF14="มส","มส",IF('point-grade'!AF14="-","ร",IF('point-grade'!AF14="","",IF('point-grade'!AF14&gt;=80,4,IF('point-grade'!AF14&gt;=75,3.5,IF('point-grade'!AF14&gt;=70,3,IF('point-grade'!AF14&gt;=65,2.5,IF('point-grade'!AF14&gt;=60,2,IF('point-grade'!AF14&gt;=55,1.5,IF('point-grade'!AF14&gt;=50,1,0)))))))))))</f>
        <v/>
      </c>
      <c r="BG14" s="20" t="str">
        <f>IF('point-grade'!AG14="ร","ร",IF('point-grade'!AG14="มส","มส",IF('point-grade'!AG14="-","ร",IF('point-grade'!AG14="","",IF('point-grade'!AG14&gt;=80,4,IF('point-grade'!AG14&gt;=75,3.5,IF('point-grade'!AG14&gt;=70,3,IF('point-grade'!AG14&gt;=65,2.5,IF('point-grade'!AG14&gt;=60,2,IF('point-grade'!AG14&gt;=55,1.5,IF('point-grade'!AG14&gt;=50,1,0)))))))))))</f>
        <v/>
      </c>
      <c r="BH14" s="20" t="str">
        <f>IF('point-grade'!AH14="ร","ร",IF('point-grade'!AH14="มส","มส",IF('point-grade'!AH14="-","ร",IF('point-grade'!AH14="","",IF('point-grade'!AH14&gt;=80,4,IF('point-grade'!AH14&gt;=75,3.5,IF('point-grade'!AH14&gt;=70,3,IF('point-grade'!AH14&gt;=65,2.5,IF('point-grade'!AH14&gt;=60,2,IF('point-grade'!AH14&gt;=55,1.5,IF('point-grade'!AH14&gt;=50,1,0)))))))))))</f>
        <v/>
      </c>
      <c r="BI14" s="20" t="str">
        <f>IF('point-grade'!AI14="ร","ร",IF('point-grade'!AI14="มส","มส",IF('point-grade'!AI14="-","ร",IF('point-grade'!AI14="","",IF('point-grade'!AI14&gt;=80,4,IF('point-grade'!AI14&gt;=75,3.5,IF('point-grade'!AI14&gt;=70,3,IF('point-grade'!AI14&gt;=65,2.5,IF('point-grade'!AI14&gt;=60,2,IF('point-grade'!AI14&gt;=55,1.5,IF('point-grade'!AI14&gt;=50,1,0)))))))))))</f>
        <v/>
      </c>
      <c r="BJ14" s="20" t="str">
        <f>IF('point-grade'!AJ14="ร","ร",IF('point-grade'!AJ14="มส","มส",IF('point-grade'!AJ14="-","ร",IF('point-grade'!AJ14="","",IF('point-grade'!AJ14&gt;=80,4,IF('point-grade'!AJ14&gt;=75,3.5,IF('point-grade'!AJ14&gt;=70,3,IF('point-grade'!AJ14&gt;=65,2.5,IF('point-grade'!AJ14&gt;=60,2,IF('point-grade'!AJ14&gt;=55,1.5,IF('point-grade'!AJ14&gt;=50,1,0)))))))))))</f>
        <v/>
      </c>
      <c r="BK14" s="20" t="str">
        <f>IF('point-grade'!AK14="ร","ร",IF('point-grade'!AK14="มส","มส",IF('point-grade'!AK14="-","ร",IF('point-grade'!AK14="","",IF('point-grade'!AK14&gt;=80,4,IF('point-grade'!AK14&gt;=75,3.5,IF('point-grade'!AK14&gt;=70,3,IF('point-grade'!AK14&gt;=65,2.5,IF('point-grade'!AK14&gt;=60,2,IF('point-grade'!AK14&gt;=55,1.5,IF('point-grade'!AK14&gt;=50,1,0)))))))))))</f>
        <v/>
      </c>
      <c r="BL14" s="20"/>
      <c r="BM14" s="35" t="str">
        <f t="shared" si="4"/>
        <v/>
      </c>
      <c r="BN14" s="35" t="str">
        <f t="shared" si="5"/>
        <v/>
      </c>
      <c r="BO14" s="35" t="str">
        <f t="shared" si="6"/>
        <v/>
      </c>
      <c r="BP14" s="35" t="str">
        <f t="shared" si="7"/>
        <v/>
      </c>
      <c r="BQ14" s="35" t="str">
        <f t="shared" si="8"/>
        <v/>
      </c>
      <c r="BR14" s="35" t="str">
        <f t="shared" si="9"/>
        <v/>
      </c>
      <c r="BS14" s="35" t="str">
        <f t="shared" si="10"/>
        <v/>
      </c>
      <c r="BT14" s="35" t="str">
        <f t="shared" si="11"/>
        <v/>
      </c>
      <c r="BU14" s="35" t="str">
        <f t="shared" si="12"/>
        <v/>
      </c>
      <c r="BV14" s="35" t="str">
        <f t="shared" si="13"/>
        <v/>
      </c>
      <c r="BW14" s="35" t="str">
        <f t="shared" si="14"/>
        <v/>
      </c>
      <c r="BX14" s="35" t="str">
        <f t="shared" si="15"/>
        <v/>
      </c>
      <c r="BY14" s="35" t="str">
        <f t="shared" si="16"/>
        <v/>
      </c>
      <c r="BZ14" s="35" t="str">
        <f t="shared" si="17"/>
        <v/>
      </c>
      <c r="CA14" s="35" t="str">
        <f t="shared" si="18"/>
        <v/>
      </c>
      <c r="CB14" s="35" t="str">
        <f t="shared" si="19"/>
        <v/>
      </c>
      <c r="CC14" s="35" t="str">
        <f t="shared" si="20"/>
        <v/>
      </c>
      <c r="CD14" s="35" t="str">
        <f t="shared" si="21"/>
        <v/>
      </c>
      <c r="CE14" s="35" t="str">
        <f t="shared" si="22"/>
        <v/>
      </c>
      <c r="CF14" s="35" t="str">
        <f t="shared" si="23"/>
        <v/>
      </c>
      <c r="CG14" s="35" t="str">
        <f t="shared" si="24"/>
        <v/>
      </c>
      <c r="CH14" s="35" t="str">
        <f t="shared" si="25"/>
        <v/>
      </c>
      <c r="CI14" s="35" t="str">
        <f t="shared" si="26"/>
        <v/>
      </c>
      <c r="CJ14" s="35" t="str">
        <f t="shared" si="27"/>
        <v/>
      </c>
      <c r="CK14" s="35" t="str">
        <f t="shared" si="28"/>
        <v/>
      </c>
      <c r="CL14" s="87" t="str">
        <f t="shared" si="29"/>
        <v>0</v>
      </c>
      <c r="CM14" s="87">
        <f>FLOOR('point-grade'!CO14,0.01)</f>
        <v>0</v>
      </c>
      <c r="CN14" s="82" t="str">
        <f t="shared" si="0"/>
        <v/>
      </c>
      <c r="CO14" s="145" t="str">
        <f t="shared" si="1"/>
        <v>0</v>
      </c>
      <c r="CP14" s="51">
        <f t="shared" si="30"/>
        <v>0</v>
      </c>
      <c r="CQ14" s="51">
        <f t="shared" si="31"/>
        <v>0</v>
      </c>
      <c r="CR14" s="51">
        <f t="shared" si="32"/>
        <v>0</v>
      </c>
      <c r="CS14" s="51">
        <f t="shared" si="33"/>
        <v>0</v>
      </c>
      <c r="CT14" s="51">
        <f t="shared" si="34"/>
        <v>0</v>
      </c>
      <c r="CU14" s="51">
        <f t="shared" si="35"/>
        <v>0</v>
      </c>
      <c r="CV14" s="51">
        <f t="shared" si="36"/>
        <v>0</v>
      </c>
      <c r="CW14" s="51">
        <f t="shared" si="37"/>
        <v>0</v>
      </c>
      <c r="CX14" s="51">
        <f t="shared" si="38"/>
        <v>0</v>
      </c>
      <c r="CY14" s="51">
        <f t="shared" si="39"/>
        <v>0</v>
      </c>
      <c r="CZ14" s="51">
        <f t="shared" si="40"/>
        <v>0</v>
      </c>
      <c r="DA14" s="51">
        <f t="shared" si="41"/>
        <v>0</v>
      </c>
      <c r="DB14" s="51">
        <f t="shared" si="42"/>
        <v>0</v>
      </c>
      <c r="DC14" s="51">
        <f t="shared" si="43"/>
        <v>0</v>
      </c>
      <c r="DD14" s="51">
        <f t="shared" si="44"/>
        <v>0</v>
      </c>
      <c r="DF14" s="51">
        <f t="shared" si="45"/>
        <v>0</v>
      </c>
      <c r="DG14" s="51">
        <f t="shared" si="46"/>
        <v>0</v>
      </c>
      <c r="DH14" s="51">
        <f t="shared" si="47"/>
        <v>0</v>
      </c>
      <c r="DI14" s="51">
        <f t="shared" si="48"/>
        <v>0</v>
      </c>
      <c r="DJ14" s="51">
        <f t="shared" si="49"/>
        <v>0</v>
      </c>
      <c r="DK14" s="51">
        <f t="shared" si="50"/>
        <v>0</v>
      </c>
      <c r="DL14" s="51">
        <f t="shared" si="51"/>
        <v>0</v>
      </c>
      <c r="DM14" s="51">
        <f t="shared" si="52"/>
        <v>0</v>
      </c>
      <c r="DN14" s="51">
        <f t="shared" si="53"/>
        <v>0</v>
      </c>
      <c r="DO14" s="51">
        <f t="shared" si="54"/>
        <v>0</v>
      </c>
      <c r="DQ14" s="43">
        <f t="shared" si="55"/>
        <v>0</v>
      </c>
      <c r="DR14" s="43">
        <f t="shared" si="56"/>
        <v>0</v>
      </c>
      <c r="DS14" s="43">
        <f t="shared" si="57"/>
        <v>0</v>
      </c>
      <c r="DT14" s="43">
        <f t="shared" si="58"/>
        <v>0</v>
      </c>
      <c r="DU14" s="43">
        <f t="shared" si="59"/>
        <v>0</v>
      </c>
      <c r="DV14" s="43">
        <f t="shared" si="60"/>
        <v>0</v>
      </c>
      <c r="DW14" s="43">
        <f t="shared" si="61"/>
        <v>0</v>
      </c>
      <c r="DX14" s="43">
        <f t="shared" si="62"/>
        <v>0</v>
      </c>
      <c r="DY14" s="43">
        <f t="shared" si="63"/>
        <v>0</v>
      </c>
      <c r="DZ14" s="43">
        <f t="shared" si="64"/>
        <v>0</v>
      </c>
      <c r="EA14" s="43">
        <f t="shared" si="65"/>
        <v>0</v>
      </c>
      <c r="EB14" s="43">
        <f t="shared" si="66"/>
        <v>0</v>
      </c>
      <c r="EC14" s="43">
        <f t="shared" si="67"/>
        <v>0</v>
      </c>
      <c r="ED14" s="43">
        <f t="shared" si="68"/>
        <v>0</v>
      </c>
      <c r="EE14" s="43">
        <f t="shared" si="69"/>
        <v>0</v>
      </c>
      <c r="EG14" s="43">
        <f t="shared" si="70"/>
        <v>0</v>
      </c>
      <c r="EH14" s="43">
        <f t="shared" si="71"/>
        <v>0</v>
      </c>
      <c r="EI14" s="43">
        <f t="shared" si="72"/>
        <v>0</v>
      </c>
      <c r="EJ14" s="43">
        <f t="shared" si="73"/>
        <v>0</v>
      </c>
      <c r="EK14" s="43">
        <f t="shared" si="74"/>
        <v>0</v>
      </c>
      <c r="EL14" s="43">
        <f t="shared" si="75"/>
        <v>0</v>
      </c>
      <c r="EM14" s="43">
        <f t="shared" si="76"/>
        <v>0</v>
      </c>
      <c r="EN14" s="43">
        <f t="shared" si="77"/>
        <v>0</v>
      </c>
      <c r="EO14" s="43">
        <f t="shared" si="78"/>
        <v>0</v>
      </c>
      <c r="EP14" s="43">
        <f t="shared" si="79"/>
        <v>0</v>
      </c>
      <c r="EQ14" s="19" t="str">
        <f t="shared" si="80"/>
        <v/>
      </c>
      <c r="ER14" s="19" t="str">
        <f t="shared" si="81"/>
        <v/>
      </c>
      <c r="ES14" s="19" t="str">
        <f t="shared" si="82"/>
        <v/>
      </c>
      <c r="ET14" s="19" t="str">
        <f t="shared" si="83"/>
        <v/>
      </c>
      <c r="EU14" s="19" t="str">
        <f t="shared" si="84"/>
        <v/>
      </c>
      <c r="EV14" s="19" t="str">
        <f t="shared" si="85"/>
        <v/>
      </c>
      <c r="EW14" s="19" t="str">
        <f t="shared" si="86"/>
        <v/>
      </c>
      <c r="EX14" s="19" t="str">
        <f t="shared" si="87"/>
        <v/>
      </c>
      <c r="EY14" s="19" t="str">
        <f t="shared" si="88"/>
        <v/>
      </c>
      <c r="EZ14" s="19" t="str">
        <f t="shared" si="89"/>
        <v/>
      </c>
      <c r="FA14" s="19" t="str">
        <f t="shared" si="90"/>
        <v/>
      </c>
      <c r="FB14" s="19" t="str">
        <f t="shared" si="91"/>
        <v/>
      </c>
      <c r="FC14" s="19" t="str">
        <f t="shared" si="92"/>
        <v/>
      </c>
      <c r="FD14" s="19" t="str">
        <f t="shared" si="93"/>
        <v/>
      </c>
      <c r="FE14" s="19" t="str">
        <f t="shared" si="94"/>
        <v/>
      </c>
      <c r="FF14" s="19" t="str">
        <f t="shared" si="95"/>
        <v/>
      </c>
      <c r="FG14" s="19" t="str">
        <f t="shared" si="96"/>
        <v/>
      </c>
      <c r="FH14" s="19" t="str">
        <f t="shared" si="97"/>
        <v/>
      </c>
      <c r="FI14" s="19" t="str">
        <f t="shared" si="98"/>
        <v/>
      </c>
      <c r="FJ14" s="19" t="str">
        <f t="shared" si="99"/>
        <v/>
      </c>
      <c r="FK14" s="19" t="str">
        <f t="shared" si="100"/>
        <v/>
      </c>
      <c r="FL14" s="19" t="str">
        <f t="shared" si="101"/>
        <v/>
      </c>
      <c r="FM14" s="19" t="str">
        <f t="shared" si="102"/>
        <v/>
      </c>
      <c r="FN14" s="19" t="str">
        <f t="shared" si="103"/>
        <v/>
      </c>
      <c r="FO14" s="19" t="str">
        <f t="shared" si="104"/>
        <v/>
      </c>
      <c r="FP14" s="19">
        <f t="shared" si="105"/>
        <v>0</v>
      </c>
      <c r="FQ14" s="86"/>
    </row>
    <row r="15" spans="1:173" ht="16.350000000000001" customHeight="1" thickBot="1" x14ac:dyDescent="0.65">
      <c r="A15" s="142">
        <v>9</v>
      </c>
      <c r="B15" s="166"/>
      <c r="C15" s="167"/>
      <c r="D15" s="168"/>
      <c r="E15" s="169"/>
      <c r="F15" s="170"/>
      <c r="G15" s="139"/>
      <c r="H15" s="40"/>
      <c r="I15" s="140"/>
      <c r="K15" s="44">
        <v>11</v>
      </c>
      <c r="L15" s="50" t="str">
        <f t="shared" si="2"/>
        <v/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91">
        <f t="shared" si="3"/>
        <v>0</v>
      </c>
      <c r="AM15" s="20" t="str">
        <f>IF('point-grade'!M15="ร","ร",IF('point-grade'!M15="มส","มส",IF('point-grade'!M15="-","ร",IF('point-grade'!M15="","",IF('point-grade'!M15&gt;=80,4,IF('point-grade'!M15&gt;=75,3.5,IF('point-grade'!M15&gt;=70,3,IF('point-grade'!M15&gt;=65,2.5,IF('point-grade'!M15&gt;=60,2,IF('point-grade'!M15&gt;=55,1.5,IF('point-grade'!M15&gt;=50,1,0)))))))))))</f>
        <v/>
      </c>
      <c r="AN15" s="20" t="str">
        <f>IF('point-grade'!N15="ร","ร",IF('point-grade'!N15="มส","มส",IF('point-grade'!N15="-","ร",IF('point-grade'!N15="","",IF('point-grade'!N15&gt;=80,4,IF('point-grade'!N15&gt;=75,3.5,IF('point-grade'!N15&gt;=70,3,IF('point-grade'!N15&gt;=65,2.5,IF('point-grade'!N15&gt;=60,2,IF('point-grade'!N15&gt;=55,1.5,IF('point-grade'!N15&gt;=50,1,0)))))))))))</f>
        <v/>
      </c>
      <c r="AO15" s="20" t="str">
        <f>IF('point-grade'!O15="ร","ร",IF('point-grade'!O15="มส","มส",IF('point-grade'!O15="-","ร",IF('point-grade'!O15="","",IF('point-grade'!O15&gt;=80,4,IF('point-grade'!O15&gt;=75,3.5,IF('point-grade'!O15&gt;=70,3,IF('point-grade'!O15&gt;=65,2.5,IF('point-grade'!O15&gt;=60,2,IF('point-grade'!O15&gt;=55,1.5,IF('point-grade'!O15&gt;=50,1,0)))))))))))</f>
        <v/>
      </c>
      <c r="AP15" s="20" t="str">
        <f>IF('point-grade'!P15="ร","ร",IF('point-grade'!P15="มส","มส",IF('point-grade'!P15="-","ร",IF('point-grade'!P15="","",IF('point-grade'!P15&gt;=80,4,IF('point-grade'!P15&gt;=75,3.5,IF('point-grade'!P15&gt;=70,3,IF('point-grade'!P15&gt;=65,2.5,IF('point-grade'!P15&gt;=60,2,IF('point-grade'!P15&gt;=55,1.5,IF('point-grade'!P15&gt;=50,1,0)))))))))))</f>
        <v/>
      </c>
      <c r="AQ15" s="20" t="str">
        <f>IF('point-grade'!Q15="ร","ร",IF('point-grade'!Q15="มส","มส",IF('point-grade'!Q15="-","ร",IF('point-grade'!Q15="","",IF('point-grade'!Q15&gt;=80,4,IF('point-grade'!Q15&gt;=75,3.5,IF('point-grade'!Q15&gt;=70,3,IF('point-grade'!Q15&gt;=65,2.5,IF('point-grade'!Q15&gt;=60,2,IF('point-grade'!Q15&gt;=55,1.5,IF('point-grade'!Q15&gt;=50,1,0)))))))))))</f>
        <v/>
      </c>
      <c r="AR15" s="20" t="str">
        <f>IF('point-grade'!R15="ร","ร",IF('point-grade'!R15="มส","มส",IF('point-grade'!R15="-","ร",IF('point-grade'!R15="","",IF('point-grade'!R15&gt;=80,4,IF('point-grade'!R15&gt;=75,3.5,IF('point-grade'!R15&gt;=70,3,IF('point-grade'!R15&gt;=65,2.5,IF('point-grade'!R15&gt;=60,2,IF('point-grade'!R15&gt;=55,1.5,IF('point-grade'!R15&gt;=50,1,0)))))))))))</f>
        <v/>
      </c>
      <c r="AS15" s="20" t="str">
        <f>IF('point-grade'!S15="ร","ร",IF('point-grade'!S15="มส","มส",IF('point-grade'!S15="-","ร",IF('point-grade'!S15="","",IF('point-grade'!S15&gt;=80,4,IF('point-grade'!S15&gt;=75,3.5,IF('point-grade'!S15&gt;=70,3,IF('point-grade'!S15&gt;=65,2.5,IF('point-grade'!S15&gt;=60,2,IF('point-grade'!S15&gt;=55,1.5,IF('point-grade'!S15&gt;=50,1,0)))))))))))</f>
        <v/>
      </c>
      <c r="AT15" s="20" t="str">
        <f>IF('point-grade'!T15="ร","ร",IF('point-grade'!T15="มส","มส",IF('point-grade'!T15="-","ร",IF('point-grade'!T15="","",IF('point-grade'!T15&gt;=80,4,IF('point-grade'!T15&gt;=75,3.5,IF('point-grade'!T15&gt;=70,3,IF('point-grade'!T15&gt;=65,2.5,IF('point-grade'!T15&gt;=60,2,IF('point-grade'!T15&gt;=55,1.5,IF('point-grade'!T15&gt;=50,1,0)))))))))))</f>
        <v/>
      </c>
      <c r="AU15" s="20" t="str">
        <f>IF('point-grade'!U15="ร","ร",IF('point-grade'!U15="มส","มส",IF('point-grade'!U15="-","ร",IF('point-grade'!U15="","",IF('point-grade'!U15&gt;=80,4,IF('point-grade'!U15&gt;=75,3.5,IF('point-grade'!U15&gt;=70,3,IF('point-grade'!U15&gt;=65,2.5,IF('point-grade'!U15&gt;=60,2,IF('point-grade'!U15&gt;=55,1.5,IF('point-grade'!U15&gt;=50,1,0)))))))))))</f>
        <v/>
      </c>
      <c r="AV15" s="20" t="str">
        <f>IF('point-grade'!V15="ร","ร",IF('point-grade'!V15="มส","มส",IF('point-grade'!V15="-","ร",IF('point-grade'!V15="","",IF('point-grade'!V15&gt;=80,4,IF('point-grade'!V15&gt;=75,3.5,IF('point-grade'!V15&gt;=70,3,IF('point-grade'!V15&gt;=65,2.5,IF('point-grade'!V15&gt;=60,2,IF('point-grade'!V15&gt;=55,1.5,IF('point-grade'!V15&gt;=50,1,0)))))))))))</f>
        <v/>
      </c>
      <c r="AW15" s="20" t="str">
        <f>IF('point-grade'!W15="ร","ร",IF('point-grade'!W15="มส","มส",IF('point-grade'!W15="-","ร",IF('point-grade'!W15="","",IF('point-grade'!W15&gt;=80,4,IF('point-grade'!W15&gt;=75,3.5,IF('point-grade'!W15&gt;=70,3,IF('point-grade'!W15&gt;=65,2.5,IF('point-grade'!W15&gt;=60,2,IF('point-grade'!W15&gt;=55,1.5,IF('point-grade'!W15&gt;=50,1,0)))))))))))</f>
        <v/>
      </c>
      <c r="AX15" s="20" t="str">
        <f>IF('point-grade'!X15="ร","ร",IF('point-grade'!X15="มส","มส",IF('point-grade'!X15="-","ร",IF('point-grade'!X15="","",IF('point-grade'!X15&gt;=80,4,IF('point-grade'!X15&gt;=75,3.5,IF('point-grade'!X15&gt;=70,3,IF('point-grade'!X15&gt;=65,2.5,IF('point-grade'!X15&gt;=60,2,IF('point-grade'!X15&gt;=55,1.5,IF('point-grade'!X15&gt;=50,1,0)))))))))))</f>
        <v/>
      </c>
      <c r="AY15" s="20" t="str">
        <f>IF('point-grade'!Y15="ร","ร",IF('point-grade'!Y15="มส","มส",IF('point-grade'!Y15="-","ร",IF('point-grade'!Y15="","",IF('point-grade'!Y15&gt;=80,4,IF('point-grade'!Y15&gt;=75,3.5,IF('point-grade'!Y15&gt;=70,3,IF('point-grade'!Y15&gt;=65,2.5,IF('point-grade'!Y15&gt;=60,2,IF('point-grade'!Y15&gt;=55,1.5,IF('point-grade'!Y15&gt;=50,1,0)))))))))))</f>
        <v/>
      </c>
      <c r="AZ15" s="20" t="str">
        <f>IF('point-grade'!Z15="ร","ร",IF('point-grade'!Z15="มส","มส",IF('point-grade'!Z15="-","ร",IF('point-grade'!Z15="","",IF('point-grade'!Z15&gt;=80,4,IF('point-grade'!Z15&gt;=75,3.5,IF('point-grade'!Z15&gt;=70,3,IF('point-grade'!Z15&gt;=65,2.5,IF('point-grade'!Z15&gt;=60,2,IF('point-grade'!Z15&gt;=55,1.5,IF('point-grade'!Z15&gt;=50,1,0)))))))))))</f>
        <v/>
      </c>
      <c r="BA15" s="20" t="str">
        <f>IF('point-grade'!AA15="ร","ร",IF('point-grade'!AA15="มส","มส",IF('point-grade'!AA15="-","ร",IF('point-grade'!AA15="","",IF('point-grade'!AA15&gt;=80,4,IF('point-grade'!AA15&gt;=75,3.5,IF('point-grade'!AA15&gt;=70,3,IF('point-grade'!AA15&gt;=65,2.5,IF('point-grade'!AA15&gt;=60,2,IF('point-grade'!AA15&gt;=55,1.5,IF('point-grade'!AA15&gt;=50,1,0)))))))))))</f>
        <v/>
      </c>
      <c r="BB15" s="20" t="str">
        <f>IF('point-grade'!AB15="ร","ร",IF('point-grade'!AB15="มส","มส",IF('point-grade'!AB15="-","ร",IF('point-grade'!AB15="","",IF('point-grade'!AB15&gt;=80,4,IF('point-grade'!AB15&gt;=75,3.5,IF('point-grade'!AB15&gt;=70,3,IF('point-grade'!AB15&gt;=65,2.5,IF('point-grade'!AB15&gt;=60,2,IF('point-grade'!AB15&gt;=55,1.5,IF('point-grade'!AB15&gt;=50,1,0)))))))))))</f>
        <v/>
      </c>
      <c r="BC15" s="20" t="str">
        <f>IF('point-grade'!AC15="ร","ร",IF('point-grade'!AC15="มส","มส",IF('point-grade'!AC15="-","ร",IF('point-grade'!AC15="","",IF('point-grade'!AC15&gt;=80,4,IF('point-grade'!AC15&gt;=75,3.5,IF('point-grade'!AC15&gt;=70,3,IF('point-grade'!AC15&gt;=65,2.5,IF('point-grade'!AC15&gt;=60,2,IF('point-grade'!AC15&gt;=55,1.5,IF('point-grade'!AC15&gt;=50,1,0)))))))))))</f>
        <v/>
      </c>
      <c r="BD15" s="20" t="str">
        <f>IF('point-grade'!AD15="ร","ร",IF('point-grade'!AD15="มส","มส",IF('point-grade'!AD15="-","ร",IF('point-grade'!AD15="","",IF('point-grade'!AD15&gt;=80,4,IF('point-grade'!AD15&gt;=75,3.5,IF('point-grade'!AD15&gt;=70,3,IF('point-grade'!AD15&gt;=65,2.5,IF('point-grade'!AD15&gt;=60,2,IF('point-grade'!AD15&gt;=55,1.5,IF('point-grade'!AD15&gt;=50,1,0)))))))))))</f>
        <v/>
      </c>
      <c r="BE15" s="20" t="str">
        <f>IF('point-grade'!AE15="ร","ร",IF('point-grade'!AE15="มส","มส",IF('point-grade'!AE15="-","ร",IF('point-grade'!AE15="","",IF('point-grade'!AE15&gt;=80,4,IF('point-grade'!AE15&gt;=75,3.5,IF('point-grade'!AE15&gt;=70,3,IF('point-grade'!AE15&gt;=65,2.5,IF('point-grade'!AE15&gt;=60,2,IF('point-grade'!AE15&gt;=55,1.5,IF('point-grade'!AE15&gt;=50,1,0)))))))))))</f>
        <v/>
      </c>
      <c r="BF15" s="20" t="str">
        <f>IF('point-grade'!AF15="ร","ร",IF('point-grade'!AF15="มส","มส",IF('point-grade'!AF15="-","ร",IF('point-grade'!AF15="","",IF('point-grade'!AF15&gt;=80,4,IF('point-grade'!AF15&gt;=75,3.5,IF('point-grade'!AF15&gt;=70,3,IF('point-grade'!AF15&gt;=65,2.5,IF('point-grade'!AF15&gt;=60,2,IF('point-grade'!AF15&gt;=55,1.5,IF('point-grade'!AF15&gt;=50,1,0)))))))))))</f>
        <v/>
      </c>
      <c r="BG15" s="20" t="str">
        <f>IF('point-grade'!AG15="ร","ร",IF('point-grade'!AG15="มส","มส",IF('point-grade'!AG15="-","ร",IF('point-grade'!AG15="","",IF('point-grade'!AG15&gt;=80,4,IF('point-grade'!AG15&gt;=75,3.5,IF('point-grade'!AG15&gt;=70,3,IF('point-grade'!AG15&gt;=65,2.5,IF('point-grade'!AG15&gt;=60,2,IF('point-grade'!AG15&gt;=55,1.5,IF('point-grade'!AG15&gt;=50,1,0)))))))))))</f>
        <v/>
      </c>
      <c r="BH15" s="20" t="str">
        <f>IF('point-grade'!AH15="ร","ร",IF('point-grade'!AH15="มส","มส",IF('point-grade'!AH15="-","ร",IF('point-grade'!AH15="","",IF('point-grade'!AH15&gt;=80,4,IF('point-grade'!AH15&gt;=75,3.5,IF('point-grade'!AH15&gt;=70,3,IF('point-grade'!AH15&gt;=65,2.5,IF('point-grade'!AH15&gt;=60,2,IF('point-grade'!AH15&gt;=55,1.5,IF('point-grade'!AH15&gt;=50,1,0)))))))))))</f>
        <v/>
      </c>
      <c r="BI15" s="20" t="str">
        <f>IF('point-grade'!AI15="ร","ร",IF('point-grade'!AI15="มส","มส",IF('point-grade'!AI15="-","ร",IF('point-grade'!AI15="","",IF('point-grade'!AI15&gt;=80,4,IF('point-grade'!AI15&gt;=75,3.5,IF('point-grade'!AI15&gt;=70,3,IF('point-grade'!AI15&gt;=65,2.5,IF('point-grade'!AI15&gt;=60,2,IF('point-grade'!AI15&gt;=55,1.5,IF('point-grade'!AI15&gt;=50,1,0)))))))))))</f>
        <v/>
      </c>
      <c r="BJ15" s="20" t="str">
        <f>IF('point-grade'!AJ15="ร","ร",IF('point-grade'!AJ15="มส","มส",IF('point-grade'!AJ15="-","ร",IF('point-grade'!AJ15="","",IF('point-grade'!AJ15&gt;=80,4,IF('point-grade'!AJ15&gt;=75,3.5,IF('point-grade'!AJ15&gt;=70,3,IF('point-grade'!AJ15&gt;=65,2.5,IF('point-grade'!AJ15&gt;=60,2,IF('point-grade'!AJ15&gt;=55,1.5,IF('point-grade'!AJ15&gt;=50,1,0)))))))))))</f>
        <v/>
      </c>
      <c r="BK15" s="20" t="str">
        <f>IF('point-grade'!AK15="ร","ร",IF('point-grade'!AK15="มส","มส",IF('point-grade'!AK15="-","ร",IF('point-grade'!AK15="","",IF('point-grade'!AK15&gt;=80,4,IF('point-grade'!AK15&gt;=75,3.5,IF('point-grade'!AK15&gt;=70,3,IF('point-grade'!AK15&gt;=65,2.5,IF('point-grade'!AK15&gt;=60,2,IF('point-grade'!AK15&gt;=55,1.5,IF('point-grade'!AK15&gt;=50,1,0)))))))))))</f>
        <v/>
      </c>
      <c r="BL15" s="20"/>
      <c r="BM15" s="35" t="str">
        <f t="shared" si="4"/>
        <v/>
      </c>
      <c r="BN15" s="35" t="str">
        <f t="shared" si="5"/>
        <v/>
      </c>
      <c r="BO15" s="35" t="str">
        <f t="shared" si="6"/>
        <v/>
      </c>
      <c r="BP15" s="35" t="str">
        <f t="shared" si="7"/>
        <v/>
      </c>
      <c r="BQ15" s="35" t="str">
        <f t="shared" si="8"/>
        <v/>
      </c>
      <c r="BR15" s="35" t="str">
        <f t="shared" si="9"/>
        <v/>
      </c>
      <c r="BS15" s="35" t="str">
        <f t="shared" si="10"/>
        <v/>
      </c>
      <c r="BT15" s="35" t="str">
        <f t="shared" si="11"/>
        <v/>
      </c>
      <c r="BU15" s="35" t="str">
        <f t="shared" si="12"/>
        <v/>
      </c>
      <c r="BV15" s="35" t="str">
        <f t="shared" si="13"/>
        <v/>
      </c>
      <c r="BW15" s="35" t="str">
        <f t="shared" si="14"/>
        <v/>
      </c>
      <c r="BX15" s="35" t="str">
        <f t="shared" si="15"/>
        <v/>
      </c>
      <c r="BY15" s="35" t="str">
        <f t="shared" si="16"/>
        <v/>
      </c>
      <c r="BZ15" s="35" t="str">
        <f t="shared" si="17"/>
        <v/>
      </c>
      <c r="CA15" s="35" t="str">
        <f t="shared" si="18"/>
        <v/>
      </c>
      <c r="CB15" s="35" t="str">
        <f t="shared" si="19"/>
        <v/>
      </c>
      <c r="CC15" s="35" t="str">
        <f t="shared" si="20"/>
        <v/>
      </c>
      <c r="CD15" s="35" t="str">
        <f t="shared" si="21"/>
        <v/>
      </c>
      <c r="CE15" s="35" t="str">
        <f t="shared" si="22"/>
        <v/>
      </c>
      <c r="CF15" s="35" t="str">
        <f t="shared" si="23"/>
        <v/>
      </c>
      <c r="CG15" s="35" t="str">
        <f t="shared" si="24"/>
        <v/>
      </c>
      <c r="CH15" s="35" t="str">
        <f t="shared" si="25"/>
        <v/>
      </c>
      <c r="CI15" s="35" t="str">
        <f t="shared" si="26"/>
        <v/>
      </c>
      <c r="CJ15" s="35" t="str">
        <f t="shared" si="27"/>
        <v/>
      </c>
      <c r="CK15" s="35" t="str">
        <f t="shared" si="28"/>
        <v/>
      </c>
      <c r="CL15" s="87" t="str">
        <f t="shared" si="29"/>
        <v>0</v>
      </c>
      <c r="CM15" s="87">
        <f>FLOOR('point-grade'!CO15,0.01)</f>
        <v>0</v>
      </c>
      <c r="CN15" s="82" t="str">
        <f t="shared" si="0"/>
        <v/>
      </c>
      <c r="CO15" s="145" t="str">
        <f t="shared" si="1"/>
        <v>0</v>
      </c>
      <c r="CP15" s="51">
        <f t="shared" si="30"/>
        <v>0</v>
      </c>
      <c r="CQ15" s="51">
        <f t="shared" si="31"/>
        <v>0</v>
      </c>
      <c r="CR15" s="51">
        <f t="shared" si="32"/>
        <v>0</v>
      </c>
      <c r="CS15" s="51">
        <f t="shared" si="33"/>
        <v>0</v>
      </c>
      <c r="CT15" s="51">
        <f t="shared" si="34"/>
        <v>0</v>
      </c>
      <c r="CU15" s="51">
        <f t="shared" si="35"/>
        <v>0</v>
      </c>
      <c r="CV15" s="51">
        <f t="shared" si="36"/>
        <v>0</v>
      </c>
      <c r="CW15" s="51">
        <f t="shared" si="37"/>
        <v>0</v>
      </c>
      <c r="CX15" s="51">
        <f t="shared" si="38"/>
        <v>0</v>
      </c>
      <c r="CY15" s="51">
        <f t="shared" si="39"/>
        <v>0</v>
      </c>
      <c r="CZ15" s="51">
        <f t="shared" si="40"/>
        <v>0</v>
      </c>
      <c r="DA15" s="51">
        <f t="shared" si="41"/>
        <v>0</v>
      </c>
      <c r="DB15" s="51">
        <f t="shared" si="42"/>
        <v>0</v>
      </c>
      <c r="DC15" s="51">
        <f t="shared" si="43"/>
        <v>0</v>
      </c>
      <c r="DD15" s="51">
        <f t="shared" si="44"/>
        <v>0</v>
      </c>
      <c r="DF15" s="51">
        <f t="shared" si="45"/>
        <v>0</v>
      </c>
      <c r="DG15" s="51">
        <f t="shared" si="46"/>
        <v>0</v>
      </c>
      <c r="DH15" s="51">
        <f t="shared" si="47"/>
        <v>0</v>
      </c>
      <c r="DI15" s="51">
        <f t="shared" si="48"/>
        <v>0</v>
      </c>
      <c r="DJ15" s="51">
        <f t="shared" si="49"/>
        <v>0</v>
      </c>
      <c r="DK15" s="51">
        <f t="shared" si="50"/>
        <v>0</v>
      </c>
      <c r="DL15" s="51">
        <f t="shared" si="51"/>
        <v>0</v>
      </c>
      <c r="DM15" s="51">
        <f t="shared" si="52"/>
        <v>0</v>
      </c>
      <c r="DN15" s="51">
        <f t="shared" si="53"/>
        <v>0</v>
      </c>
      <c r="DO15" s="51">
        <f t="shared" si="54"/>
        <v>0</v>
      </c>
      <c r="DQ15" s="43">
        <f t="shared" si="55"/>
        <v>0</v>
      </c>
      <c r="DR15" s="43">
        <f t="shared" si="56"/>
        <v>0</v>
      </c>
      <c r="DS15" s="43">
        <f t="shared" si="57"/>
        <v>0</v>
      </c>
      <c r="DT15" s="43">
        <f t="shared" si="58"/>
        <v>0</v>
      </c>
      <c r="DU15" s="43">
        <f t="shared" si="59"/>
        <v>0</v>
      </c>
      <c r="DV15" s="43">
        <f t="shared" si="60"/>
        <v>0</v>
      </c>
      <c r="DW15" s="43">
        <f t="shared" si="61"/>
        <v>0</v>
      </c>
      <c r="DX15" s="43">
        <f t="shared" si="62"/>
        <v>0</v>
      </c>
      <c r="DY15" s="43">
        <f t="shared" si="63"/>
        <v>0</v>
      </c>
      <c r="DZ15" s="43">
        <f t="shared" si="64"/>
        <v>0</v>
      </c>
      <c r="EA15" s="43">
        <f t="shared" si="65"/>
        <v>0</v>
      </c>
      <c r="EB15" s="43">
        <f t="shared" si="66"/>
        <v>0</v>
      </c>
      <c r="EC15" s="43">
        <f t="shared" si="67"/>
        <v>0</v>
      </c>
      <c r="ED15" s="43">
        <f t="shared" si="68"/>
        <v>0</v>
      </c>
      <c r="EE15" s="43">
        <f t="shared" si="69"/>
        <v>0</v>
      </c>
      <c r="EG15" s="43">
        <f t="shared" si="70"/>
        <v>0</v>
      </c>
      <c r="EH15" s="43">
        <f t="shared" si="71"/>
        <v>0</v>
      </c>
      <c r="EI15" s="43">
        <f t="shared" si="72"/>
        <v>0</v>
      </c>
      <c r="EJ15" s="43">
        <f t="shared" si="73"/>
        <v>0</v>
      </c>
      <c r="EK15" s="43">
        <f t="shared" si="74"/>
        <v>0</v>
      </c>
      <c r="EL15" s="43">
        <f t="shared" si="75"/>
        <v>0</v>
      </c>
      <c r="EM15" s="43">
        <f t="shared" si="76"/>
        <v>0</v>
      </c>
      <c r="EN15" s="43">
        <f t="shared" si="77"/>
        <v>0</v>
      </c>
      <c r="EO15" s="43">
        <f t="shared" si="78"/>
        <v>0</v>
      </c>
      <c r="EP15" s="43">
        <f t="shared" si="79"/>
        <v>0</v>
      </c>
      <c r="EQ15" s="19" t="str">
        <f t="shared" si="80"/>
        <v/>
      </c>
      <c r="ER15" s="19" t="str">
        <f t="shared" si="81"/>
        <v/>
      </c>
      <c r="ES15" s="19" t="str">
        <f t="shared" si="82"/>
        <v/>
      </c>
      <c r="ET15" s="19" t="str">
        <f t="shared" si="83"/>
        <v/>
      </c>
      <c r="EU15" s="19" t="str">
        <f t="shared" si="84"/>
        <v/>
      </c>
      <c r="EV15" s="19" t="str">
        <f t="shared" si="85"/>
        <v/>
      </c>
      <c r="EW15" s="19" t="str">
        <f t="shared" si="86"/>
        <v/>
      </c>
      <c r="EX15" s="19" t="str">
        <f t="shared" si="87"/>
        <v/>
      </c>
      <c r="EY15" s="19" t="str">
        <f t="shared" si="88"/>
        <v/>
      </c>
      <c r="EZ15" s="19" t="str">
        <f t="shared" si="89"/>
        <v/>
      </c>
      <c r="FA15" s="19" t="str">
        <f t="shared" si="90"/>
        <v/>
      </c>
      <c r="FB15" s="19" t="str">
        <f t="shared" si="91"/>
        <v/>
      </c>
      <c r="FC15" s="19" t="str">
        <f t="shared" si="92"/>
        <v/>
      </c>
      <c r="FD15" s="19" t="str">
        <f t="shared" si="93"/>
        <v/>
      </c>
      <c r="FE15" s="19" t="str">
        <f t="shared" si="94"/>
        <v/>
      </c>
      <c r="FF15" s="19" t="str">
        <f t="shared" si="95"/>
        <v/>
      </c>
      <c r="FG15" s="19" t="str">
        <f t="shared" si="96"/>
        <v/>
      </c>
      <c r="FH15" s="19" t="str">
        <f t="shared" si="97"/>
        <v/>
      </c>
      <c r="FI15" s="19" t="str">
        <f t="shared" si="98"/>
        <v/>
      </c>
      <c r="FJ15" s="19" t="str">
        <f t="shared" si="99"/>
        <v/>
      </c>
      <c r="FK15" s="19" t="str">
        <f t="shared" si="100"/>
        <v/>
      </c>
      <c r="FL15" s="19" t="str">
        <f t="shared" si="101"/>
        <v/>
      </c>
      <c r="FM15" s="19" t="str">
        <f t="shared" si="102"/>
        <v/>
      </c>
      <c r="FN15" s="19" t="str">
        <f t="shared" si="103"/>
        <v/>
      </c>
      <c r="FO15" s="19" t="str">
        <f t="shared" si="104"/>
        <v/>
      </c>
      <c r="FP15" s="19">
        <f t="shared" si="105"/>
        <v>0</v>
      </c>
      <c r="FQ15" s="86"/>
    </row>
    <row r="16" spans="1:173" ht="16.350000000000001" customHeight="1" thickBot="1" x14ac:dyDescent="0.65">
      <c r="A16" s="142">
        <v>10</v>
      </c>
      <c r="B16" s="166"/>
      <c r="C16" s="167"/>
      <c r="D16" s="168"/>
      <c r="E16" s="169"/>
      <c r="F16" s="170"/>
      <c r="G16" s="139"/>
      <c r="H16" s="40"/>
      <c r="I16" s="140"/>
      <c r="K16" s="44">
        <v>12</v>
      </c>
      <c r="L16" s="50" t="str">
        <f t="shared" si="2"/>
        <v/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91">
        <f t="shared" si="3"/>
        <v>0</v>
      </c>
      <c r="AM16" s="20" t="str">
        <f>IF('point-grade'!M16="ร","ร",IF('point-grade'!M16="มส","มส",IF('point-grade'!M16="-","ร",IF('point-grade'!M16="","",IF('point-grade'!M16&gt;=80,4,IF('point-grade'!M16&gt;=75,3.5,IF('point-grade'!M16&gt;=70,3,IF('point-grade'!M16&gt;=65,2.5,IF('point-grade'!M16&gt;=60,2,IF('point-grade'!M16&gt;=55,1.5,IF('point-grade'!M16&gt;=50,1,0)))))))))))</f>
        <v/>
      </c>
      <c r="AN16" s="20" t="str">
        <f>IF('point-grade'!N16="ร","ร",IF('point-grade'!N16="มส","มส",IF('point-grade'!N16="-","ร",IF('point-grade'!N16="","",IF('point-grade'!N16&gt;=80,4,IF('point-grade'!N16&gt;=75,3.5,IF('point-grade'!N16&gt;=70,3,IF('point-grade'!N16&gt;=65,2.5,IF('point-grade'!N16&gt;=60,2,IF('point-grade'!N16&gt;=55,1.5,IF('point-grade'!N16&gt;=50,1,0)))))))))))</f>
        <v/>
      </c>
      <c r="AO16" s="20" t="str">
        <f>IF('point-grade'!O16="ร","ร",IF('point-grade'!O16="มส","มส",IF('point-grade'!O16="-","ร",IF('point-grade'!O16="","",IF('point-grade'!O16&gt;=80,4,IF('point-grade'!O16&gt;=75,3.5,IF('point-grade'!O16&gt;=70,3,IF('point-grade'!O16&gt;=65,2.5,IF('point-grade'!O16&gt;=60,2,IF('point-grade'!O16&gt;=55,1.5,IF('point-grade'!O16&gt;=50,1,0)))))))))))</f>
        <v/>
      </c>
      <c r="AP16" s="20" t="str">
        <f>IF('point-grade'!P16="ร","ร",IF('point-grade'!P16="มส","มส",IF('point-grade'!P16="-","ร",IF('point-grade'!P16="","",IF('point-grade'!P16&gt;=80,4,IF('point-grade'!P16&gt;=75,3.5,IF('point-grade'!P16&gt;=70,3,IF('point-grade'!P16&gt;=65,2.5,IF('point-grade'!P16&gt;=60,2,IF('point-grade'!P16&gt;=55,1.5,IF('point-grade'!P16&gt;=50,1,0)))))))))))</f>
        <v/>
      </c>
      <c r="AQ16" s="20" t="str">
        <f>IF('point-grade'!Q16="ร","ร",IF('point-grade'!Q16="มส","มส",IF('point-grade'!Q16="-","ร",IF('point-grade'!Q16="","",IF('point-grade'!Q16&gt;=80,4,IF('point-grade'!Q16&gt;=75,3.5,IF('point-grade'!Q16&gt;=70,3,IF('point-grade'!Q16&gt;=65,2.5,IF('point-grade'!Q16&gt;=60,2,IF('point-grade'!Q16&gt;=55,1.5,IF('point-grade'!Q16&gt;=50,1,0)))))))))))</f>
        <v/>
      </c>
      <c r="AR16" s="20" t="str">
        <f>IF('point-grade'!R16="ร","ร",IF('point-grade'!R16="มส","มส",IF('point-grade'!R16="-","ร",IF('point-grade'!R16="","",IF('point-grade'!R16&gt;=80,4,IF('point-grade'!R16&gt;=75,3.5,IF('point-grade'!R16&gt;=70,3,IF('point-grade'!R16&gt;=65,2.5,IF('point-grade'!R16&gt;=60,2,IF('point-grade'!R16&gt;=55,1.5,IF('point-grade'!R16&gt;=50,1,0)))))))))))</f>
        <v/>
      </c>
      <c r="AS16" s="20" t="str">
        <f>IF('point-grade'!S16="ร","ร",IF('point-grade'!S16="มส","มส",IF('point-grade'!S16="-","ร",IF('point-grade'!S16="","",IF('point-grade'!S16&gt;=80,4,IF('point-grade'!S16&gt;=75,3.5,IF('point-grade'!S16&gt;=70,3,IF('point-grade'!S16&gt;=65,2.5,IF('point-grade'!S16&gt;=60,2,IF('point-grade'!S16&gt;=55,1.5,IF('point-grade'!S16&gt;=50,1,0)))))))))))</f>
        <v/>
      </c>
      <c r="AT16" s="20" t="str">
        <f>IF('point-grade'!T16="ร","ร",IF('point-grade'!T16="มส","มส",IF('point-grade'!T16="-","ร",IF('point-grade'!T16="","",IF('point-grade'!T16&gt;=80,4,IF('point-grade'!T16&gt;=75,3.5,IF('point-grade'!T16&gt;=70,3,IF('point-grade'!T16&gt;=65,2.5,IF('point-grade'!T16&gt;=60,2,IF('point-grade'!T16&gt;=55,1.5,IF('point-grade'!T16&gt;=50,1,0)))))))))))</f>
        <v/>
      </c>
      <c r="AU16" s="20" t="str">
        <f>IF('point-grade'!U16="ร","ร",IF('point-grade'!U16="มส","มส",IF('point-grade'!U16="-","ร",IF('point-grade'!U16="","",IF('point-grade'!U16&gt;=80,4,IF('point-grade'!U16&gt;=75,3.5,IF('point-grade'!U16&gt;=70,3,IF('point-grade'!U16&gt;=65,2.5,IF('point-grade'!U16&gt;=60,2,IF('point-grade'!U16&gt;=55,1.5,IF('point-grade'!U16&gt;=50,1,0)))))))))))</f>
        <v/>
      </c>
      <c r="AV16" s="20" t="str">
        <f>IF('point-grade'!V16="ร","ร",IF('point-grade'!V16="มส","มส",IF('point-grade'!V16="-","ร",IF('point-grade'!V16="","",IF('point-grade'!V16&gt;=80,4,IF('point-grade'!V16&gt;=75,3.5,IF('point-grade'!V16&gt;=70,3,IF('point-grade'!V16&gt;=65,2.5,IF('point-grade'!V16&gt;=60,2,IF('point-grade'!V16&gt;=55,1.5,IF('point-grade'!V16&gt;=50,1,0)))))))))))</f>
        <v/>
      </c>
      <c r="AW16" s="20" t="str">
        <f>IF('point-grade'!W16="ร","ร",IF('point-grade'!W16="มส","มส",IF('point-grade'!W16="-","ร",IF('point-grade'!W16="","",IF('point-grade'!W16&gt;=80,4,IF('point-grade'!W16&gt;=75,3.5,IF('point-grade'!W16&gt;=70,3,IF('point-grade'!W16&gt;=65,2.5,IF('point-grade'!W16&gt;=60,2,IF('point-grade'!W16&gt;=55,1.5,IF('point-grade'!W16&gt;=50,1,0)))))))))))</f>
        <v/>
      </c>
      <c r="AX16" s="20" t="str">
        <f>IF('point-grade'!X16="ร","ร",IF('point-grade'!X16="มส","มส",IF('point-grade'!X16="-","ร",IF('point-grade'!X16="","",IF('point-grade'!X16&gt;=80,4,IF('point-grade'!X16&gt;=75,3.5,IF('point-grade'!X16&gt;=70,3,IF('point-grade'!X16&gt;=65,2.5,IF('point-grade'!X16&gt;=60,2,IF('point-grade'!X16&gt;=55,1.5,IF('point-grade'!X16&gt;=50,1,0)))))))))))</f>
        <v/>
      </c>
      <c r="AY16" s="20" t="str">
        <f>IF('point-grade'!Y16="ร","ร",IF('point-grade'!Y16="มส","มส",IF('point-grade'!Y16="-","ร",IF('point-grade'!Y16="","",IF('point-grade'!Y16&gt;=80,4,IF('point-grade'!Y16&gt;=75,3.5,IF('point-grade'!Y16&gt;=70,3,IF('point-grade'!Y16&gt;=65,2.5,IF('point-grade'!Y16&gt;=60,2,IF('point-grade'!Y16&gt;=55,1.5,IF('point-grade'!Y16&gt;=50,1,0)))))))))))</f>
        <v/>
      </c>
      <c r="AZ16" s="20" t="str">
        <f>IF('point-grade'!Z16="ร","ร",IF('point-grade'!Z16="มส","มส",IF('point-grade'!Z16="-","ร",IF('point-grade'!Z16="","",IF('point-grade'!Z16&gt;=80,4,IF('point-grade'!Z16&gt;=75,3.5,IF('point-grade'!Z16&gt;=70,3,IF('point-grade'!Z16&gt;=65,2.5,IF('point-grade'!Z16&gt;=60,2,IF('point-grade'!Z16&gt;=55,1.5,IF('point-grade'!Z16&gt;=50,1,0)))))))))))</f>
        <v/>
      </c>
      <c r="BA16" s="20" t="str">
        <f>IF('point-grade'!AA16="ร","ร",IF('point-grade'!AA16="มส","มส",IF('point-grade'!AA16="-","ร",IF('point-grade'!AA16="","",IF('point-grade'!AA16&gt;=80,4,IF('point-grade'!AA16&gt;=75,3.5,IF('point-grade'!AA16&gt;=70,3,IF('point-grade'!AA16&gt;=65,2.5,IF('point-grade'!AA16&gt;=60,2,IF('point-grade'!AA16&gt;=55,1.5,IF('point-grade'!AA16&gt;=50,1,0)))))))))))</f>
        <v/>
      </c>
      <c r="BB16" s="20" t="str">
        <f>IF('point-grade'!AB16="ร","ร",IF('point-grade'!AB16="มส","มส",IF('point-grade'!AB16="-","ร",IF('point-grade'!AB16="","",IF('point-grade'!AB16&gt;=80,4,IF('point-grade'!AB16&gt;=75,3.5,IF('point-grade'!AB16&gt;=70,3,IF('point-grade'!AB16&gt;=65,2.5,IF('point-grade'!AB16&gt;=60,2,IF('point-grade'!AB16&gt;=55,1.5,IF('point-grade'!AB16&gt;=50,1,0)))))))))))</f>
        <v/>
      </c>
      <c r="BC16" s="20" t="str">
        <f>IF('point-grade'!AC16="ร","ร",IF('point-grade'!AC16="มส","มส",IF('point-grade'!AC16="-","ร",IF('point-grade'!AC16="","",IF('point-grade'!AC16&gt;=80,4,IF('point-grade'!AC16&gt;=75,3.5,IF('point-grade'!AC16&gt;=70,3,IF('point-grade'!AC16&gt;=65,2.5,IF('point-grade'!AC16&gt;=60,2,IF('point-grade'!AC16&gt;=55,1.5,IF('point-grade'!AC16&gt;=50,1,0)))))))))))</f>
        <v/>
      </c>
      <c r="BD16" s="20" t="str">
        <f>IF('point-grade'!AD16="ร","ร",IF('point-grade'!AD16="มส","มส",IF('point-grade'!AD16="-","ร",IF('point-grade'!AD16="","",IF('point-grade'!AD16&gt;=80,4,IF('point-grade'!AD16&gt;=75,3.5,IF('point-grade'!AD16&gt;=70,3,IF('point-grade'!AD16&gt;=65,2.5,IF('point-grade'!AD16&gt;=60,2,IF('point-grade'!AD16&gt;=55,1.5,IF('point-grade'!AD16&gt;=50,1,0)))))))))))</f>
        <v/>
      </c>
      <c r="BE16" s="20" t="str">
        <f>IF('point-grade'!AE16="ร","ร",IF('point-grade'!AE16="มส","มส",IF('point-grade'!AE16="-","ร",IF('point-grade'!AE16="","",IF('point-grade'!AE16&gt;=80,4,IF('point-grade'!AE16&gt;=75,3.5,IF('point-grade'!AE16&gt;=70,3,IF('point-grade'!AE16&gt;=65,2.5,IF('point-grade'!AE16&gt;=60,2,IF('point-grade'!AE16&gt;=55,1.5,IF('point-grade'!AE16&gt;=50,1,0)))))))))))</f>
        <v/>
      </c>
      <c r="BF16" s="20" t="str">
        <f>IF('point-grade'!AF16="ร","ร",IF('point-grade'!AF16="มส","มส",IF('point-grade'!AF16="-","ร",IF('point-grade'!AF16="","",IF('point-grade'!AF16&gt;=80,4,IF('point-grade'!AF16&gt;=75,3.5,IF('point-grade'!AF16&gt;=70,3,IF('point-grade'!AF16&gt;=65,2.5,IF('point-grade'!AF16&gt;=60,2,IF('point-grade'!AF16&gt;=55,1.5,IF('point-grade'!AF16&gt;=50,1,0)))))))))))</f>
        <v/>
      </c>
      <c r="BG16" s="20" t="str">
        <f>IF('point-grade'!AG16="ร","ร",IF('point-grade'!AG16="มส","มส",IF('point-grade'!AG16="-","ร",IF('point-grade'!AG16="","",IF('point-grade'!AG16&gt;=80,4,IF('point-grade'!AG16&gt;=75,3.5,IF('point-grade'!AG16&gt;=70,3,IF('point-grade'!AG16&gt;=65,2.5,IF('point-grade'!AG16&gt;=60,2,IF('point-grade'!AG16&gt;=55,1.5,IF('point-grade'!AG16&gt;=50,1,0)))))))))))</f>
        <v/>
      </c>
      <c r="BH16" s="20" t="str">
        <f>IF('point-grade'!AH16="ร","ร",IF('point-grade'!AH16="มส","มส",IF('point-grade'!AH16="-","ร",IF('point-grade'!AH16="","",IF('point-grade'!AH16&gt;=80,4,IF('point-grade'!AH16&gt;=75,3.5,IF('point-grade'!AH16&gt;=70,3,IF('point-grade'!AH16&gt;=65,2.5,IF('point-grade'!AH16&gt;=60,2,IF('point-grade'!AH16&gt;=55,1.5,IF('point-grade'!AH16&gt;=50,1,0)))))))))))</f>
        <v/>
      </c>
      <c r="BI16" s="20" t="str">
        <f>IF('point-grade'!AI16="ร","ร",IF('point-grade'!AI16="มส","มส",IF('point-grade'!AI16="-","ร",IF('point-grade'!AI16="","",IF('point-grade'!AI16&gt;=80,4,IF('point-grade'!AI16&gt;=75,3.5,IF('point-grade'!AI16&gt;=70,3,IF('point-grade'!AI16&gt;=65,2.5,IF('point-grade'!AI16&gt;=60,2,IF('point-grade'!AI16&gt;=55,1.5,IF('point-grade'!AI16&gt;=50,1,0)))))))))))</f>
        <v/>
      </c>
      <c r="BJ16" s="20" t="str">
        <f>IF('point-grade'!AJ16="ร","ร",IF('point-grade'!AJ16="มส","มส",IF('point-grade'!AJ16="-","ร",IF('point-grade'!AJ16="","",IF('point-grade'!AJ16&gt;=80,4,IF('point-grade'!AJ16&gt;=75,3.5,IF('point-grade'!AJ16&gt;=70,3,IF('point-grade'!AJ16&gt;=65,2.5,IF('point-grade'!AJ16&gt;=60,2,IF('point-grade'!AJ16&gt;=55,1.5,IF('point-grade'!AJ16&gt;=50,1,0)))))))))))</f>
        <v/>
      </c>
      <c r="BK16" s="20" t="str">
        <f>IF('point-grade'!AK16="ร","ร",IF('point-grade'!AK16="มส","มส",IF('point-grade'!AK16="-","ร",IF('point-grade'!AK16="","",IF('point-grade'!AK16&gt;=80,4,IF('point-grade'!AK16&gt;=75,3.5,IF('point-grade'!AK16&gt;=70,3,IF('point-grade'!AK16&gt;=65,2.5,IF('point-grade'!AK16&gt;=60,2,IF('point-grade'!AK16&gt;=55,1.5,IF('point-grade'!AK16&gt;=50,1,0)))))))))))</f>
        <v/>
      </c>
      <c r="BL16" s="20"/>
      <c r="BM16" s="35" t="str">
        <f t="shared" si="4"/>
        <v/>
      </c>
      <c r="BN16" s="35" t="str">
        <f t="shared" si="5"/>
        <v/>
      </c>
      <c r="BO16" s="35" t="str">
        <f t="shared" si="6"/>
        <v/>
      </c>
      <c r="BP16" s="35" t="str">
        <f t="shared" si="7"/>
        <v/>
      </c>
      <c r="BQ16" s="35" t="str">
        <f t="shared" si="8"/>
        <v/>
      </c>
      <c r="BR16" s="35" t="str">
        <f t="shared" si="9"/>
        <v/>
      </c>
      <c r="BS16" s="35" t="str">
        <f t="shared" si="10"/>
        <v/>
      </c>
      <c r="BT16" s="35" t="str">
        <f t="shared" si="11"/>
        <v/>
      </c>
      <c r="BU16" s="35" t="str">
        <f t="shared" si="12"/>
        <v/>
      </c>
      <c r="BV16" s="35" t="str">
        <f t="shared" si="13"/>
        <v/>
      </c>
      <c r="BW16" s="35" t="str">
        <f t="shared" si="14"/>
        <v/>
      </c>
      <c r="BX16" s="35" t="str">
        <f t="shared" si="15"/>
        <v/>
      </c>
      <c r="BY16" s="35" t="str">
        <f t="shared" si="16"/>
        <v/>
      </c>
      <c r="BZ16" s="35" t="str">
        <f t="shared" si="17"/>
        <v/>
      </c>
      <c r="CA16" s="35" t="str">
        <f t="shared" si="18"/>
        <v/>
      </c>
      <c r="CB16" s="35" t="str">
        <f t="shared" si="19"/>
        <v/>
      </c>
      <c r="CC16" s="35" t="str">
        <f t="shared" si="20"/>
        <v/>
      </c>
      <c r="CD16" s="35" t="str">
        <f t="shared" si="21"/>
        <v/>
      </c>
      <c r="CE16" s="35" t="str">
        <f t="shared" si="22"/>
        <v/>
      </c>
      <c r="CF16" s="35" t="str">
        <f t="shared" si="23"/>
        <v/>
      </c>
      <c r="CG16" s="35" t="str">
        <f t="shared" si="24"/>
        <v/>
      </c>
      <c r="CH16" s="35" t="str">
        <f t="shared" si="25"/>
        <v/>
      </c>
      <c r="CI16" s="35" t="str">
        <f t="shared" si="26"/>
        <v/>
      </c>
      <c r="CJ16" s="35" t="str">
        <f t="shared" si="27"/>
        <v/>
      </c>
      <c r="CK16" s="35" t="str">
        <f t="shared" si="28"/>
        <v/>
      </c>
      <c r="CL16" s="87" t="str">
        <f t="shared" si="29"/>
        <v>0</v>
      </c>
      <c r="CM16" s="87">
        <f>FLOOR('point-grade'!CO16,0.01)</f>
        <v>0</v>
      </c>
      <c r="CN16" s="82" t="str">
        <f t="shared" si="0"/>
        <v/>
      </c>
      <c r="CO16" s="145" t="str">
        <f t="shared" si="1"/>
        <v>0</v>
      </c>
      <c r="CP16" s="51">
        <f t="shared" si="30"/>
        <v>0</v>
      </c>
      <c r="CQ16" s="51">
        <f t="shared" si="31"/>
        <v>0</v>
      </c>
      <c r="CR16" s="51">
        <f t="shared" si="32"/>
        <v>0</v>
      </c>
      <c r="CS16" s="51">
        <f t="shared" si="33"/>
        <v>0</v>
      </c>
      <c r="CT16" s="51">
        <f t="shared" si="34"/>
        <v>0</v>
      </c>
      <c r="CU16" s="51">
        <f t="shared" si="35"/>
        <v>0</v>
      </c>
      <c r="CV16" s="51">
        <f t="shared" si="36"/>
        <v>0</v>
      </c>
      <c r="CW16" s="51">
        <f t="shared" si="37"/>
        <v>0</v>
      </c>
      <c r="CX16" s="51">
        <f t="shared" si="38"/>
        <v>0</v>
      </c>
      <c r="CY16" s="51">
        <f t="shared" si="39"/>
        <v>0</v>
      </c>
      <c r="CZ16" s="51">
        <f t="shared" si="40"/>
        <v>0</v>
      </c>
      <c r="DA16" s="51">
        <f t="shared" si="41"/>
        <v>0</v>
      </c>
      <c r="DB16" s="51">
        <f t="shared" si="42"/>
        <v>0</v>
      </c>
      <c r="DC16" s="51">
        <f t="shared" si="43"/>
        <v>0</v>
      </c>
      <c r="DD16" s="51">
        <f t="shared" si="44"/>
        <v>0</v>
      </c>
      <c r="DF16" s="51">
        <f t="shared" si="45"/>
        <v>0</v>
      </c>
      <c r="DG16" s="51">
        <f t="shared" si="46"/>
        <v>0</v>
      </c>
      <c r="DH16" s="51">
        <f t="shared" si="47"/>
        <v>0</v>
      </c>
      <c r="DI16" s="51">
        <f t="shared" si="48"/>
        <v>0</v>
      </c>
      <c r="DJ16" s="51">
        <f t="shared" si="49"/>
        <v>0</v>
      </c>
      <c r="DK16" s="51">
        <f t="shared" si="50"/>
        <v>0</v>
      </c>
      <c r="DL16" s="51">
        <f t="shared" si="51"/>
        <v>0</v>
      </c>
      <c r="DM16" s="51">
        <f t="shared" si="52"/>
        <v>0</v>
      </c>
      <c r="DN16" s="51">
        <f t="shared" si="53"/>
        <v>0</v>
      </c>
      <c r="DO16" s="51">
        <f t="shared" si="54"/>
        <v>0</v>
      </c>
      <c r="DQ16" s="43">
        <f t="shared" si="55"/>
        <v>0</v>
      </c>
      <c r="DR16" s="43">
        <f t="shared" si="56"/>
        <v>0</v>
      </c>
      <c r="DS16" s="43">
        <f t="shared" si="57"/>
        <v>0</v>
      </c>
      <c r="DT16" s="43">
        <f t="shared" si="58"/>
        <v>0</v>
      </c>
      <c r="DU16" s="43">
        <f t="shared" si="59"/>
        <v>0</v>
      </c>
      <c r="DV16" s="43">
        <f t="shared" si="60"/>
        <v>0</v>
      </c>
      <c r="DW16" s="43">
        <f t="shared" si="61"/>
        <v>0</v>
      </c>
      <c r="DX16" s="43">
        <f t="shared" si="62"/>
        <v>0</v>
      </c>
      <c r="DY16" s="43">
        <f t="shared" si="63"/>
        <v>0</v>
      </c>
      <c r="DZ16" s="43">
        <f t="shared" si="64"/>
        <v>0</v>
      </c>
      <c r="EA16" s="43">
        <f t="shared" si="65"/>
        <v>0</v>
      </c>
      <c r="EB16" s="43">
        <f t="shared" si="66"/>
        <v>0</v>
      </c>
      <c r="EC16" s="43">
        <f t="shared" si="67"/>
        <v>0</v>
      </c>
      <c r="ED16" s="43">
        <f t="shared" si="68"/>
        <v>0</v>
      </c>
      <c r="EE16" s="43">
        <f t="shared" si="69"/>
        <v>0</v>
      </c>
      <c r="EG16" s="43">
        <f t="shared" si="70"/>
        <v>0</v>
      </c>
      <c r="EH16" s="43">
        <f t="shared" si="71"/>
        <v>0</v>
      </c>
      <c r="EI16" s="43">
        <f t="shared" si="72"/>
        <v>0</v>
      </c>
      <c r="EJ16" s="43">
        <f t="shared" si="73"/>
        <v>0</v>
      </c>
      <c r="EK16" s="43">
        <f t="shared" si="74"/>
        <v>0</v>
      </c>
      <c r="EL16" s="43">
        <f t="shared" si="75"/>
        <v>0</v>
      </c>
      <c r="EM16" s="43">
        <f t="shared" si="76"/>
        <v>0</v>
      </c>
      <c r="EN16" s="43">
        <f t="shared" si="77"/>
        <v>0</v>
      </c>
      <c r="EO16" s="43">
        <f t="shared" si="78"/>
        <v>0</v>
      </c>
      <c r="EP16" s="43">
        <f t="shared" si="79"/>
        <v>0</v>
      </c>
      <c r="EQ16" s="19" t="str">
        <f t="shared" si="80"/>
        <v/>
      </c>
      <c r="ER16" s="19" t="str">
        <f t="shared" si="81"/>
        <v/>
      </c>
      <c r="ES16" s="19" t="str">
        <f t="shared" si="82"/>
        <v/>
      </c>
      <c r="ET16" s="19" t="str">
        <f t="shared" si="83"/>
        <v/>
      </c>
      <c r="EU16" s="19" t="str">
        <f t="shared" si="84"/>
        <v/>
      </c>
      <c r="EV16" s="19" t="str">
        <f t="shared" si="85"/>
        <v/>
      </c>
      <c r="EW16" s="19" t="str">
        <f t="shared" si="86"/>
        <v/>
      </c>
      <c r="EX16" s="19" t="str">
        <f t="shared" si="87"/>
        <v/>
      </c>
      <c r="EY16" s="19" t="str">
        <f t="shared" si="88"/>
        <v/>
      </c>
      <c r="EZ16" s="19" t="str">
        <f t="shared" si="89"/>
        <v/>
      </c>
      <c r="FA16" s="19" t="str">
        <f t="shared" si="90"/>
        <v/>
      </c>
      <c r="FB16" s="19" t="str">
        <f t="shared" si="91"/>
        <v/>
      </c>
      <c r="FC16" s="19" t="str">
        <f t="shared" si="92"/>
        <v/>
      </c>
      <c r="FD16" s="19" t="str">
        <f t="shared" si="93"/>
        <v/>
      </c>
      <c r="FE16" s="19" t="str">
        <f t="shared" si="94"/>
        <v/>
      </c>
      <c r="FF16" s="19" t="str">
        <f t="shared" si="95"/>
        <v/>
      </c>
      <c r="FG16" s="19" t="str">
        <f t="shared" si="96"/>
        <v/>
      </c>
      <c r="FH16" s="19" t="str">
        <f t="shared" si="97"/>
        <v/>
      </c>
      <c r="FI16" s="19" t="str">
        <f t="shared" si="98"/>
        <v/>
      </c>
      <c r="FJ16" s="19" t="str">
        <f t="shared" si="99"/>
        <v/>
      </c>
      <c r="FK16" s="19" t="str">
        <f t="shared" si="100"/>
        <v/>
      </c>
      <c r="FL16" s="19" t="str">
        <f t="shared" si="101"/>
        <v/>
      </c>
      <c r="FM16" s="19" t="str">
        <f t="shared" si="102"/>
        <v/>
      </c>
      <c r="FN16" s="19" t="str">
        <f t="shared" si="103"/>
        <v/>
      </c>
      <c r="FO16" s="19" t="str">
        <f t="shared" si="104"/>
        <v/>
      </c>
      <c r="FP16" s="19">
        <f t="shared" si="105"/>
        <v>0</v>
      </c>
      <c r="FQ16" s="86"/>
    </row>
    <row r="17" spans="1:173" ht="16.350000000000001" customHeight="1" thickBot="1" x14ac:dyDescent="0.65">
      <c r="A17" s="142">
        <v>11</v>
      </c>
      <c r="B17" s="166"/>
      <c r="C17" s="167"/>
      <c r="D17" s="168"/>
      <c r="E17" s="169"/>
      <c r="F17" s="170"/>
      <c r="G17" s="139"/>
      <c r="H17" s="40"/>
      <c r="I17" s="140"/>
      <c r="K17" s="44">
        <v>13</v>
      </c>
      <c r="L17" s="50" t="str">
        <f t="shared" si="2"/>
        <v/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91">
        <f t="shared" si="3"/>
        <v>0</v>
      </c>
      <c r="AM17" s="20" t="str">
        <f>IF('point-grade'!M17="ร","ร",IF('point-grade'!M17="มส","มส",IF('point-grade'!M17="-","ร",IF('point-grade'!M17="","",IF('point-grade'!M17&gt;=80,4,IF('point-grade'!M17&gt;=75,3.5,IF('point-grade'!M17&gt;=70,3,IF('point-grade'!M17&gt;=65,2.5,IF('point-grade'!M17&gt;=60,2,IF('point-grade'!M17&gt;=55,1.5,IF('point-grade'!M17&gt;=50,1,0)))))))))))</f>
        <v/>
      </c>
      <c r="AN17" s="20" t="str">
        <f>IF('point-grade'!N17="ร","ร",IF('point-grade'!N17="มส","มส",IF('point-grade'!N17="-","ร",IF('point-grade'!N17="","",IF('point-grade'!N17&gt;=80,4,IF('point-grade'!N17&gt;=75,3.5,IF('point-grade'!N17&gt;=70,3,IF('point-grade'!N17&gt;=65,2.5,IF('point-grade'!N17&gt;=60,2,IF('point-grade'!N17&gt;=55,1.5,IF('point-grade'!N17&gt;=50,1,0)))))))))))</f>
        <v/>
      </c>
      <c r="AO17" s="20" t="str">
        <f>IF('point-grade'!O17="ร","ร",IF('point-grade'!O17="มส","มส",IF('point-grade'!O17="-","ร",IF('point-grade'!O17="","",IF('point-grade'!O17&gt;=80,4,IF('point-grade'!O17&gt;=75,3.5,IF('point-grade'!O17&gt;=70,3,IF('point-grade'!O17&gt;=65,2.5,IF('point-grade'!O17&gt;=60,2,IF('point-grade'!O17&gt;=55,1.5,IF('point-grade'!O17&gt;=50,1,0)))))))))))</f>
        <v/>
      </c>
      <c r="AP17" s="20" t="str">
        <f>IF('point-grade'!P17="ร","ร",IF('point-grade'!P17="มส","มส",IF('point-grade'!P17="-","ร",IF('point-grade'!P17="","",IF('point-grade'!P17&gt;=80,4,IF('point-grade'!P17&gt;=75,3.5,IF('point-grade'!P17&gt;=70,3,IF('point-grade'!P17&gt;=65,2.5,IF('point-grade'!P17&gt;=60,2,IF('point-grade'!P17&gt;=55,1.5,IF('point-grade'!P17&gt;=50,1,0)))))))))))</f>
        <v/>
      </c>
      <c r="AQ17" s="20" t="str">
        <f>IF('point-grade'!Q17="ร","ร",IF('point-grade'!Q17="มส","มส",IF('point-grade'!Q17="-","ร",IF('point-grade'!Q17="","",IF('point-grade'!Q17&gt;=80,4,IF('point-grade'!Q17&gt;=75,3.5,IF('point-grade'!Q17&gt;=70,3,IF('point-grade'!Q17&gt;=65,2.5,IF('point-grade'!Q17&gt;=60,2,IF('point-grade'!Q17&gt;=55,1.5,IF('point-grade'!Q17&gt;=50,1,0)))))))))))</f>
        <v/>
      </c>
      <c r="AR17" s="20" t="str">
        <f>IF('point-grade'!R17="ร","ร",IF('point-grade'!R17="มส","มส",IF('point-grade'!R17="-","ร",IF('point-grade'!R17="","",IF('point-grade'!R17&gt;=80,4,IF('point-grade'!R17&gt;=75,3.5,IF('point-grade'!R17&gt;=70,3,IF('point-grade'!R17&gt;=65,2.5,IF('point-grade'!R17&gt;=60,2,IF('point-grade'!R17&gt;=55,1.5,IF('point-grade'!R17&gt;=50,1,0)))))))))))</f>
        <v/>
      </c>
      <c r="AS17" s="20" t="str">
        <f>IF('point-grade'!S17="ร","ร",IF('point-grade'!S17="มส","มส",IF('point-grade'!S17="-","ร",IF('point-grade'!S17="","",IF('point-grade'!S17&gt;=80,4,IF('point-grade'!S17&gt;=75,3.5,IF('point-grade'!S17&gt;=70,3,IF('point-grade'!S17&gt;=65,2.5,IF('point-grade'!S17&gt;=60,2,IF('point-grade'!S17&gt;=55,1.5,IF('point-grade'!S17&gt;=50,1,0)))))))))))</f>
        <v/>
      </c>
      <c r="AT17" s="20" t="str">
        <f>IF('point-grade'!T17="ร","ร",IF('point-grade'!T17="มส","มส",IF('point-grade'!T17="-","ร",IF('point-grade'!T17="","",IF('point-grade'!T17&gt;=80,4,IF('point-grade'!T17&gt;=75,3.5,IF('point-grade'!T17&gt;=70,3,IF('point-grade'!T17&gt;=65,2.5,IF('point-grade'!T17&gt;=60,2,IF('point-grade'!T17&gt;=55,1.5,IF('point-grade'!T17&gt;=50,1,0)))))))))))</f>
        <v/>
      </c>
      <c r="AU17" s="20" t="str">
        <f>IF('point-grade'!U17="ร","ร",IF('point-grade'!U17="มส","มส",IF('point-grade'!U17="-","ร",IF('point-grade'!U17="","",IF('point-grade'!U17&gt;=80,4,IF('point-grade'!U17&gt;=75,3.5,IF('point-grade'!U17&gt;=70,3,IF('point-grade'!U17&gt;=65,2.5,IF('point-grade'!U17&gt;=60,2,IF('point-grade'!U17&gt;=55,1.5,IF('point-grade'!U17&gt;=50,1,0)))))))))))</f>
        <v/>
      </c>
      <c r="AV17" s="20" t="str">
        <f>IF('point-grade'!V17="ร","ร",IF('point-grade'!V17="มส","มส",IF('point-grade'!V17="-","ร",IF('point-grade'!V17="","",IF('point-grade'!V17&gt;=80,4,IF('point-grade'!V17&gt;=75,3.5,IF('point-grade'!V17&gt;=70,3,IF('point-grade'!V17&gt;=65,2.5,IF('point-grade'!V17&gt;=60,2,IF('point-grade'!V17&gt;=55,1.5,IF('point-grade'!V17&gt;=50,1,0)))))))))))</f>
        <v/>
      </c>
      <c r="AW17" s="20" t="str">
        <f>IF('point-grade'!W17="ร","ร",IF('point-grade'!W17="มส","มส",IF('point-grade'!W17="-","ร",IF('point-grade'!W17="","",IF('point-grade'!W17&gt;=80,4,IF('point-grade'!W17&gt;=75,3.5,IF('point-grade'!W17&gt;=70,3,IF('point-grade'!W17&gt;=65,2.5,IF('point-grade'!W17&gt;=60,2,IF('point-grade'!W17&gt;=55,1.5,IF('point-grade'!W17&gt;=50,1,0)))))))))))</f>
        <v/>
      </c>
      <c r="AX17" s="20" t="str">
        <f>IF('point-grade'!X17="ร","ร",IF('point-grade'!X17="มส","มส",IF('point-grade'!X17="-","ร",IF('point-grade'!X17="","",IF('point-grade'!X17&gt;=80,4,IF('point-grade'!X17&gt;=75,3.5,IF('point-grade'!X17&gt;=70,3,IF('point-grade'!X17&gt;=65,2.5,IF('point-grade'!X17&gt;=60,2,IF('point-grade'!X17&gt;=55,1.5,IF('point-grade'!X17&gt;=50,1,0)))))))))))</f>
        <v/>
      </c>
      <c r="AY17" s="20" t="str">
        <f>IF('point-grade'!Y17="ร","ร",IF('point-grade'!Y17="มส","มส",IF('point-grade'!Y17="-","ร",IF('point-grade'!Y17="","",IF('point-grade'!Y17&gt;=80,4,IF('point-grade'!Y17&gt;=75,3.5,IF('point-grade'!Y17&gt;=70,3,IF('point-grade'!Y17&gt;=65,2.5,IF('point-grade'!Y17&gt;=60,2,IF('point-grade'!Y17&gt;=55,1.5,IF('point-grade'!Y17&gt;=50,1,0)))))))))))</f>
        <v/>
      </c>
      <c r="AZ17" s="20" t="str">
        <f>IF('point-grade'!Z17="ร","ร",IF('point-grade'!Z17="มส","มส",IF('point-grade'!Z17="-","ร",IF('point-grade'!Z17="","",IF('point-grade'!Z17&gt;=80,4,IF('point-grade'!Z17&gt;=75,3.5,IF('point-grade'!Z17&gt;=70,3,IF('point-grade'!Z17&gt;=65,2.5,IF('point-grade'!Z17&gt;=60,2,IF('point-grade'!Z17&gt;=55,1.5,IF('point-grade'!Z17&gt;=50,1,0)))))))))))</f>
        <v/>
      </c>
      <c r="BA17" s="20" t="str">
        <f>IF('point-grade'!AA17="ร","ร",IF('point-grade'!AA17="มส","มส",IF('point-grade'!AA17="-","ร",IF('point-grade'!AA17="","",IF('point-grade'!AA17&gt;=80,4,IF('point-grade'!AA17&gt;=75,3.5,IF('point-grade'!AA17&gt;=70,3,IF('point-grade'!AA17&gt;=65,2.5,IF('point-grade'!AA17&gt;=60,2,IF('point-grade'!AA17&gt;=55,1.5,IF('point-grade'!AA17&gt;=50,1,0)))))))))))</f>
        <v/>
      </c>
      <c r="BB17" s="20" t="str">
        <f>IF('point-grade'!AB17="ร","ร",IF('point-grade'!AB17="มส","มส",IF('point-grade'!AB17="-","ร",IF('point-grade'!AB17="","",IF('point-grade'!AB17&gt;=80,4,IF('point-grade'!AB17&gt;=75,3.5,IF('point-grade'!AB17&gt;=70,3,IF('point-grade'!AB17&gt;=65,2.5,IF('point-grade'!AB17&gt;=60,2,IF('point-grade'!AB17&gt;=55,1.5,IF('point-grade'!AB17&gt;=50,1,0)))))))))))</f>
        <v/>
      </c>
      <c r="BC17" s="20" t="str">
        <f>IF('point-grade'!AC17="ร","ร",IF('point-grade'!AC17="มส","มส",IF('point-grade'!AC17="-","ร",IF('point-grade'!AC17="","",IF('point-grade'!AC17&gt;=80,4,IF('point-grade'!AC17&gt;=75,3.5,IF('point-grade'!AC17&gt;=70,3,IF('point-grade'!AC17&gt;=65,2.5,IF('point-grade'!AC17&gt;=60,2,IF('point-grade'!AC17&gt;=55,1.5,IF('point-grade'!AC17&gt;=50,1,0)))))))))))</f>
        <v/>
      </c>
      <c r="BD17" s="20" t="str">
        <f>IF('point-grade'!AD17="ร","ร",IF('point-grade'!AD17="มส","มส",IF('point-grade'!AD17="-","ร",IF('point-grade'!AD17="","",IF('point-grade'!AD17&gt;=80,4,IF('point-grade'!AD17&gt;=75,3.5,IF('point-grade'!AD17&gt;=70,3,IF('point-grade'!AD17&gt;=65,2.5,IF('point-grade'!AD17&gt;=60,2,IF('point-grade'!AD17&gt;=55,1.5,IF('point-grade'!AD17&gt;=50,1,0)))))))))))</f>
        <v/>
      </c>
      <c r="BE17" s="20" t="str">
        <f>IF('point-grade'!AE17="ร","ร",IF('point-grade'!AE17="มส","มส",IF('point-grade'!AE17="-","ร",IF('point-grade'!AE17="","",IF('point-grade'!AE17&gt;=80,4,IF('point-grade'!AE17&gt;=75,3.5,IF('point-grade'!AE17&gt;=70,3,IF('point-grade'!AE17&gt;=65,2.5,IF('point-grade'!AE17&gt;=60,2,IF('point-grade'!AE17&gt;=55,1.5,IF('point-grade'!AE17&gt;=50,1,0)))))))))))</f>
        <v/>
      </c>
      <c r="BF17" s="20" t="str">
        <f>IF('point-grade'!AF17="ร","ร",IF('point-grade'!AF17="มส","มส",IF('point-grade'!AF17="-","ร",IF('point-grade'!AF17="","",IF('point-grade'!AF17&gt;=80,4,IF('point-grade'!AF17&gt;=75,3.5,IF('point-grade'!AF17&gt;=70,3,IF('point-grade'!AF17&gt;=65,2.5,IF('point-grade'!AF17&gt;=60,2,IF('point-grade'!AF17&gt;=55,1.5,IF('point-grade'!AF17&gt;=50,1,0)))))))))))</f>
        <v/>
      </c>
      <c r="BG17" s="20" t="str">
        <f>IF('point-grade'!AG17="ร","ร",IF('point-grade'!AG17="มส","มส",IF('point-grade'!AG17="-","ร",IF('point-grade'!AG17="","",IF('point-grade'!AG17&gt;=80,4,IF('point-grade'!AG17&gt;=75,3.5,IF('point-grade'!AG17&gt;=70,3,IF('point-grade'!AG17&gt;=65,2.5,IF('point-grade'!AG17&gt;=60,2,IF('point-grade'!AG17&gt;=55,1.5,IF('point-grade'!AG17&gt;=50,1,0)))))))))))</f>
        <v/>
      </c>
      <c r="BH17" s="20" t="str">
        <f>IF('point-grade'!AH17="ร","ร",IF('point-grade'!AH17="มส","มส",IF('point-grade'!AH17="-","ร",IF('point-grade'!AH17="","",IF('point-grade'!AH17&gt;=80,4,IF('point-grade'!AH17&gt;=75,3.5,IF('point-grade'!AH17&gt;=70,3,IF('point-grade'!AH17&gt;=65,2.5,IF('point-grade'!AH17&gt;=60,2,IF('point-grade'!AH17&gt;=55,1.5,IF('point-grade'!AH17&gt;=50,1,0)))))))))))</f>
        <v/>
      </c>
      <c r="BI17" s="20" t="str">
        <f>IF('point-grade'!AI17="ร","ร",IF('point-grade'!AI17="มส","มส",IF('point-grade'!AI17="-","ร",IF('point-grade'!AI17="","",IF('point-grade'!AI17&gt;=80,4,IF('point-grade'!AI17&gt;=75,3.5,IF('point-grade'!AI17&gt;=70,3,IF('point-grade'!AI17&gt;=65,2.5,IF('point-grade'!AI17&gt;=60,2,IF('point-grade'!AI17&gt;=55,1.5,IF('point-grade'!AI17&gt;=50,1,0)))))))))))</f>
        <v/>
      </c>
      <c r="BJ17" s="20" t="str">
        <f>IF('point-grade'!AJ17="ร","ร",IF('point-grade'!AJ17="มส","มส",IF('point-grade'!AJ17="-","ร",IF('point-grade'!AJ17="","",IF('point-grade'!AJ17&gt;=80,4,IF('point-grade'!AJ17&gt;=75,3.5,IF('point-grade'!AJ17&gt;=70,3,IF('point-grade'!AJ17&gt;=65,2.5,IF('point-grade'!AJ17&gt;=60,2,IF('point-grade'!AJ17&gt;=55,1.5,IF('point-grade'!AJ17&gt;=50,1,0)))))))))))</f>
        <v/>
      </c>
      <c r="BK17" s="20" t="str">
        <f>IF('point-grade'!AK17="ร","ร",IF('point-grade'!AK17="มส","มส",IF('point-grade'!AK17="-","ร",IF('point-grade'!AK17="","",IF('point-grade'!AK17&gt;=80,4,IF('point-grade'!AK17&gt;=75,3.5,IF('point-grade'!AK17&gt;=70,3,IF('point-grade'!AK17&gt;=65,2.5,IF('point-grade'!AK17&gt;=60,2,IF('point-grade'!AK17&gt;=55,1.5,IF('point-grade'!AK17&gt;=50,1,0)))))))))))</f>
        <v/>
      </c>
      <c r="BL17" s="20"/>
      <c r="BM17" s="35" t="str">
        <f t="shared" si="4"/>
        <v/>
      </c>
      <c r="BN17" s="35" t="str">
        <f t="shared" si="5"/>
        <v/>
      </c>
      <c r="BO17" s="35" t="str">
        <f t="shared" si="6"/>
        <v/>
      </c>
      <c r="BP17" s="35" t="str">
        <f t="shared" si="7"/>
        <v/>
      </c>
      <c r="BQ17" s="35" t="str">
        <f t="shared" si="8"/>
        <v/>
      </c>
      <c r="BR17" s="35" t="str">
        <f t="shared" si="9"/>
        <v/>
      </c>
      <c r="BS17" s="35" t="str">
        <f t="shared" si="10"/>
        <v/>
      </c>
      <c r="BT17" s="35" t="str">
        <f t="shared" si="11"/>
        <v/>
      </c>
      <c r="BU17" s="35" t="str">
        <f t="shared" si="12"/>
        <v/>
      </c>
      <c r="BV17" s="35" t="str">
        <f t="shared" si="13"/>
        <v/>
      </c>
      <c r="BW17" s="35" t="str">
        <f t="shared" si="14"/>
        <v/>
      </c>
      <c r="BX17" s="35" t="str">
        <f t="shared" si="15"/>
        <v/>
      </c>
      <c r="BY17" s="35" t="str">
        <f t="shared" si="16"/>
        <v/>
      </c>
      <c r="BZ17" s="35" t="str">
        <f t="shared" si="17"/>
        <v/>
      </c>
      <c r="CA17" s="35" t="str">
        <f t="shared" si="18"/>
        <v/>
      </c>
      <c r="CB17" s="35" t="str">
        <f t="shared" si="19"/>
        <v/>
      </c>
      <c r="CC17" s="35" t="str">
        <f t="shared" si="20"/>
        <v/>
      </c>
      <c r="CD17" s="35" t="str">
        <f t="shared" si="21"/>
        <v/>
      </c>
      <c r="CE17" s="35" t="str">
        <f t="shared" si="22"/>
        <v/>
      </c>
      <c r="CF17" s="35" t="str">
        <f t="shared" si="23"/>
        <v/>
      </c>
      <c r="CG17" s="35" t="str">
        <f t="shared" si="24"/>
        <v/>
      </c>
      <c r="CH17" s="35" t="str">
        <f t="shared" si="25"/>
        <v/>
      </c>
      <c r="CI17" s="35" t="str">
        <f t="shared" si="26"/>
        <v/>
      </c>
      <c r="CJ17" s="35" t="str">
        <f t="shared" si="27"/>
        <v/>
      </c>
      <c r="CK17" s="35" t="str">
        <f t="shared" si="28"/>
        <v/>
      </c>
      <c r="CL17" s="87" t="str">
        <f t="shared" si="29"/>
        <v>0</v>
      </c>
      <c r="CM17" s="87">
        <f>FLOOR('point-grade'!CO17,0.01)</f>
        <v>0</v>
      </c>
      <c r="CN17" s="82" t="str">
        <f t="shared" si="0"/>
        <v/>
      </c>
      <c r="CO17" s="145" t="str">
        <f t="shared" si="1"/>
        <v>0</v>
      </c>
      <c r="CP17" s="51">
        <f t="shared" si="30"/>
        <v>0</v>
      </c>
      <c r="CQ17" s="51">
        <f t="shared" si="31"/>
        <v>0</v>
      </c>
      <c r="CR17" s="51">
        <f t="shared" si="32"/>
        <v>0</v>
      </c>
      <c r="CS17" s="51">
        <f t="shared" si="33"/>
        <v>0</v>
      </c>
      <c r="CT17" s="51">
        <f t="shared" si="34"/>
        <v>0</v>
      </c>
      <c r="CU17" s="51">
        <f t="shared" si="35"/>
        <v>0</v>
      </c>
      <c r="CV17" s="51">
        <f t="shared" si="36"/>
        <v>0</v>
      </c>
      <c r="CW17" s="51">
        <f t="shared" si="37"/>
        <v>0</v>
      </c>
      <c r="CX17" s="51">
        <f t="shared" si="38"/>
        <v>0</v>
      </c>
      <c r="CY17" s="51">
        <f t="shared" si="39"/>
        <v>0</v>
      </c>
      <c r="CZ17" s="51">
        <f t="shared" si="40"/>
        <v>0</v>
      </c>
      <c r="DA17" s="51">
        <f t="shared" si="41"/>
        <v>0</v>
      </c>
      <c r="DB17" s="51">
        <f t="shared" si="42"/>
        <v>0</v>
      </c>
      <c r="DC17" s="51">
        <f t="shared" si="43"/>
        <v>0</v>
      </c>
      <c r="DD17" s="51">
        <f t="shared" si="44"/>
        <v>0</v>
      </c>
      <c r="DF17" s="51">
        <f t="shared" si="45"/>
        <v>0</v>
      </c>
      <c r="DG17" s="51">
        <f t="shared" si="46"/>
        <v>0</v>
      </c>
      <c r="DH17" s="51">
        <f t="shared" si="47"/>
        <v>0</v>
      </c>
      <c r="DI17" s="51">
        <f t="shared" si="48"/>
        <v>0</v>
      </c>
      <c r="DJ17" s="51">
        <f t="shared" si="49"/>
        <v>0</v>
      </c>
      <c r="DK17" s="51">
        <f t="shared" si="50"/>
        <v>0</v>
      </c>
      <c r="DL17" s="51">
        <f t="shared" si="51"/>
        <v>0</v>
      </c>
      <c r="DM17" s="51">
        <f t="shared" si="52"/>
        <v>0</v>
      </c>
      <c r="DN17" s="51">
        <f t="shared" si="53"/>
        <v>0</v>
      </c>
      <c r="DO17" s="51">
        <f t="shared" si="54"/>
        <v>0</v>
      </c>
      <c r="DQ17" s="43">
        <f t="shared" si="55"/>
        <v>0</v>
      </c>
      <c r="DR17" s="43">
        <f t="shared" si="56"/>
        <v>0</v>
      </c>
      <c r="DS17" s="43">
        <f t="shared" si="57"/>
        <v>0</v>
      </c>
      <c r="DT17" s="43">
        <f t="shared" si="58"/>
        <v>0</v>
      </c>
      <c r="DU17" s="43">
        <f t="shared" si="59"/>
        <v>0</v>
      </c>
      <c r="DV17" s="43">
        <f t="shared" si="60"/>
        <v>0</v>
      </c>
      <c r="DW17" s="43">
        <f t="shared" si="61"/>
        <v>0</v>
      </c>
      <c r="DX17" s="43">
        <f t="shared" si="62"/>
        <v>0</v>
      </c>
      <c r="DY17" s="43">
        <f t="shared" si="63"/>
        <v>0</v>
      </c>
      <c r="DZ17" s="43">
        <f t="shared" si="64"/>
        <v>0</v>
      </c>
      <c r="EA17" s="43">
        <f t="shared" si="65"/>
        <v>0</v>
      </c>
      <c r="EB17" s="43">
        <f t="shared" si="66"/>
        <v>0</v>
      </c>
      <c r="EC17" s="43">
        <f t="shared" si="67"/>
        <v>0</v>
      </c>
      <c r="ED17" s="43">
        <f t="shared" si="68"/>
        <v>0</v>
      </c>
      <c r="EE17" s="43">
        <f t="shared" si="69"/>
        <v>0</v>
      </c>
      <c r="EG17" s="43">
        <f t="shared" si="70"/>
        <v>0</v>
      </c>
      <c r="EH17" s="43">
        <f t="shared" si="71"/>
        <v>0</v>
      </c>
      <c r="EI17" s="43">
        <f t="shared" si="72"/>
        <v>0</v>
      </c>
      <c r="EJ17" s="43">
        <f t="shared" si="73"/>
        <v>0</v>
      </c>
      <c r="EK17" s="43">
        <f t="shared" si="74"/>
        <v>0</v>
      </c>
      <c r="EL17" s="43">
        <f t="shared" si="75"/>
        <v>0</v>
      </c>
      <c r="EM17" s="43">
        <f t="shared" si="76"/>
        <v>0</v>
      </c>
      <c r="EN17" s="43">
        <f t="shared" si="77"/>
        <v>0</v>
      </c>
      <c r="EO17" s="43">
        <f t="shared" si="78"/>
        <v>0</v>
      </c>
      <c r="EP17" s="43">
        <f t="shared" si="79"/>
        <v>0</v>
      </c>
      <c r="EQ17" s="19" t="str">
        <f t="shared" si="80"/>
        <v/>
      </c>
      <c r="ER17" s="19" t="str">
        <f t="shared" si="81"/>
        <v/>
      </c>
      <c r="ES17" s="19" t="str">
        <f t="shared" si="82"/>
        <v/>
      </c>
      <c r="ET17" s="19" t="str">
        <f t="shared" si="83"/>
        <v/>
      </c>
      <c r="EU17" s="19" t="str">
        <f t="shared" si="84"/>
        <v/>
      </c>
      <c r="EV17" s="19" t="str">
        <f t="shared" si="85"/>
        <v/>
      </c>
      <c r="EW17" s="19" t="str">
        <f t="shared" si="86"/>
        <v/>
      </c>
      <c r="EX17" s="19" t="str">
        <f t="shared" si="87"/>
        <v/>
      </c>
      <c r="EY17" s="19" t="str">
        <f t="shared" si="88"/>
        <v/>
      </c>
      <c r="EZ17" s="19" t="str">
        <f t="shared" si="89"/>
        <v/>
      </c>
      <c r="FA17" s="19" t="str">
        <f t="shared" si="90"/>
        <v/>
      </c>
      <c r="FB17" s="19" t="str">
        <f t="shared" si="91"/>
        <v/>
      </c>
      <c r="FC17" s="19" t="str">
        <f t="shared" si="92"/>
        <v/>
      </c>
      <c r="FD17" s="19" t="str">
        <f t="shared" si="93"/>
        <v/>
      </c>
      <c r="FE17" s="19" t="str">
        <f t="shared" si="94"/>
        <v/>
      </c>
      <c r="FF17" s="19" t="str">
        <f t="shared" si="95"/>
        <v/>
      </c>
      <c r="FG17" s="19" t="str">
        <f t="shared" si="96"/>
        <v/>
      </c>
      <c r="FH17" s="19" t="str">
        <f t="shared" si="97"/>
        <v/>
      </c>
      <c r="FI17" s="19" t="str">
        <f t="shared" si="98"/>
        <v/>
      </c>
      <c r="FJ17" s="19" t="str">
        <f t="shared" si="99"/>
        <v/>
      </c>
      <c r="FK17" s="19" t="str">
        <f t="shared" si="100"/>
        <v/>
      </c>
      <c r="FL17" s="19" t="str">
        <f t="shared" si="101"/>
        <v/>
      </c>
      <c r="FM17" s="19" t="str">
        <f t="shared" si="102"/>
        <v/>
      </c>
      <c r="FN17" s="19" t="str">
        <f t="shared" si="103"/>
        <v/>
      </c>
      <c r="FO17" s="19" t="str">
        <f t="shared" si="104"/>
        <v/>
      </c>
      <c r="FP17" s="19">
        <f t="shared" si="105"/>
        <v>0</v>
      </c>
      <c r="FQ17" s="85"/>
    </row>
    <row r="18" spans="1:173" ht="16.350000000000001" customHeight="1" thickBot="1" x14ac:dyDescent="0.65">
      <c r="A18" s="142">
        <v>12</v>
      </c>
      <c r="B18" s="166"/>
      <c r="C18" s="167"/>
      <c r="D18" s="168"/>
      <c r="E18" s="169"/>
      <c r="F18" s="170"/>
      <c r="G18" s="139"/>
      <c r="H18" s="40"/>
      <c r="I18" s="140"/>
      <c r="K18" s="44">
        <v>14</v>
      </c>
      <c r="L18" s="50" t="str">
        <f t="shared" si="2"/>
        <v/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91">
        <f t="shared" si="3"/>
        <v>0</v>
      </c>
      <c r="AM18" s="20" t="str">
        <f>IF('point-grade'!M18="ร","ร",IF('point-grade'!M18="มส","มส",IF('point-grade'!M18="-","ร",IF('point-grade'!M18="","",IF('point-grade'!M18&gt;=80,4,IF('point-grade'!M18&gt;=75,3.5,IF('point-grade'!M18&gt;=70,3,IF('point-grade'!M18&gt;=65,2.5,IF('point-grade'!M18&gt;=60,2,IF('point-grade'!M18&gt;=55,1.5,IF('point-grade'!M18&gt;=50,1,0)))))))))))</f>
        <v/>
      </c>
      <c r="AN18" s="20" t="str">
        <f>IF('point-grade'!N18="ร","ร",IF('point-grade'!N18="มส","มส",IF('point-grade'!N18="-","ร",IF('point-grade'!N18="","",IF('point-grade'!N18&gt;=80,4,IF('point-grade'!N18&gt;=75,3.5,IF('point-grade'!N18&gt;=70,3,IF('point-grade'!N18&gt;=65,2.5,IF('point-grade'!N18&gt;=60,2,IF('point-grade'!N18&gt;=55,1.5,IF('point-grade'!N18&gt;=50,1,0)))))))))))</f>
        <v/>
      </c>
      <c r="AO18" s="20" t="str">
        <f>IF('point-grade'!O18="ร","ร",IF('point-grade'!O18="มส","มส",IF('point-grade'!O18="-","ร",IF('point-grade'!O18="","",IF('point-grade'!O18&gt;=80,4,IF('point-grade'!O18&gt;=75,3.5,IF('point-grade'!O18&gt;=70,3,IF('point-grade'!O18&gt;=65,2.5,IF('point-grade'!O18&gt;=60,2,IF('point-grade'!O18&gt;=55,1.5,IF('point-grade'!O18&gt;=50,1,0)))))))))))</f>
        <v/>
      </c>
      <c r="AP18" s="20" t="str">
        <f>IF('point-grade'!P18="ร","ร",IF('point-grade'!P18="มส","มส",IF('point-grade'!P18="-","ร",IF('point-grade'!P18="","",IF('point-grade'!P18&gt;=80,4,IF('point-grade'!P18&gt;=75,3.5,IF('point-grade'!P18&gt;=70,3,IF('point-grade'!P18&gt;=65,2.5,IF('point-grade'!P18&gt;=60,2,IF('point-grade'!P18&gt;=55,1.5,IF('point-grade'!P18&gt;=50,1,0)))))))))))</f>
        <v/>
      </c>
      <c r="AQ18" s="20" t="str">
        <f>IF('point-grade'!Q18="ร","ร",IF('point-grade'!Q18="มส","มส",IF('point-grade'!Q18="-","ร",IF('point-grade'!Q18="","",IF('point-grade'!Q18&gt;=80,4,IF('point-grade'!Q18&gt;=75,3.5,IF('point-grade'!Q18&gt;=70,3,IF('point-grade'!Q18&gt;=65,2.5,IF('point-grade'!Q18&gt;=60,2,IF('point-grade'!Q18&gt;=55,1.5,IF('point-grade'!Q18&gt;=50,1,0)))))))))))</f>
        <v/>
      </c>
      <c r="AR18" s="20" t="str">
        <f>IF('point-grade'!R18="ร","ร",IF('point-grade'!R18="มส","มส",IF('point-grade'!R18="-","ร",IF('point-grade'!R18="","",IF('point-grade'!R18&gt;=80,4,IF('point-grade'!R18&gt;=75,3.5,IF('point-grade'!R18&gt;=70,3,IF('point-grade'!R18&gt;=65,2.5,IF('point-grade'!R18&gt;=60,2,IF('point-grade'!R18&gt;=55,1.5,IF('point-grade'!R18&gt;=50,1,0)))))))))))</f>
        <v/>
      </c>
      <c r="AS18" s="20" t="str">
        <f>IF('point-grade'!S18="ร","ร",IF('point-grade'!S18="มส","มส",IF('point-grade'!S18="-","ร",IF('point-grade'!S18="","",IF('point-grade'!S18&gt;=80,4,IF('point-grade'!S18&gt;=75,3.5,IF('point-grade'!S18&gt;=70,3,IF('point-grade'!S18&gt;=65,2.5,IF('point-grade'!S18&gt;=60,2,IF('point-grade'!S18&gt;=55,1.5,IF('point-grade'!S18&gt;=50,1,0)))))))))))</f>
        <v/>
      </c>
      <c r="AT18" s="20" t="str">
        <f>IF('point-grade'!T18="ร","ร",IF('point-grade'!T18="มส","มส",IF('point-grade'!T18="-","ร",IF('point-grade'!T18="","",IF('point-grade'!T18&gt;=80,4,IF('point-grade'!T18&gt;=75,3.5,IF('point-grade'!T18&gt;=70,3,IF('point-grade'!T18&gt;=65,2.5,IF('point-grade'!T18&gt;=60,2,IF('point-grade'!T18&gt;=55,1.5,IF('point-grade'!T18&gt;=50,1,0)))))))))))</f>
        <v/>
      </c>
      <c r="AU18" s="20" t="str">
        <f>IF('point-grade'!U18="ร","ร",IF('point-grade'!U18="มส","มส",IF('point-grade'!U18="-","ร",IF('point-grade'!U18="","",IF('point-grade'!U18&gt;=80,4,IF('point-grade'!U18&gt;=75,3.5,IF('point-grade'!U18&gt;=70,3,IF('point-grade'!U18&gt;=65,2.5,IF('point-grade'!U18&gt;=60,2,IF('point-grade'!U18&gt;=55,1.5,IF('point-grade'!U18&gt;=50,1,0)))))))))))</f>
        <v/>
      </c>
      <c r="AV18" s="20" t="str">
        <f>IF('point-grade'!V18="ร","ร",IF('point-grade'!V18="มส","มส",IF('point-grade'!V18="-","ร",IF('point-grade'!V18="","",IF('point-grade'!V18&gt;=80,4,IF('point-grade'!V18&gt;=75,3.5,IF('point-grade'!V18&gt;=70,3,IF('point-grade'!V18&gt;=65,2.5,IF('point-grade'!V18&gt;=60,2,IF('point-grade'!V18&gt;=55,1.5,IF('point-grade'!V18&gt;=50,1,0)))))))))))</f>
        <v/>
      </c>
      <c r="AW18" s="20" t="str">
        <f>IF('point-grade'!W18="ร","ร",IF('point-grade'!W18="มส","มส",IF('point-grade'!W18="-","ร",IF('point-grade'!W18="","",IF('point-grade'!W18&gt;=80,4,IF('point-grade'!W18&gt;=75,3.5,IF('point-grade'!W18&gt;=70,3,IF('point-grade'!W18&gt;=65,2.5,IF('point-grade'!W18&gt;=60,2,IF('point-grade'!W18&gt;=55,1.5,IF('point-grade'!W18&gt;=50,1,0)))))))))))</f>
        <v/>
      </c>
      <c r="AX18" s="20" t="str">
        <f>IF('point-grade'!X18="ร","ร",IF('point-grade'!X18="มส","มส",IF('point-grade'!X18="-","ร",IF('point-grade'!X18="","",IF('point-grade'!X18&gt;=80,4,IF('point-grade'!X18&gt;=75,3.5,IF('point-grade'!X18&gt;=70,3,IF('point-grade'!X18&gt;=65,2.5,IF('point-grade'!X18&gt;=60,2,IF('point-grade'!X18&gt;=55,1.5,IF('point-grade'!X18&gt;=50,1,0)))))))))))</f>
        <v/>
      </c>
      <c r="AY18" s="20" t="str">
        <f>IF('point-grade'!Y18="ร","ร",IF('point-grade'!Y18="มส","มส",IF('point-grade'!Y18="-","ร",IF('point-grade'!Y18="","",IF('point-grade'!Y18&gt;=80,4,IF('point-grade'!Y18&gt;=75,3.5,IF('point-grade'!Y18&gt;=70,3,IF('point-grade'!Y18&gt;=65,2.5,IF('point-grade'!Y18&gt;=60,2,IF('point-grade'!Y18&gt;=55,1.5,IF('point-grade'!Y18&gt;=50,1,0)))))))))))</f>
        <v/>
      </c>
      <c r="AZ18" s="20" t="str">
        <f>IF('point-grade'!Z18="ร","ร",IF('point-grade'!Z18="มส","มส",IF('point-grade'!Z18="-","ร",IF('point-grade'!Z18="","",IF('point-grade'!Z18&gt;=80,4,IF('point-grade'!Z18&gt;=75,3.5,IF('point-grade'!Z18&gt;=70,3,IF('point-grade'!Z18&gt;=65,2.5,IF('point-grade'!Z18&gt;=60,2,IF('point-grade'!Z18&gt;=55,1.5,IF('point-grade'!Z18&gt;=50,1,0)))))))))))</f>
        <v/>
      </c>
      <c r="BA18" s="20" t="str">
        <f>IF('point-grade'!AA18="ร","ร",IF('point-grade'!AA18="มส","มส",IF('point-grade'!AA18="-","ร",IF('point-grade'!AA18="","",IF('point-grade'!AA18&gt;=80,4,IF('point-grade'!AA18&gt;=75,3.5,IF('point-grade'!AA18&gt;=70,3,IF('point-grade'!AA18&gt;=65,2.5,IF('point-grade'!AA18&gt;=60,2,IF('point-grade'!AA18&gt;=55,1.5,IF('point-grade'!AA18&gt;=50,1,0)))))))))))</f>
        <v/>
      </c>
      <c r="BB18" s="20" t="str">
        <f>IF('point-grade'!AB18="ร","ร",IF('point-grade'!AB18="มส","มส",IF('point-grade'!AB18="-","ร",IF('point-grade'!AB18="","",IF('point-grade'!AB18&gt;=80,4,IF('point-grade'!AB18&gt;=75,3.5,IF('point-grade'!AB18&gt;=70,3,IF('point-grade'!AB18&gt;=65,2.5,IF('point-grade'!AB18&gt;=60,2,IF('point-grade'!AB18&gt;=55,1.5,IF('point-grade'!AB18&gt;=50,1,0)))))))))))</f>
        <v/>
      </c>
      <c r="BC18" s="20" t="str">
        <f>IF('point-grade'!AC18="ร","ร",IF('point-grade'!AC18="มส","มส",IF('point-grade'!AC18="-","ร",IF('point-grade'!AC18="","",IF('point-grade'!AC18&gt;=80,4,IF('point-grade'!AC18&gt;=75,3.5,IF('point-grade'!AC18&gt;=70,3,IF('point-grade'!AC18&gt;=65,2.5,IF('point-grade'!AC18&gt;=60,2,IF('point-grade'!AC18&gt;=55,1.5,IF('point-grade'!AC18&gt;=50,1,0)))))))))))</f>
        <v/>
      </c>
      <c r="BD18" s="20" t="str">
        <f>IF('point-grade'!AD18="ร","ร",IF('point-grade'!AD18="มส","มส",IF('point-grade'!AD18="-","ร",IF('point-grade'!AD18="","",IF('point-grade'!AD18&gt;=80,4,IF('point-grade'!AD18&gt;=75,3.5,IF('point-grade'!AD18&gt;=70,3,IF('point-grade'!AD18&gt;=65,2.5,IF('point-grade'!AD18&gt;=60,2,IF('point-grade'!AD18&gt;=55,1.5,IF('point-grade'!AD18&gt;=50,1,0)))))))))))</f>
        <v/>
      </c>
      <c r="BE18" s="20" t="str">
        <f>IF('point-grade'!AE18="ร","ร",IF('point-grade'!AE18="มส","มส",IF('point-grade'!AE18="-","ร",IF('point-grade'!AE18="","",IF('point-grade'!AE18&gt;=80,4,IF('point-grade'!AE18&gt;=75,3.5,IF('point-grade'!AE18&gt;=70,3,IF('point-grade'!AE18&gt;=65,2.5,IF('point-grade'!AE18&gt;=60,2,IF('point-grade'!AE18&gt;=55,1.5,IF('point-grade'!AE18&gt;=50,1,0)))))))))))</f>
        <v/>
      </c>
      <c r="BF18" s="20" t="str">
        <f>IF('point-grade'!AF18="ร","ร",IF('point-grade'!AF18="มส","มส",IF('point-grade'!AF18="-","ร",IF('point-grade'!AF18="","",IF('point-grade'!AF18&gt;=80,4,IF('point-grade'!AF18&gt;=75,3.5,IF('point-grade'!AF18&gt;=70,3,IF('point-grade'!AF18&gt;=65,2.5,IF('point-grade'!AF18&gt;=60,2,IF('point-grade'!AF18&gt;=55,1.5,IF('point-grade'!AF18&gt;=50,1,0)))))))))))</f>
        <v/>
      </c>
      <c r="BG18" s="20" t="str">
        <f>IF('point-grade'!AG18="ร","ร",IF('point-grade'!AG18="มส","มส",IF('point-grade'!AG18="-","ร",IF('point-grade'!AG18="","",IF('point-grade'!AG18&gt;=80,4,IF('point-grade'!AG18&gt;=75,3.5,IF('point-grade'!AG18&gt;=70,3,IF('point-grade'!AG18&gt;=65,2.5,IF('point-grade'!AG18&gt;=60,2,IF('point-grade'!AG18&gt;=55,1.5,IF('point-grade'!AG18&gt;=50,1,0)))))))))))</f>
        <v/>
      </c>
      <c r="BH18" s="20" t="str">
        <f>IF('point-grade'!AH18="ร","ร",IF('point-grade'!AH18="มส","มส",IF('point-grade'!AH18="-","ร",IF('point-grade'!AH18="","",IF('point-grade'!AH18&gt;=80,4,IF('point-grade'!AH18&gt;=75,3.5,IF('point-grade'!AH18&gt;=70,3,IF('point-grade'!AH18&gt;=65,2.5,IF('point-grade'!AH18&gt;=60,2,IF('point-grade'!AH18&gt;=55,1.5,IF('point-grade'!AH18&gt;=50,1,0)))))))))))</f>
        <v/>
      </c>
      <c r="BI18" s="20" t="str">
        <f>IF('point-grade'!AI18="ร","ร",IF('point-grade'!AI18="มส","มส",IF('point-grade'!AI18="-","ร",IF('point-grade'!AI18="","",IF('point-grade'!AI18&gt;=80,4,IF('point-grade'!AI18&gt;=75,3.5,IF('point-grade'!AI18&gt;=70,3,IF('point-grade'!AI18&gt;=65,2.5,IF('point-grade'!AI18&gt;=60,2,IF('point-grade'!AI18&gt;=55,1.5,IF('point-grade'!AI18&gt;=50,1,0)))))))))))</f>
        <v/>
      </c>
      <c r="BJ18" s="20" t="str">
        <f>IF('point-grade'!AJ18="ร","ร",IF('point-grade'!AJ18="มส","มส",IF('point-grade'!AJ18="-","ร",IF('point-grade'!AJ18="","",IF('point-grade'!AJ18&gt;=80,4,IF('point-grade'!AJ18&gt;=75,3.5,IF('point-grade'!AJ18&gt;=70,3,IF('point-grade'!AJ18&gt;=65,2.5,IF('point-grade'!AJ18&gt;=60,2,IF('point-grade'!AJ18&gt;=55,1.5,IF('point-grade'!AJ18&gt;=50,1,0)))))))))))</f>
        <v/>
      </c>
      <c r="BK18" s="20" t="str">
        <f>IF('point-grade'!AK18="ร","ร",IF('point-grade'!AK18="มส","มส",IF('point-grade'!AK18="-","ร",IF('point-grade'!AK18="","",IF('point-grade'!AK18&gt;=80,4,IF('point-grade'!AK18&gt;=75,3.5,IF('point-grade'!AK18&gt;=70,3,IF('point-grade'!AK18&gt;=65,2.5,IF('point-grade'!AK18&gt;=60,2,IF('point-grade'!AK18&gt;=55,1.5,IF('point-grade'!AK18&gt;=50,1,0)))))))))))</f>
        <v/>
      </c>
      <c r="BL18" s="20"/>
      <c r="BM18" s="35" t="str">
        <f t="shared" si="4"/>
        <v/>
      </c>
      <c r="BN18" s="35" t="str">
        <f t="shared" si="5"/>
        <v/>
      </c>
      <c r="BO18" s="35" t="str">
        <f t="shared" si="6"/>
        <v/>
      </c>
      <c r="BP18" s="35" t="str">
        <f t="shared" si="7"/>
        <v/>
      </c>
      <c r="BQ18" s="35" t="str">
        <f t="shared" si="8"/>
        <v/>
      </c>
      <c r="BR18" s="35" t="str">
        <f t="shared" si="9"/>
        <v/>
      </c>
      <c r="BS18" s="35" t="str">
        <f t="shared" si="10"/>
        <v/>
      </c>
      <c r="BT18" s="35" t="str">
        <f t="shared" si="11"/>
        <v/>
      </c>
      <c r="BU18" s="35" t="str">
        <f t="shared" si="12"/>
        <v/>
      </c>
      <c r="BV18" s="35" t="str">
        <f t="shared" si="13"/>
        <v/>
      </c>
      <c r="BW18" s="35" t="str">
        <f t="shared" si="14"/>
        <v/>
      </c>
      <c r="BX18" s="35" t="str">
        <f t="shared" si="15"/>
        <v/>
      </c>
      <c r="BY18" s="35" t="str">
        <f t="shared" si="16"/>
        <v/>
      </c>
      <c r="BZ18" s="35" t="str">
        <f t="shared" si="17"/>
        <v/>
      </c>
      <c r="CA18" s="35" t="str">
        <f t="shared" si="18"/>
        <v/>
      </c>
      <c r="CB18" s="35" t="str">
        <f t="shared" si="19"/>
        <v/>
      </c>
      <c r="CC18" s="35" t="str">
        <f t="shared" si="20"/>
        <v/>
      </c>
      <c r="CD18" s="35" t="str">
        <f t="shared" si="21"/>
        <v/>
      </c>
      <c r="CE18" s="35" t="str">
        <f t="shared" si="22"/>
        <v/>
      </c>
      <c r="CF18" s="35" t="str">
        <f t="shared" si="23"/>
        <v/>
      </c>
      <c r="CG18" s="35" t="str">
        <f t="shared" si="24"/>
        <v/>
      </c>
      <c r="CH18" s="35" t="str">
        <f t="shared" si="25"/>
        <v/>
      </c>
      <c r="CI18" s="35" t="str">
        <f t="shared" si="26"/>
        <v/>
      </c>
      <c r="CJ18" s="35" t="str">
        <f t="shared" si="27"/>
        <v/>
      </c>
      <c r="CK18" s="35" t="str">
        <f t="shared" si="28"/>
        <v/>
      </c>
      <c r="CL18" s="87" t="str">
        <f t="shared" si="29"/>
        <v>0</v>
      </c>
      <c r="CM18" s="87">
        <f>FLOOR('point-grade'!CO18,0.01)</f>
        <v>0</v>
      </c>
      <c r="CN18" s="82" t="str">
        <f t="shared" si="0"/>
        <v/>
      </c>
      <c r="CO18" s="145" t="str">
        <f t="shared" si="1"/>
        <v>0</v>
      </c>
      <c r="CP18" s="51">
        <f t="shared" si="30"/>
        <v>0</v>
      </c>
      <c r="CQ18" s="51">
        <f t="shared" si="31"/>
        <v>0</v>
      </c>
      <c r="CR18" s="51">
        <f t="shared" si="32"/>
        <v>0</v>
      </c>
      <c r="CS18" s="51">
        <f t="shared" si="33"/>
        <v>0</v>
      </c>
      <c r="CT18" s="51">
        <f t="shared" si="34"/>
        <v>0</v>
      </c>
      <c r="CU18" s="51">
        <f t="shared" si="35"/>
        <v>0</v>
      </c>
      <c r="CV18" s="51">
        <f t="shared" si="36"/>
        <v>0</v>
      </c>
      <c r="CW18" s="51">
        <f t="shared" si="37"/>
        <v>0</v>
      </c>
      <c r="CX18" s="51">
        <f t="shared" si="38"/>
        <v>0</v>
      </c>
      <c r="CY18" s="51">
        <f t="shared" si="39"/>
        <v>0</v>
      </c>
      <c r="CZ18" s="51">
        <f t="shared" si="40"/>
        <v>0</v>
      </c>
      <c r="DA18" s="51">
        <f t="shared" si="41"/>
        <v>0</v>
      </c>
      <c r="DB18" s="51">
        <f t="shared" si="42"/>
        <v>0</v>
      </c>
      <c r="DC18" s="51">
        <f t="shared" si="43"/>
        <v>0</v>
      </c>
      <c r="DD18" s="51">
        <f t="shared" si="44"/>
        <v>0</v>
      </c>
      <c r="DF18" s="51">
        <f t="shared" si="45"/>
        <v>0</v>
      </c>
      <c r="DG18" s="51">
        <f t="shared" si="46"/>
        <v>0</v>
      </c>
      <c r="DH18" s="51">
        <f t="shared" si="47"/>
        <v>0</v>
      </c>
      <c r="DI18" s="51">
        <f t="shared" si="48"/>
        <v>0</v>
      </c>
      <c r="DJ18" s="51">
        <f t="shared" si="49"/>
        <v>0</v>
      </c>
      <c r="DK18" s="51">
        <f t="shared" si="50"/>
        <v>0</v>
      </c>
      <c r="DL18" s="51">
        <f t="shared" si="51"/>
        <v>0</v>
      </c>
      <c r="DM18" s="51">
        <f t="shared" si="52"/>
        <v>0</v>
      </c>
      <c r="DN18" s="51">
        <f t="shared" si="53"/>
        <v>0</v>
      </c>
      <c r="DO18" s="51">
        <f t="shared" si="54"/>
        <v>0</v>
      </c>
      <c r="DQ18" s="43">
        <f t="shared" si="55"/>
        <v>0</v>
      </c>
      <c r="DR18" s="43">
        <f t="shared" si="56"/>
        <v>0</v>
      </c>
      <c r="DS18" s="43">
        <f t="shared" si="57"/>
        <v>0</v>
      </c>
      <c r="DT18" s="43">
        <f t="shared" si="58"/>
        <v>0</v>
      </c>
      <c r="DU18" s="43">
        <f t="shared" si="59"/>
        <v>0</v>
      </c>
      <c r="DV18" s="43">
        <f t="shared" si="60"/>
        <v>0</v>
      </c>
      <c r="DW18" s="43">
        <f t="shared" si="61"/>
        <v>0</v>
      </c>
      <c r="DX18" s="43">
        <f t="shared" si="62"/>
        <v>0</v>
      </c>
      <c r="DY18" s="43">
        <f t="shared" si="63"/>
        <v>0</v>
      </c>
      <c r="DZ18" s="43">
        <f t="shared" si="64"/>
        <v>0</v>
      </c>
      <c r="EA18" s="43">
        <f t="shared" si="65"/>
        <v>0</v>
      </c>
      <c r="EB18" s="43">
        <f t="shared" si="66"/>
        <v>0</v>
      </c>
      <c r="EC18" s="43">
        <f t="shared" si="67"/>
        <v>0</v>
      </c>
      <c r="ED18" s="43">
        <f t="shared" si="68"/>
        <v>0</v>
      </c>
      <c r="EE18" s="43">
        <f t="shared" si="69"/>
        <v>0</v>
      </c>
      <c r="EG18" s="43">
        <f t="shared" si="70"/>
        <v>0</v>
      </c>
      <c r="EH18" s="43">
        <f t="shared" si="71"/>
        <v>0</v>
      </c>
      <c r="EI18" s="43">
        <f t="shared" si="72"/>
        <v>0</v>
      </c>
      <c r="EJ18" s="43">
        <f t="shared" si="73"/>
        <v>0</v>
      </c>
      <c r="EK18" s="43">
        <f t="shared" si="74"/>
        <v>0</v>
      </c>
      <c r="EL18" s="43">
        <f t="shared" si="75"/>
        <v>0</v>
      </c>
      <c r="EM18" s="43">
        <f t="shared" si="76"/>
        <v>0</v>
      </c>
      <c r="EN18" s="43">
        <f t="shared" si="77"/>
        <v>0</v>
      </c>
      <c r="EO18" s="43">
        <f t="shared" si="78"/>
        <v>0</v>
      </c>
      <c r="EP18" s="43">
        <f t="shared" si="79"/>
        <v>0</v>
      </c>
      <c r="EQ18" s="19" t="str">
        <f t="shared" si="80"/>
        <v/>
      </c>
      <c r="ER18" s="19" t="str">
        <f t="shared" si="81"/>
        <v/>
      </c>
      <c r="ES18" s="19" t="str">
        <f t="shared" si="82"/>
        <v/>
      </c>
      <c r="ET18" s="19" t="str">
        <f t="shared" si="83"/>
        <v/>
      </c>
      <c r="EU18" s="19" t="str">
        <f t="shared" si="84"/>
        <v/>
      </c>
      <c r="EV18" s="19" t="str">
        <f t="shared" si="85"/>
        <v/>
      </c>
      <c r="EW18" s="19" t="str">
        <f t="shared" si="86"/>
        <v/>
      </c>
      <c r="EX18" s="19" t="str">
        <f t="shared" si="87"/>
        <v/>
      </c>
      <c r="EY18" s="19" t="str">
        <f t="shared" si="88"/>
        <v/>
      </c>
      <c r="EZ18" s="19" t="str">
        <f t="shared" si="89"/>
        <v/>
      </c>
      <c r="FA18" s="19" t="str">
        <f t="shared" si="90"/>
        <v/>
      </c>
      <c r="FB18" s="19" t="str">
        <f t="shared" si="91"/>
        <v/>
      </c>
      <c r="FC18" s="19" t="str">
        <f t="shared" si="92"/>
        <v/>
      </c>
      <c r="FD18" s="19" t="str">
        <f t="shared" si="93"/>
        <v/>
      </c>
      <c r="FE18" s="19" t="str">
        <f t="shared" si="94"/>
        <v/>
      </c>
      <c r="FF18" s="19" t="str">
        <f t="shared" si="95"/>
        <v/>
      </c>
      <c r="FG18" s="19" t="str">
        <f t="shared" si="96"/>
        <v/>
      </c>
      <c r="FH18" s="19" t="str">
        <f t="shared" si="97"/>
        <v/>
      </c>
      <c r="FI18" s="19" t="str">
        <f t="shared" si="98"/>
        <v/>
      </c>
      <c r="FJ18" s="19" t="str">
        <f t="shared" si="99"/>
        <v/>
      </c>
      <c r="FK18" s="19" t="str">
        <f t="shared" si="100"/>
        <v/>
      </c>
      <c r="FL18" s="19" t="str">
        <f t="shared" si="101"/>
        <v/>
      </c>
      <c r="FM18" s="19" t="str">
        <f t="shared" si="102"/>
        <v/>
      </c>
      <c r="FN18" s="19" t="str">
        <f t="shared" si="103"/>
        <v/>
      </c>
      <c r="FO18" s="19" t="str">
        <f t="shared" si="104"/>
        <v/>
      </c>
      <c r="FP18" s="19">
        <f t="shared" si="105"/>
        <v>0</v>
      </c>
      <c r="FQ18" s="85"/>
    </row>
    <row r="19" spans="1:173" ht="16.350000000000001" customHeight="1" thickBot="1" x14ac:dyDescent="0.65">
      <c r="A19" s="142">
        <v>13</v>
      </c>
      <c r="B19" s="166"/>
      <c r="C19" s="167"/>
      <c r="D19" s="168"/>
      <c r="E19" s="169"/>
      <c r="F19" s="170"/>
      <c r="G19" s="139"/>
      <c r="H19" s="40"/>
      <c r="I19" s="140"/>
      <c r="K19" s="44">
        <v>15</v>
      </c>
      <c r="L19" s="50" t="str">
        <f t="shared" si="2"/>
        <v/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91">
        <f t="shared" si="3"/>
        <v>0</v>
      </c>
      <c r="AM19" s="20" t="str">
        <f>IF('point-grade'!M19="ร","ร",IF('point-grade'!M19="มส","มส",IF('point-grade'!M19="-","ร",IF('point-grade'!M19="","",IF('point-grade'!M19&gt;=80,4,IF('point-grade'!M19&gt;=75,3.5,IF('point-grade'!M19&gt;=70,3,IF('point-grade'!M19&gt;=65,2.5,IF('point-grade'!M19&gt;=60,2,IF('point-grade'!M19&gt;=55,1.5,IF('point-grade'!M19&gt;=50,1,0)))))))))))</f>
        <v/>
      </c>
      <c r="AN19" s="20" t="str">
        <f>IF('point-grade'!N19="ร","ร",IF('point-grade'!N19="มส","มส",IF('point-grade'!N19="-","ร",IF('point-grade'!N19="","",IF('point-grade'!N19&gt;=80,4,IF('point-grade'!N19&gt;=75,3.5,IF('point-grade'!N19&gt;=70,3,IF('point-grade'!N19&gt;=65,2.5,IF('point-grade'!N19&gt;=60,2,IF('point-grade'!N19&gt;=55,1.5,IF('point-grade'!N19&gt;=50,1,0)))))))))))</f>
        <v/>
      </c>
      <c r="AO19" s="20" t="str">
        <f>IF('point-grade'!O19="ร","ร",IF('point-grade'!O19="มส","มส",IF('point-grade'!O19="-","ร",IF('point-grade'!O19="","",IF('point-grade'!O19&gt;=80,4,IF('point-grade'!O19&gt;=75,3.5,IF('point-grade'!O19&gt;=70,3,IF('point-grade'!O19&gt;=65,2.5,IF('point-grade'!O19&gt;=60,2,IF('point-grade'!O19&gt;=55,1.5,IF('point-grade'!O19&gt;=50,1,0)))))))))))</f>
        <v/>
      </c>
      <c r="AP19" s="20" t="str">
        <f>IF('point-grade'!P19="ร","ร",IF('point-grade'!P19="มส","มส",IF('point-grade'!P19="-","ร",IF('point-grade'!P19="","",IF('point-grade'!P19&gt;=80,4,IF('point-grade'!P19&gt;=75,3.5,IF('point-grade'!P19&gt;=70,3,IF('point-grade'!P19&gt;=65,2.5,IF('point-grade'!P19&gt;=60,2,IF('point-grade'!P19&gt;=55,1.5,IF('point-grade'!P19&gt;=50,1,0)))))))))))</f>
        <v/>
      </c>
      <c r="AQ19" s="20" t="str">
        <f>IF('point-grade'!Q19="ร","ร",IF('point-grade'!Q19="มส","มส",IF('point-grade'!Q19="-","ร",IF('point-grade'!Q19="","",IF('point-grade'!Q19&gt;=80,4,IF('point-grade'!Q19&gt;=75,3.5,IF('point-grade'!Q19&gt;=70,3,IF('point-grade'!Q19&gt;=65,2.5,IF('point-grade'!Q19&gt;=60,2,IF('point-grade'!Q19&gt;=55,1.5,IF('point-grade'!Q19&gt;=50,1,0)))))))))))</f>
        <v/>
      </c>
      <c r="AR19" s="20" t="str">
        <f>IF('point-grade'!R19="ร","ร",IF('point-grade'!R19="มส","มส",IF('point-grade'!R19="-","ร",IF('point-grade'!R19="","",IF('point-grade'!R19&gt;=80,4,IF('point-grade'!R19&gt;=75,3.5,IF('point-grade'!R19&gt;=70,3,IF('point-grade'!R19&gt;=65,2.5,IF('point-grade'!R19&gt;=60,2,IF('point-grade'!R19&gt;=55,1.5,IF('point-grade'!R19&gt;=50,1,0)))))))))))</f>
        <v/>
      </c>
      <c r="AS19" s="20" t="str">
        <f>IF('point-grade'!S19="ร","ร",IF('point-grade'!S19="มส","มส",IF('point-grade'!S19="-","ร",IF('point-grade'!S19="","",IF('point-grade'!S19&gt;=80,4,IF('point-grade'!S19&gt;=75,3.5,IF('point-grade'!S19&gt;=70,3,IF('point-grade'!S19&gt;=65,2.5,IF('point-grade'!S19&gt;=60,2,IF('point-grade'!S19&gt;=55,1.5,IF('point-grade'!S19&gt;=50,1,0)))))))))))</f>
        <v/>
      </c>
      <c r="AT19" s="20" t="str">
        <f>IF('point-grade'!T19="ร","ร",IF('point-grade'!T19="มส","มส",IF('point-grade'!T19="-","ร",IF('point-grade'!T19="","",IF('point-grade'!T19&gt;=80,4,IF('point-grade'!T19&gt;=75,3.5,IF('point-grade'!T19&gt;=70,3,IF('point-grade'!T19&gt;=65,2.5,IF('point-grade'!T19&gt;=60,2,IF('point-grade'!T19&gt;=55,1.5,IF('point-grade'!T19&gt;=50,1,0)))))))))))</f>
        <v/>
      </c>
      <c r="AU19" s="20" t="str">
        <f>IF('point-grade'!U19="ร","ร",IF('point-grade'!U19="มส","มส",IF('point-grade'!U19="-","ร",IF('point-grade'!U19="","",IF('point-grade'!U19&gt;=80,4,IF('point-grade'!U19&gt;=75,3.5,IF('point-grade'!U19&gt;=70,3,IF('point-grade'!U19&gt;=65,2.5,IF('point-grade'!U19&gt;=60,2,IF('point-grade'!U19&gt;=55,1.5,IF('point-grade'!U19&gt;=50,1,0)))))))))))</f>
        <v/>
      </c>
      <c r="AV19" s="20" t="str">
        <f>IF('point-grade'!V19="ร","ร",IF('point-grade'!V19="มส","มส",IF('point-grade'!V19="-","ร",IF('point-grade'!V19="","",IF('point-grade'!V19&gt;=80,4,IF('point-grade'!V19&gt;=75,3.5,IF('point-grade'!V19&gt;=70,3,IF('point-grade'!V19&gt;=65,2.5,IF('point-grade'!V19&gt;=60,2,IF('point-grade'!V19&gt;=55,1.5,IF('point-grade'!V19&gt;=50,1,0)))))))))))</f>
        <v/>
      </c>
      <c r="AW19" s="20" t="str">
        <f>IF('point-grade'!W19="ร","ร",IF('point-grade'!W19="มส","มส",IF('point-grade'!W19="-","ร",IF('point-grade'!W19="","",IF('point-grade'!W19&gt;=80,4,IF('point-grade'!W19&gt;=75,3.5,IF('point-grade'!W19&gt;=70,3,IF('point-grade'!W19&gt;=65,2.5,IF('point-grade'!W19&gt;=60,2,IF('point-grade'!W19&gt;=55,1.5,IF('point-grade'!W19&gt;=50,1,0)))))))))))</f>
        <v/>
      </c>
      <c r="AX19" s="20" t="str">
        <f>IF('point-grade'!X19="ร","ร",IF('point-grade'!X19="มส","มส",IF('point-grade'!X19="-","ร",IF('point-grade'!X19="","",IF('point-grade'!X19&gt;=80,4,IF('point-grade'!X19&gt;=75,3.5,IF('point-grade'!X19&gt;=70,3,IF('point-grade'!X19&gt;=65,2.5,IF('point-grade'!X19&gt;=60,2,IF('point-grade'!X19&gt;=55,1.5,IF('point-grade'!X19&gt;=50,1,0)))))))))))</f>
        <v/>
      </c>
      <c r="AY19" s="20" t="str">
        <f>IF('point-grade'!Y19="ร","ร",IF('point-grade'!Y19="มส","มส",IF('point-grade'!Y19="-","ร",IF('point-grade'!Y19="","",IF('point-grade'!Y19&gt;=80,4,IF('point-grade'!Y19&gt;=75,3.5,IF('point-grade'!Y19&gt;=70,3,IF('point-grade'!Y19&gt;=65,2.5,IF('point-grade'!Y19&gt;=60,2,IF('point-grade'!Y19&gt;=55,1.5,IF('point-grade'!Y19&gt;=50,1,0)))))))))))</f>
        <v/>
      </c>
      <c r="AZ19" s="20" t="str">
        <f>IF('point-grade'!Z19="ร","ร",IF('point-grade'!Z19="มส","มส",IF('point-grade'!Z19="-","ร",IF('point-grade'!Z19="","",IF('point-grade'!Z19&gt;=80,4,IF('point-grade'!Z19&gt;=75,3.5,IF('point-grade'!Z19&gt;=70,3,IF('point-grade'!Z19&gt;=65,2.5,IF('point-grade'!Z19&gt;=60,2,IF('point-grade'!Z19&gt;=55,1.5,IF('point-grade'!Z19&gt;=50,1,0)))))))))))</f>
        <v/>
      </c>
      <c r="BA19" s="20" t="str">
        <f>IF('point-grade'!AA19="ร","ร",IF('point-grade'!AA19="มส","มส",IF('point-grade'!AA19="-","ร",IF('point-grade'!AA19="","",IF('point-grade'!AA19&gt;=80,4,IF('point-grade'!AA19&gt;=75,3.5,IF('point-grade'!AA19&gt;=70,3,IF('point-grade'!AA19&gt;=65,2.5,IF('point-grade'!AA19&gt;=60,2,IF('point-grade'!AA19&gt;=55,1.5,IF('point-grade'!AA19&gt;=50,1,0)))))))))))</f>
        <v/>
      </c>
      <c r="BB19" s="20" t="str">
        <f>IF('point-grade'!AB19="ร","ร",IF('point-grade'!AB19="มส","มส",IF('point-grade'!AB19="-","ร",IF('point-grade'!AB19="","",IF('point-grade'!AB19&gt;=80,4,IF('point-grade'!AB19&gt;=75,3.5,IF('point-grade'!AB19&gt;=70,3,IF('point-grade'!AB19&gt;=65,2.5,IF('point-grade'!AB19&gt;=60,2,IF('point-grade'!AB19&gt;=55,1.5,IF('point-grade'!AB19&gt;=50,1,0)))))))))))</f>
        <v/>
      </c>
      <c r="BC19" s="20" t="str">
        <f>IF('point-grade'!AC19="ร","ร",IF('point-grade'!AC19="มส","มส",IF('point-grade'!AC19="-","ร",IF('point-grade'!AC19="","",IF('point-grade'!AC19&gt;=80,4,IF('point-grade'!AC19&gt;=75,3.5,IF('point-grade'!AC19&gt;=70,3,IF('point-grade'!AC19&gt;=65,2.5,IF('point-grade'!AC19&gt;=60,2,IF('point-grade'!AC19&gt;=55,1.5,IF('point-grade'!AC19&gt;=50,1,0)))))))))))</f>
        <v/>
      </c>
      <c r="BD19" s="20" t="str">
        <f>IF('point-grade'!AD19="ร","ร",IF('point-grade'!AD19="มส","มส",IF('point-grade'!AD19="-","ร",IF('point-grade'!AD19="","",IF('point-grade'!AD19&gt;=80,4,IF('point-grade'!AD19&gt;=75,3.5,IF('point-grade'!AD19&gt;=70,3,IF('point-grade'!AD19&gt;=65,2.5,IF('point-grade'!AD19&gt;=60,2,IF('point-grade'!AD19&gt;=55,1.5,IF('point-grade'!AD19&gt;=50,1,0)))))))))))</f>
        <v/>
      </c>
      <c r="BE19" s="20" t="str">
        <f>IF('point-grade'!AE19="ร","ร",IF('point-grade'!AE19="มส","มส",IF('point-grade'!AE19="-","ร",IF('point-grade'!AE19="","",IF('point-grade'!AE19&gt;=80,4,IF('point-grade'!AE19&gt;=75,3.5,IF('point-grade'!AE19&gt;=70,3,IF('point-grade'!AE19&gt;=65,2.5,IF('point-grade'!AE19&gt;=60,2,IF('point-grade'!AE19&gt;=55,1.5,IF('point-grade'!AE19&gt;=50,1,0)))))))))))</f>
        <v/>
      </c>
      <c r="BF19" s="20" t="str">
        <f>IF('point-grade'!AF19="ร","ร",IF('point-grade'!AF19="มส","มส",IF('point-grade'!AF19="-","ร",IF('point-grade'!AF19="","",IF('point-grade'!AF19&gt;=80,4,IF('point-grade'!AF19&gt;=75,3.5,IF('point-grade'!AF19&gt;=70,3,IF('point-grade'!AF19&gt;=65,2.5,IF('point-grade'!AF19&gt;=60,2,IF('point-grade'!AF19&gt;=55,1.5,IF('point-grade'!AF19&gt;=50,1,0)))))))))))</f>
        <v/>
      </c>
      <c r="BG19" s="20" t="str">
        <f>IF('point-grade'!AG19="ร","ร",IF('point-grade'!AG19="มส","มส",IF('point-grade'!AG19="-","ร",IF('point-grade'!AG19="","",IF('point-grade'!AG19&gt;=80,4,IF('point-grade'!AG19&gt;=75,3.5,IF('point-grade'!AG19&gt;=70,3,IF('point-grade'!AG19&gt;=65,2.5,IF('point-grade'!AG19&gt;=60,2,IF('point-grade'!AG19&gt;=55,1.5,IF('point-grade'!AG19&gt;=50,1,0)))))))))))</f>
        <v/>
      </c>
      <c r="BH19" s="20" t="str">
        <f>IF('point-grade'!AH19="ร","ร",IF('point-grade'!AH19="มส","มส",IF('point-grade'!AH19="-","ร",IF('point-grade'!AH19="","",IF('point-grade'!AH19&gt;=80,4,IF('point-grade'!AH19&gt;=75,3.5,IF('point-grade'!AH19&gt;=70,3,IF('point-grade'!AH19&gt;=65,2.5,IF('point-grade'!AH19&gt;=60,2,IF('point-grade'!AH19&gt;=55,1.5,IF('point-grade'!AH19&gt;=50,1,0)))))))))))</f>
        <v/>
      </c>
      <c r="BI19" s="20" t="str">
        <f>IF('point-grade'!AI19="ร","ร",IF('point-grade'!AI19="มส","มส",IF('point-grade'!AI19="-","ร",IF('point-grade'!AI19="","",IF('point-grade'!AI19&gt;=80,4,IF('point-grade'!AI19&gt;=75,3.5,IF('point-grade'!AI19&gt;=70,3,IF('point-grade'!AI19&gt;=65,2.5,IF('point-grade'!AI19&gt;=60,2,IF('point-grade'!AI19&gt;=55,1.5,IF('point-grade'!AI19&gt;=50,1,0)))))))))))</f>
        <v/>
      </c>
      <c r="BJ19" s="20" t="str">
        <f>IF('point-grade'!AJ19="ร","ร",IF('point-grade'!AJ19="มส","มส",IF('point-grade'!AJ19="-","ร",IF('point-grade'!AJ19="","",IF('point-grade'!AJ19&gt;=80,4,IF('point-grade'!AJ19&gt;=75,3.5,IF('point-grade'!AJ19&gt;=70,3,IF('point-grade'!AJ19&gt;=65,2.5,IF('point-grade'!AJ19&gt;=60,2,IF('point-grade'!AJ19&gt;=55,1.5,IF('point-grade'!AJ19&gt;=50,1,0)))))))))))</f>
        <v/>
      </c>
      <c r="BK19" s="20" t="str">
        <f>IF('point-grade'!AK19="ร","ร",IF('point-grade'!AK19="มส","มส",IF('point-grade'!AK19="-","ร",IF('point-grade'!AK19="","",IF('point-grade'!AK19&gt;=80,4,IF('point-grade'!AK19&gt;=75,3.5,IF('point-grade'!AK19&gt;=70,3,IF('point-grade'!AK19&gt;=65,2.5,IF('point-grade'!AK19&gt;=60,2,IF('point-grade'!AK19&gt;=55,1.5,IF('point-grade'!AK19&gt;=50,1,0)))))))))))</f>
        <v/>
      </c>
      <c r="BL19" s="20"/>
      <c r="BM19" s="35" t="str">
        <f t="shared" si="4"/>
        <v/>
      </c>
      <c r="BN19" s="35" t="str">
        <f t="shared" si="5"/>
        <v/>
      </c>
      <c r="BO19" s="35" t="str">
        <f t="shared" si="6"/>
        <v/>
      </c>
      <c r="BP19" s="35" t="str">
        <f t="shared" si="7"/>
        <v/>
      </c>
      <c r="BQ19" s="35" t="str">
        <f t="shared" si="8"/>
        <v/>
      </c>
      <c r="BR19" s="35" t="str">
        <f t="shared" si="9"/>
        <v/>
      </c>
      <c r="BS19" s="35" t="str">
        <f t="shared" si="10"/>
        <v/>
      </c>
      <c r="BT19" s="35" t="str">
        <f t="shared" si="11"/>
        <v/>
      </c>
      <c r="BU19" s="35" t="str">
        <f t="shared" si="12"/>
        <v/>
      </c>
      <c r="BV19" s="35" t="str">
        <f t="shared" si="13"/>
        <v/>
      </c>
      <c r="BW19" s="35" t="str">
        <f t="shared" si="14"/>
        <v/>
      </c>
      <c r="BX19" s="35" t="str">
        <f t="shared" si="15"/>
        <v/>
      </c>
      <c r="BY19" s="35" t="str">
        <f t="shared" si="16"/>
        <v/>
      </c>
      <c r="BZ19" s="35" t="str">
        <f t="shared" si="17"/>
        <v/>
      </c>
      <c r="CA19" s="35" t="str">
        <f t="shared" si="18"/>
        <v/>
      </c>
      <c r="CB19" s="35" t="str">
        <f t="shared" si="19"/>
        <v/>
      </c>
      <c r="CC19" s="35" t="str">
        <f t="shared" si="20"/>
        <v/>
      </c>
      <c r="CD19" s="35" t="str">
        <f t="shared" si="21"/>
        <v/>
      </c>
      <c r="CE19" s="35" t="str">
        <f t="shared" si="22"/>
        <v/>
      </c>
      <c r="CF19" s="35" t="str">
        <f t="shared" si="23"/>
        <v/>
      </c>
      <c r="CG19" s="35" t="str">
        <f t="shared" si="24"/>
        <v/>
      </c>
      <c r="CH19" s="35" t="str">
        <f t="shared" si="25"/>
        <v/>
      </c>
      <c r="CI19" s="35" t="str">
        <f t="shared" si="26"/>
        <v/>
      </c>
      <c r="CJ19" s="35" t="str">
        <f t="shared" si="27"/>
        <v/>
      </c>
      <c r="CK19" s="35" t="str">
        <f t="shared" si="28"/>
        <v/>
      </c>
      <c r="CL19" s="87" t="str">
        <f t="shared" si="29"/>
        <v>0</v>
      </c>
      <c r="CM19" s="87">
        <f>FLOOR('point-grade'!CO19,0.01)</f>
        <v>0</v>
      </c>
      <c r="CN19" s="82" t="str">
        <f t="shared" si="0"/>
        <v/>
      </c>
      <c r="CO19" s="145" t="str">
        <f t="shared" si="1"/>
        <v>0</v>
      </c>
      <c r="CP19" s="51">
        <f t="shared" si="30"/>
        <v>0</v>
      </c>
      <c r="CQ19" s="51">
        <f t="shared" si="31"/>
        <v>0</v>
      </c>
      <c r="CR19" s="51">
        <f t="shared" si="32"/>
        <v>0</v>
      </c>
      <c r="CS19" s="51">
        <f t="shared" si="33"/>
        <v>0</v>
      </c>
      <c r="CT19" s="51">
        <f t="shared" si="34"/>
        <v>0</v>
      </c>
      <c r="CU19" s="51">
        <f t="shared" si="35"/>
        <v>0</v>
      </c>
      <c r="CV19" s="51">
        <f t="shared" si="36"/>
        <v>0</v>
      </c>
      <c r="CW19" s="51">
        <f t="shared" si="37"/>
        <v>0</v>
      </c>
      <c r="CX19" s="51">
        <f t="shared" si="38"/>
        <v>0</v>
      </c>
      <c r="CY19" s="51">
        <f t="shared" si="39"/>
        <v>0</v>
      </c>
      <c r="CZ19" s="51">
        <f t="shared" si="40"/>
        <v>0</v>
      </c>
      <c r="DA19" s="51">
        <f t="shared" si="41"/>
        <v>0</v>
      </c>
      <c r="DB19" s="51">
        <f t="shared" si="42"/>
        <v>0</v>
      </c>
      <c r="DC19" s="51">
        <f t="shared" si="43"/>
        <v>0</v>
      </c>
      <c r="DD19" s="51">
        <f t="shared" si="44"/>
        <v>0</v>
      </c>
      <c r="DF19" s="51">
        <f t="shared" si="45"/>
        <v>0</v>
      </c>
      <c r="DG19" s="51">
        <f t="shared" si="46"/>
        <v>0</v>
      </c>
      <c r="DH19" s="51">
        <f t="shared" si="47"/>
        <v>0</v>
      </c>
      <c r="DI19" s="51">
        <f t="shared" si="48"/>
        <v>0</v>
      </c>
      <c r="DJ19" s="51">
        <f t="shared" si="49"/>
        <v>0</v>
      </c>
      <c r="DK19" s="51">
        <f t="shared" si="50"/>
        <v>0</v>
      </c>
      <c r="DL19" s="51">
        <f t="shared" si="51"/>
        <v>0</v>
      </c>
      <c r="DM19" s="51">
        <f t="shared" si="52"/>
        <v>0</v>
      </c>
      <c r="DN19" s="51">
        <f t="shared" si="53"/>
        <v>0</v>
      </c>
      <c r="DO19" s="51">
        <f t="shared" si="54"/>
        <v>0</v>
      </c>
      <c r="DQ19" s="43">
        <f t="shared" si="55"/>
        <v>0</v>
      </c>
      <c r="DR19" s="43">
        <f t="shared" si="56"/>
        <v>0</v>
      </c>
      <c r="DS19" s="43">
        <f t="shared" si="57"/>
        <v>0</v>
      </c>
      <c r="DT19" s="43">
        <f t="shared" si="58"/>
        <v>0</v>
      </c>
      <c r="DU19" s="43">
        <f t="shared" si="59"/>
        <v>0</v>
      </c>
      <c r="DV19" s="43">
        <f t="shared" si="60"/>
        <v>0</v>
      </c>
      <c r="DW19" s="43">
        <f t="shared" si="61"/>
        <v>0</v>
      </c>
      <c r="DX19" s="43">
        <f t="shared" si="62"/>
        <v>0</v>
      </c>
      <c r="DY19" s="43">
        <f t="shared" si="63"/>
        <v>0</v>
      </c>
      <c r="DZ19" s="43">
        <f t="shared" si="64"/>
        <v>0</v>
      </c>
      <c r="EA19" s="43">
        <f t="shared" si="65"/>
        <v>0</v>
      </c>
      <c r="EB19" s="43">
        <f t="shared" si="66"/>
        <v>0</v>
      </c>
      <c r="EC19" s="43">
        <f t="shared" si="67"/>
        <v>0</v>
      </c>
      <c r="ED19" s="43">
        <f t="shared" si="68"/>
        <v>0</v>
      </c>
      <c r="EE19" s="43">
        <f t="shared" si="69"/>
        <v>0</v>
      </c>
      <c r="EG19" s="43">
        <f t="shared" si="70"/>
        <v>0</v>
      </c>
      <c r="EH19" s="43">
        <f t="shared" si="71"/>
        <v>0</v>
      </c>
      <c r="EI19" s="43">
        <f t="shared" si="72"/>
        <v>0</v>
      </c>
      <c r="EJ19" s="43">
        <f t="shared" si="73"/>
        <v>0</v>
      </c>
      <c r="EK19" s="43">
        <f t="shared" si="74"/>
        <v>0</v>
      </c>
      <c r="EL19" s="43">
        <f t="shared" si="75"/>
        <v>0</v>
      </c>
      <c r="EM19" s="43">
        <f t="shared" si="76"/>
        <v>0</v>
      </c>
      <c r="EN19" s="43">
        <f t="shared" si="77"/>
        <v>0</v>
      </c>
      <c r="EO19" s="43">
        <f t="shared" si="78"/>
        <v>0</v>
      </c>
      <c r="EP19" s="43">
        <f t="shared" si="79"/>
        <v>0</v>
      </c>
      <c r="EQ19" s="19" t="str">
        <f t="shared" si="80"/>
        <v/>
      </c>
      <c r="ER19" s="19" t="str">
        <f t="shared" si="81"/>
        <v/>
      </c>
      <c r="ES19" s="19" t="str">
        <f t="shared" si="82"/>
        <v/>
      </c>
      <c r="ET19" s="19" t="str">
        <f t="shared" si="83"/>
        <v/>
      </c>
      <c r="EU19" s="19" t="str">
        <f t="shared" si="84"/>
        <v/>
      </c>
      <c r="EV19" s="19" t="str">
        <f t="shared" si="85"/>
        <v/>
      </c>
      <c r="EW19" s="19" t="str">
        <f t="shared" si="86"/>
        <v/>
      </c>
      <c r="EX19" s="19" t="str">
        <f t="shared" si="87"/>
        <v/>
      </c>
      <c r="EY19" s="19" t="str">
        <f t="shared" si="88"/>
        <v/>
      </c>
      <c r="EZ19" s="19" t="str">
        <f t="shared" si="89"/>
        <v/>
      </c>
      <c r="FA19" s="19" t="str">
        <f t="shared" si="90"/>
        <v/>
      </c>
      <c r="FB19" s="19" t="str">
        <f t="shared" si="91"/>
        <v/>
      </c>
      <c r="FC19" s="19" t="str">
        <f t="shared" si="92"/>
        <v/>
      </c>
      <c r="FD19" s="19" t="str">
        <f t="shared" si="93"/>
        <v/>
      </c>
      <c r="FE19" s="19" t="str">
        <f t="shared" si="94"/>
        <v/>
      </c>
      <c r="FF19" s="19" t="str">
        <f t="shared" si="95"/>
        <v/>
      </c>
      <c r="FG19" s="19" t="str">
        <f t="shared" si="96"/>
        <v/>
      </c>
      <c r="FH19" s="19" t="str">
        <f t="shared" si="97"/>
        <v/>
      </c>
      <c r="FI19" s="19" t="str">
        <f t="shared" si="98"/>
        <v/>
      </c>
      <c r="FJ19" s="19" t="str">
        <f t="shared" si="99"/>
        <v/>
      </c>
      <c r="FK19" s="19" t="str">
        <f t="shared" si="100"/>
        <v/>
      </c>
      <c r="FL19" s="19" t="str">
        <f t="shared" si="101"/>
        <v/>
      </c>
      <c r="FM19" s="19" t="str">
        <f t="shared" si="102"/>
        <v/>
      </c>
      <c r="FN19" s="19" t="str">
        <f t="shared" si="103"/>
        <v/>
      </c>
      <c r="FO19" s="19" t="str">
        <f t="shared" si="104"/>
        <v/>
      </c>
      <c r="FP19" s="19">
        <f t="shared" si="105"/>
        <v>0</v>
      </c>
      <c r="FQ19" s="85"/>
    </row>
    <row r="20" spans="1:173" ht="16.350000000000001" customHeight="1" thickBot="1" x14ac:dyDescent="0.65">
      <c r="A20" s="142">
        <v>14</v>
      </c>
      <c r="B20" s="166"/>
      <c r="C20" s="167"/>
      <c r="D20" s="168"/>
      <c r="E20" s="169"/>
      <c r="F20" s="170"/>
      <c r="G20" s="139"/>
      <c r="H20" s="40"/>
      <c r="I20" s="140"/>
      <c r="K20" s="44">
        <v>16</v>
      </c>
      <c r="L20" s="50" t="str">
        <f t="shared" si="2"/>
        <v/>
      </c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91">
        <f t="shared" si="3"/>
        <v>0</v>
      </c>
      <c r="AM20" s="20" t="str">
        <f>IF('point-grade'!M20="ร","ร",IF('point-grade'!M20="มส","มส",IF('point-grade'!M20="-","ร",IF('point-grade'!M20="","",IF('point-grade'!M20&gt;=80,4,IF('point-grade'!M20&gt;=75,3.5,IF('point-grade'!M20&gt;=70,3,IF('point-grade'!M20&gt;=65,2.5,IF('point-grade'!M20&gt;=60,2,IF('point-grade'!M20&gt;=55,1.5,IF('point-grade'!M20&gt;=50,1,0)))))))))))</f>
        <v/>
      </c>
      <c r="AN20" s="20" t="str">
        <f>IF('point-grade'!N20="ร","ร",IF('point-grade'!N20="มส","มส",IF('point-grade'!N20="-","ร",IF('point-grade'!N20="","",IF('point-grade'!N20&gt;=80,4,IF('point-grade'!N20&gt;=75,3.5,IF('point-grade'!N20&gt;=70,3,IF('point-grade'!N20&gt;=65,2.5,IF('point-grade'!N20&gt;=60,2,IF('point-grade'!N20&gt;=55,1.5,IF('point-grade'!N20&gt;=50,1,0)))))))))))</f>
        <v/>
      </c>
      <c r="AO20" s="20" t="str">
        <f>IF('point-grade'!O20="ร","ร",IF('point-grade'!O20="มส","มส",IF('point-grade'!O20="-","ร",IF('point-grade'!O20="","",IF('point-grade'!O20&gt;=80,4,IF('point-grade'!O20&gt;=75,3.5,IF('point-grade'!O20&gt;=70,3,IF('point-grade'!O20&gt;=65,2.5,IF('point-grade'!O20&gt;=60,2,IF('point-grade'!O20&gt;=55,1.5,IF('point-grade'!O20&gt;=50,1,0)))))))))))</f>
        <v/>
      </c>
      <c r="AP20" s="20" t="str">
        <f>IF('point-grade'!P20="ร","ร",IF('point-grade'!P20="มส","มส",IF('point-grade'!P20="-","ร",IF('point-grade'!P20="","",IF('point-grade'!P20&gt;=80,4,IF('point-grade'!P20&gt;=75,3.5,IF('point-grade'!P20&gt;=70,3,IF('point-grade'!P20&gt;=65,2.5,IF('point-grade'!P20&gt;=60,2,IF('point-grade'!P20&gt;=55,1.5,IF('point-grade'!P20&gt;=50,1,0)))))))))))</f>
        <v/>
      </c>
      <c r="AQ20" s="20" t="str">
        <f>IF('point-grade'!Q20="ร","ร",IF('point-grade'!Q20="มส","มส",IF('point-grade'!Q20="-","ร",IF('point-grade'!Q20="","",IF('point-grade'!Q20&gt;=80,4,IF('point-grade'!Q20&gt;=75,3.5,IF('point-grade'!Q20&gt;=70,3,IF('point-grade'!Q20&gt;=65,2.5,IF('point-grade'!Q20&gt;=60,2,IF('point-grade'!Q20&gt;=55,1.5,IF('point-grade'!Q20&gt;=50,1,0)))))))))))</f>
        <v/>
      </c>
      <c r="AR20" s="20" t="str">
        <f>IF('point-grade'!R20="ร","ร",IF('point-grade'!R20="มส","มส",IF('point-grade'!R20="-","ร",IF('point-grade'!R20="","",IF('point-grade'!R20&gt;=80,4,IF('point-grade'!R20&gt;=75,3.5,IF('point-grade'!R20&gt;=70,3,IF('point-grade'!R20&gt;=65,2.5,IF('point-grade'!R20&gt;=60,2,IF('point-grade'!R20&gt;=55,1.5,IF('point-grade'!R20&gt;=50,1,0)))))))))))</f>
        <v/>
      </c>
      <c r="AS20" s="20" t="str">
        <f>IF('point-grade'!S20="ร","ร",IF('point-grade'!S20="มส","มส",IF('point-grade'!S20="-","ร",IF('point-grade'!S20="","",IF('point-grade'!S20&gt;=80,4,IF('point-grade'!S20&gt;=75,3.5,IF('point-grade'!S20&gt;=70,3,IF('point-grade'!S20&gt;=65,2.5,IF('point-grade'!S20&gt;=60,2,IF('point-grade'!S20&gt;=55,1.5,IF('point-grade'!S20&gt;=50,1,0)))))))))))</f>
        <v/>
      </c>
      <c r="AT20" s="20" t="str">
        <f>IF('point-grade'!T20="ร","ร",IF('point-grade'!T20="มส","มส",IF('point-grade'!T20="-","ร",IF('point-grade'!T20="","",IF('point-grade'!T20&gt;=80,4,IF('point-grade'!T20&gt;=75,3.5,IF('point-grade'!T20&gt;=70,3,IF('point-grade'!T20&gt;=65,2.5,IF('point-grade'!T20&gt;=60,2,IF('point-grade'!T20&gt;=55,1.5,IF('point-grade'!T20&gt;=50,1,0)))))))))))</f>
        <v/>
      </c>
      <c r="AU20" s="20" t="str">
        <f>IF('point-grade'!U20="ร","ร",IF('point-grade'!U20="มส","มส",IF('point-grade'!U20="-","ร",IF('point-grade'!U20="","",IF('point-grade'!U20&gt;=80,4,IF('point-grade'!U20&gt;=75,3.5,IF('point-grade'!U20&gt;=70,3,IF('point-grade'!U20&gt;=65,2.5,IF('point-grade'!U20&gt;=60,2,IF('point-grade'!U20&gt;=55,1.5,IF('point-grade'!U20&gt;=50,1,0)))))))))))</f>
        <v/>
      </c>
      <c r="AV20" s="20" t="str">
        <f>IF('point-grade'!V20="ร","ร",IF('point-grade'!V20="มส","มส",IF('point-grade'!V20="-","ร",IF('point-grade'!V20="","",IF('point-grade'!V20&gt;=80,4,IF('point-grade'!V20&gt;=75,3.5,IF('point-grade'!V20&gt;=70,3,IF('point-grade'!V20&gt;=65,2.5,IF('point-grade'!V20&gt;=60,2,IF('point-grade'!V20&gt;=55,1.5,IF('point-grade'!V20&gt;=50,1,0)))))))))))</f>
        <v/>
      </c>
      <c r="AW20" s="20" t="str">
        <f>IF('point-grade'!W20="ร","ร",IF('point-grade'!W20="มส","มส",IF('point-grade'!W20="-","ร",IF('point-grade'!W20="","",IF('point-grade'!W20&gt;=80,4,IF('point-grade'!W20&gt;=75,3.5,IF('point-grade'!W20&gt;=70,3,IF('point-grade'!W20&gt;=65,2.5,IF('point-grade'!W20&gt;=60,2,IF('point-grade'!W20&gt;=55,1.5,IF('point-grade'!W20&gt;=50,1,0)))))))))))</f>
        <v/>
      </c>
      <c r="AX20" s="20" t="str">
        <f>IF('point-grade'!X20="ร","ร",IF('point-grade'!X20="มส","มส",IF('point-grade'!X20="-","ร",IF('point-grade'!X20="","",IF('point-grade'!X20&gt;=80,4,IF('point-grade'!X20&gt;=75,3.5,IF('point-grade'!X20&gt;=70,3,IF('point-grade'!X20&gt;=65,2.5,IF('point-grade'!X20&gt;=60,2,IF('point-grade'!X20&gt;=55,1.5,IF('point-grade'!X20&gt;=50,1,0)))))))))))</f>
        <v/>
      </c>
      <c r="AY20" s="20" t="str">
        <f>IF('point-grade'!Y20="ร","ร",IF('point-grade'!Y20="มส","มส",IF('point-grade'!Y20="-","ร",IF('point-grade'!Y20="","",IF('point-grade'!Y20&gt;=80,4,IF('point-grade'!Y20&gt;=75,3.5,IF('point-grade'!Y20&gt;=70,3,IF('point-grade'!Y20&gt;=65,2.5,IF('point-grade'!Y20&gt;=60,2,IF('point-grade'!Y20&gt;=55,1.5,IF('point-grade'!Y20&gt;=50,1,0)))))))))))</f>
        <v/>
      </c>
      <c r="AZ20" s="20" t="str">
        <f>IF('point-grade'!Z20="ร","ร",IF('point-grade'!Z20="มส","มส",IF('point-grade'!Z20="-","ร",IF('point-grade'!Z20="","",IF('point-grade'!Z20&gt;=80,4,IF('point-grade'!Z20&gt;=75,3.5,IF('point-grade'!Z20&gt;=70,3,IF('point-grade'!Z20&gt;=65,2.5,IF('point-grade'!Z20&gt;=60,2,IF('point-grade'!Z20&gt;=55,1.5,IF('point-grade'!Z20&gt;=50,1,0)))))))))))</f>
        <v/>
      </c>
      <c r="BA20" s="20" t="str">
        <f>IF('point-grade'!AA20="ร","ร",IF('point-grade'!AA20="มส","มส",IF('point-grade'!AA20="-","ร",IF('point-grade'!AA20="","",IF('point-grade'!AA20&gt;=80,4,IF('point-grade'!AA20&gt;=75,3.5,IF('point-grade'!AA20&gt;=70,3,IF('point-grade'!AA20&gt;=65,2.5,IF('point-grade'!AA20&gt;=60,2,IF('point-grade'!AA20&gt;=55,1.5,IF('point-grade'!AA20&gt;=50,1,0)))))))))))</f>
        <v/>
      </c>
      <c r="BB20" s="20" t="str">
        <f>IF('point-grade'!AB20="ร","ร",IF('point-grade'!AB20="มส","มส",IF('point-grade'!AB20="-","ร",IF('point-grade'!AB20="","",IF('point-grade'!AB20&gt;=80,4,IF('point-grade'!AB20&gt;=75,3.5,IF('point-grade'!AB20&gt;=70,3,IF('point-grade'!AB20&gt;=65,2.5,IF('point-grade'!AB20&gt;=60,2,IF('point-grade'!AB20&gt;=55,1.5,IF('point-grade'!AB20&gt;=50,1,0)))))))))))</f>
        <v/>
      </c>
      <c r="BC20" s="20" t="str">
        <f>IF('point-grade'!AC20="ร","ร",IF('point-grade'!AC20="มส","มส",IF('point-grade'!AC20="-","ร",IF('point-grade'!AC20="","",IF('point-grade'!AC20&gt;=80,4,IF('point-grade'!AC20&gt;=75,3.5,IF('point-grade'!AC20&gt;=70,3,IF('point-grade'!AC20&gt;=65,2.5,IF('point-grade'!AC20&gt;=60,2,IF('point-grade'!AC20&gt;=55,1.5,IF('point-grade'!AC20&gt;=50,1,0)))))))))))</f>
        <v/>
      </c>
      <c r="BD20" s="20" t="str">
        <f>IF('point-grade'!AD20="ร","ร",IF('point-grade'!AD20="มส","มส",IF('point-grade'!AD20="-","ร",IF('point-grade'!AD20="","",IF('point-grade'!AD20&gt;=80,4,IF('point-grade'!AD20&gt;=75,3.5,IF('point-grade'!AD20&gt;=70,3,IF('point-grade'!AD20&gt;=65,2.5,IF('point-grade'!AD20&gt;=60,2,IF('point-grade'!AD20&gt;=55,1.5,IF('point-grade'!AD20&gt;=50,1,0)))))))))))</f>
        <v/>
      </c>
      <c r="BE20" s="20" t="str">
        <f>IF('point-grade'!AE20="ร","ร",IF('point-grade'!AE20="มส","มส",IF('point-grade'!AE20="-","ร",IF('point-grade'!AE20="","",IF('point-grade'!AE20&gt;=80,4,IF('point-grade'!AE20&gt;=75,3.5,IF('point-grade'!AE20&gt;=70,3,IF('point-grade'!AE20&gt;=65,2.5,IF('point-grade'!AE20&gt;=60,2,IF('point-grade'!AE20&gt;=55,1.5,IF('point-grade'!AE20&gt;=50,1,0)))))))))))</f>
        <v/>
      </c>
      <c r="BF20" s="20" t="str">
        <f>IF('point-grade'!AF20="ร","ร",IF('point-grade'!AF20="มส","มส",IF('point-grade'!AF20="-","ร",IF('point-grade'!AF20="","",IF('point-grade'!AF20&gt;=80,4,IF('point-grade'!AF20&gt;=75,3.5,IF('point-grade'!AF20&gt;=70,3,IF('point-grade'!AF20&gt;=65,2.5,IF('point-grade'!AF20&gt;=60,2,IF('point-grade'!AF20&gt;=55,1.5,IF('point-grade'!AF20&gt;=50,1,0)))))))))))</f>
        <v/>
      </c>
      <c r="BG20" s="20" t="str">
        <f>IF('point-grade'!AG20="ร","ร",IF('point-grade'!AG20="มส","มส",IF('point-grade'!AG20="-","ร",IF('point-grade'!AG20="","",IF('point-grade'!AG20&gt;=80,4,IF('point-grade'!AG20&gt;=75,3.5,IF('point-grade'!AG20&gt;=70,3,IF('point-grade'!AG20&gt;=65,2.5,IF('point-grade'!AG20&gt;=60,2,IF('point-grade'!AG20&gt;=55,1.5,IF('point-grade'!AG20&gt;=50,1,0)))))))))))</f>
        <v/>
      </c>
      <c r="BH20" s="20" t="str">
        <f>IF('point-grade'!AH20="ร","ร",IF('point-grade'!AH20="มส","มส",IF('point-grade'!AH20="-","ร",IF('point-grade'!AH20="","",IF('point-grade'!AH20&gt;=80,4,IF('point-grade'!AH20&gt;=75,3.5,IF('point-grade'!AH20&gt;=70,3,IF('point-grade'!AH20&gt;=65,2.5,IF('point-grade'!AH20&gt;=60,2,IF('point-grade'!AH20&gt;=55,1.5,IF('point-grade'!AH20&gt;=50,1,0)))))))))))</f>
        <v/>
      </c>
      <c r="BI20" s="20" t="str">
        <f>IF('point-grade'!AI20="ร","ร",IF('point-grade'!AI20="มส","มส",IF('point-grade'!AI20="-","ร",IF('point-grade'!AI20="","",IF('point-grade'!AI20&gt;=80,4,IF('point-grade'!AI20&gt;=75,3.5,IF('point-grade'!AI20&gt;=70,3,IF('point-grade'!AI20&gt;=65,2.5,IF('point-grade'!AI20&gt;=60,2,IF('point-grade'!AI20&gt;=55,1.5,IF('point-grade'!AI20&gt;=50,1,0)))))))))))</f>
        <v/>
      </c>
      <c r="BJ20" s="20" t="str">
        <f>IF('point-grade'!AJ20="ร","ร",IF('point-grade'!AJ20="มส","มส",IF('point-grade'!AJ20="-","ร",IF('point-grade'!AJ20="","",IF('point-grade'!AJ20&gt;=80,4,IF('point-grade'!AJ20&gt;=75,3.5,IF('point-grade'!AJ20&gt;=70,3,IF('point-grade'!AJ20&gt;=65,2.5,IF('point-grade'!AJ20&gt;=60,2,IF('point-grade'!AJ20&gt;=55,1.5,IF('point-grade'!AJ20&gt;=50,1,0)))))))))))</f>
        <v/>
      </c>
      <c r="BK20" s="20" t="str">
        <f>IF('point-grade'!AK20="ร","ร",IF('point-grade'!AK20="มส","มส",IF('point-grade'!AK20="-","ร",IF('point-grade'!AK20="","",IF('point-grade'!AK20&gt;=80,4,IF('point-grade'!AK20&gt;=75,3.5,IF('point-grade'!AK20&gt;=70,3,IF('point-grade'!AK20&gt;=65,2.5,IF('point-grade'!AK20&gt;=60,2,IF('point-grade'!AK20&gt;=55,1.5,IF('point-grade'!AK20&gt;=50,1,0)))))))))))</f>
        <v/>
      </c>
      <c r="BL20" s="20"/>
      <c r="BM20" s="35" t="str">
        <f t="shared" si="4"/>
        <v/>
      </c>
      <c r="BN20" s="35" t="str">
        <f t="shared" si="5"/>
        <v/>
      </c>
      <c r="BO20" s="35" t="str">
        <f t="shared" si="6"/>
        <v/>
      </c>
      <c r="BP20" s="35" t="str">
        <f t="shared" si="7"/>
        <v/>
      </c>
      <c r="BQ20" s="35" t="str">
        <f t="shared" si="8"/>
        <v/>
      </c>
      <c r="BR20" s="35" t="str">
        <f t="shared" si="9"/>
        <v/>
      </c>
      <c r="BS20" s="35" t="str">
        <f t="shared" si="10"/>
        <v/>
      </c>
      <c r="BT20" s="35" t="str">
        <f t="shared" si="11"/>
        <v/>
      </c>
      <c r="BU20" s="35" t="str">
        <f t="shared" si="12"/>
        <v/>
      </c>
      <c r="BV20" s="35" t="str">
        <f t="shared" si="13"/>
        <v/>
      </c>
      <c r="BW20" s="35" t="str">
        <f t="shared" si="14"/>
        <v/>
      </c>
      <c r="BX20" s="35" t="str">
        <f t="shared" si="15"/>
        <v/>
      </c>
      <c r="BY20" s="35" t="str">
        <f t="shared" si="16"/>
        <v/>
      </c>
      <c r="BZ20" s="35" t="str">
        <f t="shared" si="17"/>
        <v/>
      </c>
      <c r="CA20" s="35" t="str">
        <f t="shared" si="18"/>
        <v/>
      </c>
      <c r="CB20" s="35" t="str">
        <f t="shared" si="19"/>
        <v/>
      </c>
      <c r="CC20" s="35" t="str">
        <f t="shared" si="20"/>
        <v/>
      </c>
      <c r="CD20" s="35" t="str">
        <f t="shared" si="21"/>
        <v/>
      </c>
      <c r="CE20" s="35" t="str">
        <f t="shared" si="22"/>
        <v/>
      </c>
      <c r="CF20" s="35" t="str">
        <f t="shared" si="23"/>
        <v/>
      </c>
      <c r="CG20" s="35" t="str">
        <f t="shared" si="24"/>
        <v/>
      </c>
      <c r="CH20" s="35" t="str">
        <f t="shared" si="25"/>
        <v/>
      </c>
      <c r="CI20" s="35" t="str">
        <f t="shared" si="26"/>
        <v/>
      </c>
      <c r="CJ20" s="35" t="str">
        <f t="shared" si="27"/>
        <v/>
      </c>
      <c r="CK20" s="35" t="str">
        <f t="shared" si="28"/>
        <v/>
      </c>
      <c r="CL20" s="87" t="str">
        <f t="shared" si="29"/>
        <v>0</v>
      </c>
      <c r="CM20" s="87">
        <f>FLOOR('point-grade'!CO20,0.01)</f>
        <v>0</v>
      </c>
      <c r="CN20" s="82" t="str">
        <f t="shared" si="0"/>
        <v/>
      </c>
      <c r="CO20" s="145" t="str">
        <f t="shared" si="1"/>
        <v>0</v>
      </c>
      <c r="CP20" s="51">
        <f t="shared" si="30"/>
        <v>0</v>
      </c>
      <c r="CQ20" s="51">
        <f t="shared" si="31"/>
        <v>0</v>
      </c>
      <c r="CR20" s="51">
        <f t="shared" si="32"/>
        <v>0</v>
      </c>
      <c r="CS20" s="51">
        <f t="shared" si="33"/>
        <v>0</v>
      </c>
      <c r="CT20" s="51">
        <f t="shared" si="34"/>
        <v>0</v>
      </c>
      <c r="CU20" s="51">
        <f t="shared" si="35"/>
        <v>0</v>
      </c>
      <c r="CV20" s="51">
        <f t="shared" si="36"/>
        <v>0</v>
      </c>
      <c r="CW20" s="51">
        <f t="shared" si="37"/>
        <v>0</v>
      </c>
      <c r="CX20" s="51">
        <f t="shared" si="38"/>
        <v>0</v>
      </c>
      <c r="CY20" s="51">
        <f t="shared" si="39"/>
        <v>0</v>
      </c>
      <c r="CZ20" s="51">
        <f t="shared" si="40"/>
        <v>0</v>
      </c>
      <c r="DA20" s="51">
        <f t="shared" si="41"/>
        <v>0</v>
      </c>
      <c r="DB20" s="51">
        <f t="shared" si="42"/>
        <v>0</v>
      </c>
      <c r="DC20" s="51">
        <f t="shared" si="43"/>
        <v>0</v>
      </c>
      <c r="DD20" s="51">
        <f t="shared" si="44"/>
        <v>0</v>
      </c>
      <c r="DF20" s="51">
        <f t="shared" si="45"/>
        <v>0</v>
      </c>
      <c r="DG20" s="51">
        <f t="shared" si="46"/>
        <v>0</v>
      </c>
      <c r="DH20" s="51">
        <f t="shared" si="47"/>
        <v>0</v>
      </c>
      <c r="DI20" s="51">
        <f t="shared" si="48"/>
        <v>0</v>
      </c>
      <c r="DJ20" s="51">
        <f t="shared" si="49"/>
        <v>0</v>
      </c>
      <c r="DK20" s="51">
        <f t="shared" si="50"/>
        <v>0</v>
      </c>
      <c r="DL20" s="51">
        <f t="shared" si="51"/>
        <v>0</v>
      </c>
      <c r="DM20" s="51">
        <f t="shared" si="52"/>
        <v>0</v>
      </c>
      <c r="DN20" s="51">
        <f t="shared" si="53"/>
        <v>0</v>
      </c>
      <c r="DO20" s="51">
        <f t="shared" si="54"/>
        <v>0</v>
      </c>
      <c r="DQ20" s="43">
        <f t="shared" si="55"/>
        <v>0</v>
      </c>
      <c r="DR20" s="43">
        <f t="shared" si="56"/>
        <v>0</v>
      </c>
      <c r="DS20" s="43">
        <f t="shared" si="57"/>
        <v>0</v>
      </c>
      <c r="DT20" s="43">
        <f t="shared" si="58"/>
        <v>0</v>
      </c>
      <c r="DU20" s="43">
        <f t="shared" si="59"/>
        <v>0</v>
      </c>
      <c r="DV20" s="43">
        <f t="shared" si="60"/>
        <v>0</v>
      </c>
      <c r="DW20" s="43">
        <f t="shared" si="61"/>
        <v>0</v>
      </c>
      <c r="DX20" s="43">
        <f t="shared" si="62"/>
        <v>0</v>
      </c>
      <c r="DY20" s="43">
        <f t="shared" si="63"/>
        <v>0</v>
      </c>
      <c r="DZ20" s="43">
        <f t="shared" si="64"/>
        <v>0</v>
      </c>
      <c r="EA20" s="43">
        <f t="shared" si="65"/>
        <v>0</v>
      </c>
      <c r="EB20" s="43">
        <f t="shared" si="66"/>
        <v>0</v>
      </c>
      <c r="EC20" s="43">
        <f t="shared" si="67"/>
        <v>0</v>
      </c>
      <c r="ED20" s="43">
        <f t="shared" si="68"/>
        <v>0</v>
      </c>
      <c r="EE20" s="43">
        <f t="shared" si="69"/>
        <v>0</v>
      </c>
      <c r="EG20" s="43">
        <f t="shared" si="70"/>
        <v>0</v>
      </c>
      <c r="EH20" s="43">
        <f t="shared" si="71"/>
        <v>0</v>
      </c>
      <c r="EI20" s="43">
        <f t="shared" si="72"/>
        <v>0</v>
      </c>
      <c r="EJ20" s="43">
        <f t="shared" si="73"/>
        <v>0</v>
      </c>
      <c r="EK20" s="43">
        <f t="shared" si="74"/>
        <v>0</v>
      </c>
      <c r="EL20" s="43">
        <f t="shared" si="75"/>
        <v>0</v>
      </c>
      <c r="EM20" s="43">
        <f t="shared" si="76"/>
        <v>0</v>
      </c>
      <c r="EN20" s="43">
        <f t="shared" si="77"/>
        <v>0</v>
      </c>
      <c r="EO20" s="43">
        <f t="shared" si="78"/>
        <v>0</v>
      </c>
      <c r="EP20" s="43">
        <f t="shared" si="79"/>
        <v>0</v>
      </c>
      <c r="EQ20" s="19" t="str">
        <f t="shared" si="80"/>
        <v/>
      </c>
      <c r="ER20" s="19" t="str">
        <f t="shared" si="81"/>
        <v/>
      </c>
      <c r="ES20" s="19" t="str">
        <f t="shared" si="82"/>
        <v/>
      </c>
      <c r="ET20" s="19" t="str">
        <f t="shared" si="83"/>
        <v/>
      </c>
      <c r="EU20" s="19" t="str">
        <f t="shared" si="84"/>
        <v/>
      </c>
      <c r="EV20" s="19" t="str">
        <f t="shared" si="85"/>
        <v/>
      </c>
      <c r="EW20" s="19" t="str">
        <f t="shared" si="86"/>
        <v/>
      </c>
      <c r="EX20" s="19" t="str">
        <f t="shared" si="87"/>
        <v/>
      </c>
      <c r="EY20" s="19" t="str">
        <f t="shared" si="88"/>
        <v/>
      </c>
      <c r="EZ20" s="19" t="str">
        <f t="shared" si="89"/>
        <v/>
      </c>
      <c r="FA20" s="19" t="str">
        <f t="shared" si="90"/>
        <v/>
      </c>
      <c r="FB20" s="19" t="str">
        <f t="shared" si="91"/>
        <v/>
      </c>
      <c r="FC20" s="19" t="str">
        <f t="shared" si="92"/>
        <v/>
      </c>
      <c r="FD20" s="19" t="str">
        <f t="shared" si="93"/>
        <v/>
      </c>
      <c r="FE20" s="19" t="str">
        <f t="shared" si="94"/>
        <v/>
      </c>
      <c r="FF20" s="19" t="str">
        <f t="shared" si="95"/>
        <v/>
      </c>
      <c r="FG20" s="19" t="str">
        <f t="shared" si="96"/>
        <v/>
      </c>
      <c r="FH20" s="19" t="str">
        <f t="shared" si="97"/>
        <v/>
      </c>
      <c r="FI20" s="19" t="str">
        <f t="shared" si="98"/>
        <v/>
      </c>
      <c r="FJ20" s="19" t="str">
        <f t="shared" si="99"/>
        <v/>
      </c>
      <c r="FK20" s="19" t="str">
        <f t="shared" si="100"/>
        <v/>
      </c>
      <c r="FL20" s="19" t="str">
        <f t="shared" si="101"/>
        <v/>
      </c>
      <c r="FM20" s="19" t="str">
        <f t="shared" si="102"/>
        <v/>
      </c>
      <c r="FN20" s="19" t="str">
        <f t="shared" si="103"/>
        <v/>
      </c>
      <c r="FO20" s="19" t="str">
        <f t="shared" si="104"/>
        <v/>
      </c>
      <c r="FP20" s="19">
        <f t="shared" si="105"/>
        <v>0</v>
      </c>
      <c r="FQ20" s="85"/>
    </row>
    <row r="21" spans="1:173" ht="16.350000000000001" customHeight="1" thickBot="1" x14ac:dyDescent="0.65">
      <c r="A21" s="143">
        <v>15</v>
      </c>
      <c r="B21" s="166"/>
      <c r="C21" s="167"/>
      <c r="D21" s="168"/>
      <c r="E21" s="169"/>
      <c r="F21" s="170"/>
      <c r="G21" s="139"/>
      <c r="H21" s="40"/>
      <c r="I21" s="140"/>
      <c r="K21" s="44">
        <v>17</v>
      </c>
      <c r="L21" s="50" t="str">
        <f t="shared" si="2"/>
        <v/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91">
        <f t="shared" si="3"/>
        <v>0</v>
      </c>
      <c r="AM21" s="20" t="str">
        <f>IF('point-grade'!M21="ร","ร",IF('point-grade'!M21="มส","มส",IF('point-grade'!M21="-","ร",IF('point-grade'!M21="","",IF('point-grade'!M21&gt;=80,4,IF('point-grade'!M21&gt;=75,3.5,IF('point-grade'!M21&gt;=70,3,IF('point-grade'!M21&gt;=65,2.5,IF('point-grade'!M21&gt;=60,2,IF('point-grade'!M21&gt;=55,1.5,IF('point-grade'!M21&gt;=50,1,0)))))))))))</f>
        <v/>
      </c>
      <c r="AN21" s="20" t="str">
        <f>IF('point-grade'!N21="ร","ร",IF('point-grade'!N21="มส","มส",IF('point-grade'!N21="-","ร",IF('point-grade'!N21="","",IF('point-grade'!N21&gt;=80,4,IF('point-grade'!N21&gt;=75,3.5,IF('point-grade'!N21&gt;=70,3,IF('point-grade'!N21&gt;=65,2.5,IF('point-grade'!N21&gt;=60,2,IF('point-grade'!N21&gt;=55,1.5,IF('point-grade'!N21&gt;=50,1,0)))))))))))</f>
        <v/>
      </c>
      <c r="AO21" s="20" t="str">
        <f>IF('point-grade'!O21="ร","ร",IF('point-grade'!O21="มส","มส",IF('point-grade'!O21="-","ร",IF('point-grade'!O21="","",IF('point-grade'!O21&gt;=80,4,IF('point-grade'!O21&gt;=75,3.5,IF('point-grade'!O21&gt;=70,3,IF('point-grade'!O21&gt;=65,2.5,IF('point-grade'!O21&gt;=60,2,IF('point-grade'!O21&gt;=55,1.5,IF('point-grade'!O21&gt;=50,1,0)))))))))))</f>
        <v/>
      </c>
      <c r="AP21" s="20" t="str">
        <f>IF('point-grade'!P21="ร","ร",IF('point-grade'!P21="มส","มส",IF('point-grade'!P21="-","ร",IF('point-grade'!P21="","",IF('point-grade'!P21&gt;=80,4,IF('point-grade'!P21&gt;=75,3.5,IF('point-grade'!P21&gt;=70,3,IF('point-grade'!P21&gt;=65,2.5,IF('point-grade'!P21&gt;=60,2,IF('point-grade'!P21&gt;=55,1.5,IF('point-grade'!P21&gt;=50,1,0)))))))))))</f>
        <v/>
      </c>
      <c r="AQ21" s="20" t="str">
        <f>IF('point-grade'!Q21="ร","ร",IF('point-grade'!Q21="มส","มส",IF('point-grade'!Q21="-","ร",IF('point-grade'!Q21="","",IF('point-grade'!Q21&gt;=80,4,IF('point-grade'!Q21&gt;=75,3.5,IF('point-grade'!Q21&gt;=70,3,IF('point-grade'!Q21&gt;=65,2.5,IF('point-grade'!Q21&gt;=60,2,IF('point-grade'!Q21&gt;=55,1.5,IF('point-grade'!Q21&gt;=50,1,0)))))))))))</f>
        <v/>
      </c>
      <c r="AR21" s="20" t="str">
        <f>IF('point-grade'!R21="ร","ร",IF('point-grade'!R21="มส","มส",IF('point-grade'!R21="-","ร",IF('point-grade'!R21="","",IF('point-grade'!R21&gt;=80,4,IF('point-grade'!R21&gt;=75,3.5,IF('point-grade'!R21&gt;=70,3,IF('point-grade'!R21&gt;=65,2.5,IF('point-grade'!R21&gt;=60,2,IF('point-grade'!R21&gt;=55,1.5,IF('point-grade'!R21&gt;=50,1,0)))))))))))</f>
        <v/>
      </c>
      <c r="AS21" s="20" t="str">
        <f>IF('point-grade'!S21="ร","ร",IF('point-grade'!S21="มส","มส",IF('point-grade'!S21="-","ร",IF('point-grade'!S21="","",IF('point-grade'!S21&gt;=80,4,IF('point-grade'!S21&gt;=75,3.5,IF('point-grade'!S21&gt;=70,3,IF('point-grade'!S21&gt;=65,2.5,IF('point-grade'!S21&gt;=60,2,IF('point-grade'!S21&gt;=55,1.5,IF('point-grade'!S21&gt;=50,1,0)))))))))))</f>
        <v/>
      </c>
      <c r="AT21" s="20" t="str">
        <f>IF('point-grade'!T21="ร","ร",IF('point-grade'!T21="มส","มส",IF('point-grade'!T21="-","ร",IF('point-grade'!T21="","",IF('point-grade'!T21&gt;=80,4,IF('point-grade'!T21&gt;=75,3.5,IF('point-grade'!T21&gt;=70,3,IF('point-grade'!T21&gt;=65,2.5,IF('point-grade'!T21&gt;=60,2,IF('point-grade'!T21&gt;=55,1.5,IF('point-grade'!T21&gt;=50,1,0)))))))))))</f>
        <v/>
      </c>
      <c r="AU21" s="20" t="str">
        <f>IF('point-grade'!U21="ร","ร",IF('point-grade'!U21="มส","มส",IF('point-grade'!U21="-","ร",IF('point-grade'!U21="","",IF('point-grade'!U21&gt;=80,4,IF('point-grade'!U21&gt;=75,3.5,IF('point-grade'!U21&gt;=70,3,IF('point-grade'!U21&gt;=65,2.5,IF('point-grade'!U21&gt;=60,2,IF('point-grade'!U21&gt;=55,1.5,IF('point-grade'!U21&gt;=50,1,0)))))))))))</f>
        <v/>
      </c>
      <c r="AV21" s="20" t="str">
        <f>IF('point-grade'!V21="ร","ร",IF('point-grade'!V21="มส","มส",IF('point-grade'!V21="-","ร",IF('point-grade'!V21="","",IF('point-grade'!V21&gt;=80,4,IF('point-grade'!V21&gt;=75,3.5,IF('point-grade'!V21&gt;=70,3,IF('point-grade'!V21&gt;=65,2.5,IF('point-grade'!V21&gt;=60,2,IF('point-grade'!V21&gt;=55,1.5,IF('point-grade'!V21&gt;=50,1,0)))))))))))</f>
        <v/>
      </c>
      <c r="AW21" s="20" t="str">
        <f>IF('point-grade'!W21="ร","ร",IF('point-grade'!W21="มส","มส",IF('point-grade'!W21="-","ร",IF('point-grade'!W21="","",IF('point-grade'!W21&gt;=80,4,IF('point-grade'!W21&gt;=75,3.5,IF('point-grade'!W21&gt;=70,3,IF('point-grade'!W21&gt;=65,2.5,IF('point-grade'!W21&gt;=60,2,IF('point-grade'!W21&gt;=55,1.5,IF('point-grade'!W21&gt;=50,1,0)))))))))))</f>
        <v/>
      </c>
      <c r="AX21" s="20" t="str">
        <f>IF('point-grade'!X21="ร","ร",IF('point-grade'!X21="มส","มส",IF('point-grade'!X21="-","ร",IF('point-grade'!X21="","",IF('point-grade'!X21&gt;=80,4,IF('point-grade'!X21&gt;=75,3.5,IF('point-grade'!X21&gt;=70,3,IF('point-grade'!X21&gt;=65,2.5,IF('point-grade'!X21&gt;=60,2,IF('point-grade'!X21&gt;=55,1.5,IF('point-grade'!X21&gt;=50,1,0)))))))))))</f>
        <v/>
      </c>
      <c r="AY21" s="20" t="str">
        <f>IF('point-grade'!Y21="ร","ร",IF('point-grade'!Y21="มส","มส",IF('point-grade'!Y21="-","ร",IF('point-grade'!Y21="","",IF('point-grade'!Y21&gt;=80,4,IF('point-grade'!Y21&gt;=75,3.5,IF('point-grade'!Y21&gt;=70,3,IF('point-grade'!Y21&gt;=65,2.5,IF('point-grade'!Y21&gt;=60,2,IF('point-grade'!Y21&gt;=55,1.5,IF('point-grade'!Y21&gt;=50,1,0)))))))))))</f>
        <v/>
      </c>
      <c r="AZ21" s="20" t="str">
        <f>IF('point-grade'!Z21="ร","ร",IF('point-grade'!Z21="มส","มส",IF('point-grade'!Z21="-","ร",IF('point-grade'!Z21="","",IF('point-grade'!Z21&gt;=80,4,IF('point-grade'!Z21&gt;=75,3.5,IF('point-grade'!Z21&gt;=70,3,IF('point-grade'!Z21&gt;=65,2.5,IF('point-grade'!Z21&gt;=60,2,IF('point-grade'!Z21&gt;=55,1.5,IF('point-grade'!Z21&gt;=50,1,0)))))))))))</f>
        <v/>
      </c>
      <c r="BA21" s="20" t="str">
        <f>IF('point-grade'!AA21="ร","ร",IF('point-grade'!AA21="มส","มส",IF('point-grade'!AA21="-","ร",IF('point-grade'!AA21="","",IF('point-grade'!AA21&gt;=80,4,IF('point-grade'!AA21&gt;=75,3.5,IF('point-grade'!AA21&gt;=70,3,IF('point-grade'!AA21&gt;=65,2.5,IF('point-grade'!AA21&gt;=60,2,IF('point-grade'!AA21&gt;=55,1.5,IF('point-grade'!AA21&gt;=50,1,0)))))))))))</f>
        <v/>
      </c>
      <c r="BB21" s="20" t="str">
        <f>IF('point-grade'!AB21="ร","ร",IF('point-grade'!AB21="มส","มส",IF('point-grade'!AB21="-","ร",IF('point-grade'!AB21="","",IF('point-grade'!AB21&gt;=80,4,IF('point-grade'!AB21&gt;=75,3.5,IF('point-grade'!AB21&gt;=70,3,IF('point-grade'!AB21&gt;=65,2.5,IF('point-grade'!AB21&gt;=60,2,IF('point-grade'!AB21&gt;=55,1.5,IF('point-grade'!AB21&gt;=50,1,0)))))))))))</f>
        <v/>
      </c>
      <c r="BC21" s="20" t="str">
        <f>IF('point-grade'!AC21="ร","ร",IF('point-grade'!AC21="มส","มส",IF('point-grade'!AC21="-","ร",IF('point-grade'!AC21="","",IF('point-grade'!AC21&gt;=80,4,IF('point-grade'!AC21&gt;=75,3.5,IF('point-grade'!AC21&gt;=70,3,IF('point-grade'!AC21&gt;=65,2.5,IF('point-grade'!AC21&gt;=60,2,IF('point-grade'!AC21&gt;=55,1.5,IF('point-grade'!AC21&gt;=50,1,0)))))))))))</f>
        <v/>
      </c>
      <c r="BD21" s="20" t="str">
        <f>IF('point-grade'!AD21="ร","ร",IF('point-grade'!AD21="มส","มส",IF('point-grade'!AD21="-","ร",IF('point-grade'!AD21="","",IF('point-grade'!AD21&gt;=80,4,IF('point-grade'!AD21&gt;=75,3.5,IF('point-grade'!AD21&gt;=70,3,IF('point-grade'!AD21&gt;=65,2.5,IF('point-grade'!AD21&gt;=60,2,IF('point-grade'!AD21&gt;=55,1.5,IF('point-grade'!AD21&gt;=50,1,0)))))))))))</f>
        <v/>
      </c>
      <c r="BE21" s="20" t="str">
        <f>IF('point-grade'!AE21="ร","ร",IF('point-grade'!AE21="มส","มส",IF('point-grade'!AE21="-","ร",IF('point-grade'!AE21="","",IF('point-grade'!AE21&gt;=80,4,IF('point-grade'!AE21&gt;=75,3.5,IF('point-grade'!AE21&gt;=70,3,IF('point-grade'!AE21&gt;=65,2.5,IF('point-grade'!AE21&gt;=60,2,IF('point-grade'!AE21&gt;=55,1.5,IF('point-grade'!AE21&gt;=50,1,0)))))))))))</f>
        <v/>
      </c>
      <c r="BF21" s="20" t="str">
        <f>IF('point-grade'!AF21="ร","ร",IF('point-grade'!AF21="มส","มส",IF('point-grade'!AF21="-","ร",IF('point-grade'!AF21="","",IF('point-grade'!AF21&gt;=80,4,IF('point-grade'!AF21&gt;=75,3.5,IF('point-grade'!AF21&gt;=70,3,IF('point-grade'!AF21&gt;=65,2.5,IF('point-grade'!AF21&gt;=60,2,IF('point-grade'!AF21&gt;=55,1.5,IF('point-grade'!AF21&gt;=50,1,0)))))))))))</f>
        <v/>
      </c>
      <c r="BG21" s="20" t="str">
        <f>IF('point-grade'!AG21="ร","ร",IF('point-grade'!AG21="มส","มส",IF('point-grade'!AG21="-","ร",IF('point-grade'!AG21="","",IF('point-grade'!AG21&gt;=80,4,IF('point-grade'!AG21&gt;=75,3.5,IF('point-grade'!AG21&gt;=70,3,IF('point-grade'!AG21&gt;=65,2.5,IF('point-grade'!AG21&gt;=60,2,IF('point-grade'!AG21&gt;=55,1.5,IF('point-grade'!AG21&gt;=50,1,0)))))))))))</f>
        <v/>
      </c>
      <c r="BH21" s="20" t="str">
        <f>IF('point-grade'!AH21="ร","ร",IF('point-grade'!AH21="มส","มส",IF('point-grade'!AH21="-","ร",IF('point-grade'!AH21="","",IF('point-grade'!AH21&gt;=80,4,IF('point-grade'!AH21&gt;=75,3.5,IF('point-grade'!AH21&gt;=70,3,IF('point-grade'!AH21&gt;=65,2.5,IF('point-grade'!AH21&gt;=60,2,IF('point-grade'!AH21&gt;=55,1.5,IF('point-grade'!AH21&gt;=50,1,0)))))))))))</f>
        <v/>
      </c>
      <c r="BI21" s="20" t="str">
        <f>IF('point-grade'!AI21="ร","ร",IF('point-grade'!AI21="มส","มส",IF('point-grade'!AI21="-","ร",IF('point-grade'!AI21="","",IF('point-grade'!AI21&gt;=80,4,IF('point-grade'!AI21&gt;=75,3.5,IF('point-grade'!AI21&gt;=70,3,IF('point-grade'!AI21&gt;=65,2.5,IF('point-grade'!AI21&gt;=60,2,IF('point-grade'!AI21&gt;=55,1.5,IF('point-grade'!AI21&gt;=50,1,0)))))))))))</f>
        <v/>
      </c>
      <c r="BJ21" s="20" t="str">
        <f>IF('point-grade'!AJ21="ร","ร",IF('point-grade'!AJ21="มส","มส",IF('point-grade'!AJ21="-","ร",IF('point-grade'!AJ21="","",IF('point-grade'!AJ21&gt;=80,4,IF('point-grade'!AJ21&gt;=75,3.5,IF('point-grade'!AJ21&gt;=70,3,IF('point-grade'!AJ21&gt;=65,2.5,IF('point-grade'!AJ21&gt;=60,2,IF('point-grade'!AJ21&gt;=55,1.5,IF('point-grade'!AJ21&gt;=50,1,0)))))))))))</f>
        <v/>
      </c>
      <c r="BK21" s="20" t="str">
        <f>IF('point-grade'!AK21="ร","ร",IF('point-grade'!AK21="มส","มส",IF('point-grade'!AK21="-","ร",IF('point-grade'!AK21="","",IF('point-grade'!AK21&gt;=80,4,IF('point-grade'!AK21&gt;=75,3.5,IF('point-grade'!AK21&gt;=70,3,IF('point-grade'!AK21&gt;=65,2.5,IF('point-grade'!AK21&gt;=60,2,IF('point-grade'!AK21&gt;=55,1.5,IF('point-grade'!AK21&gt;=50,1,0)))))))))))</f>
        <v/>
      </c>
      <c r="BL21" s="20"/>
      <c r="BM21" s="35" t="str">
        <f t="shared" si="4"/>
        <v/>
      </c>
      <c r="BN21" s="35" t="str">
        <f t="shared" si="5"/>
        <v/>
      </c>
      <c r="BO21" s="35" t="str">
        <f t="shared" si="6"/>
        <v/>
      </c>
      <c r="BP21" s="35" t="str">
        <f t="shared" si="7"/>
        <v/>
      </c>
      <c r="BQ21" s="35" t="str">
        <f t="shared" si="8"/>
        <v/>
      </c>
      <c r="BR21" s="35" t="str">
        <f t="shared" si="9"/>
        <v/>
      </c>
      <c r="BS21" s="35" t="str">
        <f t="shared" si="10"/>
        <v/>
      </c>
      <c r="BT21" s="35" t="str">
        <f t="shared" si="11"/>
        <v/>
      </c>
      <c r="BU21" s="35" t="str">
        <f t="shared" si="12"/>
        <v/>
      </c>
      <c r="BV21" s="35" t="str">
        <f t="shared" si="13"/>
        <v/>
      </c>
      <c r="BW21" s="35" t="str">
        <f t="shared" si="14"/>
        <v/>
      </c>
      <c r="BX21" s="35" t="str">
        <f t="shared" si="15"/>
        <v/>
      </c>
      <c r="BY21" s="35" t="str">
        <f t="shared" si="16"/>
        <v/>
      </c>
      <c r="BZ21" s="35" t="str">
        <f t="shared" si="17"/>
        <v/>
      </c>
      <c r="CA21" s="35" t="str">
        <f t="shared" si="18"/>
        <v/>
      </c>
      <c r="CB21" s="35" t="str">
        <f t="shared" si="19"/>
        <v/>
      </c>
      <c r="CC21" s="35" t="str">
        <f t="shared" si="20"/>
        <v/>
      </c>
      <c r="CD21" s="35" t="str">
        <f t="shared" si="21"/>
        <v/>
      </c>
      <c r="CE21" s="35" t="str">
        <f t="shared" si="22"/>
        <v/>
      </c>
      <c r="CF21" s="35" t="str">
        <f t="shared" si="23"/>
        <v/>
      </c>
      <c r="CG21" s="35" t="str">
        <f t="shared" si="24"/>
        <v/>
      </c>
      <c r="CH21" s="35" t="str">
        <f t="shared" si="25"/>
        <v/>
      </c>
      <c r="CI21" s="35" t="str">
        <f t="shared" si="26"/>
        <v/>
      </c>
      <c r="CJ21" s="35" t="str">
        <f t="shared" si="27"/>
        <v/>
      </c>
      <c r="CK21" s="35" t="str">
        <f t="shared" si="28"/>
        <v/>
      </c>
      <c r="CL21" s="87" t="str">
        <f t="shared" si="29"/>
        <v>0</v>
      </c>
      <c r="CM21" s="87">
        <f>FLOOR('point-grade'!CO21,0.01)</f>
        <v>0</v>
      </c>
      <c r="CN21" s="82" t="str">
        <f t="shared" si="0"/>
        <v/>
      </c>
      <c r="CO21" s="145" t="str">
        <f t="shared" si="1"/>
        <v>0</v>
      </c>
      <c r="CP21" s="51">
        <f t="shared" si="30"/>
        <v>0</v>
      </c>
      <c r="CQ21" s="51">
        <f t="shared" si="31"/>
        <v>0</v>
      </c>
      <c r="CR21" s="51">
        <f t="shared" si="32"/>
        <v>0</v>
      </c>
      <c r="CS21" s="51">
        <f t="shared" si="33"/>
        <v>0</v>
      </c>
      <c r="CT21" s="51">
        <f t="shared" si="34"/>
        <v>0</v>
      </c>
      <c r="CU21" s="51">
        <f t="shared" si="35"/>
        <v>0</v>
      </c>
      <c r="CV21" s="51">
        <f t="shared" si="36"/>
        <v>0</v>
      </c>
      <c r="CW21" s="51">
        <f t="shared" si="37"/>
        <v>0</v>
      </c>
      <c r="CX21" s="51">
        <f t="shared" si="38"/>
        <v>0</v>
      </c>
      <c r="CY21" s="51">
        <f t="shared" si="39"/>
        <v>0</v>
      </c>
      <c r="CZ21" s="51">
        <f t="shared" si="40"/>
        <v>0</v>
      </c>
      <c r="DA21" s="51">
        <f t="shared" si="41"/>
        <v>0</v>
      </c>
      <c r="DB21" s="51">
        <f t="shared" si="42"/>
        <v>0</v>
      </c>
      <c r="DC21" s="51">
        <f t="shared" si="43"/>
        <v>0</v>
      </c>
      <c r="DD21" s="51">
        <f t="shared" si="44"/>
        <v>0</v>
      </c>
      <c r="DF21" s="51">
        <f t="shared" si="45"/>
        <v>0</v>
      </c>
      <c r="DG21" s="51">
        <f t="shared" si="46"/>
        <v>0</v>
      </c>
      <c r="DH21" s="51">
        <f t="shared" si="47"/>
        <v>0</v>
      </c>
      <c r="DI21" s="51">
        <f t="shared" si="48"/>
        <v>0</v>
      </c>
      <c r="DJ21" s="51">
        <f t="shared" si="49"/>
        <v>0</v>
      </c>
      <c r="DK21" s="51">
        <f t="shared" si="50"/>
        <v>0</v>
      </c>
      <c r="DL21" s="51">
        <f t="shared" si="51"/>
        <v>0</v>
      </c>
      <c r="DM21" s="51">
        <f t="shared" si="52"/>
        <v>0</v>
      </c>
      <c r="DN21" s="51">
        <f t="shared" si="53"/>
        <v>0</v>
      </c>
      <c r="DO21" s="51">
        <f t="shared" si="54"/>
        <v>0</v>
      </c>
      <c r="DQ21" s="43">
        <f t="shared" si="55"/>
        <v>0</v>
      </c>
      <c r="DR21" s="43">
        <f t="shared" si="56"/>
        <v>0</v>
      </c>
      <c r="DS21" s="43">
        <f t="shared" si="57"/>
        <v>0</v>
      </c>
      <c r="DT21" s="43">
        <f t="shared" si="58"/>
        <v>0</v>
      </c>
      <c r="DU21" s="43">
        <f t="shared" si="59"/>
        <v>0</v>
      </c>
      <c r="DV21" s="43">
        <f t="shared" si="60"/>
        <v>0</v>
      </c>
      <c r="DW21" s="43">
        <f t="shared" si="61"/>
        <v>0</v>
      </c>
      <c r="DX21" s="43">
        <f t="shared" si="62"/>
        <v>0</v>
      </c>
      <c r="DY21" s="43">
        <f t="shared" si="63"/>
        <v>0</v>
      </c>
      <c r="DZ21" s="43">
        <f t="shared" si="64"/>
        <v>0</v>
      </c>
      <c r="EA21" s="43">
        <f t="shared" si="65"/>
        <v>0</v>
      </c>
      <c r="EB21" s="43">
        <f t="shared" si="66"/>
        <v>0</v>
      </c>
      <c r="EC21" s="43">
        <f t="shared" si="67"/>
        <v>0</v>
      </c>
      <c r="ED21" s="43">
        <f t="shared" si="68"/>
        <v>0</v>
      </c>
      <c r="EE21" s="43">
        <f t="shared" si="69"/>
        <v>0</v>
      </c>
      <c r="EG21" s="43">
        <f t="shared" si="70"/>
        <v>0</v>
      </c>
      <c r="EH21" s="43">
        <f t="shared" si="71"/>
        <v>0</v>
      </c>
      <c r="EI21" s="43">
        <f t="shared" si="72"/>
        <v>0</v>
      </c>
      <c r="EJ21" s="43">
        <f t="shared" si="73"/>
        <v>0</v>
      </c>
      <c r="EK21" s="43">
        <f t="shared" si="74"/>
        <v>0</v>
      </c>
      <c r="EL21" s="43">
        <f t="shared" si="75"/>
        <v>0</v>
      </c>
      <c r="EM21" s="43">
        <f t="shared" si="76"/>
        <v>0</v>
      </c>
      <c r="EN21" s="43">
        <f t="shared" si="77"/>
        <v>0</v>
      </c>
      <c r="EO21" s="43">
        <f t="shared" si="78"/>
        <v>0</v>
      </c>
      <c r="EP21" s="43">
        <f t="shared" si="79"/>
        <v>0</v>
      </c>
      <c r="EQ21" s="19" t="str">
        <f t="shared" si="80"/>
        <v/>
      </c>
      <c r="ER21" s="19" t="str">
        <f t="shared" si="81"/>
        <v/>
      </c>
      <c r="ES21" s="19" t="str">
        <f t="shared" si="82"/>
        <v/>
      </c>
      <c r="ET21" s="19" t="str">
        <f t="shared" si="83"/>
        <v/>
      </c>
      <c r="EU21" s="19" t="str">
        <f t="shared" si="84"/>
        <v/>
      </c>
      <c r="EV21" s="19" t="str">
        <f t="shared" si="85"/>
        <v/>
      </c>
      <c r="EW21" s="19" t="str">
        <f t="shared" si="86"/>
        <v/>
      </c>
      <c r="EX21" s="19" t="str">
        <f t="shared" si="87"/>
        <v/>
      </c>
      <c r="EY21" s="19" t="str">
        <f t="shared" si="88"/>
        <v/>
      </c>
      <c r="EZ21" s="19" t="str">
        <f t="shared" si="89"/>
        <v/>
      </c>
      <c r="FA21" s="19" t="str">
        <f t="shared" si="90"/>
        <v/>
      </c>
      <c r="FB21" s="19" t="str">
        <f t="shared" si="91"/>
        <v/>
      </c>
      <c r="FC21" s="19" t="str">
        <f t="shared" si="92"/>
        <v/>
      </c>
      <c r="FD21" s="19" t="str">
        <f t="shared" si="93"/>
        <v/>
      </c>
      <c r="FE21" s="19" t="str">
        <f t="shared" si="94"/>
        <v/>
      </c>
      <c r="FF21" s="19" t="str">
        <f t="shared" si="95"/>
        <v/>
      </c>
      <c r="FG21" s="19" t="str">
        <f t="shared" si="96"/>
        <v/>
      </c>
      <c r="FH21" s="19" t="str">
        <f t="shared" si="97"/>
        <v/>
      </c>
      <c r="FI21" s="19" t="str">
        <f t="shared" si="98"/>
        <v/>
      </c>
      <c r="FJ21" s="19" t="str">
        <f t="shared" si="99"/>
        <v/>
      </c>
      <c r="FK21" s="19" t="str">
        <f t="shared" si="100"/>
        <v/>
      </c>
      <c r="FL21" s="19" t="str">
        <f t="shared" si="101"/>
        <v/>
      </c>
      <c r="FM21" s="19" t="str">
        <f t="shared" si="102"/>
        <v/>
      </c>
      <c r="FN21" s="19" t="str">
        <f t="shared" si="103"/>
        <v/>
      </c>
      <c r="FO21" s="19" t="str">
        <f t="shared" si="104"/>
        <v/>
      </c>
      <c r="FP21" s="19">
        <f t="shared" si="105"/>
        <v>0</v>
      </c>
      <c r="FQ21" s="85"/>
    </row>
    <row r="22" spans="1:173" ht="16.350000000000001" customHeight="1" thickBot="1" x14ac:dyDescent="0.65">
      <c r="A22" s="183" t="s">
        <v>45</v>
      </c>
      <c r="B22" s="183"/>
      <c r="C22" s="183"/>
      <c r="D22" s="183"/>
      <c r="E22" s="183"/>
      <c r="F22" s="183"/>
      <c r="G22" s="183"/>
      <c r="H22" s="40"/>
      <c r="I22" s="140"/>
      <c r="K22" s="44">
        <v>18</v>
      </c>
      <c r="L22" s="50" t="str">
        <f t="shared" si="2"/>
        <v/>
      </c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91">
        <f t="shared" si="3"/>
        <v>0</v>
      </c>
      <c r="AM22" s="20" t="str">
        <f>IF('point-grade'!M22="ร","ร",IF('point-grade'!M22="มส","มส",IF('point-grade'!M22="-","ร",IF('point-grade'!M22="","",IF('point-grade'!M22&gt;=80,4,IF('point-grade'!M22&gt;=75,3.5,IF('point-grade'!M22&gt;=70,3,IF('point-grade'!M22&gt;=65,2.5,IF('point-grade'!M22&gt;=60,2,IF('point-grade'!M22&gt;=55,1.5,IF('point-grade'!M22&gt;=50,1,0)))))))))))</f>
        <v/>
      </c>
      <c r="AN22" s="20" t="str">
        <f>IF('point-grade'!N22="ร","ร",IF('point-grade'!N22="มส","มส",IF('point-grade'!N22="-","ร",IF('point-grade'!N22="","",IF('point-grade'!N22&gt;=80,4,IF('point-grade'!N22&gt;=75,3.5,IF('point-grade'!N22&gt;=70,3,IF('point-grade'!N22&gt;=65,2.5,IF('point-grade'!N22&gt;=60,2,IF('point-grade'!N22&gt;=55,1.5,IF('point-grade'!N22&gt;=50,1,0)))))))))))</f>
        <v/>
      </c>
      <c r="AO22" s="20" t="str">
        <f>IF('point-grade'!O22="ร","ร",IF('point-grade'!O22="มส","มส",IF('point-grade'!O22="-","ร",IF('point-grade'!O22="","",IF('point-grade'!O22&gt;=80,4,IF('point-grade'!O22&gt;=75,3.5,IF('point-grade'!O22&gt;=70,3,IF('point-grade'!O22&gt;=65,2.5,IF('point-grade'!O22&gt;=60,2,IF('point-grade'!O22&gt;=55,1.5,IF('point-grade'!O22&gt;=50,1,0)))))))))))</f>
        <v/>
      </c>
      <c r="AP22" s="20" t="str">
        <f>IF('point-grade'!P22="ร","ร",IF('point-grade'!P22="มส","มส",IF('point-grade'!P22="-","ร",IF('point-grade'!P22="","",IF('point-grade'!P22&gt;=80,4,IF('point-grade'!P22&gt;=75,3.5,IF('point-grade'!P22&gt;=70,3,IF('point-grade'!P22&gt;=65,2.5,IF('point-grade'!P22&gt;=60,2,IF('point-grade'!P22&gt;=55,1.5,IF('point-grade'!P22&gt;=50,1,0)))))))))))</f>
        <v/>
      </c>
      <c r="AQ22" s="20" t="str">
        <f>IF('point-grade'!Q22="ร","ร",IF('point-grade'!Q22="มส","มส",IF('point-grade'!Q22="-","ร",IF('point-grade'!Q22="","",IF('point-grade'!Q22&gt;=80,4,IF('point-grade'!Q22&gt;=75,3.5,IF('point-grade'!Q22&gt;=70,3,IF('point-grade'!Q22&gt;=65,2.5,IF('point-grade'!Q22&gt;=60,2,IF('point-grade'!Q22&gt;=55,1.5,IF('point-grade'!Q22&gt;=50,1,0)))))))))))</f>
        <v/>
      </c>
      <c r="AR22" s="20" t="str">
        <f>IF('point-grade'!R22="ร","ร",IF('point-grade'!R22="มส","มส",IF('point-grade'!R22="-","ร",IF('point-grade'!R22="","",IF('point-grade'!R22&gt;=80,4,IF('point-grade'!R22&gt;=75,3.5,IF('point-grade'!R22&gt;=70,3,IF('point-grade'!R22&gt;=65,2.5,IF('point-grade'!R22&gt;=60,2,IF('point-grade'!R22&gt;=55,1.5,IF('point-grade'!R22&gt;=50,1,0)))))))))))</f>
        <v/>
      </c>
      <c r="AS22" s="20" t="str">
        <f>IF('point-grade'!S22="ร","ร",IF('point-grade'!S22="มส","มส",IF('point-grade'!S22="-","ร",IF('point-grade'!S22="","",IF('point-grade'!S22&gt;=80,4,IF('point-grade'!S22&gt;=75,3.5,IF('point-grade'!S22&gt;=70,3,IF('point-grade'!S22&gt;=65,2.5,IF('point-grade'!S22&gt;=60,2,IF('point-grade'!S22&gt;=55,1.5,IF('point-grade'!S22&gt;=50,1,0)))))))))))</f>
        <v/>
      </c>
      <c r="AT22" s="20" t="str">
        <f>IF('point-grade'!T22="ร","ร",IF('point-grade'!T22="มส","มส",IF('point-grade'!T22="-","ร",IF('point-grade'!T22="","",IF('point-grade'!T22&gt;=80,4,IF('point-grade'!T22&gt;=75,3.5,IF('point-grade'!T22&gt;=70,3,IF('point-grade'!T22&gt;=65,2.5,IF('point-grade'!T22&gt;=60,2,IF('point-grade'!T22&gt;=55,1.5,IF('point-grade'!T22&gt;=50,1,0)))))))))))</f>
        <v/>
      </c>
      <c r="AU22" s="20" t="str">
        <f>IF('point-grade'!U22="ร","ร",IF('point-grade'!U22="มส","มส",IF('point-grade'!U22="-","ร",IF('point-grade'!U22="","",IF('point-grade'!U22&gt;=80,4,IF('point-grade'!U22&gt;=75,3.5,IF('point-grade'!U22&gt;=70,3,IF('point-grade'!U22&gt;=65,2.5,IF('point-grade'!U22&gt;=60,2,IF('point-grade'!U22&gt;=55,1.5,IF('point-grade'!U22&gt;=50,1,0)))))))))))</f>
        <v/>
      </c>
      <c r="AV22" s="20" t="str">
        <f>IF('point-grade'!V22="ร","ร",IF('point-grade'!V22="มส","มส",IF('point-grade'!V22="-","ร",IF('point-grade'!V22="","",IF('point-grade'!V22&gt;=80,4,IF('point-grade'!V22&gt;=75,3.5,IF('point-grade'!V22&gt;=70,3,IF('point-grade'!V22&gt;=65,2.5,IF('point-grade'!V22&gt;=60,2,IF('point-grade'!V22&gt;=55,1.5,IF('point-grade'!V22&gt;=50,1,0)))))))))))</f>
        <v/>
      </c>
      <c r="AW22" s="20" t="str">
        <f>IF('point-grade'!W22="ร","ร",IF('point-grade'!W22="มส","มส",IF('point-grade'!W22="-","ร",IF('point-grade'!W22="","",IF('point-grade'!W22&gt;=80,4,IF('point-grade'!W22&gt;=75,3.5,IF('point-grade'!W22&gt;=70,3,IF('point-grade'!W22&gt;=65,2.5,IF('point-grade'!W22&gt;=60,2,IF('point-grade'!W22&gt;=55,1.5,IF('point-grade'!W22&gt;=50,1,0)))))))))))</f>
        <v/>
      </c>
      <c r="AX22" s="20" t="str">
        <f>IF('point-grade'!X22="ร","ร",IF('point-grade'!X22="มส","มส",IF('point-grade'!X22="-","ร",IF('point-grade'!X22="","",IF('point-grade'!X22&gt;=80,4,IF('point-grade'!X22&gt;=75,3.5,IF('point-grade'!X22&gt;=70,3,IF('point-grade'!X22&gt;=65,2.5,IF('point-grade'!X22&gt;=60,2,IF('point-grade'!X22&gt;=55,1.5,IF('point-grade'!X22&gt;=50,1,0)))))))))))</f>
        <v/>
      </c>
      <c r="AY22" s="20" t="str">
        <f>IF('point-grade'!Y22="ร","ร",IF('point-grade'!Y22="มส","มส",IF('point-grade'!Y22="-","ร",IF('point-grade'!Y22="","",IF('point-grade'!Y22&gt;=80,4,IF('point-grade'!Y22&gt;=75,3.5,IF('point-grade'!Y22&gt;=70,3,IF('point-grade'!Y22&gt;=65,2.5,IF('point-grade'!Y22&gt;=60,2,IF('point-grade'!Y22&gt;=55,1.5,IF('point-grade'!Y22&gt;=50,1,0)))))))))))</f>
        <v/>
      </c>
      <c r="AZ22" s="20" t="str">
        <f>IF('point-grade'!Z22="ร","ร",IF('point-grade'!Z22="มส","มส",IF('point-grade'!Z22="-","ร",IF('point-grade'!Z22="","",IF('point-grade'!Z22&gt;=80,4,IF('point-grade'!Z22&gt;=75,3.5,IF('point-grade'!Z22&gt;=70,3,IF('point-grade'!Z22&gt;=65,2.5,IF('point-grade'!Z22&gt;=60,2,IF('point-grade'!Z22&gt;=55,1.5,IF('point-grade'!Z22&gt;=50,1,0)))))))))))</f>
        <v/>
      </c>
      <c r="BA22" s="20" t="str">
        <f>IF('point-grade'!AA22="ร","ร",IF('point-grade'!AA22="มส","มส",IF('point-grade'!AA22="-","ร",IF('point-grade'!AA22="","",IF('point-grade'!AA22&gt;=80,4,IF('point-grade'!AA22&gt;=75,3.5,IF('point-grade'!AA22&gt;=70,3,IF('point-grade'!AA22&gt;=65,2.5,IF('point-grade'!AA22&gt;=60,2,IF('point-grade'!AA22&gt;=55,1.5,IF('point-grade'!AA22&gt;=50,1,0)))))))))))</f>
        <v/>
      </c>
      <c r="BB22" s="20" t="str">
        <f>IF('point-grade'!AB22="ร","ร",IF('point-grade'!AB22="มส","มส",IF('point-grade'!AB22="-","ร",IF('point-grade'!AB22="","",IF('point-grade'!AB22&gt;=80,4,IF('point-grade'!AB22&gt;=75,3.5,IF('point-grade'!AB22&gt;=70,3,IF('point-grade'!AB22&gt;=65,2.5,IF('point-grade'!AB22&gt;=60,2,IF('point-grade'!AB22&gt;=55,1.5,IF('point-grade'!AB22&gt;=50,1,0)))))))))))</f>
        <v/>
      </c>
      <c r="BC22" s="20" t="str">
        <f>IF('point-grade'!AC22="ร","ร",IF('point-grade'!AC22="มส","มส",IF('point-grade'!AC22="-","ร",IF('point-grade'!AC22="","",IF('point-grade'!AC22&gt;=80,4,IF('point-grade'!AC22&gt;=75,3.5,IF('point-grade'!AC22&gt;=70,3,IF('point-grade'!AC22&gt;=65,2.5,IF('point-grade'!AC22&gt;=60,2,IF('point-grade'!AC22&gt;=55,1.5,IF('point-grade'!AC22&gt;=50,1,0)))))))))))</f>
        <v/>
      </c>
      <c r="BD22" s="20" t="str">
        <f>IF('point-grade'!AD22="ร","ร",IF('point-grade'!AD22="มส","มส",IF('point-grade'!AD22="-","ร",IF('point-grade'!AD22="","",IF('point-grade'!AD22&gt;=80,4,IF('point-grade'!AD22&gt;=75,3.5,IF('point-grade'!AD22&gt;=70,3,IF('point-grade'!AD22&gt;=65,2.5,IF('point-grade'!AD22&gt;=60,2,IF('point-grade'!AD22&gt;=55,1.5,IF('point-grade'!AD22&gt;=50,1,0)))))))))))</f>
        <v/>
      </c>
      <c r="BE22" s="20" t="str">
        <f>IF('point-grade'!AE22="ร","ร",IF('point-grade'!AE22="มส","มส",IF('point-grade'!AE22="-","ร",IF('point-grade'!AE22="","",IF('point-grade'!AE22&gt;=80,4,IF('point-grade'!AE22&gt;=75,3.5,IF('point-grade'!AE22&gt;=70,3,IF('point-grade'!AE22&gt;=65,2.5,IF('point-grade'!AE22&gt;=60,2,IF('point-grade'!AE22&gt;=55,1.5,IF('point-grade'!AE22&gt;=50,1,0)))))))))))</f>
        <v/>
      </c>
      <c r="BF22" s="20" t="str">
        <f>IF('point-grade'!AF22="ร","ร",IF('point-grade'!AF22="มส","มส",IF('point-grade'!AF22="-","ร",IF('point-grade'!AF22="","",IF('point-grade'!AF22&gt;=80,4,IF('point-grade'!AF22&gt;=75,3.5,IF('point-grade'!AF22&gt;=70,3,IF('point-grade'!AF22&gt;=65,2.5,IF('point-grade'!AF22&gt;=60,2,IF('point-grade'!AF22&gt;=55,1.5,IF('point-grade'!AF22&gt;=50,1,0)))))))))))</f>
        <v/>
      </c>
      <c r="BG22" s="20" t="str">
        <f>IF('point-grade'!AG22="ร","ร",IF('point-grade'!AG22="มส","มส",IF('point-grade'!AG22="-","ร",IF('point-grade'!AG22="","",IF('point-grade'!AG22&gt;=80,4,IF('point-grade'!AG22&gt;=75,3.5,IF('point-grade'!AG22&gt;=70,3,IF('point-grade'!AG22&gt;=65,2.5,IF('point-grade'!AG22&gt;=60,2,IF('point-grade'!AG22&gt;=55,1.5,IF('point-grade'!AG22&gt;=50,1,0)))))))))))</f>
        <v/>
      </c>
      <c r="BH22" s="20" t="str">
        <f>IF('point-grade'!AH22="ร","ร",IF('point-grade'!AH22="มส","มส",IF('point-grade'!AH22="-","ร",IF('point-grade'!AH22="","",IF('point-grade'!AH22&gt;=80,4,IF('point-grade'!AH22&gt;=75,3.5,IF('point-grade'!AH22&gt;=70,3,IF('point-grade'!AH22&gt;=65,2.5,IF('point-grade'!AH22&gt;=60,2,IF('point-grade'!AH22&gt;=55,1.5,IF('point-grade'!AH22&gt;=50,1,0)))))))))))</f>
        <v/>
      </c>
      <c r="BI22" s="20" t="str">
        <f>IF('point-grade'!AI22="ร","ร",IF('point-grade'!AI22="มส","มส",IF('point-grade'!AI22="-","ร",IF('point-grade'!AI22="","",IF('point-grade'!AI22&gt;=80,4,IF('point-grade'!AI22&gt;=75,3.5,IF('point-grade'!AI22&gt;=70,3,IF('point-grade'!AI22&gt;=65,2.5,IF('point-grade'!AI22&gt;=60,2,IF('point-grade'!AI22&gt;=55,1.5,IF('point-grade'!AI22&gt;=50,1,0)))))))))))</f>
        <v/>
      </c>
      <c r="BJ22" s="20" t="str">
        <f>IF('point-grade'!AJ22="ร","ร",IF('point-grade'!AJ22="มส","มส",IF('point-grade'!AJ22="-","ร",IF('point-grade'!AJ22="","",IF('point-grade'!AJ22&gt;=80,4,IF('point-grade'!AJ22&gt;=75,3.5,IF('point-grade'!AJ22&gt;=70,3,IF('point-grade'!AJ22&gt;=65,2.5,IF('point-grade'!AJ22&gt;=60,2,IF('point-grade'!AJ22&gt;=55,1.5,IF('point-grade'!AJ22&gt;=50,1,0)))))))))))</f>
        <v/>
      </c>
      <c r="BK22" s="20" t="str">
        <f>IF('point-grade'!AK22="ร","ร",IF('point-grade'!AK22="มส","มส",IF('point-grade'!AK22="-","ร",IF('point-grade'!AK22="","",IF('point-grade'!AK22&gt;=80,4,IF('point-grade'!AK22&gt;=75,3.5,IF('point-grade'!AK22&gt;=70,3,IF('point-grade'!AK22&gt;=65,2.5,IF('point-grade'!AK22&gt;=60,2,IF('point-grade'!AK22&gt;=55,1.5,IF('point-grade'!AK22&gt;=50,1,0)))))))))))</f>
        <v/>
      </c>
      <c r="BL22" s="20"/>
      <c r="BM22" s="35" t="str">
        <f t="shared" si="4"/>
        <v/>
      </c>
      <c r="BN22" s="35" t="str">
        <f t="shared" si="5"/>
        <v/>
      </c>
      <c r="BO22" s="35" t="str">
        <f t="shared" si="6"/>
        <v/>
      </c>
      <c r="BP22" s="35" t="str">
        <f t="shared" si="7"/>
        <v/>
      </c>
      <c r="BQ22" s="35" t="str">
        <f t="shared" si="8"/>
        <v/>
      </c>
      <c r="BR22" s="35" t="str">
        <f t="shared" si="9"/>
        <v/>
      </c>
      <c r="BS22" s="35" t="str">
        <f t="shared" si="10"/>
        <v/>
      </c>
      <c r="BT22" s="35" t="str">
        <f t="shared" si="11"/>
        <v/>
      </c>
      <c r="BU22" s="35" t="str">
        <f t="shared" si="12"/>
        <v/>
      </c>
      <c r="BV22" s="35" t="str">
        <f t="shared" si="13"/>
        <v/>
      </c>
      <c r="BW22" s="35" t="str">
        <f t="shared" si="14"/>
        <v/>
      </c>
      <c r="BX22" s="35" t="str">
        <f t="shared" si="15"/>
        <v/>
      </c>
      <c r="BY22" s="35" t="str">
        <f t="shared" si="16"/>
        <v/>
      </c>
      <c r="BZ22" s="35" t="str">
        <f t="shared" si="17"/>
        <v/>
      </c>
      <c r="CA22" s="35" t="str">
        <f t="shared" si="18"/>
        <v/>
      </c>
      <c r="CB22" s="35" t="str">
        <f t="shared" si="19"/>
        <v/>
      </c>
      <c r="CC22" s="35" t="str">
        <f t="shared" si="20"/>
        <v/>
      </c>
      <c r="CD22" s="35" t="str">
        <f t="shared" si="21"/>
        <v/>
      </c>
      <c r="CE22" s="35" t="str">
        <f t="shared" si="22"/>
        <v/>
      </c>
      <c r="CF22" s="35" t="str">
        <f t="shared" si="23"/>
        <v/>
      </c>
      <c r="CG22" s="35" t="str">
        <f t="shared" si="24"/>
        <v/>
      </c>
      <c r="CH22" s="35" t="str">
        <f t="shared" si="25"/>
        <v/>
      </c>
      <c r="CI22" s="35" t="str">
        <f t="shared" si="26"/>
        <v/>
      </c>
      <c r="CJ22" s="35" t="str">
        <f t="shared" si="27"/>
        <v/>
      </c>
      <c r="CK22" s="35" t="str">
        <f t="shared" si="28"/>
        <v/>
      </c>
      <c r="CL22" s="87" t="str">
        <f t="shared" si="29"/>
        <v>0</v>
      </c>
      <c r="CM22" s="87">
        <f>FLOOR('point-grade'!CO22,0.01)</f>
        <v>0</v>
      </c>
      <c r="CN22" s="82" t="str">
        <f t="shared" si="0"/>
        <v/>
      </c>
      <c r="CO22" s="145" t="str">
        <f t="shared" si="1"/>
        <v>0</v>
      </c>
      <c r="CP22" s="51">
        <f t="shared" si="30"/>
        <v>0</v>
      </c>
      <c r="CQ22" s="51">
        <f t="shared" si="31"/>
        <v>0</v>
      </c>
      <c r="CR22" s="51">
        <f t="shared" si="32"/>
        <v>0</v>
      </c>
      <c r="CS22" s="51">
        <f t="shared" si="33"/>
        <v>0</v>
      </c>
      <c r="CT22" s="51">
        <f t="shared" si="34"/>
        <v>0</v>
      </c>
      <c r="CU22" s="51">
        <f t="shared" si="35"/>
        <v>0</v>
      </c>
      <c r="CV22" s="51">
        <f t="shared" si="36"/>
        <v>0</v>
      </c>
      <c r="CW22" s="51">
        <f t="shared" si="37"/>
        <v>0</v>
      </c>
      <c r="CX22" s="51">
        <f t="shared" si="38"/>
        <v>0</v>
      </c>
      <c r="CY22" s="51">
        <f t="shared" si="39"/>
        <v>0</v>
      </c>
      <c r="CZ22" s="51">
        <f t="shared" si="40"/>
        <v>0</v>
      </c>
      <c r="DA22" s="51">
        <f t="shared" si="41"/>
        <v>0</v>
      </c>
      <c r="DB22" s="51">
        <f t="shared" si="42"/>
        <v>0</v>
      </c>
      <c r="DC22" s="51">
        <f t="shared" si="43"/>
        <v>0</v>
      </c>
      <c r="DD22" s="51">
        <f t="shared" si="44"/>
        <v>0</v>
      </c>
      <c r="DF22" s="51">
        <f t="shared" si="45"/>
        <v>0</v>
      </c>
      <c r="DG22" s="51">
        <f t="shared" si="46"/>
        <v>0</v>
      </c>
      <c r="DH22" s="51">
        <f t="shared" si="47"/>
        <v>0</v>
      </c>
      <c r="DI22" s="51">
        <f t="shared" si="48"/>
        <v>0</v>
      </c>
      <c r="DJ22" s="51">
        <f t="shared" si="49"/>
        <v>0</v>
      </c>
      <c r="DK22" s="51">
        <f t="shared" si="50"/>
        <v>0</v>
      </c>
      <c r="DL22" s="51">
        <f t="shared" si="51"/>
        <v>0</v>
      </c>
      <c r="DM22" s="51">
        <f t="shared" si="52"/>
        <v>0</v>
      </c>
      <c r="DN22" s="51">
        <f t="shared" si="53"/>
        <v>0</v>
      </c>
      <c r="DO22" s="51">
        <f t="shared" si="54"/>
        <v>0</v>
      </c>
      <c r="DQ22" s="43">
        <f t="shared" si="55"/>
        <v>0</v>
      </c>
      <c r="DR22" s="43">
        <f t="shared" si="56"/>
        <v>0</v>
      </c>
      <c r="DS22" s="43">
        <f t="shared" si="57"/>
        <v>0</v>
      </c>
      <c r="DT22" s="43">
        <f t="shared" si="58"/>
        <v>0</v>
      </c>
      <c r="DU22" s="43">
        <f t="shared" si="59"/>
        <v>0</v>
      </c>
      <c r="DV22" s="43">
        <f t="shared" si="60"/>
        <v>0</v>
      </c>
      <c r="DW22" s="43">
        <f t="shared" si="61"/>
        <v>0</v>
      </c>
      <c r="DX22" s="43">
        <f t="shared" si="62"/>
        <v>0</v>
      </c>
      <c r="DY22" s="43">
        <f t="shared" si="63"/>
        <v>0</v>
      </c>
      <c r="DZ22" s="43">
        <f t="shared" si="64"/>
        <v>0</v>
      </c>
      <c r="EA22" s="43">
        <f t="shared" si="65"/>
        <v>0</v>
      </c>
      <c r="EB22" s="43">
        <f t="shared" si="66"/>
        <v>0</v>
      </c>
      <c r="EC22" s="43">
        <f t="shared" si="67"/>
        <v>0</v>
      </c>
      <c r="ED22" s="43">
        <f t="shared" si="68"/>
        <v>0</v>
      </c>
      <c r="EE22" s="43">
        <f t="shared" si="69"/>
        <v>0</v>
      </c>
      <c r="EG22" s="43">
        <f t="shared" si="70"/>
        <v>0</v>
      </c>
      <c r="EH22" s="43">
        <f t="shared" si="71"/>
        <v>0</v>
      </c>
      <c r="EI22" s="43">
        <f t="shared" si="72"/>
        <v>0</v>
      </c>
      <c r="EJ22" s="43">
        <f t="shared" si="73"/>
        <v>0</v>
      </c>
      <c r="EK22" s="43">
        <f t="shared" si="74"/>
        <v>0</v>
      </c>
      <c r="EL22" s="43">
        <f t="shared" si="75"/>
        <v>0</v>
      </c>
      <c r="EM22" s="43">
        <f t="shared" si="76"/>
        <v>0</v>
      </c>
      <c r="EN22" s="43">
        <f t="shared" si="77"/>
        <v>0</v>
      </c>
      <c r="EO22" s="43">
        <f t="shared" si="78"/>
        <v>0</v>
      </c>
      <c r="EP22" s="43">
        <f t="shared" si="79"/>
        <v>0</v>
      </c>
      <c r="EQ22" s="19" t="str">
        <f t="shared" si="80"/>
        <v/>
      </c>
      <c r="ER22" s="19" t="str">
        <f t="shared" si="81"/>
        <v/>
      </c>
      <c r="ES22" s="19" t="str">
        <f t="shared" si="82"/>
        <v/>
      </c>
      <c r="ET22" s="19" t="str">
        <f t="shared" si="83"/>
        <v/>
      </c>
      <c r="EU22" s="19" t="str">
        <f t="shared" si="84"/>
        <v/>
      </c>
      <c r="EV22" s="19" t="str">
        <f t="shared" si="85"/>
        <v/>
      </c>
      <c r="EW22" s="19" t="str">
        <f t="shared" si="86"/>
        <v/>
      </c>
      <c r="EX22" s="19" t="str">
        <f t="shared" si="87"/>
        <v/>
      </c>
      <c r="EY22" s="19" t="str">
        <f t="shared" si="88"/>
        <v/>
      </c>
      <c r="EZ22" s="19" t="str">
        <f t="shared" si="89"/>
        <v/>
      </c>
      <c r="FA22" s="19" t="str">
        <f t="shared" si="90"/>
        <v/>
      </c>
      <c r="FB22" s="19" t="str">
        <f t="shared" si="91"/>
        <v/>
      </c>
      <c r="FC22" s="19" t="str">
        <f t="shared" si="92"/>
        <v/>
      </c>
      <c r="FD22" s="19" t="str">
        <f t="shared" si="93"/>
        <v/>
      </c>
      <c r="FE22" s="19" t="str">
        <f t="shared" si="94"/>
        <v/>
      </c>
      <c r="FF22" s="19" t="str">
        <f t="shared" si="95"/>
        <v/>
      </c>
      <c r="FG22" s="19" t="str">
        <f t="shared" si="96"/>
        <v/>
      </c>
      <c r="FH22" s="19" t="str">
        <f t="shared" si="97"/>
        <v/>
      </c>
      <c r="FI22" s="19" t="str">
        <f t="shared" si="98"/>
        <v/>
      </c>
      <c r="FJ22" s="19" t="str">
        <f t="shared" si="99"/>
        <v/>
      </c>
      <c r="FK22" s="19" t="str">
        <f t="shared" si="100"/>
        <v/>
      </c>
      <c r="FL22" s="19" t="str">
        <f t="shared" si="101"/>
        <v/>
      </c>
      <c r="FM22" s="19" t="str">
        <f t="shared" si="102"/>
        <v/>
      </c>
      <c r="FN22" s="19" t="str">
        <f t="shared" si="103"/>
        <v/>
      </c>
      <c r="FO22" s="19" t="str">
        <f t="shared" si="104"/>
        <v/>
      </c>
      <c r="FP22" s="19">
        <f t="shared" si="105"/>
        <v>0</v>
      </c>
      <c r="FQ22" s="85"/>
    </row>
    <row r="23" spans="1:173" ht="16.350000000000001" customHeight="1" thickBot="1" x14ac:dyDescent="0.65">
      <c r="A23" s="183"/>
      <c r="B23" s="183"/>
      <c r="C23" s="183"/>
      <c r="D23" s="183"/>
      <c r="E23" s="183"/>
      <c r="F23" s="183"/>
      <c r="G23" s="183"/>
      <c r="H23" s="40"/>
      <c r="I23" s="140"/>
      <c r="K23" s="44">
        <v>19</v>
      </c>
      <c r="L23" s="50" t="str">
        <f t="shared" si="2"/>
        <v/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1">
        <f t="shared" si="3"/>
        <v>0</v>
      </c>
      <c r="AM23" s="20" t="str">
        <f>IF('point-grade'!M23="ร","ร",IF('point-grade'!M23="มส","มส",IF('point-grade'!M23="-","ร",IF('point-grade'!M23="","",IF('point-grade'!M23&gt;=80,4,IF('point-grade'!M23&gt;=75,3.5,IF('point-grade'!M23&gt;=70,3,IF('point-grade'!M23&gt;=65,2.5,IF('point-grade'!M23&gt;=60,2,IF('point-grade'!M23&gt;=55,1.5,IF('point-grade'!M23&gt;=50,1,0)))))))))))</f>
        <v/>
      </c>
      <c r="AN23" s="20" t="str">
        <f>IF('point-grade'!N23="ร","ร",IF('point-grade'!N23="มส","มส",IF('point-grade'!N23="-","ร",IF('point-grade'!N23="","",IF('point-grade'!N23&gt;=80,4,IF('point-grade'!N23&gt;=75,3.5,IF('point-grade'!N23&gt;=70,3,IF('point-grade'!N23&gt;=65,2.5,IF('point-grade'!N23&gt;=60,2,IF('point-grade'!N23&gt;=55,1.5,IF('point-grade'!N23&gt;=50,1,0)))))))))))</f>
        <v/>
      </c>
      <c r="AO23" s="20" t="str">
        <f>IF('point-grade'!O23="ร","ร",IF('point-grade'!O23="มส","มส",IF('point-grade'!O23="-","ร",IF('point-grade'!O23="","",IF('point-grade'!O23&gt;=80,4,IF('point-grade'!O23&gt;=75,3.5,IF('point-grade'!O23&gt;=70,3,IF('point-grade'!O23&gt;=65,2.5,IF('point-grade'!O23&gt;=60,2,IF('point-grade'!O23&gt;=55,1.5,IF('point-grade'!O23&gt;=50,1,0)))))))))))</f>
        <v/>
      </c>
      <c r="AP23" s="20" t="str">
        <f>IF('point-grade'!P23="ร","ร",IF('point-grade'!P23="มส","มส",IF('point-grade'!P23="-","ร",IF('point-grade'!P23="","",IF('point-grade'!P23&gt;=80,4,IF('point-grade'!P23&gt;=75,3.5,IF('point-grade'!P23&gt;=70,3,IF('point-grade'!P23&gt;=65,2.5,IF('point-grade'!P23&gt;=60,2,IF('point-grade'!P23&gt;=55,1.5,IF('point-grade'!P23&gt;=50,1,0)))))))))))</f>
        <v/>
      </c>
      <c r="AQ23" s="20" t="str">
        <f>IF('point-grade'!Q23="ร","ร",IF('point-grade'!Q23="มส","มส",IF('point-grade'!Q23="-","ร",IF('point-grade'!Q23="","",IF('point-grade'!Q23&gt;=80,4,IF('point-grade'!Q23&gt;=75,3.5,IF('point-grade'!Q23&gt;=70,3,IF('point-grade'!Q23&gt;=65,2.5,IF('point-grade'!Q23&gt;=60,2,IF('point-grade'!Q23&gt;=55,1.5,IF('point-grade'!Q23&gt;=50,1,0)))))))))))</f>
        <v/>
      </c>
      <c r="AR23" s="20" t="str">
        <f>IF('point-grade'!R23="ร","ร",IF('point-grade'!R23="มส","มส",IF('point-grade'!R23="-","ร",IF('point-grade'!R23="","",IF('point-grade'!R23&gt;=80,4,IF('point-grade'!R23&gt;=75,3.5,IF('point-grade'!R23&gt;=70,3,IF('point-grade'!R23&gt;=65,2.5,IF('point-grade'!R23&gt;=60,2,IF('point-grade'!R23&gt;=55,1.5,IF('point-grade'!R23&gt;=50,1,0)))))))))))</f>
        <v/>
      </c>
      <c r="AS23" s="20" t="str">
        <f>IF('point-grade'!S23="ร","ร",IF('point-grade'!S23="มส","มส",IF('point-grade'!S23="-","ร",IF('point-grade'!S23="","",IF('point-grade'!S23&gt;=80,4,IF('point-grade'!S23&gt;=75,3.5,IF('point-grade'!S23&gt;=70,3,IF('point-grade'!S23&gt;=65,2.5,IF('point-grade'!S23&gt;=60,2,IF('point-grade'!S23&gt;=55,1.5,IF('point-grade'!S23&gt;=50,1,0)))))))))))</f>
        <v/>
      </c>
      <c r="AT23" s="20" t="str">
        <f>IF('point-grade'!T23="ร","ร",IF('point-grade'!T23="มส","มส",IF('point-grade'!T23="-","ร",IF('point-grade'!T23="","",IF('point-grade'!T23&gt;=80,4,IF('point-grade'!T23&gt;=75,3.5,IF('point-grade'!T23&gt;=70,3,IF('point-grade'!T23&gt;=65,2.5,IF('point-grade'!T23&gt;=60,2,IF('point-grade'!T23&gt;=55,1.5,IF('point-grade'!T23&gt;=50,1,0)))))))))))</f>
        <v/>
      </c>
      <c r="AU23" s="20" t="str">
        <f>IF('point-grade'!U23="ร","ร",IF('point-grade'!U23="มส","มส",IF('point-grade'!U23="-","ร",IF('point-grade'!U23="","",IF('point-grade'!U23&gt;=80,4,IF('point-grade'!U23&gt;=75,3.5,IF('point-grade'!U23&gt;=70,3,IF('point-grade'!U23&gt;=65,2.5,IF('point-grade'!U23&gt;=60,2,IF('point-grade'!U23&gt;=55,1.5,IF('point-grade'!U23&gt;=50,1,0)))))))))))</f>
        <v/>
      </c>
      <c r="AV23" s="20" t="str">
        <f>IF('point-grade'!V23="ร","ร",IF('point-grade'!V23="มส","มส",IF('point-grade'!V23="-","ร",IF('point-grade'!V23="","",IF('point-grade'!V23&gt;=80,4,IF('point-grade'!V23&gt;=75,3.5,IF('point-grade'!V23&gt;=70,3,IF('point-grade'!V23&gt;=65,2.5,IF('point-grade'!V23&gt;=60,2,IF('point-grade'!V23&gt;=55,1.5,IF('point-grade'!V23&gt;=50,1,0)))))))))))</f>
        <v/>
      </c>
      <c r="AW23" s="20" t="str">
        <f>IF('point-grade'!W23="ร","ร",IF('point-grade'!W23="มส","มส",IF('point-grade'!W23="-","ร",IF('point-grade'!W23="","",IF('point-grade'!W23&gt;=80,4,IF('point-grade'!W23&gt;=75,3.5,IF('point-grade'!W23&gt;=70,3,IF('point-grade'!W23&gt;=65,2.5,IF('point-grade'!W23&gt;=60,2,IF('point-grade'!W23&gt;=55,1.5,IF('point-grade'!W23&gt;=50,1,0)))))))))))</f>
        <v/>
      </c>
      <c r="AX23" s="20" t="str">
        <f>IF('point-grade'!X23="ร","ร",IF('point-grade'!X23="มส","มส",IF('point-grade'!X23="-","ร",IF('point-grade'!X23="","",IF('point-grade'!X23&gt;=80,4,IF('point-grade'!X23&gt;=75,3.5,IF('point-grade'!X23&gt;=70,3,IF('point-grade'!X23&gt;=65,2.5,IF('point-grade'!X23&gt;=60,2,IF('point-grade'!X23&gt;=55,1.5,IF('point-grade'!X23&gt;=50,1,0)))))))))))</f>
        <v/>
      </c>
      <c r="AY23" s="20" t="str">
        <f>IF('point-grade'!Y23="ร","ร",IF('point-grade'!Y23="มส","มส",IF('point-grade'!Y23="-","ร",IF('point-grade'!Y23="","",IF('point-grade'!Y23&gt;=80,4,IF('point-grade'!Y23&gt;=75,3.5,IF('point-grade'!Y23&gt;=70,3,IF('point-grade'!Y23&gt;=65,2.5,IF('point-grade'!Y23&gt;=60,2,IF('point-grade'!Y23&gt;=55,1.5,IF('point-grade'!Y23&gt;=50,1,0)))))))))))</f>
        <v/>
      </c>
      <c r="AZ23" s="20" t="str">
        <f>IF('point-grade'!Z23="ร","ร",IF('point-grade'!Z23="มส","มส",IF('point-grade'!Z23="-","ร",IF('point-grade'!Z23="","",IF('point-grade'!Z23&gt;=80,4,IF('point-grade'!Z23&gt;=75,3.5,IF('point-grade'!Z23&gt;=70,3,IF('point-grade'!Z23&gt;=65,2.5,IF('point-grade'!Z23&gt;=60,2,IF('point-grade'!Z23&gt;=55,1.5,IF('point-grade'!Z23&gt;=50,1,0)))))))))))</f>
        <v/>
      </c>
      <c r="BA23" s="20" t="str">
        <f>IF('point-grade'!AA23="ร","ร",IF('point-grade'!AA23="มส","มส",IF('point-grade'!AA23="-","ร",IF('point-grade'!AA23="","",IF('point-grade'!AA23&gt;=80,4,IF('point-grade'!AA23&gt;=75,3.5,IF('point-grade'!AA23&gt;=70,3,IF('point-grade'!AA23&gt;=65,2.5,IF('point-grade'!AA23&gt;=60,2,IF('point-grade'!AA23&gt;=55,1.5,IF('point-grade'!AA23&gt;=50,1,0)))))))))))</f>
        <v/>
      </c>
      <c r="BB23" s="20" t="str">
        <f>IF('point-grade'!AB23="ร","ร",IF('point-grade'!AB23="มส","มส",IF('point-grade'!AB23="-","ร",IF('point-grade'!AB23="","",IF('point-grade'!AB23&gt;=80,4,IF('point-grade'!AB23&gt;=75,3.5,IF('point-grade'!AB23&gt;=70,3,IF('point-grade'!AB23&gt;=65,2.5,IF('point-grade'!AB23&gt;=60,2,IF('point-grade'!AB23&gt;=55,1.5,IF('point-grade'!AB23&gt;=50,1,0)))))))))))</f>
        <v/>
      </c>
      <c r="BC23" s="20" t="str">
        <f>IF('point-grade'!AC23="ร","ร",IF('point-grade'!AC23="มส","มส",IF('point-grade'!AC23="-","ร",IF('point-grade'!AC23="","",IF('point-grade'!AC23&gt;=80,4,IF('point-grade'!AC23&gt;=75,3.5,IF('point-grade'!AC23&gt;=70,3,IF('point-grade'!AC23&gt;=65,2.5,IF('point-grade'!AC23&gt;=60,2,IF('point-grade'!AC23&gt;=55,1.5,IF('point-grade'!AC23&gt;=50,1,0)))))))))))</f>
        <v/>
      </c>
      <c r="BD23" s="20" t="str">
        <f>IF('point-grade'!AD23="ร","ร",IF('point-grade'!AD23="มส","มส",IF('point-grade'!AD23="-","ร",IF('point-grade'!AD23="","",IF('point-grade'!AD23&gt;=80,4,IF('point-grade'!AD23&gt;=75,3.5,IF('point-grade'!AD23&gt;=70,3,IF('point-grade'!AD23&gt;=65,2.5,IF('point-grade'!AD23&gt;=60,2,IF('point-grade'!AD23&gt;=55,1.5,IF('point-grade'!AD23&gt;=50,1,0)))))))))))</f>
        <v/>
      </c>
      <c r="BE23" s="20" t="str">
        <f>IF('point-grade'!AE23="ร","ร",IF('point-grade'!AE23="มส","มส",IF('point-grade'!AE23="-","ร",IF('point-grade'!AE23="","",IF('point-grade'!AE23&gt;=80,4,IF('point-grade'!AE23&gt;=75,3.5,IF('point-grade'!AE23&gt;=70,3,IF('point-grade'!AE23&gt;=65,2.5,IF('point-grade'!AE23&gt;=60,2,IF('point-grade'!AE23&gt;=55,1.5,IF('point-grade'!AE23&gt;=50,1,0)))))))))))</f>
        <v/>
      </c>
      <c r="BF23" s="20" t="str">
        <f>IF('point-grade'!AF23="ร","ร",IF('point-grade'!AF23="มส","มส",IF('point-grade'!AF23="-","ร",IF('point-grade'!AF23="","",IF('point-grade'!AF23&gt;=80,4,IF('point-grade'!AF23&gt;=75,3.5,IF('point-grade'!AF23&gt;=70,3,IF('point-grade'!AF23&gt;=65,2.5,IF('point-grade'!AF23&gt;=60,2,IF('point-grade'!AF23&gt;=55,1.5,IF('point-grade'!AF23&gt;=50,1,0)))))))))))</f>
        <v/>
      </c>
      <c r="BG23" s="20" t="str">
        <f>IF('point-grade'!AG23="ร","ร",IF('point-grade'!AG23="มส","มส",IF('point-grade'!AG23="-","ร",IF('point-grade'!AG23="","",IF('point-grade'!AG23&gt;=80,4,IF('point-grade'!AG23&gt;=75,3.5,IF('point-grade'!AG23&gt;=70,3,IF('point-grade'!AG23&gt;=65,2.5,IF('point-grade'!AG23&gt;=60,2,IF('point-grade'!AG23&gt;=55,1.5,IF('point-grade'!AG23&gt;=50,1,0)))))))))))</f>
        <v/>
      </c>
      <c r="BH23" s="20" t="str">
        <f>IF('point-grade'!AH23="ร","ร",IF('point-grade'!AH23="มส","มส",IF('point-grade'!AH23="-","ร",IF('point-grade'!AH23="","",IF('point-grade'!AH23&gt;=80,4,IF('point-grade'!AH23&gt;=75,3.5,IF('point-grade'!AH23&gt;=70,3,IF('point-grade'!AH23&gt;=65,2.5,IF('point-grade'!AH23&gt;=60,2,IF('point-grade'!AH23&gt;=55,1.5,IF('point-grade'!AH23&gt;=50,1,0)))))))))))</f>
        <v/>
      </c>
      <c r="BI23" s="20" t="str">
        <f>IF('point-grade'!AI23="ร","ร",IF('point-grade'!AI23="มส","มส",IF('point-grade'!AI23="-","ร",IF('point-grade'!AI23="","",IF('point-grade'!AI23&gt;=80,4,IF('point-grade'!AI23&gt;=75,3.5,IF('point-grade'!AI23&gt;=70,3,IF('point-grade'!AI23&gt;=65,2.5,IF('point-grade'!AI23&gt;=60,2,IF('point-grade'!AI23&gt;=55,1.5,IF('point-grade'!AI23&gt;=50,1,0)))))))))))</f>
        <v/>
      </c>
      <c r="BJ23" s="20" t="str">
        <f>IF('point-grade'!AJ23="ร","ร",IF('point-grade'!AJ23="มส","มส",IF('point-grade'!AJ23="-","ร",IF('point-grade'!AJ23="","",IF('point-grade'!AJ23&gt;=80,4,IF('point-grade'!AJ23&gt;=75,3.5,IF('point-grade'!AJ23&gt;=70,3,IF('point-grade'!AJ23&gt;=65,2.5,IF('point-grade'!AJ23&gt;=60,2,IF('point-grade'!AJ23&gt;=55,1.5,IF('point-grade'!AJ23&gt;=50,1,0)))))))))))</f>
        <v/>
      </c>
      <c r="BK23" s="20" t="str">
        <f>IF('point-grade'!AK23="ร","ร",IF('point-grade'!AK23="มส","มส",IF('point-grade'!AK23="-","ร",IF('point-grade'!AK23="","",IF('point-grade'!AK23&gt;=80,4,IF('point-grade'!AK23&gt;=75,3.5,IF('point-grade'!AK23&gt;=70,3,IF('point-grade'!AK23&gt;=65,2.5,IF('point-grade'!AK23&gt;=60,2,IF('point-grade'!AK23&gt;=55,1.5,IF('point-grade'!AK23&gt;=50,1,0)))))))))))</f>
        <v/>
      </c>
      <c r="BL23" s="20"/>
      <c r="BM23" s="35" t="str">
        <f t="shared" si="4"/>
        <v/>
      </c>
      <c r="BN23" s="35" t="str">
        <f t="shared" si="5"/>
        <v/>
      </c>
      <c r="BO23" s="35" t="str">
        <f t="shared" si="6"/>
        <v/>
      </c>
      <c r="BP23" s="35" t="str">
        <f t="shared" si="7"/>
        <v/>
      </c>
      <c r="BQ23" s="35" t="str">
        <f t="shared" si="8"/>
        <v/>
      </c>
      <c r="BR23" s="35" t="str">
        <f t="shared" si="9"/>
        <v/>
      </c>
      <c r="BS23" s="35" t="str">
        <f t="shared" si="10"/>
        <v/>
      </c>
      <c r="BT23" s="35" t="str">
        <f t="shared" si="11"/>
        <v/>
      </c>
      <c r="BU23" s="35" t="str">
        <f t="shared" si="12"/>
        <v/>
      </c>
      <c r="BV23" s="35" t="str">
        <f t="shared" si="13"/>
        <v/>
      </c>
      <c r="BW23" s="35" t="str">
        <f t="shared" si="14"/>
        <v/>
      </c>
      <c r="BX23" s="35" t="str">
        <f t="shared" si="15"/>
        <v/>
      </c>
      <c r="BY23" s="35" t="str">
        <f t="shared" si="16"/>
        <v/>
      </c>
      <c r="BZ23" s="35" t="str">
        <f t="shared" si="17"/>
        <v/>
      </c>
      <c r="CA23" s="35" t="str">
        <f t="shared" si="18"/>
        <v/>
      </c>
      <c r="CB23" s="35" t="str">
        <f t="shared" si="19"/>
        <v/>
      </c>
      <c r="CC23" s="35" t="str">
        <f t="shared" si="20"/>
        <v/>
      </c>
      <c r="CD23" s="35" t="str">
        <f t="shared" si="21"/>
        <v/>
      </c>
      <c r="CE23" s="35" t="str">
        <f t="shared" si="22"/>
        <v/>
      </c>
      <c r="CF23" s="35" t="str">
        <f t="shared" si="23"/>
        <v/>
      </c>
      <c r="CG23" s="35" t="str">
        <f t="shared" si="24"/>
        <v/>
      </c>
      <c r="CH23" s="35" t="str">
        <f t="shared" si="25"/>
        <v/>
      </c>
      <c r="CI23" s="35" t="str">
        <f t="shared" si="26"/>
        <v/>
      </c>
      <c r="CJ23" s="35" t="str">
        <f t="shared" si="27"/>
        <v/>
      </c>
      <c r="CK23" s="35" t="str">
        <f t="shared" si="28"/>
        <v/>
      </c>
      <c r="CL23" s="87" t="str">
        <f t="shared" si="29"/>
        <v>0</v>
      </c>
      <c r="CM23" s="87">
        <f>FLOOR('point-grade'!CO23,0.01)</f>
        <v>0</v>
      </c>
      <c r="CN23" s="82" t="str">
        <f t="shared" si="0"/>
        <v/>
      </c>
      <c r="CO23" s="145" t="str">
        <f t="shared" si="1"/>
        <v>0</v>
      </c>
      <c r="CP23" s="51">
        <f t="shared" si="30"/>
        <v>0</v>
      </c>
      <c r="CQ23" s="51">
        <f t="shared" si="31"/>
        <v>0</v>
      </c>
      <c r="CR23" s="51">
        <f t="shared" si="32"/>
        <v>0</v>
      </c>
      <c r="CS23" s="51">
        <f t="shared" si="33"/>
        <v>0</v>
      </c>
      <c r="CT23" s="51">
        <f t="shared" si="34"/>
        <v>0</v>
      </c>
      <c r="CU23" s="51">
        <f t="shared" si="35"/>
        <v>0</v>
      </c>
      <c r="CV23" s="51">
        <f t="shared" si="36"/>
        <v>0</v>
      </c>
      <c r="CW23" s="51">
        <f t="shared" si="37"/>
        <v>0</v>
      </c>
      <c r="CX23" s="51">
        <f t="shared" si="38"/>
        <v>0</v>
      </c>
      <c r="CY23" s="51">
        <f t="shared" si="39"/>
        <v>0</v>
      </c>
      <c r="CZ23" s="51">
        <f t="shared" si="40"/>
        <v>0</v>
      </c>
      <c r="DA23" s="51">
        <f t="shared" si="41"/>
        <v>0</v>
      </c>
      <c r="DB23" s="51">
        <f t="shared" si="42"/>
        <v>0</v>
      </c>
      <c r="DC23" s="51">
        <f t="shared" si="43"/>
        <v>0</v>
      </c>
      <c r="DD23" s="51">
        <f t="shared" si="44"/>
        <v>0</v>
      </c>
      <c r="DF23" s="51">
        <f t="shared" si="45"/>
        <v>0</v>
      </c>
      <c r="DG23" s="51">
        <f t="shared" si="46"/>
        <v>0</v>
      </c>
      <c r="DH23" s="51">
        <f t="shared" si="47"/>
        <v>0</v>
      </c>
      <c r="DI23" s="51">
        <f t="shared" si="48"/>
        <v>0</v>
      </c>
      <c r="DJ23" s="51">
        <f t="shared" si="49"/>
        <v>0</v>
      </c>
      <c r="DK23" s="51">
        <f t="shared" si="50"/>
        <v>0</v>
      </c>
      <c r="DL23" s="51">
        <f t="shared" si="51"/>
        <v>0</v>
      </c>
      <c r="DM23" s="51">
        <f t="shared" si="52"/>
        <v>0</v>
      </c>
      <c r="DN23" s="51">
        <f t="shared" si="53"/>
        <v>0</v>
      </c>
      <c r="DO23" s="51">
        <f t="shared" si="54"/>
        <v>0</v>
      </c>
      <c r="DQ23" s="43">
        <f t="shared" si="55"/>
        <v>0</v>
      </c>
      <c r="DR23" s="43">
        <f t="shared" si="56"/>
        <v>0</v>
      </c>
      <c r="DS23" s="43">
        <f t="shared" si="57"/>
        <v>0</v>
      </c>
      <c r="DT23" s="43">
        <f t="shared" si="58"/>
        <v>0</v>
      </c>
      <c r="DU23" s="43">
        <f t="shared" si="59"/>
        <v>0</v>
      </c>
      <c r="DV23" s="43">
        <f t="shared" si="60"/>
        <v>0</v>
      </c>
      <c r="DW23" s="43">
        <f t="shared" si="61"/>
        <v>0</v>
      </c>
      <c r="DX23" s="43">
        <f t="shared" si="62"/>
        <v>0</v>
      </c>
      <c r="DY23" s="43">
        <f t="shared" si="63"/>
        <v>0</v>
      </c>
      <c r="DZ23" s="43">
        <f t="shared" si="64"/>
        <v>0</v>
      </c>
      <c r="EA23" s="43">
        <f t="shared" si="65"/>
        <v>0</v>
      </c>
      <c r="EB23" s="43">
        <f t="shared" si="66"/>
        <v>0</v>
      </c>
      <c r="EC23" s="43">
        <f t="shared" si="67"/>
        <v>0</v>
      </c>
      <c r="ED23" s="43">
        <f t="shared" si="68"/>
        <v>0</v>
      </c>
      <c r="EE23" s="43">
        <f t="shared" si="69"/>
        <v>0</v>
      </c>
      <c r="EG23" s="43">
        <f t="shared" si="70"/>
        <v>0</v>
      </c>
      <c r="EH23" s="43">
        <f t="shared" si="71"/>
        <v>0</v>
      </c>
      <c r="EI23" s="43">
        <f t="shared" si="72"/>
        <v>0</v>
      </c>
      <c r="EJ23" s="43">
        <f t="shared" si="73"/>
        <v>0</v>
      </c>
      <c r="EK23" s="43">
        <f t="shared" si="74"/>
        <v>0</v>
      </c>
      <c r="EL23" s="43">
        <f t="shared" si="75"/>
        <v>0</v>
      </c>
      <c r="EM23" s="43">
        <f t="shared" si="76"/>
        <v>0</v>
      </c>
      <c r="EN23" s="43">
        <f t="shared" si="77"/>
        <v>0</v>
      </c>
      <c r="EO23" s="43">
        <f t="shared" si="78"/>
        <v>0</v>
      </c>
      <c r="EP23" s="43">
        <f t="shared" si="79"/>
        <v>0</v>
      </c>
      <c r="EQ23" s="19" t="str">
        <f t="shared" si="80"/>
        <v/>
      </c>
      <c r="ER23" s="19" t="str">
        <f t="shared" si="81"/>
        <v/>
      </c>
      <c r="ES23" s="19" t="str">
        <f t="shared" si="82"/>
        <v/>
      </c>
      <c r="ET23" s="19" t="str">
        <f t="shared" si="83"/>
        <v/>
      </c>
      <c r="EU23" s="19" t="str">
        <f t="shared" si="84"/>
        <v/>
      </c>
      <c r="EV23" s="19" t="str">
        <f t="shared" si="85"/>
        <v/>
      </c>
      <c r="EW23" s="19" t="str">
        <f t="shared" si="86"/>
        <v/>
      </c>
      <c r="EX23" s="19" t="str">
        <f t="shared" si="87"/>
        <v/>
      </c>
      <c r="EY23" s="19" t="str">
        <f t="shared" si="88"/>
        <v/>
      </c>
      <c r="EZ23" s="19" t="str">
        <f t="shared" si="89"/>
        <v/>
      </c>
      <c r="FA23" s="19" t="str">
        <f t="shared" si="90"/>
        <v/>
      </c>
      <c r="FB23" s="19" t="str">
        <f t="shared" si="91"/>
        <v/>
      </c>
      <c r="FC23" s="19" t="str">
        <f t="shared" si="92"/>
        <v/>
      </c>
      <c r="FD23" s="19" t="str">
        <f t="shared" si="93"/>
        <v/>
      </c>
      <c r="FE23" s="19" t="str">
        <f t="shared" si="94"/>
        <v/>
      </c>
      <c r="FF23" s="19" t="str">
        <f t="shared" si="95"/>
        <v/>
      </c>
      <c r="FG23" s="19" t="str">
        <f t="shared" si="96"/>
        <v/>
      </c>
      <c r="FH23" s="19" t="str">
        <f t="shared" si="97"/>
        <v/>
      </c>
      <c r="FI23" s="19" t="str">
        <f t="shared" si="98"/>
        <v/>
      </c>
      <c r="FJ23" s="19" t="str">
        <f t="shared" si="99"/>
        <v/>
      </c>
      <c r="FK23" s="19" t="str">
        <f t="shared" si="100"/>
        <v/>
      </c>
      <c r="FL23" s="19" t="str">
        <f t="shared" si="101"/>
        <v/>
      </c>
      <c r="FM23" s="19" t="str">
        <f t="shared" si="102"/>
        <v/>
      </c>
      <c r="FN23" s="19" t="str">
        <f t="shared" si="103"/>
        <v/>
      </c>
      <c r="FO23" s="19" t="str">
        <f t="shared" si="104"/>
        <v/>
      </c>
      <c r="FP23" s="19">
        <f t="shared" si="105"/>
        <v>0</v>
      </c>
      <c r="FQ23" s="85"/>
    </row>
    <row r="24" spans="1:173" ht="16.350000000000001" customHeight="1" thickBot="1" x14ac:dyDescent="0.65">
      <c r="A24" s="141">
        <v>1</v>
      </c>
      <c r="B24" s="182"/>
      <c r="C24" s="167"/>
      <c r="D24" s="169"/>
      <c r="E24" s="169"/>
      <c r="F24" s="169"/>
      <c r="G24" s="139"/>
      <c r="H24" s="40"/>
      <c r="I24" s="140"/>
      <c r="K24" s="44">
        <v>20</v>
      </c>
      <c r="L24" s="50" t="str">
        <f t="shared" si="2"/>
        <v/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91">
        <f t="shared" si="3"/>
        <v>0</v>
      </c>
      <c r="AM24" s="20" t="str">
        <f>IF('point-grade'!M24="ร","ร",IF('point-grade'!M24="มส","มส",IF('point-grade'!M24="-","ร",IF('point-grade'!M24="","",IF('point-grade'!M24&gt;=80,4,IF('point-grade'!M24&gt;=75,3.5,IF('point-grade'!M24&gt;=70,3,IF('point-grade'!M24&gt;=65,2.5,IF('point-grade'!M24&gt;=60,2,IF('point-grade'!M24&gt;=55,1.5,IF('point-grade'!M24&gt;=50,1,0)))))))))))</f>
        <v/>
      </c>
      <c r="AN24" s="20" t="str">
        <f>IF('point-grade'!N24="ร","ร",IF('point-grade'!N24="มส","มส",IF('point-grade'!N24="-","ร",IF('point-grade'!N24="","",IF('point-grade'!N24&gt;=80,4,IF('point-grade'!N24&gt;=75,3.5,IF('point-grade'!N24&gt;=70,3,IF('point-grade'!N24&gt;=65,2.5,IF('point-grade'!N24&gt;=60,2,IF('point-grade'!N24&gt;=55,1.5,IF('point-grade'!N24&gt;=50,1,0)))))))))))</f>
        <v/>
      </c>
      <c r="AO24" s="20" t="str">
        <f>IF('point-grade'!O24="ร","ร",IF('point-grade'!O24="มส","มส",IF('point-grade'!O24="-","ร",IF('point-grade'!O24="","",IF('point-grade'!O24&gt;=80,4,IF('point-grade'!O24&gt;=75,3.5,IF('point-grade'!O24&gt;=70,3,IF('point-grade'!O24&gt;=65,2.5,IF('point-grade'!O24&gt;=60,2,IF('point-grade'!O24&gt;=55,1.5,IF('point-grade'!O24&gt;=50,1,0)))))))))))</f>
        <v/>
      </c>
      <c r="AP24" s="20" t="str">
        <f>IF('point-grade'!P24="ร","ร",IF('point-grade'!P24="มส","มส",IF('point-grade'!P24="-","ร",IF('point-grade'!P24="","",IF('point-grade'!P24&gt;=80,4,IF('point-grade'!P24&gt;=75,3.5,IF('point-grade'!P24&gt;=70,3,IF('point-grade'!P24&gt;=65,2.5,IF('point-grade'!P24&gt;=60,2,IF('point-grade'!P24&gt;=55,1.5,IF('point-grade'!P24&gt;=50,1,0)))))))))))</f>
        <v/>
      </c>
      <c r="AQ24" s="20" t="str">
        <f>IF('point-grade'!Q24="ร","ร",IF('point-grade'!Q24="มส","มส",IF('point-grade'!Q24="-","ร",IF('point-grade'!Q24="","",IF('point-grade'!Q24&gt;=80,4,IF('point-grade'!Q24&gt;=75,3.5,IF('point-grade'!Q24&gt;=70,3,IF('point-grade'!Q24&gt;=65,2.5,IF('point-grade'!Q24&gt;=60,2,IF('point-grade'!Q24&gt;=55,1.5,IF('point-grade'!Q24&gt;=50,1,0)))))))))))</f>
        <v/>
      </c>
      <c r="AR24" s="20" t="str">
        <f>IF('point-grade'!R24="ร","ร",IF('point-grade'!R24="มส","มส",IF('point-grade'!R24="-","ร",IF('point-grade'!R24="","",IF('point-grade'!R24&gt;=80,4,IF('point-grade'!R24&gt;=75,3.5,IF('point-grade'!R24&gt;=70,3,IF('point-grade'!R24&gt;=65,2.5,IF('point-grade'!R24&gt;=60,2,IF('point-grade'!R24&gt;=55,1.5,IF('point-grade'!R24&gt;=50,1,0)))))))))))</f>
        <v/>
      </c>
      <c r="AS24" s="20" t="str">
        <f>IF('point-grade'!S24="ร","ร",IF('point-grade'!S24="มส","มส",IF('point-grade'!S24="-","ร",IF('point-grade'!S24="","",IF('point-grade'!S24&gt;=80,4,IF('point-grade'!S24&gt;=75,3.5,IF('point-grade'!S24&gt;=70,3,IF('point-grade'!S24&gt;=65,2.5,IF('point-grade'!S24&gt;=60,2,IF('point-grade'!S24&gt;=55,1.5,IF('point-grade'!S24&gt;=50,1,0)))))))))))</f>
        <v/>
      </c>
      <c r="AT24" s="20" t="str">
        <f>IF('point-grade'!T24="ร","ร",IF('point-grade'!T24="มส","มส",IF('point-grade'!T24="-","ร",IF('point-grade'!T24="","",IF('point-grade'!T24&gt;=80,4,IF('point-grade'!T24&gt;=75,3.5,IF('point-grade'!T24&gt;=70,3,IF('point-grade'!T24&gt;=65,2.5,IF('point-grade'!T24&gt;=60,2,IF('point-grade'!T24&gt;=55,1.5,IF('point-grade'!T24&gt;=50,1,0)))))))))))</f>
        <v/>
      </c>
      <c r="AU24" s="20" t="str">
        <f>IF('point-grade'!U24="ร","ร",IF('point-grade'!U24="มส","มส",IF('point-grade'!U24="-","ร",IF('point-grade'!U24="","",IF('point-grade'!U24&gt;=80,4,IF('point-grade'!U24&gt;=75,3.5,IF('point-grade'!U24&gt;=70,3,IF('point-grade'!U24&gt;=65,2.5,IF('point-grade'!U24&gt;=60,2,IF('point-grade'!U24&gt;=55,1.5,IF('point-grade'!U24&gt;=50,1,0)))))))))))</f>
        <v/>
      </c>
      <c r="AV24" s="20" t="str">
        <f>IF('point-grade'!V24="ร","ร",IF('point-grade'!V24="มส","มส",IF('point-grade'!V24="-","ร",IF('point-grade'!V24="","",IF('point-grade'!V24&gt;=80,4,IF('point-grade'!V24&gt;=75,3.5,IF('point-grade'!V24&gt;=70,3,IF('point-grade'!V24&gt;=65,2.5,IF('point-grade'!V24&gt;=60,2,IF('point-grade'!V24&gt;=55,1.5,IF('point-grade'!V24&gt;=50,1,0)))))))))))</f>
        <v/>
      </c>
      <c r="AW24" s="20" t="str">
        <f>IF('point-grade'!W24="ร","ร",IF('point-grade'!W24="มส","มส",IF('point-grade'!W24="-","ร",IF('point-grade'!W24="","",IF('point-grade'!W24&gt;=80,4,IF('point-grade'!W24&gt;=75,3.5,IF('point-grade'!W24&gt;=70,3,IF('point-grade'!W24&gt;=65,2.5,IF('point-grade'!W24&gt;=60,2,IF('point-grade'!W24&gt;=55,1.5,IF('point-grade'!W24&gt;=50,1,0)))))))))))</f>
        <v/>
      </c>
      <c r="AX24" s="20" t="str">
        <f>IF('point-grade'!X24="ร","ร",IF('point-grade'!X24="มส","มส",IF('point-grade'!X24="-","ร",IF('point-grade'!X24="","",IF('point-grade'!X24&gt;=80,4,IF('point-grade'!X24&gt;=75,3.5,IF('point-grade'!X24&gt;=70,3,IF('point-grade'!X24&gt;=65,2.5,IF('point-grade'!X24&gt;=60,2,IF('point-grade'!X24&gt;=55,1.5,IF('point-grade'!X24&gt;=50,1,0)))))))))))</f>
        <v/>
      </c>
      <c r="AY24" s="20" t="str">
        <f>IF('point-grade'!Y24="ร","ร",IF('point-grade'!Y24="มส","มส",IF('point-grade'!Y24="-","ร",IF('point-grade'!Y24="","",IF('point-grade'!Y24&gt;=80,4,IF('point-grade'!Y24&gt;=75,3.5,IF('point-grade'!Y24&gt;=70,3,IF('point-grade'!Y24&gt;=65,2.5,IF('point-grade'!Y24&gt;=60,2,IF('point-grade'!Y24&gt;=55,1.5,IF('point-grade'!Y24&gt;=50,1,0)))))))))))</f>
        <v/>
      </c>
      <c r="AZ24" s="20" t="str">
        <f>IF('point-grade'!Z24="ร","ร",IF('point-grade'!Z24="มส","มส",IF('point-grade'!Z24="-","ร",IF('point-grade'!Z24="","",IF('point-grade'!Z24&gt;=80,4,IF('point-grade'!Z24&gt;=75,3.5,IF('point-grade'!Z24&gt;=70,3,IF('point-grade'!Z24&gt;=65,2.5,IF('point-grade'!Z24&gt;=60,2,IF('point-grade'!Z24&gt;=55,1.5,IF('point-grade'!Z24&gt;=50,1,0)))))))))))</f>
        <v/>
      </c>
      <c r="BA24" s="20" t="str">
        <f>IF('point-grade'!AA24="ร","ร",IF('point-grade'!AA24="มส","มส",IF('point-grade'!AA24="-","ร",IF('point-grade'!AA24="","",IF('point-grade'!AA24&gt;=80,4,IF('point-grade'!AA24&gt;=75,3.5,IF('point-grade'!AA24&gt;=70,3,IF('point-grade'!AA24&gt;=65,2.5,IF('point-grade'!AA24&gt;=60,2,IF('point-grade'!AA24&gt;=55,1.5,IF('point-grade'!AA24&gt;=50,1,0)))))))))))</f>
        <v/>
      </c>
      <c r="BB24" s="20" t="str">
        <f>IF('point-grade'!AB24="ร","ร",IF('point-grade'!AB24="มส","มส",IF('point-grade'!AB24="-","ร",IF('point-grade'!AB24="","",IF('point-grade'!AB24&gt;=80,4,IF('point-grade'!AB24&gt;=75,3.5,IF('point-grade'!AB24&gt;=70,3,IF('point-grade'!AB24&gt;=65,2.5,IF('point-grade'!AB24&gt;=60,2,IF('point-grade'!AB24&gt;=55,1.5,IF('point-grade'!AB24&gt;=50,1,0)))))))))))</f>
        <v/>
      </c>
      <c r="BC24" s="20" t="str">
        <f>IF('point-grade'!AC24="ร","ร",IF('point-grade'!AC24="มส","มส",IF('point-grade'!AC24="-","ร",IF('point-grade'!AC24="","",IF('point-grade'!AC24&gt;=80,4,IF('point-grade'!AC24&gt;=75,3.5,IF('point-grade'!AC24&gt;=70,3,IF('point-grade'!AC24&gt;=65,2.5,IF('point-grade'!AC24&gt;=60,2,IF('point-grade'!AC24&gt;=55,1.5,IF('point-grade'!AC24&gt;=50,1,0)))))))))))</f>
        <v/>
      </c>
      <c r="BD24" s="20" t="str">
        <f>IF('point-grade'!AD24="ร","ร",IF('point-grade'!AD24="มส","มส",IF('point-grade'!AD24="-","ร",IF('point-grade'!AD24="","",IF('point-grade'!AD24&gt;=80,4,IF('point-grade'!AD24&gt;=75,3.5,IF('point-grade'!AD24&gt;=70,3,IF('point-grade'!AD24&gt;=65,2.5,IF('point-grade'!AD24&gt;=60,2,IF('point-grade'!AD24&gt;=55,1.5,IF('point-grade'!AD24&gt;=50,1,0)))))))))))</f>
        <v/>
      </c>
      <c r="BE24" s="20" t="str">
        <f>IF('point-grade'!AE24="ร","ร",IF('point-grade'!AE24="มส","มส",IF('point-grade'!AE24="-","ร",IF('point-grade'!AE24="","",IF('point-grade'!AE24&gt;=80,4,IF('point-grade'!AE24&gt;=75,3.5,IF('point-grade'!AE24&gt;=70,3,IF('point-grade'!AE24&gt;=65,2.5,IF('point-grade'!AE24&gt;=60,2,IF('point-grade'!AE24&gt;=55,1.5,IF('point-grade'!AE24&gt;=50,1,0)))))))))))</f>
        <v/>
      </c>
      <c r="BF24" s="20" t="str">
        <f>IF('point-grade'!AF24="ร","ร",IF('point-grade'!AF24="มส","มส",IF('point-grade'!AF24="-","ร",IF('point-grade'!AF24="","",IF('point-grade'!AF24&gt;=80,4,IF('point-grade'!AF24&gt;=75,3.5,IF('point-grade'!AF24&gt;=70,3,IF('point-grade'!AF24&gt;=65,2.5,IF('point-grade'!AF24&gt;=60,2,IF('point-grade'!AF24&gt;=55,1.5,IF('point-grade'!AF24&gt;=50,1,0)))))))))))</f>
        <v/>
      </c>
      <c r="BG24" s="20" t="str">
        <f>IF('point-grade'!AG24="ร","ร",IF('point-grade'!AG24="มส","มส",IF('point-grade'!AG24="-","ร",IF('point-grade'!AG24="","",IF('point-grade'!AG24&gt;=80,4,IF('point-grade'!AG24&gt;=75,3.5,IF('point-grade'!AG24&gt;=70,3,IF('point-grade'!AG24&gt;=65,2.5,IF('point-grade'!AG24&gt;=60,2,IF('point-grade'!AG24&gt;=55,1.5,IF('point-grade'!AG24&gt;=50,1,0)))))))))))</f>
        <v/>
      </c>
      <c r="BH24" s="20" t="str">
        <f>IF('point-grade'!AH24="ร","ร",IF('point-grade'!AH24="มส","มส",IF('point-grade'!AH24="-","ร",IF('point-grade'!AH24="","",IF('point-grade'!AH24&gt;=80,4,IF('point-grade'!AH24&gt;=75,3.5,IF('point-grade'!AH24&gt;=70,3,IF('point-grade'!AH24&gt;=65,2.5,IF('point-grade'!AH24&gt;=60,2,IF('point-grade'!AH24&gt;=55,1.5,IF('point-grade'!AH24&gt;=50,1,0)))))))))))</f>
        <v/>
      </c>
      <c r="BI24" s="20" t="str">
        <f>IF('point-grade'!AI24="ร","ร",IF('point-grade'!AI24="มส","มส",IF('point-grade'!AI24="-","ร",IF('point-grade'!AI24="","",IF('point-grade'!AI24&gt;=80,4,IF('point-grade'!AI24&gt;=75,3.5,IF('point-grade'!AI24&gt;=70,3,IF('point-grade'!AI24&gt;=65,2.5,IF('point-grade'!AI24&gt;=60,2,IF('point-grade'!AI24&gt;=55,1.5,IF('point-grade'!AI24&gt;=50,1,0)))))))))))</f>
        <v/>
      </c>
      <c r="BJ24" s="20" t="str">
        <f>IF('point-grade'!AJ24="ร","ร",IF('point-grade'!AJ24="มส","มส",IF('point-grade'!AJ24="-","ร",IF('point-grade'!AJ24="","",IF('point-grade'!AJ24&gt;=80,4,IF('point-grade'!AJ24&gt;=75,3.5,IF('point-grade'!AJ24&gt;=70,3,IF('point-grade'!AJ24&gt;=65,2.5,IF('point-grade'!AJ24&gt;=60,2,IF('point-grade'!AJ24&gt;=55,1.5,IF('point-grade'!AJ24&gt;=50,1,0)))))))))))</f>
        <v/>
      </c>
      <c r="BK24" s="20" t="str">
        <f>IF('point-grade'!AK24="ร","ร",IF('point-grade'!AK24="มส","มส",IF('point-grade'!AK24="-","ร",IF('point-grade'!AK24="","",IF('point-grade'!AK24&gt;=80,4,IF('point-grade'!AK24&gt;=75,3.5,IF('point-grade'!AK24&gt;=70,3,IF('point-grade'!AK24&gt;=65,2.5,IF('point-grade'!AK24&gt;=60,2,IF('point-grade'!AK24&gt;=55,1.5,IF('point-grade'!AK24&gt;=50,1,0)))))))))))</f>
        <v/>
      </c>
      <c r="BL24" s="20"/>
      <c r="BM24" s="35" t="str">
        <f t="shared" si="4"/>
        <v/>
      </c>
      <c r="BN24" s="35" t="str">
        <f t="shared" si="5"/>
        <v/>
      </c>
      <c r="BO24" s="35" t="str">
        <f t="shared" si="6"/>
        <v/>
      </c>
      <c r="BP24" s="35" t="str">
        <f t="shared" si="7"/>
        <v/>
      </c>
      <c r="BQ24" s="35" t="str">
        <f t="shared" si="8"/>
        <v/>
      </c>
      <c r="BR24" s="35" t="str">
        <f t="shared" si="9"/>
        <v/>
      </c>
      <c r="BS24" s="35" t="str">
        <f t="shared" si="10"/>
        <v/>
      </c>
      <c r="BT24" s="35" t="str">
        <f t="shared" si="11"/>
        <v/>
      </c>
      <c r="BU24" s="35" t="str">
        <f t="shared" si="12"/>
        <v/>
      </c>
      <c r="BV24" s="35" t="str">
        <f t="shared" si="13"/>
        <v/>
      </c>
      <c r="BW24" s="35" t="str">
        <f t="shared" si="14"/>
        <v/>
      </c>
      <c r="BX24" s="35" t="str">
        <f t="shared" si="15"/>
        <v/>
      </c>
      <c r="BY24" s="35" t="str">
        <f t="shared" si="16"/>
        <v/>
      </c>
      <c r="BZ24" s="35" t="str">
        <f t="shared" si="17"/>
        <v/>
      </c>
      <c r="CA24" s="35" t="str">
        <f t="shared" si="18"/>
        <v/>
      </c>
      <c r="CB24" s="35" t="str">
        <f t="shared" si="19"/>
        <v/>
      </c>
      <c r="CC24" s="35" t="str">
        <f t="shared" si="20"/>
        <v/>
      </c>
      <c r="CD24" s="35" t="str">
        <f t="shared" si="21"/>
        <v/>
      </c>
      <c r="CE24" s="35" t="str">
        <f t="shared" si="22"/>
        <v/>
      </c>
      <c r="CF24" s="35" t="str">
        <f t="shared" si="23"/>
        <v/>
      </c>
      <c r="CG24" s="35" t="str">
        <f t="shared" si="24"/>
        <v/>
      </c>
      <c r="CH24" s="35" t="str">
        <f t="shared" si="25"/>
        <v/>
      </c>
      <c r="CI24" s="35" t="str">
        <f t="shared" si="26"/>
        <v/>
      </c>
      <c r="CJ24" s="35" t="str">
        <f t="shared" si="27"/>
        <v/>
      </c>
      <c r="CK24" s="35" t="str">
        <f t="shared" si="28"/>
        <v/>
      </c>
      <c r="CL24" s="87" t="str">
        <f t="shared" si="29"/>
        <v>0</v>
      </c>
      <c r="CM24" s="87">
        <f>FLOOR('point-grade'!CO24,0.01)</f>
        <v>0</v>
      </c>
      <c r="CN24" s="82" t="str">
        <f t="shared" si="0"/>
        <v/>
      </c>
      <c r="CO24" s="145" t="str">
        <f t="shared" si="1"/>
        <v>0</v>
      </c>
      <c r="CP24" s="51">
        <f t="shared" si="30"/>
        <v>0</v>
      </c>
      <c r="CQ24" s="51">
        <f t="shared" si="31"/>
        <v>0</v>
      </c>
      <c r="CR24" s="51">
        <f t="shared" si="32"/>
        <v>0</v>
      </c>
      <c r="CS24" s="51">
        <f t="shared" si="33"/>
        <v>0</v>
      </c>
      <c r="CT24" s="51">
        <f t="shared" si="34"/>
        <v>0</v>
      </c>
      <c r="CU24" s="51">
        <f t="shared" si="35"/>
        <v>0</v>
      </c>
      <c r="CV24" s="51">
        <f t="shared" si="36"/>
        <v>0</v>
      </c>
      <c r="CW24" s="51">
        <f t="shared" si="37"/>
        <v>0</v>
      </c>
      <c r="CX24" s="51">
        <f t="shared" si="38"/>
        <v>0</v>
      </c>
      <c r="CY24" s="51">
        <f t="shared" si="39"/>
        <v>0</v>
      </c>
      <c r="CZ24" s="51">
        <f t="shared" si="40"/>
        <v>0</v>
      </c>
      <c r="DA24" s="51">
        <f t="shared" si="41"/>
        <v>0</v>
      </c>
      <c r="DB24" s="51">
        <f t="shared" si="42"/>
        <v>0</v>
      </c>
      <c r="DC24" s="51">
        <f t="shared" si="43"/>
        <v>0</v>
      </c>
      <c r="DD24" s="51">
        <f t="shared" si="44"/>
        <v>0</v>
      </c>
      <c r="DF24" s="51">
        <f t="shared" si="45"/>
        <v>0</v>
      </c>
      <c r="DG24" s="51">
        <f t="shared" si="46"/>
        <v>0</v>
      </c>
      <c r="DH24" s="51">
        <f t="shared" si="47"/>
        <v>0</v>
      </c>
      <c r="DI24" s="51">
        <f t="shared" si="48"/>
        <v>0</v>
      </c>
      <c r="DJ24" s="51">
        <f t="shared" si="49"/>
        <v>0</v>
      </c>
      <c r="DK24" s="51">
        <f t="shared" si="50"/>
        <v>0</v>
      </c>
      <c r="DL24" s="51">
        <f t="shared" si="51"/>
        <v>0</v>
      </c>
      <c r="DM24" s="51">
        <f t="shared" si="52"/>
        <v>0</v>
      </c>
      <c r="DN24" s="51">
        <f t="shared" si="53"/>
        <v>0</v>
      </c>
      <c r="DO24" s="51">
        <f t="shared" si="54"/>
        <v>0</v>
      </c>
      <c r="DQ24" s="43">
        <f t="shared" si="55"/>
        <v>0</v>
      </c>
      <c r="DR24" s="43">
        <f t="shared" si="56"/>
        <v>0</v>
      </c>
      <c r="DS24" s="43">
        <f t="shared" si="57"/>
        <v>0</v>
      </c>
      <c r="DT24" s="43">
        <f t="shared" si="58"/>
        <v>0</v>
      </c>
      <c r="DU24" s="43">
        <f t="shared" si="59"/>
        <v>0</v>
      </c>
      <c r="DV24" s="43">
        <f t="shared" si="60"/>
        <v>0</v>
      </c>
      <c r="DW24" s="43">
        <f t="shared" si="61"/>
        <v>0</v>
      </c>
      <c r="DX24" s="43">
        <f t="shared" si="62"/>
        <v>0</v>
      </c>
      <c r="DY24" s="43">
        <f t="shared" si="63"/>
        <v>0</v>
      </c>
      <c r="DZ24" s="43">
        <f t="shared" si="64"/>
        <v>0</v>
      </c>
      <c r="EA24" s="43">
        <f t="shared" si="65"/>
        <v>0</v>
      </c>
      <c r="EB24" s="43">
        <f t="shared" si="66"/>
        <v>0</v>
      </c>
      <c r="EC24" s="43">
        <f t="shared" si="67"/>
        <v>0</v>
      </c>
      <c r="ED24" s="43">
        <f t="shared" si="68"/>
        <v>0</v>
      </c>
      <c r="EE24" s="43">
        <f t="shared" si="69"/>
        <v>0</v>
      </c>
      <c r="EG24" s="43">
        <f t="shared" si="70"/>
        <v>0</v>
      </c>
      <c r="EH24" s="43">
        <f t="shared" si="71"/>
        <v>0</v>
      </c>
      <c r="EI24" s="43">
        <f t="shared" si="72"/>
        <v>0</v>
      </c>
      <c r="EJ24" s="43">
        <f t="shared" si="73"/>
        <v>0</v>
      </c>
      <c r="EK24" s="43">
        <f t="shared" si="74"/>
        <v>0</v>
      </c>
      <c r="EL24" s="43">
        <f t="shared" si="75"/>
        <v>0</v>
      </c>
      <c r="EM24" s="43">
        <f t="shared" si="76"/>
        <v>0</v>
      </c>
      <c r="EN24" s="43">
        <f t="shared" si="77"/>
        <v>0</v>
      </c>
      <c r="EO24" s="43">
        <f t="shared" si="78"/>
        <v>0</v>
      </c>
      <c r="EP24" s="43">
        <f t="shared" si="79"/>
        <v>0</v>
      </c>
      <c r="EQ24" s="19" t="str">
        <f t="shared" si="80"/>
        <v/>
      </c>
      <c r="ER24" s="19" t="str">
        <f t="shared" si="81"/>
        <v/>
      </c>
      <c r="ES24" s="19" t="str">
        <f t="shared" si="82"/>
        <v/>
      </c>
      <c r="ET24" s="19" t="str">
        <f t="shared" si="83"/>
        <v/>
      </c>
      <c r="EU24" s="19" t="str">
        <f t="shared" si="84"/>
        <v/>
      </c>
      <c r="EV24" s="19" t="str">
        <f t="shared" si="85"/>
        <v/>
      </c>
      <c r="EW24" s="19" t="str">
        <f t="shared" si="86"/>
        <v/>
      </c>
      <c r="EX24" s="19" t="str">
        <f t="shared" si="87"/>
        <v/>
      </c>
      <c r="EY24" s="19" t="str">
        <f t="shared" si="88"/>
        <v/>
      </c>
      <c r="EZ24" s="19" t="str">
        <f t="shared" si="89"/>
        <v/>
      </c>
      <c r="FA24" s="19" t="str">
        <f t="shared" si="90"/>
        <v/>
      </c>
      <c r="FB24" s="19" t="str">
        <f t="shared" si="91"/>
        <v/>
      </c>
      <c r="FC24" s="19" t="str">
        <f t="shared" si="92"/>
        <v/>
      </c>
      <c r="FD24" s="19" t="str">
        <f t="shared" si="93"/>
        <v/>
      </c>
      <c r="FE24" s="19" t="str">
        <f t="shared" si="94"/>
        <v/>
      </c>
      <c r="FF24" s="19" t="str">
        <f t="shared" si="95"/>
        <v/>
      </c>
      <c r="FG24" s="19" t="str">
        <f t="shared" si="96"/>
        <v/>
      </c>
      <c r="FH24" s="19" t="str">
        <f t="shared" si="97"/>
        <v/>
      </c>
      <c r="FI24" s="19" t="str">
        <f t="shared" si="98"/>
        <v/>
      </c>
      <c r="FJ24" s="19" t="str">
        <f t="shared" si="99"/>
        <v/>
      </c>
      <c r="FK24" s="19" t="str">
        <f t="shared" si="100"/>
        <v/>
      </c>
      <c r="FL24" s="19" t="str">
        <f t="shared" si="101"/>
        <v/>
      </c>
      <c r="FM24" s="19" t="str">
        <f t="shared" si="102"/>
        <v/>
      </c>
      <c r="FN24" s="19" t="str">
        <f t="shared" si="103"/>
        <v/>
      </c>
      <c r="FO24" s="19" t="str">
        <f t="shared" si="104"/>
        <v/>
      </c>
      <c r="FP24" s="19">
        <f t="shared" si="105"/>
        <v>0</v>
      </c>
      <c r="FQ24" s="85"/>
    </row>
    <row r="25" spans="1:173" ht="16.350000000000001" customHeight="1" thickBot="1" x14ac:dyDescent="0.65">
      <c r="A25" s="142">
        <v>2</v>
      </c>
      <c r="B25" s="182"/>
      <c r="C25" s="167"/>
      <c r="D25" s="169"/>
      <c r="E25" s="169"/>
      <c r="F25" s="169"/>
      <c r="G25" s="139"/>
      <c r="H25" s="40"/>
      <c r="I25" s="140"/>
      <c r="K25" s="44">
        <v>21</v>
      </c>
      <c r="L25" s="50" t="str">
        <f t="shared" si="2"/>
        <v/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91">
        <f t="shared" si="3"/>
        <v>0</v>
      </c>
      <c r="AM25" s="20" t="str">
        <f>IF('point-grade'!M25="ร","ร",IF('point-grade'!M25="มส","มส",IF('point-grade'!M25="-","ร",IF('point-grade'!M25="","",IF('point-grade'!M25&gt;=80,4,IF('point-grade'!M25&gt;=75,3.5,IF('point-grade'!M25&gt;=70,3,IF('point-grade'!M25&gt;=65,2.5,IF('point-grade'!M25&gt;=60,2,IF('point-grade'!M25&gt;=55,1.5,IF('point-grade'!M25&gt;=50,1,0)))))))))))</f>
        <v/>
      </c>
      <c r="AN25" s="20" t="str">
        <f>IF('point-grade'!N25="ร","ร",IF('point-grade'!N25="มส","มส",IF('point-grade'!N25="-","ร",IF('point-grade'!N25="","",IF('point-grade'!N25&gt;=80,4,IF('point-grade'!N25&gt;=75,3.5,IF('point-grade'!N25&gt;=70,3,IF('point-grade'!N25&gt;=65,2.5,IF('point-grade'!N25&gt;=60,2,IF('point-grade'!N25&gt;=55,1.5,IF('point-grade'!N25&gt;=50,1,0)))))))))))</f>
        <v/>
      </c>
      <c r="AO25" s="20" t="str">
        <f>IF('point-grade'!O25="ร","ร",IF('point-grade'!O25="มส","มส",IF('point-grade'!O25="-","ร",IF('point-grade'!O25="","",IF('point-grade'!O25&gt;=80,4,IF('point-grade'!O25&gt;=75,3.5,IF('point-grade'!O25&gt;=70,3,IF('point-grade'!O25&gt;=65,2.5,IF('point-grade'!O25&gt;=60,2,IF('point-grade'!O25&gt;=55,1.5,IF('point-grade'!O25&gt;=50,1,0)))))))))))</f>
        <v/>
      </c>
      <c r="AP25" s="20" t="str">
        <f>IF('point-grade'!P25="ร","ร",IF('point-grade'!P25="มส","มส",IF('point-grade'!P25="-","ร",IF('point-grade'!P25="","",IF('point-grade'!P25&gt;=80,4,IF('point-grade'!P25&gt;=75,3.5,IF('point-grade'!P25&gt;=70,3,IF('point-grade'!P25&gt;=65,2.5,IF('point-grade'!P25&gt;=60,2,IF('point-grade'!P25&gt;=55,1.5,IF('point-grade'!P25&gt;=50,1,0)))))))))))</f>
        <v/>
      </c>
      <c r="AQ25" s="20" t="str">
        <f>IF('point-grade'!Q25="ร","ร",IF('point-grade'!Q25="มส","มส",IF('point-grade'!Q25="-","ร",IF('point-grade'!Q25="","",IF('point-grade'!Q25&gt;=80,4,IF('point-grade'!Q25&gt;=75,3.5,IF('point-grade'!Q25&gt;=70,3,IF('point-grade'!Q25&gt;=65,2.5,IF('point-grade'!Q25&gt;=60,2,IF('point-grade'!Q25&gt;=55,1.5,IF('point-grade'!Q25&gt;=50,1,0)))))))))))</f>
        <v/>
      </c>
      <c r="AR25" s="20" t="str">
        <f>IF('point-grade'!R25="ร","ร",IF('point-grade'!R25="มส","มส",IF('point-grade'!R25="-","ร",IF('point-grade'!R25="","",IF('point-grade'!R25&gt;=80,4,IF('point-grade'!R25&gt;=75,3.5,IF('point-grade'!R25&gt;=70,3,IF('point-grade'!R25&gt;=65,2.5,IF('point-grade'!R25&gt;=60,2,IF('point-grade'!R25&gt;=55,1.5,IF('point-grade'!R25&gt;=50,1,0)))))))))))</f>
        <v/>
      </c>
      <c r="AS25" s="20" t="str">
        <f>IF('point-grade'!S25="ร","ร",IF('point-grade'!S25="มส","มส",IF('point-grade'!S25="-","ร",IF('point-grade'!S25="","",IF('point-grade'!S25&gt;=80,4,IF('point-grade'!S25&gt;=75,3.5,IF('point-grade'!S25&gt;=70,3,IF('point-grade'!S25&gt;=65,2.5,IF('point-grade'!S25&gt;=60,2,IF('point-grade'!S25&gt;=55,1.5,IF('point-grade'!S25&gt;=50,1,0)))))))))))</f>
        <v/>
      </c>
      <c r="AT25" s="20" t="str">
        <f>IF('point-grade'!T25="ร","ร",IF('point-grade'!T25="มส","มส",IF('point-grade'!T25="-","ร",IF('point-grade'!T25="","",IF('point-grade'!T25&gt;=80,4,IF('point-grade'!T25&gt;=75,3.5,IF('point-grade'!T25&gt;=70,3,IF('point-grade'!T25&gt;=65,2.5,IF('point-grade'!T25&gt;=60,2,IF('point-grade'!T25&gt;=55,1.5,IF('point-grade'!T25&gt;=50,1,0)))))))))))</f>
        <v/>
      </c>
      <c r="AU25" s="20" t="str">
        <f>IF('point-grade'!U25="ร","ร",IF('point-grade'!U25="มส","มส",IF('point-grade'!U25="-","ร",IF('point-grade'!U25="","",IF('point-grade'!U25&gt;=80,4,IF('point-grade'!U25&gt;=75,3.5,IF('point-grade'!U25&gt;=70,3,IF('point-grade'!U25&gt;=65,2.5,IF('point-grade'!U25&gt;=60,2,IF('point-grade'!U25&gt;=55,1.5,IF('point-grade'!U25&gt;=50,1,0)))))))))))</f>
        <v/>
      </c>
      <c r="AV25" s="20" t="str">
        <f>IF('point-grade'!V25="ร","ร",IF('point-grade'!V25="มส","มส",IF('point-grade'!V25="-","ร",IF('point-grade'!V25="","",IF('point-grade'!V25&gt;=80,4,IF('point-grade'!V25&gt;=75,3.5,IF('point-grade'!V25&gt;=70,3,IF('point-grade'!V25&gt;=65,2.5,IF('point-grade'!V25&gt;=60,2,IF('point-grade'!V25&gt;=55,1.5,IF('point-grade'!V25&gt;=50,1,0)))))))))))</f>
        <v/>
      </c>
      <c r="AW25" s="20" t="str">
        <f>IF('point-grade'!W25="ร","ร",IF('point-grade'!W25="มส","มส",IF('point-grade'!W25="-","ร",IF('point-grade'!W25="","",IF('point-grade'!W25&gt;=80,4,IF('point-grade'!W25&gt;=75,3.5,IF('point-grade'!W25&gt;=70,3,IF('point-grade'!W25&gt;=65,2.5,IF('point-grade'!W25&gt;=60,2,IF('point-grade'!W25&gt;=55,1.5,IF('point-grade'!W25&gt;=50,1,0)))))))))))</f>
        <v/>
      </c>
      <c r="AX25" s="20" t="str">
        <f>IF('point-grade'!X25="ร","ร",IF('point-grade'!X25="มส","มส",IF('point-grade'!X25="-","ร",IF('point-grade'!X25="","",IF('point-grade'!X25&gt;=80,4,IF('point-grade'!X25&gt;=75,3.5,IF('point-grade'!X25&gt;=70,3,IF('point-grade'!X25&gt;=65,2.5,IF('point-grade'!X25&gt;=60,2,IF('point-grade'!X25&gt;=55,1.5,IF('point-grade'!X25&gt;=50,1,0)))))))))))</f>
        <v/>
      </c>
      <c r="AY25" s="20" t="str">
        <f>IF('point-grade'!Y25="ร","ร",IF('point-grade'!Y25="มส","มส",IF('point-grade'!Y25="-","ร",IF('point-grade'!Y25="","",IF('point-grade'!Y25&gt;=80,4,IF('point-grade'!Y25&gt;=75,3.5,IF('point-grade'!Y25&gt;=70,3,IF('point-grade'!Y25&gt;=65,2.5,IF('point-grade'!Y25&gt;=60,2,IF('point-grade'!Y25&gt;=55,1.5,IF('point-grade'!Y25&gt;=50,1,0)))))))))))</f>
        <v/>
      </c>
      <c r="AZ25" s="20" t="str">
        <f>IF('point-grade'!Z25="ร","ร",IF('point-grade'!Z25="มส","มส",IF('point-grade'!Z25="-","ร",IF('point-grade'!Z25="","",IF('point-grade'!Z25&gt;=80,4,IF('point-grade'!Z25&gt;=75,3.5,IF('point-grade'!Z25&gt;=70,3,IF('point-grade'!Z25&gt;=65,2.5,IF('point-grade'!Z25&gt;=60,2,IF('point-grade'!Z25&gt;=55,1.5,IF('point-grade'!Z25&gt;=50,1,0)))))))))))</f>
        <v/>
      </c>
      <c r="BA25" s="20" t="str">
        <f>IF('point-grade'!AA25="ร","ร",IF('point-grade'!AA25="มส","มส",IF('point-grade'!AA25="-","ร",IF('point-grade'!AA25="","",IF('point-grade'!AA25&gt;=80,4,IF('point-grade'!AA25&gt;=75,3.5,IF('point-grade'!AA25&gt;=70,3,IF('point-grade'!AA25&gt;=65,2.5,IF('point-grade'!AA25&gt;=60,2,IF('point-grade'!AA25&gt;=55,1.5,IF('point-grade'!AA25&gt;=50,1,0)))))))))))</f>
        <v/>
      </c>
      <c r="BB25" s="20" t="str">
        <f>IF('point-grade'!AB25="ร","ร",IF('point-grade'!AB25="มส","มส",IF('point-grade'!AB25="-","ร",IF('point-grade'!AB25="","",IF('point-grade'!AB25&gt;=80,4,IF('point-grade'!AB25&gt;=75,3.5,IF('point-grade'!AB25&gt;=70,3,IF('point-grade'!AB25&gt;=65,2.5,IF('point-grade'!AB25&gt;=60,2,IF('point-grade'!AB25&gt;=55,1.5,IF('point-grade'!AB25&gt;=50,1,0)))))))))))</f>
        <v/>
      </c>
      <c r="BC25" s="20" t="str">
        <f>IF('point-grade'!AC25="ร","ร",IF('point-grade'!AC25="มส","มส",IF('point-grade'!AC25="-","ร",IF('point-grade'!AC25="","",IF('point-grade'!AC25&gt;=80,4,IF('point-grade'!AC25&gt;=75,3.5,IF('point-grade'!AC25&gt;=70,3,IF('point-grade'!AC25&gt;=65,2.5,IF('point-grade'!AC25&gt;=60,2,IF('point-grade'!AC25&gt;=55,1.5,IF('point-grade'!AC25&gt;=50,1,0)))))))))))</f>
        <v/>
      </c>
      <c r="BD25" s="20" t="str">
        <f>IF('point-grade'!AD25="ร","ร",IF('point-grade'!AD25="มส","มส",IF('point-grade'!AD25="-","ร",IF('point-grade'!AD25="","",IF('point-grade'!AD25&gt;=80,4,IF('point-grade'!AD25&gt;=75,3.5,IF('point-grade'!AD25&gt;=70,3,IF('point-grade'!AD25&gt;=65,2.5,IF('point-grade'!AD25&gt;=60,2,IF('point-grade'!AD25&gt;=55,1.5,IF('point-grade'!AD25&gt;=50,1,0)))))))))))</f>
        <v/>
      </c>
      <c r="BE25" s="20" t="str">
        <f>IF('point-grade'!AE25="ร","ร",IF('point-grade'!AE25="มส","มส",IF('point-grade'!AE25="-","ร",IF('point-grade'!AE25="","",IF('point-grade'!AE25&gt;=80,4,IF('point-grade'!AE25&gt;=75,3.5,IF('point-grade'!AE25&gt;=70,3,IF('point-grade'!AE25&gt;=65,2.5,IF('point-grade'!AE25&gt;=60,2,IF('point-grade'!AE25&gt;=55,1.5,IF('point-grade'!AE25&gt;=50,1,0)))))))))))</f>
        <v/>
      </c>
      <c r="BF25" s="20" t="str">
        <f>IF('point-grade'!AF25="ร","ร",IF('point-grade'!AF25="มส","มส",IF('point-grade'!AF25="-","ร",IF('point-grade'!AF25="","",IF('point-grade'!AF25&gt;=80,4,IF('point-grade'!AF25&gt;=75,3.5,IF('point-grade'!AF25&gt;=70,3,IF('point-grade'!AF25&gt;=65,2.5,IF('point-grade'!AF25&gt;=60,2,IF('point-grade'!AF25&gt;=55,1.5,IF('point-grade'!AF25&gt;=50,1,0)))))))))))</f>
        <v/>
      </c>
      <c r="BG25" s="20" t="str">
        <f>IF('point-grade'!AG25="ร","ร",IF('point-grade'!AG25="มส","มส",IF('point-grade'!AG25="-","ร",IF('point-grade'!AG25="","",IF('point-grade'!AG25&gt;=80,4,IF('point-grade'!AG25&gt;=75,3.5,IF('point-grade'!AG25&gt;=70,3,IF('point-grade'!AG25&gt;=65,2.5,IF('point-grade'!AG25&gt;=60,2,IF('point-grade'!AG25&gt;=55,1.5,IF('point-grade'!AG25&gt;=50,1,0)))))))))))</f>
        <v/>
      </c>
      <c r="BH25" s="20" t="str">
        <f>IF('point-grade'!AH25="ร","ร",IF('point-grade'!AH25="มส","มส",IF('point-grade'!AH25="-","ร",IF('point-grade'!AH25="","",IF('point-grade'!AH25&gt;=80,4,IF('point-grade'!AH25&gt;=75,3.5,IF('point-grade'!AH25&gt;=70,3,IF('point-grade'!AH25&gt;=65,2.5,IF('point-grade'!AH25&gt;=60,2,IF('point-grade'!AH25&gt;=55,1.5,IF('point-grade'!AH25&gt;=50,1,0)))))))))))</f>
        <v/>
      </c>
      <c r="BI25" s="20" t="str">
        <f>IF('point-grade'!AI25="ร","ร",IF('point-grade'!AI25="มส","มส",IF('point-grade'!AI25="-","ร",IF('point-grade'!AI25="","",IF('point-grade'!AI25&gt;=80,4,IF('point-grade'!AI25&gt;=75,3.5,IF('point-grade'!AI25&gt;=70,3,IF('point-grade'!AI25&gt;=65,2.5,IF('point-grade'!AI25&gt;=60,2,IF('point-grade'!AI25&gt;=55,1.5,IF('point-grade'!AI25&gt;=50,1,0)))))))))))</f>
        <v/>
      </c>
      <c r="BJ25" s="20" t="str">
        <f>IF('point-grade'!AJ25="ร","ร",IF('point-grade'!AJ25="มส","มส",IF('point-grade'!AJ25="-","ร",IF('point-grade'!AJ25="","",IF('point-grade'!AJ25&gt;=80,4,IF('point-grade'!AJ25&gt;=75,3.5,IF('point-grade'!AJ25&gt;=70,3,IF('point-grade'!AJ25&gt;=65,2.5,IF('point-grade'!AJ25&gt;=60,2,IF('point-grade'!AJ25&gt;=55,1.5,IF('point-grade'!AJ25&gt;=50,1,0)))))))))))</f>
        <v/>
      </c>
      <c r="BK25" s="20" t="str">
        <f>IF('point-grade'!AK25="ร","ร",IF('point-grade'!AK25="มส","มส",IF('point-grade'!AK25="-","ร",IF('point-grade'!AK25="","",IF('point-grade'!AK25&gt;=80,4,IF('point-grade'!AK25&gt;=75,3.5,IF('point-grade'!AK25&gt;=70,3,IF('point-grade'!AK25&gt;=65,2.5,IF('point-grade'!AK25&gt;=60,2,IF('point-grade'!AK25&gt;=55,1.5,IF('point-grade'!AK25&gt;=50,1,0)))))))))))</f>
        <v/>
      </c>
      <c r="BL25" s="20"/>
      <c r="BM25" s="35" t="str">
        <f t="shared" si="4"/>
        <v/>
      </c>
      <c r="BN25" s="35" t="str">
        <f t="shared" si="5"/>
        <v/>
      </c>
      <c r="BO25" s="35" t="str">
        <f t="shared" si="6"/>
        <v/>
      </c>
      <c r="BP25" s="35" t="str">
        <f t="shared" si="7"/>
        <v/>
      </c>
      <c r="BQ25" s="35" t="str">
        <f t="shared" si="8"/>
        <v/>
      </c>
      <c r="BR25" s="35" t="str">
        <f t="shared" si="9"/>
        <v/>
      </c>
      <c r="BS25" s="35" t="str">
        <f t="shared" si="10"/>
        <v/>
      </c>
      <c r="BT25" s="35" t="str">
        <f t="shared" si="11"/>
        <v/>
      </c>
      <c r="BU25" s="35" t="str">
        <f t="shared" si="12"/>
        <v/>
      </c>
      <c r="BV25" s="35" t="str">
        <f t="shared" si="13"/>
        <v/>
      </c>
      <c r="BW25" s="35" t="str">
        <f t="shared" si="14"/>
        <v/>
      </c>
      <c r="BX25" s="35" t="str">
        <f t="shared" si="15"/>
        <v/>
      </c>
      <c r="BY25" s="35" t="str">
        <f t="shared" si="16"/>
        <v/>
      </c>
      <c r="BZ25" s="35" t="str">
        <f t="shared" si="17"/>
        <v/>
      </c>
      <c r="CA25" s="35" t="str">
        <f t="shared" si="18"/>
        <v/>
      </c>
      <c r="CB25" s="35" t="str">
        <f t="shared" si="19"/>
        <v/>
      </c>
      <c r="CC25" s="35" t="str">
        <f t="shared" si="20"/>
        <v/>
      </c>
      <c r="CD25" s="35" t="str">
        <f t="shared" si="21"/>
        <v/>
      </c>
      <c r="CE25" s="35" t="str">
        <f t="shared" si="22"/>
        <v/>
      </c>
      <c r="CF25" s="35" t="str">
        <f t="shared" si="23"/>
        <v/>
      </c>
      <c r="CG25" s="35" t="str">
        <f t="shared" si="24"/>
        <v/>
      </c>
      <c r="CH25" s="35" t="str">
        <f t="shared" si="25"/>
        <v/>
      </c>
      <c r="CI25" s="35" t="str">
        <f t="shared" si="26"/>
        <v/>
      </c>
      <c r="CJ25" s="35" t="str">
        <f t="shared" si="27"/>
        <v/>
      </c>
      <c r="CK25" s="35" t="str">
        <f t="shared" si="28"/>
        <v/>
      </c>
      <c r="CL25" s="87" t="str">
        <f t="shared" si="29"/>
        <v>0</v>
      </c>
      <c r="CM25" s="87">
        <f>FLOOR('point-grade'!CO25,0.01)</f>
        <v>0</v>
      </c>
      <c r="CN25" s="82" t="str">
        <f t="shared" si="0"/>
        <v/>
      </c>
      <c r="CO25" s="145" t="str">
        <f t="shared" si="1"/>
        <v>0</v>
      </c>
      <c r="CP25" s="51">
        <f t="shared" si="30"/>
        <v>0</v>
      </c>
      <c r="CQ25" s="51">
        <f t="shared" si="31"/>
        <v>0</v>
      </c>
      <c r="CR25" s="51">
        <f t="shared" si="32"/>
        <v>0</v>
      </c>
      <c r="CS25" s="51">
        <f t="shared" si="33"/>
        <v>0</v>
      </c>
      <c r="CT25" s="51">
        <f t="shared" si="34"/>
        <v>0</v>
      </c>
      <c r="CU25" s="51">
        <f t="shared" si="35"/>
        <v>0</v>
      </c>
      <c r="CV25" s="51">
        <f t="shared" si="36"/>
        <v>0</v>
      </c>
      <c r="CW25" s="51">
        <f t="shared" si="37"/>
        <v>0</v>
      </c>
      <c r="CX25" s="51">
        <f t="shared" si="38"/>
        <v>0</v>
      </c>
      <c r="CY25" s="51">
        <f t="shared" si="39"/>
        <v>0</v>
      </c>
      <c r="CZ25" s="51">
        <f t="shared" si="40"/>
        <v>0</v>
      </c>
      <c r="DA25" s="51">
        <f t="shared" si="41"/>
        <v>0</v>
      </c>
      <c r="DB25" s="51">
        <f t="shared" si="42"/>
        <v>0</v>
      </c>
      <c r="DC25" s="51">
        <f t="shared" si="43"/>
        <v>0</v>
      </c>
      <c r="DD25" s="51">
        <f t="shared" si="44"/>
        <v>0</v>
      </c>
      <c r="DF25" s="51">
        <f t="shared" si="45"/>
        <v>0</v>
      </c>
      <c r="DG25" s="51">
        <f t="shared" si="46"/>
        <v>0</v>
      </c>
      <c r="DH25" s="51">
        <f t="shared" si="47"/>
        <v>0</v>
      </c>
      <c r="DI25" s="51">
        <f t="shared" si="48"/>
        <v>0</v>
      </c>
      <c r="DJ25" s="51">
        <f t="shared" si="49"/>
        <v>0</v>
      </c>
      <c r="DK25" s="51">
        <f t="shared" si="50"/>
        <v>0</v>
      </c>
      <c r="DL25" s="51">
        <f t="shared" si="51"/>
        <v>0</v>
      </c>
      <c r="DM25" s="51">
        <f t="shared" si="52"/>
        <v>0</v>
      </c>
      <c r="DN25" s="51">
        <f t="shared" si="53"/>
        <v>0</v>
      </c>
      <c r="DO25" s="51">
        <f t="shared" si="54"/>
        <v>0</v>
      </c>
      <c r="DQ25" s="43">
        <f t="shared" si="55"/>
        <v>0</v>
      </c>
      <c r="DR25" s="43">
        <f t="shared" si="56"/>
        <v>0</v>
      </c>
      <c r="DS25" s="43">
        <f t="shared" si="57"/>
        <v>0</v>
      </c>
      <c r="DT25" s="43">
        <f t="shared" si="58"/>
        <v>0</v>
      </c>
      <c r="DU25" s="43">
        <f t="shared" si="59"/>
        <v>0</v>
      </c>
      <c r="DV25" s="43">
        <f t="shared" si="60"/>
        <v>0</v>
      </c>
      <c r="DW25" s="43">
        <f t="shared" si="61"/>
        <v>0</v>
      </c>
      <c r="DX25" s="43">
        <f t="shared" si="62"/>
        <v>0</v>
      </c>
      <c r="DY25" s="43">
        <f t="shared" si="63"/>
        <v>0</v>
      </c>
      <c r="DZ25" s="43">
        <f t="shared" si="64"/>
        <v>0</v>
      </c>
      <c r="EA25" s="43">
        <f t="shared" si="65"/>
        <v>0</v>
      </c>
      <c r="EB25" s="43">
        <f t="shared" si="66"/>
        <v>0</v>
      </c>
      <c r="EC25" s="43">
        <f t="shared" si="67"/>
        <v>0</v>
      </c>
      <c r="ED25" s="43">
        <f t="shared" si="68"/>
        <v>0</v>
      </c>
      <c r="EE25" s="43">
        <f t="shared" si="69"/>
        <v>0</v>
      </c>
      <c r="EG25" s="43">
        <f t="shared" si="70"/>
        <v>0</v>
      </c>
      <c r="EH25" s="43">
        <f t="shared" si="71"/>
        <v>0</v>
      </c>
      <c r="EI25" s="43">
        <f t="shared" si="72"/>
        <v>0</v>
      </c>
      <c r="EJ25" s="43">
        <f t="shared" si="73"/>
        <v>0</v>
      </c>
      <c r="EK25" s="43">
        <f t="shared" si="74"/>
        <v>0</v>
      </c>
      <c r="EL25" s="43">
        <f t="shared" si="75"/>
        <v>0</v>
      </c>
      <c r="EM25" s="43">
        <f t="shared" si="76"/>
        <v>0</v>
      </c>
      <c r="EN25" s="43">
        <f t="shared" si="77"/>
        <v>0</v>
      </c>
      <c r="EO25" s="43">
        <f t="shared" si="78"/>
        <v>0</v>
      </c>
      <c r="EP25" s="43">
        <f t="shared" si="79"/>
        <v>0</v>
      </c>
      <c r="EQ25" s="19" t="str">
        <f t="shared" si="80"/>
        <v/>
      </c>
      <c r="ER25" s="19" t="str">
        <f t="shared" si="81"/>
        <v/>
      </c>
      <c r="ES25" s="19" t="str">
        <f t="shared" si="82"/>
        <v/>
      </c>
      <c r="ET25" s="19" t="str">
        <f t="shared" si="83"/>
        <v/>
      </c>
      <c r="EU25" s="19" t="str">
        <f t="shared" si="84"/>
        <v/>
      </c>
      <c r="EV25" s="19" t="str">
        <f t="shared" si="85"/>
        <v/>
      </c>
      <c r="EW25" s="19" t="str">
        <f t="shared" si="86"/>
        <v/>
      </c>
      <c r="EX25" s="19" t="str">
        <f t="shared" si="87"/>
        <v/>
      </c>
      <c r="EY25" s="19" t="str">
        <f t="shared" si="88"/>
        <v/>
      </c>
      <c r="EZ25" s="19" t="str">
        <f t="shared" si="89"/>
        <v/>
      </c>
      <c r="FA25" s="19" t="str">
        <f t="shared" si="90"/>
        <v/>
      </c>
      <c r="FB25" s="19" t="str">
        <f t="shared" si="91"/>
        <v/>
      </c>
      <c r="FC25" s="19" t="str">
        <f t="shared" si="92"/>
        <v/>
      </c>
      <c r="FD25" s="19" t="str">
        <f t="shared" si="93"/>
        <v/>
      </c>
      <c r="FE25" s="19" t="str">
        <f t="shared" si="94"/>
        <v/>
      </c>
      <c r="FF25" s="19" t="str">
        <f t="shared" si="95"/>
        <v/>
      </c>
      <c r="FG25" s="19" t="str">
        <f t="shared" si="96"/>
        <v/>
      </c>
      <c r="FH25" s="19" t="str">
        <f t="shared" si="97"/>
        <v/>
      </c>
      <c r="FI25" s="19" t="str">
        <f t="shared" si="98"/>
        <v/>
      </c>
      <c r="FJ25" s="19" t="str">
        <f t="shared" si="99"/>
        <v/>
      </c>
      <c r="FK25" s="19" t="str">
        <f t="shared" si="100"/>
        <v/>
      </c>
      <c r="FL25" s="19" t="str">
        <f t="shared" si="101"/>
        <v/>
      </c>
      <c r="FM25" s="19" t="str">
        <f t="shared" si="102"/>
        <v/>
      </c>
      <c r="FN25" s="19" t="str">
        <f t="shared" si="103"/>
        <v/>
      </c>
      <c r="FO25" s="19" t="str">
        <f t="shared" si="104"/>
        <v/>
      </c>
      <c r="FP25" s="19">
        <f t="shared" si="105"/>
        <v>0</v>
      </c>
      <c r="FQ25" s="85"/>
    </row>
    <row r="26" spans="1:173" ht="16.350000000000001" customHeight="1" thickBot="1" x14ac:dyDescent="0.65">
      <c r="A26" s="142">
        <v>3</v>
      </c>
      <c r="B26" s="182"/>
      <c r="C26" s="167"/>
      <c r="D26" s="169"/>
      <c r="E26" s="169"/>
      <c r="F26" s="169"/>
      <c r="G26" s="139"/>
      <c r="H26" s="40"/>
      <c r="I26" s="140"/>
      <c r="K26" s="44">
        <v>22</v>
      </c>
      <c r="L26" s="50" t="str">
        <f t="shared" si="2"/>
        <v/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91">
        <f t="shared" si="3"/>
        <v>0</v>
      </c>
      <c r="AM26" s="20" t="str">
        <f>IF('point-grade'!M26="ร","ร",IF('point-grade'!M26="มส","มส",IF('point-grade'!M26="-","ร",IF('point-grade'!M26="","",IF('point-grade'!M26&gt;=80,4,IF('point-grade'!M26&gt;=75,3.5,IF('point-grade'!M26&gt;=70,3,IF('point-grade'!M26&gt;=65,2.5,IF('point-grade'!M26&gt;=60,2,IF('point-grade'!M26&gt;=55,1.5,IF('point-grade'!M26&gt;=50,1,0)))))))))))</f>
        <v/>
      </c>
      <c r="AN26" s="20" t="str">
        <f>IF('point-grade'!N26="ร","ร",IF('point-grade'!N26="มส","มส",IF('point-grade'!N26="-","ร",IF('point-grade'!N26="","",IF('point-grade'!N26&gt;=80,4,IF('point-grade'!N26&gt;=75,3.5,IF('point-grade'!N26&gt;=70,3,IF('point-grade'!N26&gt;=65,2.5,IF('point-grade'!N26&gt;=60,2,IF('point-grade'!N26&gt;=55,1.5,IF('point-grade'!N26&gt;=50,1,0)))))))))))</f>
        <v/>
      </c>
      <c r="AO26" s="20" t="str">
        <f>IF('point-grade'!O26="ร","ร",IF('point-grade'!O26="มส","มส",IF('point-grade'!O26="-","ร",IF('point-grade'!O26="","",IF('point-grade'!O26&gt;=80,4,IF('point-grade'!O26&gt;=75,3.5,IF('point-grade'!O26&gt;=70,3,IF('point-grade'!O26&gt;=65,2.5,IF('point-grade'!O26&gt;=60,2,IF('point-grade'!O26&gt;=55,1.5,IF('point-grade'!O26&gt;=50,1,0)))))))))))</f>
        <v/>
      </c>
      <c r="AP26" s="20" t="str">
        <f>IF('point-grade'!P26="ร","ร",IF('point-grade'!P26="มส","มส",IF('point-grade'!P26="-","ร",IF('point-grade'!P26="","",IF('point-grade'!P26&gt;=80,4,IF('point-grade'!P26&gt;=75,3.5,IF('point-grade'!P26&gt;=70,3,IF('point-grade'!P26&gt;=65,2.5,IF('point-grade'!P26&gt;=60,2,IF('point-grade'!P26&gt;=55,1.5,IF('point-grade'!P26&gt;=50,1,0)))))))))))</f>
        <v/>
      </c>
      <c r="AQ26" s="20" t="str">
        <f>IF('point-grade'!Q26="ร","ร",IF('point-grade'!Q26="มส","มส",IF('point-grade'!Q26="-","ร",IF('point-grade'!Q26="","",IF('point-grade'!Q26&gt;=80,4,IF('point-grade'!Q26&gt;=75,3.5,IF('point-grade'!Q26&gt;=70,3,IF('point-grade'!Q26&gt;=65,2.5,IF('point-grade'!Q26&gt;=60,2,IF('point-grade'!Q26&gt;=55,1.5,IF('point-grade'!Q26&gt;=50,1,0)))))))))))</f>
        <v/>
      </c>
      <c r="AR26" s="20" t="str">
        <f>IF('point-grade'!R26="ร","ร",IF('point-grade'!R26="มส","มส",IF('point-grade'!R26="-","ร",IF('point-grade'!R26="","",IF('point-grade'!R26&gt;=80,4,IF('point-grade'!R26&gt;=75,3.5,IF('point-grade'!R26&gt;=70,3,IF('point-grade'!R26&gt;=65,2.5,IF('point-grade'!R26&gt;=60,2,IF('point-grade'!R26&gt;=55,1.5,IF('point-grade'!R26&gt;=50,1,0)))))))))))</f>
        <v/>
      </c>
      <c r="AS26" s="20" t="str">
        <f>IF('point-grade'!S26="ร","ร",IF('point-grade'!S26="มส","มส",IF('point-grade'!S26="-","ร",IF('point-grade'!S26="","",IF('point-grade'!S26&gt;=80,4,IF('point-grade'!S26&gt;=75,3.5,IF('point-grade'!S26&gt;=70,3,IF('point-grade'!S26&gt;=65,2.5,IF('point-grade'!S26&gt;=60,2,IF('point-grade'!S26&gt;=55,1.5,IF('point-grade'!S26&gt;=50,1,0)))))))))))</f>
        <v/>
      </c>
      <c r="AT26" s="20" t="str">
        <f>IF('point-grade'!T26="ร","ร",IF('point-grade'!T26="มส","มส",IF('point-grade'!T26="-","ร",IF('point-grade'!T26="","",IF('point-grade'!T26&gt;=80,4,IF('point-grade'!T26&gt;=75,3.5,IF('point-grade'!T26&gt;=70,3,IF('point-grade'!T26&gt;=65,2.5,IF('point-grade'!T26&gt;=60,2,IF('point-grade'!T26&gt;=55,1.5,IF('point-grade'!T26&gt;=50,1,0)))))))))))</f>
        <v/>
      </c>
      <c r="AU26" s="20" t="str">
        <f>IF('point-grade'!U26="ร","ร",IF('point-grade'!U26="มส","มส",IF('point-grade'!U26="-","ร",IF('point-grade'!U26="","",IF('point-grade'!U26&gt;=80,4,IF('point-grade'!U26&gt;=75,3.5,IF('point-grade'!U26&gt;=70,3,IF('point-grade'!U26&gt;=65,2.5,IF('point-grade'!U26&gt;=60,2,IF('point-grade'!U26&gt;=55,1.5,IF('point-grade'!U26&gt;=50,1,0)))))))))))</f>
        <v/>
      </c>
      <c r="AV26" s="20" t="str">
        <f>IF('point-grade'!V26="ร","ร",IF('point-grade'!V26="มส","มส",IF('point-grade'!V26="-","ร",IF('point-grade'!V26="","",IF('point-grade'!V26&gt;=80,4,IF('point-grade'!V26&gt;=75,3.5,IF('point-grade'!V26&gt;=70,3,IF('point-grade'!V26&gt;=65,2.5,IF('point-grade'!V26&gt;=60,2,IF('point-grade'!V26&gt;=55,1.5,IF('point-grade'!V26&gt;=50,1,0)))))))))))</f>
        <v/>
      </c>
      <c r="AW26" s="20" t="str">
        <f>IF('point-grade'!W26="ร","ร",IF('point-grade'!W26="มส","มส",IF('point-grade'!W26="-","ร",IF('point-grade'!W26="","",IF('point-grade'!W26&gt;=80,4,IF('point-grade'!W26&gt;=75,3.5,IF('point-grade'!W26&gt;=70,3,IF('point-grade'!W26&gt;=65,2.5,IF('point-grade'!W26&gt;=60,2,IF('point-grade'!W26&gt;=55,1.5,IF('point-grade'!W26&gt;=50,1,0)))))))))))</f>
        <v/>
      </c>
      <c r="AX26" s="20" t="str">
        <f>IF('point-grade'!X26="ร","ร",IF('point-grade'!X26="มส","มส",IF('point-grade'!X26="-","ร",IF('point-grade'!X26="","",IF('point-grade'!X26&gt;=80,4,IF('point-grade'!X26&gt;=75,3.5,IF('point-grade'!X26&gt;=70,3,IF('point-grade'!X26&gt;=65,2.5,IF('point-grade'!X26&gt;=60,2,IF('point-grade'!X26&gt;=55,1.5,IF('point-grade'!X26&gt;=50,1,0)))))))))))</f>
        <v/>
      </c>
      <c r="AY26" s="20" t="str">
        <f>IF('point-grade'!Y26="ร","ร",IF('point-grade'!Y26="มส","มส",IF('point-grade'!Y26="-","ร",IF('point-grade'!Y26="","",IF('point-grade'!Y26&gt;=80,4,IF('point-grade'!Y26&gt;=75,3.5,IF('point-grade'!Y26&gt;=70,3,IF('point-grade'!Y26&gt;=65,2.5,IF('point-grade'!Y26&gt;=60,2,IF('point-grade'!Y26&gt;=55,1.5,IF('point-grade'!Y26&gt;=50,1,0)))))))))))</f>
        <v/>
      </c>
      <c r="AZ26" s="20" t="str">
        <f>IF('point-grade'!Z26="ร","ร",IF('point-grade'!Z26="มส","มส",IF('point-grade'!Z26="-","ร",IF('point-grade'!Z26="","",IF('point-grade'!Z26&gt;=80,4,IF('point-grade'!Z26&gt;=75,3.5,IF('point-grade'!Z26&gt;=70,3,IF('point-grade'!Z26&gt;=65,2.5,IF('point-grade'!Z26&gt;=60,2,IF('point-grade'!Z26&gt;=55,1.5,IF('point-grade'!Z26&gt;=50,1,0)))))))))))</f>
        <v/>
      </c>
      <c r="BA26" s="20" t="str">
        <f>IF('point-grade'!AA26="ร","ร",IF('point-grade'!AA26="มส","มส",IF('point-grade'!AA26="-","ร",IF('point-grade'!AA26="","",IF('point-grade'!AA26&gt;=80,4,IF('point-grade'!AA26&gt;=75,3.5,IF('point-grade'!AA26&gt;=70,3,IF('point-grade'!AA26&gt;=65,2.5,IF('point-grade'!AA26&gt;=60,2,IF('point-grade'!AA26&gt;=55,1.5,IF('point-grade'!AA26&gt;=50,1,0)))))))))))</f>
        <v/>
      </c>
      <c r="BB26" s="20" t="str">
        <f>IF('point-grade'!AB26="ร","ร",IF('point-grade'!AB26="มส","มส",IF('point-grade'!AB26="-","ร",IF('point-grade'!AB26="","",IF('point-grade'!AB26&gt;=80,4,IF('point-grade'!AB26&gt;=75,3.5,IF('point-grade'!AB26&gt;=70,3,IF('point-grade'!AB26&gt;=65,2.5,IF('point-grade'!AB26&gt;=60,2,IF('point-grade'!AB26&gt;=55,1.5,IF('point-grade'!AB26&gt;=50,1,0)))))))))))</f>
        <v/>
      </c>
      <c r="BC26" s="20" t="str">
        <f>IF('point-grade'!AC26="ร","ร",IF('point-grade'!AC26="มส","มส",IF('point-grade'!AC26="-","ร",IF('point-grade'!AC26="","",IF('point-grade'!AC26&gt;=80,4,IF('point-grade'!AC26&gt;=75,3.5,IF('point-grade'!AC26&gt;=70,3,IF('point-grade'!AC26&gt;=65,2.5,IF('point-grade'!AC26&gt;=60,2,IF('point-grade'!AC26&gt;=55,1.5,IF('point-grade'!AC26&gt;=50,1,0)))))))))))</f>
        <v/>
      </c>
      <c r="BD26" s="20" t="str">
        <f>IF('point-grade'!AD26="ร","ร",IF('point-grade'!AD26="มส","มส",IF('point-grade'!AD26="-","ร",IF('point-grade'!AD26="","",IF('point-grade'!AD26&gt;=80,4,IF('point-grade'!AD26&gt;=75,3.5,IF('point-grade'!AD26&gt;=70,3,IF('point-grade'!AD26&gt;=65,2.5,IF('point-grade'!AD26&gt;=60,2,IF('point-grade'!AD26&gt;=55,1.5,IF('point-grade'!AD26&gt;=50,1,0)))))))))))</f>
        <v/>
      </c>
      <c r="BE26" s="20" t="str">
        <f>IF('point-grade'!AE26="ร","ร",IF('point-grade'!AE26="มส","มส",IF('point-grade'!AE26="-","ร",IF('point-grade'!AE26="","",IF('point-grade'!AE26&gt;=80,4,IF('point-grade'!AE26&gt;=75,3.5,IF('point-grade'!AE26&gt;=70,3,IF('point-grade'!AE26&gt;=65,2.5,IF('point-grade'!AE26&gt;=60,2,IF('point-grade'!AE26&gt;=55,1.5,IF('point-grade'!AE26&gt;=50,1,0)))))))))))</f>
        <v/>
      </c>
      <c r="BF26" s="20" t="str">
        <f>IF('point-grade'!AF26="ร","ร",IF('point-grade'!AF26="มส","มส",IF('point-grade'!AF26="-","ร",IF('point-grade'!AF26="","",IF('point-grade'!AF26&gt;=80,4,IF('point-grade'!AF26&gt;=75,3.5,IF('point-grade'!AF26&gt;=70,3,IF('point-grade'!AF26&gt;=65,2.5,IF('point-grade'!AF26&gt;=60,2,IF('point-grade'!AF26&gt;=55,1.5,IF('point-grade'!AF26&gt;=50,1,0)))))))))))</f>
        <v/>
      </c>
      <c r="BG26" s="20" t="str">
        <f>IF('point-grade'!AG26="ร","ร",IF('point-grade'!AG26="มส","มส",IF('point-grade'!AG26="-","ร",IF('point-grade'!AG26="","",IF('point-grade'!AG26&gt;=80,4,IF('point-grade'!AG26&gt;=75,3.5,IF('point-grade'!AG26&gt;=70,3,IF('point-grade'!AG26&gt;=65,2.5,IF('point-grade'!AG26&gt;=60,2,IF('point-grade'!AG26&gt;=55,1.5,IF('point-grade'!AG26&gt;=50,1,0)))))))))))</f>
        <v/>
      </c>
      <c r="BH26" s="20" t="str">
        <f>IF('point-grade'!AH26="ร","ร",IF('point-grade'!AH26="มส","มส",IF('point-grade'!AH26="-","ร",IF('point-grade'!AH26="","",IF('point-grade'!AH26&gt;=80,4,IF('point-grade'!AH26&gt;=75,3.5,IF('point-grade'!AH26&gt;=70,3,IF('point-grade'!AH26&gt;=65,2.5,IF('point-grade'!AH26&gt;=60,2,IF('point-grade'!AH26&gt;=55,1.5,IF('point-grade'!AH26&gt;=50,1,0)))))))))))</f>
        <v/>
      </c>
      <c r="BI26" s="20" t="str">
        <f>IF('point-grade'!AI26="ร","ร",IF('point-grade'!AI26="มส","มส",IF('point-grade'!AI26="-","ร",IF('point-grade'!AI26="","",IF('point-grade'!AI26&gt;=80,4,IF('point-grade'!AI26&gt;=75,3.5,IF('point-grade'!AI26&gt;=70,3,IF('point-grade'!AI26&gt;=65,2.5,IF('point-grade'!AI26&gt;=60,2,IF('point-grade'!AI26&gt;=55,1.5,IF('point-grade'!AI26&gt;=50,1,0)))))))))))</f>
        <v/>
      </c>
      <c r="BJ26" s="20" t="str">
        <f>IF('point-grade'!AJ26="ร","ร",IF('point-grade'!AJ26="มส","มส",IF('point-grade'!AJ26="-","ร",IF('point-grade'!AJ26="","",IF('point-grade'!AJ26&gt;=80,4,IF('point-grade'!AJ26&gt;=75,3.5,IF('point-grade'!AJ26&gt;=70,3,IF('point-grade'!AJ26&gt;=65,2.5,IF('point-grade'!AJ26&gt;=60,2,IF('point-grade'!AJ26&gt;=55,1.5,IF('point-grade'!AJ26&gt;=50,1,0)))))))))))</f>
        <v/>
      </c>
      <c r="BK26" s="20" t="str">
        <f>IF('point-grade'!AK26="ร","ร",IF('point-grade'!AK26="มส","มส",IF('point-grade'!AK26="-","ร",IF('point-grade'!AK26="","",IF('point-grade'!AK26&gt;=80,4,IF('point-grade'!AK26&gt;=75,3.5,IF('point-grade'!AK26&gt;=70,3,IF('point-grade'!AK26&gt;=65,2.5,IF('point-grade'!AK26&gt;=60,2,IF('point-grade'!AK26&gt;=55,1.5,IF('point-grade'!AK26&gt;=50,1,0)))))))))))</f>
        <v/>
      </c>
      <c r="BL26" s="20"/>
      <c r="BM26" s="35" t="str">
        <f t="shared" si="4"/>
        <v/>
      </c>
      <c r="BN26" s="35" t="str">
        <f t="shared" si="5"/>
        <v/>
      </c>
      <c r="BO26" s="35" t="str">
        <f t="shared" si="6"/>
        <v/>
      </c>
      <c r="BP26" s="35" t="str">
        <f t="shared" si="7"/>
        <v/>
      </c>
      <c r="BQ26" s="35" t="str">
        <f t="shared" si="8"/>
        <v/>
      </c>
      <c r="BR26" s="35" t="str">
        <f t="shared" si="9"/>
        <v/>
      </c>
      <c r="BS26" s="35" t="str">
        <f t="shared" si="10"/>
        <v/>
      </c>
      <c r="BT26" s="35" t="str">
        <f t="shared" si="11"/>
        <v/>
      </c>
      <c r="BU26" s="35" t="str">
        <f t="shared" si="12"/>
        <v/>
      </c>
      <c r="BV26" s="35" t="str">
        <f t="shared" si="13"/>
        <v/>
      </c>
      <c r="BW26" s="35" t="str">
        <f t="shared" si="14"/>
        <v/>
      </c>
      <c r="BX26" s="35" t="str">
        <f t="shared" si="15"/>
        <v/>
      </c>
      <c r="BY26" s="35" t="str">
        <f t="shared" si="16"/>
        <v/>
      </c>
      <c r="BZ26" s="35" t="str">
        <f t="shared" si="17"/>
        <v/>
      </c>
      <c r="CA26" s="35" t="str">
        <f t="shared" si="18"/>
        <v/>
      </c>
      <c r="CB26" s="35" t="str">
        <f t="shared" si="19"/>
        <v/>
      </c>
      <c r="CC26" s="35" t="str">
        <f t="shared" si="20"/>
        <v/>
      </c>
      <c r="CD26" s="35" t="str">
        <f t="shared" si="21"/>
        <v/>
      </c>
      <c r="CE26" s="35" t="str">
        <f t="shared" si="22"/>
        <v/>
      </c>
      <c r="CF26" s="35" t="str">
        <f t="shared" si="23"/>
        <v/>
      </c>
      <c r="CG26" s="35" t="str">
        <f t="shared" si="24"/>
        <v/>
      </c>
      <c r="CH26" s="35" t="str">
        <f t="shared" si="25"/>
        <v/>
      </c>
      <c r="CI26" s="35" t="str">
        <f t="shared" si="26"/>
        <v/>
      </c>
      <c r="CJ26" s="35" t="str">
        <f t="shared" si="27"/>
        <v/>
      </c>
      <c r="CK26" s="35" t="str">
        <f t="shared" si="28"/>
        <v/>
      </c>
      <c r="CL26" s="87" t="str">
        <f t="shared" si="29"/>
        <v>0</v>
      </c>
      <c r="CM26" s="87">
        <f>FLOOR('point-grade'!CO26,0.01)</f>
        <v>0</v>
      </c>
      <c r="CN26" s="82" t="str">
        <f t="shared" si="0"/>
        <v/>
      </c>
      <c r="CO26" s="145" t="str">
        <f t="shared" si="1"/>
        <v>0</v>
      </c>
      <c r="CP26" s="51">
        <f t="shared" si="30"/>
        <v>0</v>
      </c>
      <c r="CQ26" s="51">
        <f t="shared" si="31"/>
        <v>0</v>
      </c>
      <c r="CR26" s="51">
        <f t="shared" si="32"/>
        <v>0</v>
      </c>
      <c r="CS26" s="51">
        <f t="shared" si="33"/>
        <v>0</v>
      </c>
      <c r="CT26" s="51">
        <f t="shared" si="34"/>
        <v>0</v>
      </c>
      <c r="CU26" s="51">
        <f t="shared" si="35"/>
        <v>0</v>
      </c>
      <c r="CV26" s="51">
        <f t="shared" si="36"/>
        <v>0</v>
      </c>
      <c r="CW26" s="51">
        <f t="shared" si="37"/>
        <v>0</v>
      </c>
      <c r="CX26" s="51">
        <f t="shared" si="38"/>
        <v>0</v>
      </c>
      <c r="CY26" s="51">
        <f t="shared" si="39"/>
        <v>0</v>
      </c>
      <c r="CZ26" s="51">
        <f t="shared" si="40"/>
        <v>0</v>
      </c>
      <c r="DA26" s="51">
        <f t="shared" si="41"/>
        <v>0</v>
      </c>
      <c r="DB26" s="51">
        <f t="shared" si="42"/>
        <v>0</v>
      </c>
      <c r="DC26" s="51">
        <f t="shared" si="43"/>
        <v>0</v>
      </c>
      <c r="DD26" s="51">
        <f t="shared" si="44"/>
        <v>0</v>
      </c>
      <c r="DF26" s="51">
        <f t="shared" si="45"/>
        <v>0</v>
      </c>
      <c r="DG26" s="51">
        <f t="shared" si="46"/>
        <v>0</v>
      </c>
      <c r="DH26" s="51">
        <f t="shared" si="47"/>
        <v>0</v>
      </c>
      <c r="DI26" s="51">
        <f t="shared" si="48"/>
        <v>0</v>
      </c>
      <c r="DJ26" s="51">
        <f t="shared" si="49"/>
        <v>0</v>
      </c>
      <c r="DK26" s="51">
        <f t="shared" si="50"/>
        <v>0</v>
      </c>
      <c r="DL26" s="51">
        <f t="shared" si="51"/>
        <v>0</v>
      </c>
      <c r="DM26" s="51">
        <f t="shared" si="52"/>
        <v>0</v>
      </c>
      <c r="DN26" s="51">
        <f t="shared" si="53"/>
        <v>0</v>
      </c>
      <c r="DO26" s="51">
        <f t="shared" si="54"/>
        <v>0</v>
      </c>
      <c r="DQ26" s="43">
        <f t="shared" si="55"/>
        <v>0</v>
      </c>
      <c r="DR26" s="43">
        <f t="shared" si="56"/>
        <v>0</v>
      </c>
      <c r="DS26" s="43">
        <f t="shared" si="57"/>
        <v>0</v>
      </c>
      <c r="DT26" s="43">
        <f t="shared" si="58"/>
        <v>0</v>
      </c>
      <c r="DU26" s="43">
        <f t="shared" si="59"/>
        <v>0</v>
      </c>
      <c r="DV26" s="43">
        <f t="shared" si="60"/>
        <v>0</v>
      </c>
      <c r="DW26" s="43">
        <f t="shared" si="61"/>
        <v>0</v>
      </c>
      <c r="DX26" s="43">
        <f t="shared" si="62"/>
        <v>0</v>
      </c>
      <c r="DY26" s="43">
        <f t="shared" si="63"/>
        <v>0</v>
      </c>
      <c r="DZ26" s="43">
        <f t="shared" si="64"/>
        <v>0</v>
      </c>
      <c r="EA26" s="43">
        <f t="shared" si="65"/>
        <v>0</v>
      </c>
      <c r="EB26" s="43">
        <f t="shared" si="66"/>
        <v>0</v>
      </c>
      <c r="EC26" s="43">
        <f t="shared" si="67"/>
        <v>0</v>
      </c>
      <c r="ED26" s="43">
        <f t="shared" si="68"/>
        <v>0</v>
      </c>
      <c r="EE26" s="43">
        <f t="shared" si="69"/>
        <v>0</v>
      </c>
      <c r="EG26" s="43">
        <f t="shared" si="70"/>
        <v>0</v>
      </c>
      <c r="EH26" s="43">
        <f t="shared" si="71"/>
        <v>0</v>
      </c>
      <c r="EI26" s="43">
        <f t="shared" si="72"/>
        <v>0</v>
      </c>
      <c r="EJ26" s="43">
        <f t="shared" si="73"/>
        <v>0</v>
      </c>
      <c r="EK26" s="43">
        <f t="shared" si="74"/>
        <v>0</v>
      </c>
      <c r="EL26" s="43">
        <f t="shared" si="75"/>
        <v>0</v>
      </c>
      <c r="EM26" s="43">
        <f t="shared" si="76"/>
        <v>0</v>
      </c>
      <c r="EN26" s="43">
        <f t="shared" si="77"/>
        <v>0</v>
      </c>
      <c r="EO26" s="43">
        <f t="shared" si="78"/>
        <v>0</v>
      </c>
      <c r="EP26" s="43">
        <f t="shared" si="79"/>
        <v>0</v>
      </c>
      <c r="EQ26" s="19" t="str">
        <f t="shared" si="80"/>
        <v/>
      </c>
      <c r="ER26" s="19" t="str">
        <f t="shared" si="81"/>
        <v/>
      </c>
      <c r="ES26" s="19" t="str">
        <f t="shared" si="82"/>
        <v/>
      </c>
      <c r="ET26" s="19" t="str">
        <f t="shared" si="83"/>
        <v/>
      </c>
      <c r="EU26" s="19" t="str">
        <f t="shared" si="84"/>
        <v/>
      </c>
      <c r="EV26" s="19" t="str">
        <f t="shared" si="85"/>
        <v/>
      </c>
      <c r="EW26" s="19" t="str">
        <f t="shared" si="86"/>
        <v/>
      </c>
      <c r="EX26" s="19" t="str">
        <f t="shared" si="87"/>
        <v/>
      </c>
      <c r="EY26" s="19" t="str">
        <f t="shared" si="88"/>
        <v/>
      </c>
      <c r="EZ26" s="19" t="str">
        <f t="shared" si="89"/>
        <v/>
      </c>
      <c r="FA26" s="19" t="str">
        <f t="shared" si="90"/>
        <v/>
      </c>
      <c r="FB26" s="19" t="str">
        <f t="shared" si="91"/>
        <v/>
      </c>
      <c r="FC26" s="19" t="str">
        <f t="shared" si="92"/>
        <v/>
      </c>
      <c r="FD26" s="19" t="str">
        <f t="shared" si="93"/>
        <v/>
      </c>
      <c r="FE26" s="19" t="str">
        <f t="shared" si="94"/>
        <v/>
      </c>
      <c r="FF26" s="19" t="str">
        <f t="shared" si="95"/>
        <v/>
      </c>
      <c r="FG26" s="19" t="str">
        <f t="shared" si="96"/>
        <v/>
      </c>
      <c r="FH26" s="19" t="str">
        <f t="shared" si="97"/>
        <v/>
      </c>
      <c r="FI26" s="19" t="str">
        <f t="shared" si="98"/>
        <v/>
      </c>
      <c r="FJ26" s="19" t="str">
        <f t="shared" si="99"/>
        <v/>
      </c>
      <c r="FK26" s="19" t="str">
        <f t="shared" si="100"/>
        <v/>
      </c>
      <c r="FL26" s="19" t="str">
        <f t="shared" si="101"/>
        <v/>
      </c>
      <c r="FM26" s="19" t="str">
        <f t="shared" si="102"/>
        <v/>
      </c>
      <c r="FN26" s="19" t="str">
        <f t="shared" si="103"/>
        <v/>
      </c>
      <c r="FO26" s="19" t="str">
        <f t="shared" si="104"/>
        <v/>
      </c>
      <c r="FP26" s="19">
        <f t="shared" si="105"/>
        <v>0</v>
      </c>
      <c r="FQ26" s="85"/>
    </row>
    <row r="27" spans="1:173" ht="16.350000000000001" customHeight="1" thickBot="1" x14ac:dyDescent="0.65">
      <c r="A27" s="142">
        <v>4</v>
      </c>
      <c r="B27" s="182"/>
      <c r="C27" s="167"/>
      <c r="D27" s="169"/>
      <c r="E27" s="169"/>
      <c r="F27" s="169"/>
      <c r="G27" s="139"/>
      <c r="H27" s="40"/>
      <c r="I27" s="140"/>
      <c r="K27" s="44">
        <v>23</v>
      </c>
      <c r="L27" s="50" t="str">
        <f t="shared" si="2"/>
        <v/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91">
        <f t="shared" si="3"/>
        <v>0</v>
      </c>
      <c r="AM27" s="20" t="str">
        <f>IF('point-grade'!M27="ร","ร",IF('point-grade'!M27="มส","มส",IF('point-grade'!M27="-","ร",IF('point-grade'!M27="","",IF('point-grade'!M27&gt;=80,4,IF('point-grade'!M27&gt;=75,3.5,IF('point-grade'!M27&gt;=70,3,IF('point-grade'!M27&gt;=65,2.5,IF('point-grade'!M27&gt;=60,2,IF('point-grade'!M27&gt;=55,1.5,IF('point-grade'!M27&gt;=50,1,0)))))))))))</f>
        <v/>
      </c>
      <c r="AN27" s="20" t="str">
        <f>IF('point-grade'!N27="ร","ร",IF('point-grade'!N27="มส","มส",IF('point-grade'!N27="-","ร",IF('point-grade'!N27="","",IF('point-grade'!N27&gt;=80,4,IF('point-grade'!N27&gt;=75,3.5,IF('point-grade'!N27&gt;=70,3,IF('point-grade'!N27&gt;=65,2.5,IF('point-grade'!N27&gt;=60,2,IF('point-grade'!N27&gt;=55,1.5,IF('point-grade'!N27&gt;=50,1,0)))))))))))</f>
        <v/>
      </c>
      <c r="AO27" s="20" t="str">
        <f>IF('point-grade'!O27="ร","ร",IF('point-grade'!O27="มส","มส",IF('point-grade'!O27="-","ร",IF('point-grade'!O27="","",IF('point-grade'!O27&gt;=80,4,IF('point-grade'!O27&gt;=75,3.5,IF('point-grade'!O27&gt;=70,3,IF('point-grade'!O27&gt;=65,2.5,IF('point-grade'!O27&gt;=60,2,IF('point-grade'!O27&gt;=55,1.5,IF('point-grade'!O27&gt;=50,1,0)))))))))))</f>
        <v/>
      </c>
      <c r="AP27" s="20" t="str">
        <f>IF('point-grade'!P27="ร","ร",IF('point-grade'!P27="มส","มส",IF('point-grade'!P27="-","ร",IF('point-grade'!P27="","",IF('point-grade'!P27&gt;=80,4,IF('point-grade'!P27&gt;=75,3.5,IF('point-grade'!P27&gt;=70,3,IF('point-grade'!P27&gt;=65,2.5,IF('point-grade'!P27&gt;=60,2,IF('point-grade'!P27&gt;=55,1.5,IF('point-grade'!P27&gt;=50,1,0)))))))))))</f>
        <v/>
      </c>
      <c r="AQ27" s="20" t="str">
        <f>IF('point-grade'!Q27="ร","ร",IF('point-grade'!Q27="มส","มส",IF('point-grade'!Q27="-","ร",IF('point-grade'!Q27="","",IF('point-grade'!Q27&gt;=80,4,IF('point-grade'!Q27&gt;=75,3.5,IF('point-grade'!Q27&gt;=70,3,IF('point-grade'!Q27&gt;=65,2.5,IF('point-grade'!Q27&gt;=60,2,IF('point-grade'!Q27&gt;=55,1.5,IF('point-grade'!Q27&gt;=50,1,0)))))))))))</f>
        <v/>
      </c>
      <c r="AR27" s="20" t="str">
        <f>IF('point-grade'!R27="ร","ร",IF('point-grade'!R27="มส","มส",IF('point-grade'!R27="-","ร",IF('point-grade'!R27="","",IF('point-grade'!R27&gt;=80,4,IF('point-grade'!R27&gt;=75,3.5,IF('point-grade'!R27&gt;=70,3,IF('point-grade'!R27&gt;=65,2.5,IF('point-grade'!R27&gt;=60,2,IF('point-grade'!R27&gt;=55,1.5,IF('point-grade'!R27&gt;=50,1,0)))))))))))</f>
        <v/>
      </c>
      <c r="AS27" s="20" t="str">
        <f>IF('point-grade'!S27="ร","ร",IF('point-grade'!S27="มส","มส",IF('point-grade'!S27="-","ร",IF('point-grade'!S27="","",IF('point-grade'!S27&gt;=80,4,IF('point-grade'!S27&gt;=75,3.5,IF('point-grade'!S27&gt;=70,3,IF('point-grade'!S27&gt;=65,2.5,IF('point-grade'!S27&gt;=60,2,IF('point-grade'!S27&gt;=55,1.5,IF('point-grade'!S27&gt;=50,1,0)))))))))))</f>
        <v/>
      </c>
      <c r="AT27" s="20" t="str">
        <f>IF('point-grade'!T27="ร","ร",IF('point-grade'!T27="มส","มส",IF('point-grade'!T27="-","ร",IF('point-grade'!T27="","",IF('point-grade'!T27&gt;=80,4,IF('point-grade'!T27&gt;=75,3.5,IF('point-grade'!T27&gt;=70,3,IF('point-grade'!T27&gt;=65,2.5,IF('point-grade'!T27&gt;=60,2,IF('point-grade'!T27&gt;=55,1.5,IF('point-grade'!T27&gt;=50,1,0)))))))))))</f>
        <v/>
      </c>
      <c r="AU27" s="20" t="str">
        <f>IF('point-grade'!U27="ร","ร",IF('point-grade'!U27="มส","มส",IF('point-grade'!U27="-","ร",IF('point-grade'!U27="","",IF('point-grade'!U27&gt;=80,4,IF('point-grade'!U27&gt;=75,3.5,IF('point-grade'!U27&gt;=70,3,IF('point-grade'!U27&gt;=65,2.5,IF('point-grade'!U27&gt;=60,2,IF('point-grade'!U27&gt;=55,1.5,IF('point-grade'!U27&gt;=50,1,0)))))))))))</f>
        <v/>
      </c>
      <c r="AV27" s="20" t="str">
        <f>IF('point-grade'!V27="ร","ร",IF('point-grade'!V27="มส","มส",IF('point-grade'!V27="-","ร",IF('point-grade'!V27="","",IF('point-grade'!V27&gt;=80,4,IF('point-grade'!V27&gt;=75,3.5,IF('point-grade'!V27&gt;=70,3,IF('point-grade'!V27&gt;=65,2.5,IF('point-grade'!V27&gt;=60,2,IF('point-grade'!V27&gt;=55,1.5,IF('point-grade'!V27&gt;=50,1,0)))))))))))</f>
        <v/>
      </c>
      <c r="AW27" s="20" t="str">
        <f>IF('point-grade'!W27="ร","ร",IF('point-grade'!W27="มส","มส",IF('point-grade'!W27="-","ร",IF('point-grade'!W27="","",IF('point-grade'!W27&gt;=80,4,IF('point-grade'!W27&gt;=75,3.5,IF('point-grade'!W27&gt;=70,3,IF('point-grade'!W27&gt;=65,2.5,IF('point-grade'!W27&gt;=60,2,IF('point-grade'!W27&gt;=55,1.5,IF('point-grade'!W27&gt;=50,1,0)))))))))))</f>
        <v/>
      </c>
      <c r="AX27" s="20" t="str">
        <f>IF('point-grade'!X27="ร","ร",IF('point-grade'!X27="มส","มส",IF('point-grade'!X27="-","ร",IF('point-grade'!X27="","",IF('point-grade'!X27&gt;=80,4,IF('point-grade'!X27&gt;=75,3.5,IF('point-grade'!X27&gt;=70,3,IF('point-grade'!X27&gt;=65,2.5,IF('point-grade'!X27&gt;=60,2,IF('point-grade'!X27&gt;=55,1.5,IF('point-grade'!X27&gt;=50,1,0)))))))))))</f>
        <v/>
      </c>
      <c r="AY27" s="20" t="str">
        <f>IF('point-grade'!Y27="ร","ร",IF('point-grade'!Y27="มส","มส",IF('point-grade'!Y27="-","ร",IF('point-grade'!Y27="","",IF('point-grade'!Y27&gt;=80,4,IF('point-grade'!Y27&gt;=75,3.5,IF('point-grade'!Y27&gt;=70,3,IF('point-grade'!Y27&gt;=65,2.5,IF('point-grade'!Y27&gt;=60,2,IF('point-grade'!Y27&gt;=55,1.5,IF('point-grade'!Y27&gt;=50,1,0)))))))))))</f>
        <v/>
      </c>
      <c r="AZ27" s="20" t="str">
        <f>IF('point-grade'!Z27="ร","ร",IF('point-grade'!Z27="มส","มส",IF('point-grade'!Z27="-","ร",IF('point-grade'!Z27="","",IF('point-grade'!Z27&gt;=80,4,IF('point-grade'!Z27&gt;=75,3.5,IF('point-grade'!Z27&gt;=70,3,IF('point-grade'!Z27&gt;=65,2.5,IF('point-grade'!Z27&gt;=60,2,IF('point-grade'!Z27&gt;=55,1.5,IF('point-grade'!Z27&gt;=50,1,0)))))))))))</f>
        <v/>
      </c>
      <c r="BA27" s="20" t="str">
        <f>IF('point-grade'!AA27="ร","ร",IF('point-grade'!AA27="มส","มส",IF('point-grade'!AA27="-","ร",IF('point-grade'!AA27="","",IF('point-grade'!AA27&gt;=80,4,IF('point-grade'!AA27&gt;=75,3.5,IF('point-grade'!AA27&gt;=70,3,IF('point-grade'!AA27&gt;=65,2.5,IF('point-grade'!AA27&gt;=60,2,IF('point-grade'!AA27&gt;=55,1.5,IF('point-grade'!AA27&gt;=50,1,0)))))))))))</f>
        <v/>
      </c>
      <c r="BB27" s="20" t="str">
        <f>IF('point-grade'!AB27="ร","ร",IF('point-grade'!AB27="มส","มส",IF('point-grade'!AB27="-","ร",IF('point-grade'!AB27="","",IF('point-grade'!AB27&gt;=80,4,IF('point-grade'!AB27&gt;=75,3.5,IF('point-grade'!AB27&gt;=70,3,IF('point-grade'!AB27&gt;=65,2.5,IF('point-grade'!AB27&gt;=60,2,IF('point-grade'!AB27&gt;=55,1.5,IF('point-grade'!AB27&gt;=50,1,0)))))))))))</f>
        <v/>
      </c>
      <c r="BC27" s="20" t="str">
        <f>IF('point-grade'!AC27="ร","ร",IF('point-grade'!AC27="มส","มส",IF('point-grade'!AC27="-","ร",IF('point-grade'!AC27="","",IF('point-grade'!AC27&gt;=80,4,IF('point-grade'!AC27&gt;=75,3.5,IF('point-grade'!AC27&gt;=70,3,IF('point-grade'!AC27&gt;=65,2.5,IF('point-grade'!AC27&gt;=60,2,IF('point-grade'!AC27&gt;=55,1.5,IF('point-grade'!AC27&gt;=50,1,0)))))))))))</f>
        <v/>
      </c>
      <c r="BD27" s="20" t="str">
        <f>IF('point-grade'!AD27="ร","ร",IF('point-grade'!AD27="มส","มส",IF('point-grade'!AD27="-","ร",IF('point-grade'!AD27="","",IF('point-grade'!AD27&gt;=80,4,IF('point-grade'!AD27&gt;=75,3.5,IF('point-grade'!AD27&gt;=70,3,IF('point-grade'!AD27&gt;=65,2.5,IF('point-grade'!AD27&gt;=60,2,IF('point-grade'!AD27&gt;=55,1.5,IF('point-grade'!AD27&gt;=50,1,0)))))))))))</f>
        <v/>
      </c>
      <c r="BE27" s="20" t="str">
        <f>IF('point-grade'!AE27="ร","ร",IF('point-grade'!AE27="มส","มส",IF('point-grade'!AE27="-","ร",IF('point-grade'!AE27="","",IF('point-grade'!AE27&gt;=80,4,IF('point-grade'!AE27&gt;=75,3.5,IF('point-grade'!AE27&gt;=70,3,IF('point-grade'!AE27&gt;=65,2.5,IF('point-grade'!AE27&gt;=60,2,IF('point-grade'!AE27&gt;=55,1.5,IF('point-grade'!AE27&gt;=50,1,0)))))))))))</f>
        <v/>
      </c>
      <c r="BF27" s="20" t="str">
        <f>IF('point-grade'!AF27="ร","ร",IF('point-grade'!AF27="มส","มส",IF('point-grade'!AF27="-","ร",IF('point-grade'!AF27="","",IF('point-grade'!AF27&gt;=80,4,IF('point-grade'!AF27&gt;=75,3.5,IF('point-grade'!AF27&gt;=70,3,IF('point-grade'!AF27&gt;=65,2.5,IF('point-grade'!AF27&gt;=60,2,IF('point-grade'!AF27&gt;=55,1.5,IF('point-grade'!AF27&gt;=50,1,0)))))))))))</f>
        <v/>
      </c>
      <c r="BG27" s="20" t="str">
        <f>IF('point-grade'!AG27="ร","ร",IF('point-grade'!AG27="มส","มส",IF('point-grade'!AG27="-","ร",IF('point-grade'!AG27="","",IF('point-grade'!AG27&gt;=80,4,IF('point-grade'!AG27&gt;=75,3.5,IF('point-grade'!AG27&gt;=70,3,IF('point-grade'!AG27&gt;=65,2.5,IF('point-grade'!AG27&gt;=60,2,IF('point-grade'!AG27&gt;=55,1.5,IF('point-grade'!AG27&gt;=50,1,0)))))))))))</f>
        <v/>
      </c>
      <c r="BH27" s="20" t="str">
        <f>IF('point-grade'!AH27="ร","ร",IF('point-grade'!AH27="มส","มส",IF('point-grade'!AH27="-","ร",IF('point-grade'!AH27="","",IF('point-grade'!AH27&gt;=80,4,IF('point-grade'!AH27&gt;=75,3.5,IF('point-grade'!AH27&gt;=70,3,IF('point-grade'!AH27&gt;=65,2.5,IF('point-grade'!AH27&gt;=60,2,IF('point-grade'!AH27&gt;=55,1.5,IF('point-grade'!AH27&gt;=50,1,0)))))))))))</f>
        <v/>
      </c>
      <c r="BI27" s="20" t="str">
        <f>IF('point-grade'!AI27="ร","ร",IF('point-grade'!AI27="มส","มส",IF('point-grade'!AI27="-","ร",IF('point-grade'!AI27="","",IF('point-grade'!AI27&gt;=80,4,IF('point-grade'!AI27&gt;=75,3.5,IF('point-grade'!AI27&gt;=70,3,IF('point-grade'!AI27&gt;=65,2.5,IF('point-grade'!AI27&gt;=60,2,IF('point-grade'!AI27&gt;=55,1.5,IF('point-grade'!AI27&gt;=50,1,0)))))))))))</f>
        <v/>
      </c>
      <c r="BJ27" s="20" t="str">
        <f>IF('point-grade'!AJ27="ร","ร",IF('point-grade'!AJ27="มส","มส",IF('point-grade'!AJ27="-","ร",IF('point-grade'!AJ27="","",IF('point-grade'!AJ27&gt;=80,4,IF('point-grade'!AJ27&gt;=75,3.5,IF('point-grade'!AJ27&gt;=70,3,IF('point-grade'!AJ27&gt;=65,2.5,IF('point-grade'!AJ27&gt;=60,2,IF('point-grade'!AJ27&gt;=55,1.5,IF('point-grade'!AJ27&gt;=50,1,0)))))))))))</f>
        <v/>
      </c>
      <c r="BK27" s="20" t="str">
        <f>IF('point-grade'!AK27="ร","ร",IF('point-grade'!AK27="มส","มส",IF('point-grade'!AK27="-","ร",IF('point-grade'!AK27="","",IF('point-grade'!AK27&gt;=80,4,IF('point-grade'!AK27&gt;=75,3.5,IF('point-grade'!AK27&gt;=70,3,IF('point-grade'!AK27&gt;=65,2.5,IF('point-grade'!AK27&gt;=60,2,IF('point-grade'!AK27&gt;=55,1.5,IF('point-grade'!AK27&gt;=50,1,0)))))))))))</f>
        <v/>
      </c>
      <c r="BL27" s="20"/>
      <c r="BM27" s="35" t="str">
        <f t="shared" si="4"/>
        <v/>
      </c>
      <c r="BN27" s="35" t="str">
        <f t="shared" si="5"/>
        <v/>
      </c>
      <c r="BO27" s="35" t="str">
        <f t="shared" si="6"/>
        <v/>
      </c>
      <c r="BP27" s="35" t="str">
        <f t="shared" si="7"/>
        <v/>
      </c>
      <c r="BQ27" s="35" t="str">
        <f t="shared" si="8"/>
        <v/>
      </c>
      <c r="BR27" s="35" t="str">
        <f t="shared" si="9"/>
        <v/>
      </c>
      <c r="BS27" s="35" t="str">
        <f t="shared" si="10"/>
        <v/>
      </c>
      <c r="BT27" s="35" t="str">
        <f t="shared" si="11"/>
        <v/>
      </c>
      <c r="BU27" s="35" t="str">
        <f t="shared" si="12"/>
        <v/>
      </c>
      <c r="BV27" s="35" t="str">
        <f t="shared" si="13"/>
        <v/>
      </c>
      <c r="BW27" s="35" t="str">
        <f t="shared" si="14"/>
        <v/>
      </c>
      <c r="BX27" s="35" t="str">
        <f t="shared" si="15"/>
        <v/>
      </c>
      <c r="BY27" s="35" t="str">
        <f t="shared" si="16"/>
        <v/>
      </c>
      <c r="BZ27" s="35" t="str">
        <f t="shared" si="17"/>
        <v/>
      </c>
      <c r="CA27" s="35" t="str">
        <f t="shared" si="18"/>
        <v/>
      </c>
      <c r="CB27" s="35" t="str">
        <f t="shared" si="19"/>
        <v/>
      </c>
      <c r="CC27" s="35" t="str">
        <f t="shared" si="20"/>
        <v/>
      </c>
      <c r="CD27" s="35" t="str">
        <f t="shared" si="21"/>
        <v/>
      </c>
      <c r="CE27" s="35" t="str">
        <f t="shared" si="22"/>
        <v/>
      </c>
      <c r="CF27" s="35" t="str">
        <f t="shared" si="23"/>
        <v/>
      </c>
      <c r="CG27" s="35" t="str">
        <f t="shared" si="24"/>
        <v/>
      </c>
      <c r="CH27" s="35" t="str">
        <f t="shared" si="25"/>
        <v/>
      </c>
      <c r="CI27" s="35" t="str">
        <f t="shared" si="26"/>
        <v/>
      </c>
      <c r="CJ27" s="35" t="str">
        <f t="shared" si="27"/>
        <v/>
      </c>
      <c r="CK27" s="35" t="str">
        <f t="shared" si="28"/>
        <v/>
      </c>
      <c r="CL27" s="87" t="str">
        <f t="shared" si="29"/>
        <v>0</v>
      </c>
      <c r="CM27" s="87">
        <f>FLOOR('point-grade'!CO27,0.01)</f>
        <v>0</v>
      </c>
      <c r="CN27" s="82" t="str">
        <f t="shared" si="0"/>
        <v/>
      </c>
      <c r="CO27" s="145" t="str">
        <f t="shared" si="1"/>
        <v>0</v>
      </c>
      <c r="CP27" s="51">
        <f t="shared" si="30"/>
        <v>0</v>
      </c>
      <c r="CQ27" s="51">
        <f t="shared" si="31"/>
        <v>0</v>
      </c>
      <c r="CR27" s="51">
        <f t="shared" si="32"/>
        <v>0</v>
      </c>
      <c r="CS27" s="51">
        <f t="shared" si="33"/>
        <v>0</v>
      </c>
      <c r="CT27" s="51">
        <f t="shared" si="34"/>
        <v>0</v>
      </c>
      <c r="CU27" s="51">
        <f t="shared" si="35"/>
        <v>0</v>
      </c>
      <c r="CV27" s="51">
        <f t="shared" si="36"/>
        <v>0</v>
      </c>
      <c r="CW27" s="51">
        <f t="shared" si="37"/>
        <v>0</v>
      </c>
      <c r="CX27" s="51">
        <f t="shared" si="38"/>
        <v>0</v>
      </c>
      <c r="CY27" s="51">
        <f t="shared" si="39"/>
        <v>0</v>
      </c>
      <c r="CZ27" s="51">
        <f t="shared" si="40"/>
        <v>0</v>
      </c>
      <c r="DA27" s="51">
        <f t="shared" si="41"/>
        <v>0</v>
      </c>
      <c r="DB27" s="51">
        <f t="shared" si="42"/>
        <v>0</v>
      </c>
      <c r="DC27" s="51">
        <f t="shared" si="43"/>
        <v>0</v>
      </c>
      <c r="DD27" s="51">
        <f t="shared" si="44"/>
        <v>0</v>
      </c>
      <c r="DF27" s="51">
        <f t="shared" si="45"/>
        <v>0</v>
      </c>
      <c r="DG27" s="51">
        <f t="shared" si="46"/>
        <v>0</v>
      </c>
      <c r="DH27" s="51">
        <f t="shared" si="47"/>
        <v>0</v>
      </c>
      <c r="DI27" s="51">
        <f t="shared" si="48"/>
        <v>0</v>
      </c>
      <c r="DJ27" s="51">
        <f t="shared" si="49"/>
        <v>0</v>
      </c>
      <c r="DK27" s="51">
        <f t="shared" si="50"/>
        <v>0</v>
      </c>
      <c r="DL27" s="51">
        <f t="shared" si="51"/>
        <v>0</v>
      </c>
      <c r="DM27" s="51">
        <f t="shared" si="52"/>
        <v>0</v>
      </c>
      <c r="DN27" s="51">
        <f t="shared" si="53"/>
        <v>0</v>
      </c>
      <c r="DO27" s="51">
        <f t="shared" si="54"/>
        <v>0</v>
      </c>
      <c r="DQ27" s="43">
        <f t="shared" si="55"/>
        <v>0</v>
      </c>
      <c r="DR27" s="43">
        <f t="shared" si="56"/>
        <v>0</v>
      </c>
      <c r="DS27" s="43">
        <f t="shared" si="57"/>
        <v>0</v>
      </c>
      <c r="DT27" s="43">
        <f t="shared" si="58"/>
        <v>0</v>
      </c>
      <c r="DU27" s="43">
        <f t="shared" si="59"/>
        <v>0</v>
      </c>
      <c r="DV27" s="43">
        <f t="shared" si="60"/>
        <v>0</v>
      </c>
      <c r="DW27" s="43">
        <f t="shared" si="61"/>
        <v>0</v>
      </c>
      <c r="DX27" s="43">
        <f t="shared" si="62"/>
        <v>0</v>
      </c>
      <c r="DY27" s="43">
        <f t="shared" si="63"/>
        <v>0</v>
      </c>
      <c r="DZ27" s="43">
        <f t="shared" si="64"/>
        <v>0</v>
      </c>
      <c r="EA27" s="43">
        <f t="shared" si="65"/>
        <v>0</v>
      </c>
      <c r="EB27" s="43">
        <f t="shared" si="66"/>
        <v>0</v>
      </c>
      <c r="EC27" s="43">
        <f t="shared" si="67"/>
        <v>0</v>
      </c>
      <c r="ED27" s="43">
        <f t="shared" si="68"/>
        <v>0</v>
      </c>
      <c r="EE27" s="43">
        <f t="shared" si="69"/>
        <v>0</v>
      </c>
      <c r="EG27" s="43">
        <f t="shared" si="70"/>
        <v>0</v>
      </c>
      <c r="EH27" s="43">
        <f t="shared" si="71"/>
        <v>0</v>
      </c>
      <c r="EI27" s="43">
        <f t="shared" si="72"/>
        <v>0</v>
      </c>
      <c r="EJ27" s="43">
        <f t="shared" si="73"/>
        <v>0</v>
      </c>
      <c r="EK27" s="43">
        <f t="shared" si="74"/>
        <v>0</v>
      </c>
      <c r="EL27" s="43">
        <f t="shared" si="75"/>
        <v>0</v>
      </c>
      <c r="EM27" s="43">
        <f t="shared" si="76"/>
        <v>0</v>
      </c>
      <c r="EN27" s="43">
        <f t="shared" si="77"/>
        <v>0</v>
      </c>
      <c r="EO27" s="43">
        <f t="shared" si="78"/>
        <v>0</v>
      </c>
      <c r="EP27" s="43">
        <f t="shared" si="79"/>
        <v>0</v>
      </c>
      <c r="EQ27" s="19" t="str">
        <f t="shared" si="80"/>
        <v/>
      </c>
      <c r="ER27" s="19" t="str">
        <f t="shared" si="81"/>
        <v/>
      </c>
      <c r="ES27" s="19" t="str">
        <f t="shared" si="82"/>
        <v/>
      </c>
      <c r="ET27" s="19" t="str">
        <f t="shared" si="83"/>
        <v/>
      </c>
      <c r="EU27" s="19" t="str">
        <f t="shared" si="84"/>
        <v/>
      </c>
      <c r="EV27" s="19" t="str">
        <f t="shared" si="85"/>
        <v/>
      </c>
      <c r="EW27" s="19" t="str">
        <f t="shared" si="86"/>
        <v/>
      </c>
      <c r="EX27" s="19" t="str">
        <f t="shared" si="87"/>
        <v/>
      </c>
      <c r="EY27" s="19" t="str">
        <f t="shared" si="88"/>
        <v/>
      </c>
      <c r="EZ27" s="19" t="str">
        <f t="shared" si="89"/>
        <v/>
      </c>
      <c r="FA27" s="19" t="str">
        <f t="shared" si="90"/>
        <v/>
      </c>
      <c r="FB27" s="19" t="str">
        <f t="shared" si="91"/>
        <v/>
      </c>
      <c r="FC27" s="19" t="str">
        <f t="shared" si="92"/>
        <v/>
      </c>
      <c r="FD27" s="19" t="str">
        <f t="shared" si="93"/>
        <v/>
      </c>
      <c r="FE27" s="19" t="str">
        <f t="shared" si="94"/>
        <v/>
      </c>
      <c r="FF27" s="19" t="str">
        <f t="shared" si="95"/>
        <v/>
      </c>
      <c r="FG27" s="19" t="str">
        <f t="shared" si="96"/>
        <v/>
      </c>
      <c r="FH27" s="19" t="str">
        <f t="shared" si="97"/>
        <v/>
      </c>
      <c r="FI27" s="19" t="str">
        <f t="shared" si="98"/>
        <v/>
      </c>
      <c r="FJ27" s="19" t="str">
        <f t="shared" si="99"/>
        <v/>
      </c>
      <c r="FK27" s="19" t="str">
        <f t="shared" si="100"/>
        <v/>
      </c>
      <c r="FL27" s="19" t="str">
        <f t="shared" si="101"/>
        <v/>
      </c>
      <c r="FM27" s="19" t="str">
        <f t="shared" si="102"/>
        <v/>
      </c>
      <c r="FN27" s="19" t="str">
        <f t="shared" si="103"/>
        <v/>
      </c>
      <c r="FO27" s="19" t="str">
        <f t="shared" si="104"/>
        <v/>
      </c>
      <c r="FP27" s="19">
        <f t="shared" si="105"/>
        <v>0</v>
      </c>
      <c r="FQ27" s="85"/>
    </row>
    <row r="28" spans="1:173" ht="16.350000000000001" customHeight="1" thickBot="1" x14ac:dyDescent="0.65">
      <c r="A28" s="142">
        <v>5</v>
      </c>
      <c r="B28" s="182"/>
      <c r="C28" s="167"/>
      <c r="D28" s="169"/>
      <c r="E28" s="169"/>
      <c r="F28" s="169"/>
      <c r="G28" s="139"/>
      <c r="H28" s="40"/>
      <c r="I28" s="140"/>
      <c r="K28" s="44">
        <v>24</v>
      </c>
      <c r="L28" s="50" t="str">
        <f t="shared" si="2"/>
        <v/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91">
        <f t="shared" si="3"/>
        <v>0</v>
      </c>
      <c r="AM28" s="20" t="str">
        <f>IF('point-grade'!M28="ร","ร",IF('point-grade'!M28="มส","มส",IF('point-grade'!M28="-","ร",IF('point-grade'!M28="","",IF('point-grade'!M28&gt;=80,4,IF('point-grade'!M28&gt;=75,3.5,IF('point-grade'!M28&gt;=70,3,IF('point-grade'!M28&gt;=65,2.5,IF('point-grade'!M28&gt;=60,2,IF('point-grade'!M28&gt;=55,1.5,IF('point-grade'!M28&gt;=50,1,0)))))))))))</f>
        <v/>
      </c>
      <c r="AN28" s="20" t="str">
        <f>IF('point-grade'!N28="ร","ร",IF('point-grade'!N28="มส","มส",IF('point-grade'!N28="-","ร",IF('point-grade'!N28="","",IF('point-grade'!N28&gt;=80,4,IF('point-grade'!N28&gt;=75,3.5,IF('point-grade'!N28&gt;=70,3,IF('point-grade'!N28&gt;=65,2.5,IF('point-grade'!N28&gt;=60,2,IF('point-grade'!N28&gt;=55,1.5,IF('point-grade'!N28&gt;=50,1,0)))))))))))</f>
        <v/>
      </c>
      <c r="AO28" s="20" t="str">
        <f>IF('point-grade'!O28="ร","ร",IF('point-grade'!O28="มส","มส",IF('point-grade'!O28="-","ร",IF('point-grade'!O28="","",IF('point-grade'!O28&gt;=80,4,IF('point-grade'!O28&gt;=75,3.5,IF('point-grade'!O28&gt;=70,3,IF('point-grade'!O28&gt;=65,2.5,IF('point-grade'!O28&gt;=60,2,IF('point-grade'!O28&gt;=55,1.5,IF('point-grade'!O28&gt;=50,1,0)))))))))))</f>
        <v/>
      </c>
      <c r="AP28" s="20" t="str">
        <f>IF('point-grade'!P28="ร","ร",IF('point-grade'!P28="มส","มส",IF('point-grade'!P28="-","ร",IF('point-grade'!P28="","",IF('point-grade'!P28&gt;=80,4,IF('point-grade'!P28&gt;=75,3.5,IF('point-grade'!P28&gt;=70,3,IF('point-grade'!P28&gt;=65,2.5,IF('point-grade'!P28&gt;=60,2,IF('point-grade'!P28&gt;=55,1.5,IF('point-grade'!P28&gt;=50,1,0)))))))))))</f>
        <v/>
      </c>
      <c r="AQ28" s="20" t="str">
        <f>IF('point-grade'!Q28="ร","ร",IF('point-grade'!Q28="มส","มส",IF('point-grade'!Q28="-","ร",IF('point-grade'!Q28="","",IF('point-grade'!Q28&gt;=80,4,IF('point-grade'!Q28&gt;=75,3.5,IF('point-grade'!Q28&gt;=70,3,IF('point-grade'!Q28&gt;=65,2.5,IF('point-grade'!Q28&gt;=60,2,IF('point-grade'!Q28&gt;=55,1.5,IF('point-grade'!Q28&gt;=50,1,0)))))))))))</f>
        <v/>
      </c>
      <c r="AR28" s="20" t="str">
        <f>IF('point-grade'!R28="ร","ร",IF('point-grade'!R28="มส","มส",IF('point-grade'!R28="-","ร",IF('point-grade'!R28="","",IF('point-grade'!R28&gt;=80,4,IF('point-grade'!R28&gt;=75,3.5,IF('point-grade'!R28&gt;=70,3,IF('point-grade'!R28&gt;=65,2.5,IF('point-grade'!R28&gt;=60,2,IF('point-grade'!R28&gt;=55,1.5,IF('point-grade'!R28&gt;=50,1,0)))))))))))</f>
        <v/>
      </c>
      <c r="AS28" s="20" t="str">
        <f>IF('point-grade'!S28="ร","ร",IF('point-grade'!S28="มส","มส",IF('point-grade'!S28="-","ร",IF('point-grade'!S28="","",IF('point-grade'!S28&gt;=80,4,IF('point-grade'!S28&gt;=75,3.5,IF('point-grade'!S28&gt;=70,3,IF('point-grade'!S28&gt;=65,2.5,IF('point-grade'!S28&gt;=60,2,IF('point-grade'!S28&gt;=55,1.5,IF('point-grade'!S28&gt;=50,1,0)))))))))))</f>
        <v/>
      </c>
      <c r="AT28" s="20" t="str">
        <f>IF('point-grade'!T28="ร","ร",IF('point-grade'!T28="มส","มส",IF('point-grade'!T28="-","ร",IF('point-grade'!T28="","",IF('point-grade'!T28&gt;=80,4,IF('point-grade'!T28&gt;=75,3.5,IF('point-grade'!T28&gt;=70,3,IF('point-grade'!T28&gt;=65,2.5,IF('point-grade'!T28&gt;=60,2,IF('point-grade'!T28&gt;=55,1.5,IF('point-grade'!T28&gt;=50,1,0)))))))))))</f>
        <v/>
      </c>
      <c r="AU28" s="20" t="str">
        <f>IF('point-grade'!U28="ร","ร",IF('point-grade'!U28="มส","มส",IF('point-grade'!U28="-","ร",IF('point-grade'!U28="","",IF('point-grade'!U28&gt;=80,4,IF('point-grade'!U28&gt;=75,3.5,IF('point-grade'!U28&gt;=70,3,IF('point-grade'!U28&gt;=65,2.5,IF('point-grade'!U28&gt;=60,2,IF('point-grade'!U28&gt;=55,1.5,IF('point-grade'!U28&gt;=50,1,0)))))))))))</f>
        <v/>
      </c>
      <c r="AV28" s="20" t="str">
        <f>IF('point-grade'!V28="ร","ร",IF('point-grade'!V28="มส","มส",IF('point-grade'!V28="-","ร",IF('point-grade'!V28="","",IF('point-grade'!V28&gt;=80,4,IF('point-grade'!V28&gt;=75,3.5,IF('point-grade'!V28&gt;=70,3,IF('point-grade'!V28&gt;=65,2.5,IF('point-grade'!V28&gt;=60,2,IF('point-grade'!V28&gt;=55,1.5,IF('point-grade'!V28&gt;=50,1,0)))))))))))</f>
        <v/>
      </c>
      <c r="AW28" s="20" t="str">
        <f>IF('point-grade'!W28="ร","ร",IF('point-grade'!W28="มส","มส",IF('point-grade'!W28="-","ร",IF('point-grade'!W28="","",IF('point-grade'!W28&gt;=80,4,IF('point-grade'!W28&gt;=75,3.5,IF('point-grade'!W28&gt;=70,3,IF('point-grade'!W28&gt;=65,2.5,IF('point-grade'!W28&gt;=60,2,IF('point-grade'!W28&gt;=55,1.5,IF('point-grade'!W28&gt;=50,1,0)))))))))))</f>
        <v/>
      </c>
      <c r="AX28" s="20" t="str">
        <f>IF('point-grade'!X28="ร","ร",IF('point-grade'!X28="มส","มส",IF('point-grade'!X28="-","ร",IF('point-grade'!X28="","",IF('point-grade'!X28&gt;=80,4,IF('point-grade'!X28&gt;=75,3.5,IF('point-grade'!X28&gt;=70,3,IF('point-grade'!X28&gt;=65,2.5,IF('point-grade'!X28&gt;=60,2,IF('point-grade'!X28&gt;=55,1.5,IF('point-grade'!X28&gt;=50,1,0)))))))))))</f>
        <v/>
      </c>
      <c r="AY28" s="20" t="str">
        <f>IF('point-grade'!Y28="ร","ร",IF('point-grade'!Y28="มส","มส",IF('point-grade'!Y28="-","ร",IF('point-grade'!Y28="","",IF('point-grade'!Y28&gt;=80,4,IF('point-grade'!Y28&gt;=75,3.5,IF('point-grade'!Y28&gt;=70,3,IF('point-grade'!Y28&gt;=65,2.5,IF('point-grade'!Y28&gt;=60,2,IF('point-grade'!Y28&gt;=55,1.5,IF('point-grade'!Y28&gt;=50,1,0)))))))))))</f>
        <v/>
      </c>
      <c r="AZ28" s="20" t="str">
        <f>IF('point-grade'!Z28="ร","ร",IF('point-grade'!Z28="มส","มส",IF('point-grade'!Z28="-","ร",IF('point-grade'!Z28="","",IF('point-grade'!Z28&gt;=80,4,IF('point-grade'!Z28&gt;=75,3.5,IF('point-grade'!Z28&gt;=70,3,IF('point-grade'!Z28&gt;=65,2.5,IF('point-grade'!Z28&gt;=60,2,IF('point-grade'!Z28&gt;=55,1.5,IF('point-grade'!Z28&gt;=50,1,0)))))))))))</f>
        <v/>
      </c>
      <c r="BA28" s="20" t="str">
        <f>IF('point-grade'!AA28="ร","ร",IF('point-grade'!AA28="มส","มส",IF('point-grade'!AA28="-","ร",IF('point-grade'!AA28="","",IF('point-grade'!AA28&gt;=80,4,IF('point-grade'!AA28&gt;=75,3.5,IF('point-grade'!AA28&gt;=70,3,IF('point-grade'!AA28&gt;=65,2.5,IF('point-grade'!AA28&gt;=60,2,IF('point-grade'!AA28&gt;=55,1.5,IF('point-grade'!AA28&gt;=50,1,0)))))))))))</f>
        <v/>
      </c>
      <c r="BB28" s="20" t="str">
        <f>IF('point-grade'!AB28="ร","ร",IF('point-grade'!AB28="มส","มส",IF('point-grade'!AB28="-","ร",IF('point-grade'!AB28="","",IF('point-grade'!AB28&gt;=80,4,IF('point-grade'!AB28&gt;=75,3.5,IF('point-grade'!AB28&gt;=70,3,IF('point-grade'!AB28&gt;=65,2.5,IF('point-grade'!AB28&gt;=60,2,IF('point-grade'!AB28&gt;=55,1.5,IF('point-grade'!AB28&gt;=50,1,0)))))))))))</f>
        <v/>
      </c>
      <c r="BC28" s="20" t="str">
        <f>IF('point-grade'!AC28="ร","ร",IF('point-grade'!AC28="มส","มส",IF('point-grade'!AC28="-","ร",IF('point-grade'!AC28="","",IF('point-grade'!AC28&gt;=80,4,IF('point-grade'!AC28&gt;=75,3.5,IF('point-grade'!AC28&gt;=70,3,IF('point-grade'!AC28&gt;=65,2.5,IF('point-grade'!AC28&gt;=60,2,IF('point-grade'!AC28&gt;=55,1.5,IF('point-grade'!AC28&gt;=50,1,0)))))))))))</f>
        <v/>
      </c>
      <c r="BD28" s="20" t="str">
        <f>IF('point-grade'!AD28="ร","ร",IF('point-grade'!AD28="มส","มส",IF('point-grade'!AD28="-","ร",IF('point-grade'!AD28="","",IF('point-grade'!AD28&gt;=80,4,IF('point-grade'!AD28&gt;=75,3.5,IF('point-grade'!AD28&gt;=70,3,IF('point-grade'!AD28&gt;=65,2.5,IF('point-grade'!AD28&gt;=60,2,IF('point-grade'!AD28&gt;=55,1.5,IF('point-grade'!AD28&gt;=50,1,0)))))))))))</f>
        <v/>
      </c>
      <c r="BE28" s="20" t="str">
        <f>IF('point-grade'!AE28="ร","ร",IF('point-grade'!AE28="มส","มส",IF('point-grade'!AE28="-","ร",IF('point-grade'!AE28="","",IF('point-grade'!AE28&gt;=80,4,IF('point-grade'!AE28&gt;=75,3.5,IF('point-grade'!AE28&gt;=70,3,IF('point-grade'!AE28&gt;=65,2.5,IF('point-grade'!AE28&gt;=60,2,IF('point-grade'!AE28&gt;=55,1.5,IF('point-grade'!AE28&gt;=50,1,0)))))))))))</f>
        <v/>
      </c>
      <c r="BF28" s="20" t="str">
        <f>IF('point-grade'!AF28="ร","ร",IF('point-grade'!AF28="มส","มส",IF('point-grade'!AF28="-","ร",IF('point-grade'!AF28="","",IF('point-grade'!AF28&gt;=80,4,IF('point-grade'!AF28&gt;=75,3.5,IF('point-grade'!AF28&gt;=70,3,IF('point-grade'!AF28&gt;=65,2.5,IF('point-grade'!AF28&gt;=60,2,IF('point-grade'!AF28&gt;=55,1.5,IF('point-grade'!AF28&gt;=50,1,0)))))))))))</f>
        <v/>
      </c>
      <c r="BG28" s="20" t="str">
        <f>IF('point-grade'!AG28="ร","ร",IF('point-grade'!AG28="มส","มส",IF('point-grade'!AG28="-","ร",IF('point-grade'!AG28="","",IF('point-grade'!AG28&gt;=80,4,IF('point-grade'!AG28&gt;=75,3.5,IF('point-grade'!AG28&gt;=70,3,IF('point-grade'!AG28&gt;=65,2.5,IF('point-grade'!AG28&gt;=60,2,IF('point-grade'!AG28&gt;=55,1.5,IF('point-grade'!AG28&gt;=50,1,0)))))))))))</f>
        <v/>
      </c>
      <c r="BH28" s="20" t="str">
        <f>IF('point-grade'!AH28="ร","ร",IF('point-grade'!AH28="มส","มส",IF('point-grade'!AH28="-","ร",IF('point-grade'!AH28="","",IF('point-grade'!AH28&gt;=80,4,IF('point-grade'!AH28&gt;=75,3.5,IF('point-grade'!AH28&gt;=70,3,IF('point-grade'!AH28&gt;=65,2.5,IF('point-grade'!AH28&gt;=60,2,IF('point-grade'!AH28&gt;=55,1.5,IF('point-grade'!AH28&gt;=50,1,0)))))))))))</f>
        <v/>
      </c>
      <c r="BI28" s="20" t="str">
        <f>IF('point-grade'!AI28="ร","ร",IF('point-grade'!AI28="มส","มส",IF('point-grade'!AI28="-","ร",IF('point-grade'!AI28="","",IF('point-grade'!AI28&gt;=80,4,IF('point-grade'!AI28&gt;=75,3.5,IF('point-grade'!AI28&gt;=70,3,IF('point-grade'!AI28&gt;=65,2.5,IF('point-grade'!AI28&gt;=60,2,IF('point-grade'!AI28&gt;=55,1.5,IF('point-grade'!AI28&gt;=50,1,0)))))))))))</f>
        <v/>
      </c>
      <c r="BJ28" s="20" t="str">
        <f>IF('point-grade'!AJ28="ร","ร",IF('point-grade'!AJ28="มส","มส",IF('point-grade'!AJ28="-","ร",IF('point-grade'!AJ28="","",IF('point-grade'!AJ28&gt;=80,4,IF('point-grade'!AJ28&gt;=75,3.5,IF('point-grade'!AJ28&gt;=70,3,IF('point-grade'!AJ28&gt;=65,2.5,IF('point-grade'!AJ28&gt;=60,2,IF('point-grade'!AJ28&gt;=55,1.5,IF('point-grade'!AJ28&gt;=50,1,0)))))))))))</f>
        <v/>
      </c>
      <c r="BK28" s="20" t="str">
        <f>IF('point-grade'!AK28="ร","ร",IF('point-grade'!AK28="มส","มส",IF('point-grade'!AK28="-","ร",IF('point-grade'!AK28="","",IF('point-grade'!AK28&gt;=80,4,IF('point-grade'!AK28&gt;=75,3.5,IF('point-grade'!AK28&gt;=70,3,IF('point-grade'!AK28&gt;=65,2.5,IF('point-grade'!AK28&gt;=60,2,IF('point-grade'!AK28&gt;=55,1.5,IF('point-grade'!AK28&gt;=50,1,0)))))))))))</f>
        <v/>
      </c>
      <c r="BL28" s="20"/>
      <c r="BM28" s="35" t="str">
        <f t="shared" si="4"/>
        <v/>
      </c>
      <c r="BN28" s="35" t="str">
        <f t="shared" si="5"/>
        <v/>
      </c>
      <c r="BO28" s="35" t="str">
        <f t="shared" si="6"/>
        <v/>
      </c>
      <c r="BP28" s="35" t="str">
        <f t="shared" si="7"/>
        <v/>
      </c>
      <c r="BQ28" s="35" t="str">
        <f t="shared" si="8"/>
        <v/>
      </c>
      <c r="BR28" s="35" t="str">
        <f t="shared" si="9"/>
        <v/>
      </c>
      <c r="BS28" s="35" t="str">
        <f t="shared" si="10"/>
        <v/>
      </c>
      <c r="BT28" s="35" t="str">
        <f t="shared" si="11"/>
        <v/>
      </c>
      <c r="BU28" s="35" t="str">
        <f t="shared" si="12"/>
        <v/>
      </c>
      <c r="BV28" s="35" t="str">
        <f t="shared" si="13"/>
        <v/>
      </c>
      <c r="BW28" s="35" t="str">
        <f t="shared" si="14"/>
        <v/>
      </c>
      <c r="BX28" s="35" t="str">
        <f t="shared" si="15"/>
        <v/>
      </c>
      <c r="BY28" s="35" t="str">
        <f t="shared" si="16"/>
        <v/>
      </c>
      <c r="BZ28" s="35" t="str">
        <f t="shared" si="17"/>
        <v/>
      </c>
      <c r="CA28" s="35" t="str">
        <f t="shared" si="18"/>
        <v/>
      </c>
      <c r="CB28" s="35" t="str">
        <f t="shared" si="19"/>
        <v/>
      </c>
      <c r="CC28" s="35" t="str">
        <f t="shared" si="20"/>
        <v/>
      </c>
      <c r="CD28" s="35" t="str">
        <f t="shared" si="21"/>
        <v/>
      </c>
      <c r="CE28" s="35" t="str">
        <f t="shared" si="22"/>
        <v/>
      </c>
      <c r="CF28" s="35" t="str">
        <f t="shared" si="23"/>
        <v/>
      </c>
      <c r="CG28" s="35" t="str">
        <f t="shared" si="24"/>
        <v/>
      </c>
      <c r="CH28" s="35" t="str">
        <f t="shared" si="25"/>
        <v/>
      </c>
      <c r="CI28" s="35" t="str">
        <f t="shared" si="26"/>
        <v/>
      </c>
      <c r="CJ28" s="35" t="str">
        <f t="shared" si="27"/>
        <v/>
      </c>
      <c r="CK28" s="35" t="str">
        <f t="shared" si="28"/>
        <v/>
      </c>
      <c r="CL28" s="87" t="str">
        <f t="shared" si="29"/>
        <v>0</v>
      </c>
      <c r="CM28" s="87">
        <f>FLOOR('point-grade'!CO28,0.01)</f>
        <v>0</v>
      </c>
      <c r="CN28" s="82" t="str">
        <f t="shared" si="0"/>
        <v/>
      </c>
      <c r="CO28" s="145" t="str">
        <f t="shared" si="1"/>
        <v>0</v>
      </c>
      <c r="CP28" s="51">
        <f t="shared" si="30"/>
        <v>0</v>
      </c>
      <c r="CQ28" s="51">
        <f t="shared" si="31"/>
        <v>0</v>
      </c>
      <c r="CR28" s="51">
        <f t="shared" si="32"/>
        <v>0</v>
      </c>
      <c r="CS28" s="51">
        <f t="shared" si="33"/>
        <v>0</v>
      </c>
      <c r="CT28" s="51">
        <f t="shared" si="34"/>
        <v>0</v>
      </c>
      <c r="CU28" s="51">
        <f t="shared" si="35"/>
        <v>0</v>
      </c>
      <c r="CV28" s="51">
        <f t="shared" si="36"/>
        <v>0</v>
      </c>
      <c r="CW28" s="51">
        <f t="shared" si="37"/>
        <v>0</v>
      </c>
      <c r="CX28" s="51">
        <f t="shared" si="38"/>
        <v>0</v>
      </c>
      <c r="CY28" s="51">
        <f t="shared" si="39"/>
        <v>0</v>
      </c>
      <c r="CZ28" s="51">
        <f t="shared" si="40"/>
        <v>0</v>
      </c>
      <c r="DA28" s="51">
        <f t="shared" si="41"/>
        <v>0</v>
      </c>
      <c r="DB28" s="51">
        <f t="shared" si="42"/>
        <v>0</v>
      </c>
      <c r="DC28" s="51">
        <f t="shared" si="43"/>
        <v>0</v>
      </c>
      <c r="DD28" s="51">
        <f t="shared" si="44"/>
        <v>0</v>
      </c>
      <c r="DF28" s="51">
        <f t="shared" si="45"/>
        <v>0</v>
      </c>
      <c r="DG28" s="51">
        <f t="shared" si="46"/>
        <v>0</v>
      </c>
      <c r="DH28" s="51">
        <f t="shared" si="47"/>
        <v>0</v>
      </c>
      <c r="DI28" s="51">
        <f t="shared" si="48"/>
        <v>0</v>
      </c>
      <c r="DJ28" s="51">
        <f t="shared" si="49"/>
        <v>0</v>
      </c>
      <c r="DK28" s="51">
        <f t="shared" si="50"/>
        <v>0</v>
      </c>
      <c r="DL28" s="51">
        <f t="shared" si="51"/>
        <v>0</v>
      </c>
      <c r="DM28" s="51">
        <f t="shared" si="52"/>
        <v>0</v>
      </c>
      <c r="DN28" s="51">
        <f t="shared" si="53"/>
        <v>0</v>
      </c>
      <c r="DO28" s="51">
        <f t="shared" si="54"/>
        <v>0</v>
      </c>
      <c r="DQ28" s="43">
        <f t="shared" si="55"/>
        <v>0</v>
      </c>
      <c r="DR28" s="43">
        <f t="shared" si="56"/>
        <v>0</v>
      </c>
      <c r="DS28" s="43">
        <f t="shared" si="57"/>
        <v>0</v>
      </c>
      <c r="DT28" s="43">
        <f t="shared" si="58"/>
        <v>0</v>
      </c>
      <c r="DU28" s="43">
        <f t="shared" si="59"/>
        <v>0</v>
      </c>
      <c r="DV28" s="43">
        <f t="shared" si="60"/>
        <v>0</v>
      </c>
      <c r="DW28" s="43">
        <f t="shared" si="61"/>
        <v>0</v>
      </c>
      <c r="DX28" s="43">
        <f t="shared" si="62"/>
        <v>0</v>
      </c>
      <c r="DY28" s="43">
        <f t="shared" si="63"/>
        <v>0</v>
      </c>
      <c r="DZ28" s="43">
        <f t="shared" si="64"/>
        <v>0</v>
      </c>
      <c r="EA28" s="43">
        <f t="shared" si="65"/>
        <v>0</v>
      </c>
      <c r="EB28" s="43">
        <f t="shared" si="66"/>
        <v>0</v>
      </c>
      <c r="EC28" s="43">
        <f t="shared" si="67"/>
        <v>0</v>
      </c>
      <c r="ED28" s="43">
        <f t="shared" si="68"/>
        <v>0</v>
      </c>
      <c r="EE28" s="43">
        <f t="shared" si="69"/>
        <v>0</v>
      </c>
      <c r="EG28" s="43">
        <f t="shared" si="70"/>
        <v>0</v>
      </c>
      <c r="EH28" s="43">
        <f t="shared" si="71"/>
        <v>0</v>
      </c>
      <c r="EI28" s="43">
        <f t="shared" si="72"/>
        <v>0</v>
      </c>
      <c r="EJ28" s="43">
        <f t="shared" si="73"/>
        <v>0</v>
      </c>
      <c r="EK28" s="43">
        <f t="shared" si="74"/>
        <v>0</v>
      </c>
      <c r="EL28" s="43">
        <f t="shared" si="75"/>
        <v>0</v>
      </c>
      <c r="EM28" s="43">
        <f t="shared" si="76"/>
        <v>0</v>
      </c>
      <c r="EN28" s="43">
        <f t="shared" si="77"/>
        <v>0</v>
      </c>
      <c r="EO28" s="43">
        <f t="shared" si="78"/>
        <v>0</v>
      </c>
      <c r="EP28" s="43">
        <f t="shared" si="79"/>
        <v>0</v>
      </c>
      <c r="EQ28" s="19" t="str">
        <f t="shared" si="80"/>
        <v/>
      </c>
      <c r="ER28" s="19" t="str">
        <f t="shared" si="81"/>
        <v/>
      </c>
      <c r="ES28" s="19" t="str">
        <f t="shared" si="82"/>
        <v/>
      </c>
      <c r="ET28" s="19" t="str">
        <f t="shared" si="83"/>
        <v/>
      </c>
      <c r="EU28" s="19" t="str">
        <f t="shared" si="84"/>
        <v/>
      </c>
      <c r="EV28" s="19" t="str">
        <f t="shared" si="85"/>
        <v/>
      </c>
      <c r="EW28" s="19" t="str">
        <f t="shared" si="86"/>
        <v/>
      </c>
      <c r="EX28" s="19" t="str">
        <f t="shared" si="87"/>
        <v/>
      </c>
      <c r="EY28" s="19" t="str">
        <f t="shared" si="88"/>
        <v/>
      </c>
      <c r="EZ28" s="19" t="str">
        <f t="shared" si="89"/>
        <v/>
      </c>
      <c r="FA28" s="19" t="str">
        <f t="shared" si="90"/>
        <v/>
      </c>
      <c r="FB28" s="19" t="str">
        <f t="shared" si="91"/>
        <v/>
      </c>
      <c r="FC28" s="19" t="str">
        <f t="shared" si="92"/>
        <v/>
      </c>
      <c r="FD28" s="19" t="str">
        <f t="shared" si="93"/>
        <v/>
      </c>
      <c r="FE28" s="19" t="str">
        <f t="shared" si="94"/>
        <v/>
      </c>
      <c r="FF28" s="19" t="str">
        <f t="shared" si="95"/>
        <v/>
      </c>
      <c r="FG28" s="19" t="str">
        <f t="shared" si="96"/>
        <v/>
      </c>
      <c r="FH28" s="19" t="str">
        <f t="shared" si="97"/>
        <v/>
      </c>
      <c r="FI28" s="19" t="str">
        <f t="shared" si="98"/>
        <v/>
      </c>
      <c r="FJ28" s="19" t="str">
        <f t="shared" si="99"/>
        <v/>
      </c>
      <c r="FK28" s="19" t="str">
        <f t="shared" si="100"/>
        <v/>
      </c>
      <c r="FL28" s="19" t="str">
        <f t="shared" si="101"/>
        <v/>
      </c>
      <c r="FM28" s="19" t="str">
        <f t="shared" si="102"/>
        <v/>
      </c>
      <c r="FN28" s="19" t="str">
        <f t="shared" si="103"/>
        <v/>
      </c>
      <c r="FO28" s="19" t="str">
        <f t="shared" si="104"/>
        <v/>
      </c>
      <c r="FP28" s="19">
        <f t="shared" si="105"/>
        <v>0</v>
      </c>
      <c r="FQ28" s="85"/>
    </row>
    <row r="29" spans="1:173" ht="16.350000000000001" customHeight="1" thickBot="1" x14ac:dyDescent="0.65">
      <c r="A29" s="142">
        <v>6</v>
      </c>
      <c r="B29" s="182"/>
      <c r="C29" s="167"/>
      <c r="D29" s="169"/>
      <c r="E29" s="169"/>
      <c r="F29" s="169"/>
      <c r="G29" s="139"/>
      <c r="H29" s="40"/>
      <c r="I29" s="140"/>
      <c r="K29" s="44">
        <v>25</v>
      </c>
      <c r="L29" s="50" t="str">
        <f t="shared" si="2"/>
        <v/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91">
        <f t="shared" si="3"/>
        <v>0</v>
      </c>
      <c r="AM29" s="20" t="str">
        <f>IF('point-grade'!M29="ร","ร",IF('point-grade'!M29="มส","มส",IF('point-grade'!M29="-","ร",IF('point-grade'!M29="","",IF('point-grade'!M29&gt;=80,4,IF('point-grade'!M29&gt;=75,3.5,IF('point-grade'!M29&gt;=70,3,IF('point-grade'!M29&gt;=65,2.5,IF('point-grade'!M29&gt;=60,2,IF('point-grade'!M29&gt;=55,1.5,IF('point-grade'!M29&gt;=50,1,0)))))))))))</f>
        <v/>
      </c>
      <c r="AN29" s="20" t="str">
        <f>IF('point-grade'!N29="ร","ร",IF('point-grade'!N29="มส","มส",IF('point-grade'!N29="-","ร",IF('point-grade'!N29="","",IF('point-grade'!N29&gt;=80,4,IF('point-grade'!N29&gt;=75,3.5,IF('point-grade'!N29&gt;=70,3,IF('point-grade'!N29&gt;=65,2.5,IF('point-grade'!N29&gt;=60,2,IF('point-grade'!N29&gt;=55,1.5,IF('point-grade'!N29&gt;=50,1,0)))))))))))</f>
        <v/>
      </c>
      <c r="AO29" s="20" t="str">
        <f>IF('point-grade'!O29="ร","ร",IF('point-grade'!O29="มส","มส",IF('point-grade'!O29="-","ร",IF('point-grade'!O29="","",IF('point-grade'!O29&gt;=80,4,IF('point-grade'!O29&gt;=75,3.5,IF('point-grade'!O29&gt;=70,3,IF('point-grade'!O29&gt;=65,2.5,IF('point-grade'!O29&gt;=60,2,IF('point-grade'!O29&gt;=55,1.5,IF('point-grade'!O29&gt;=50,1,0)))))))))))</f>
        <v/>
      </c>
      <c r="AP29" s="20" t="str">
        <f>IF('point-grade'!P29="ร","ร",IF('point-grade'!P29="มส","มส",IF('point-grade'!P29="-","ร",IF('point-grade'!P29="","",IF('point-grade'!P29&gt;=80,4,IF('point-grade'!P29&gt;=75,3.5,IF('point-grade'!P29&gt;=70,3,IF('point-grade'!P29&gt;=65,2.5,IF('point-grade'!P29&gt;=60,2,IF('point-grade'!P29&gt;=55,1.5,IF('point-grade'!P29&gt;=50,1,0)))))))))))</f>
        <v/>
      </c>
      <c r="AQ29" s="20" t="str">
        <f>IF('point-grade'!Q29="ร","ร",IF('point-grade'!Q29="มส","มส",IF('point-grade'!Q29="-","ร",IF('point-grade'!Q29="","",IF('point-grade'!Q29&gt;=80,4,IF('point-grade'!Q29&gt;=75,3.5,IF('point-grade'!Q29&gt;=70,3,IF('point-grade'!Q29&gt;=65,2.5,IF('point-grade'!Q29&gt;=60,2,IF('point-grade'!Q29&gt;=55,1.5,IF('point-grade'!Q29&gt;=50,1,0)))))))))))</f>
        <v/>
      </c>
      <c r="AR29" s="20" t="str">
        <f>IF('point-grade'!R29="ร","ร",IF('point-grade'!R29="มส","มส",IF('point-grade'!R29="-","ร",IF('point-grade'!R29="","",IF('point-grade'!R29&gt;=80,4,IF('point-grade'!R29&gt;=75,3.5,IF('point-grade'!R29&gt;=70,3,IF('point-grade'!R29&gt;=65,2.5,IF('point-grade'!R29&gt;=60,2,IF('point-grade'!R29&gt;=55,1.5,IF('point-grade'!R29&gt;=50,1,0)))))))))))</f>
        <v/>
      </c>
      <c r="AS29" s="20" t="str">
        <f>IF('point-grade'!S29="ร","ร",IF('point-grade'!S29="มส","มส",IF('point-grade'!S29="-","ร",IF('point-grade'!S29="","",IF('point-grade'!S29&gt;=80,4,IF('point-grade'!S29&gt;=75,3.5,IF('point-grade'!S29&gt;=70,3,IF('point-grade'!S29&gt;=65,2.5,IF('point-grade'!S29&gt;=60,2,IF('point-grade'!S29&gt;=55,1.5,IF('point-grade'!S29&gt;=50,1,0)))))))))))</f>
        <v/>
      </c>
      <c r="AT29" s="20" t="str">
        <f>IF('point-grade'!T29="ร","ร",IF('point-grade'!T29="มส","มส",IF('point-grade'!T29="-","ร",IF('point-grade'!T29="","",IF('point-grade'!T29&gt;=80,4,IF('point-grade'!T29&gt;=75,3.5,IF('point-grade'!T29&gt;=70,3,IF('point-grade'!T29&gt;=65,2.5,IF('point-grade'!T29&gt;=60,2,IF('point-grade'!T29&gt;=55,1.5,IF('point-grade'!T29&gt;=50,1,0)))))))))))</f>
        <v/>
      </c>
      <c r="AU29" s="20" t="str">
        <f>IF('point-grade'!U29="ร","ร",IF('point-grade'!U29="มส","มส",IF('point-grade'!U29="-","ร",IF('point-grade'!U29="","",IF('point-grade'!U29&gt;=80,4,IF('point-grade'!U29&gt;=75,3.5,IF('point-grade'!U29&gt;=70,3,IF('point-grade'!U29&gt;=65,2.5,IF('point-grade'!U29&gt;=60,2,IF('point-grade'!U29&gt;=55,1.5,IF('point-grade'!U29&gt;=50,1,0)))))))))))</f>
        <v/>
      </c>
      <c r="AV29" s="20" t="str">
        <f>IF('point-grade'!V29="ร","ร",IF('point-grade'!V29="มส","มส",IF('point-grade'!V29="-","ร",IF('point-grade'!V29="","",IF('point-grade'!V29&gt;=80,4,IF('point-grade'!V29&gt;=75,3.5,IF('point-grade'!V29&gt;=70,3,IF('point-grade'!V29&gt;=65,2.5,IF('point-grade'!V29&gt;=60,2,IF('point-grade'!V29&gt;=55,1.5,IF('point-grade'!V29&gt;=50,1,0)))))))))))</f>
        <v/>
      </c>
      <c r="AW29" s="20" t="str">
        <f>IF('point-grade'!W29="ร","ร",IF('point-grade'!W29="มส","มส",IF('point-grade'!W29="-","ร",IF('point-grade'!W29="","",IF('point-grade'!W29&gt;=80,4,IF('point-grade'!W29&gt;=75,3.5,IF('point-grade'!W29&gt;=70,3,IF('point-grade'!W29&gt;=65,2.5,IF('point-grade'!W29&gt;=60,2,IF('point-grade'!W29&gt;=55,1.5,IF('point-grade'!W29&gt;=50,1,0)))))))))))</f>
        <v/>
      </c>
      <c r="AX29" s="20" t="str">
        <f>IF('point-grade'!X29="ร","ร",IF('point-grade'!X29="มส","มส",IF('point-grade'!X29="-","ร",IF('point-grade'!X29="","",IF('point-grade'!X29&gt;=80,4,IF('point-grade'!X29&gt;=75,3.5,IF('point-grade'!X29&gt;=70,3,IF('point-grade'!X29&gt;=65,2.5,IF('point-grade'!X29&gt;=60,2,IF('point-grade'!X29&gt;=55,1.5,IF('point-grade'!X29&gt;=50,1,0)))))))))))</f>
        <v/>
      </c>
      <c r="AY29" s="20" t="str">
        <f>IF('point-grade'!Y29="ร","ร",IF('point-grade'!Y29="มส","มส",IF('point-grade'!Y29="-","ร",IF('point-grade'!Y29="","",IF('point-grade'!Y29&gt;=80,4,IF('point-grade'!Y29&gt;=75,3.5,IF('point-grade'!Y29&gt;=70,3,IF('point-grade'!Y29&gt;=65,2.5,IF('point-grade'!Y29&gt;=60,2,IF('point-grade'!Y29&gt;=55,1.5,IF('point-grade'!Y29&gt;=50,1,0)))))))))))</f>
        <v/>
      </c>
      <c r="AZ29" s="20" t="str">
        <f>IF('point-grade'!Z29="ร","ร",IF('point-grade'!Z29="มส","มส",IF('point-grade'!Z29="-","ร",IF('point-grade'!Z29="","",IF('point-grade'!Z29&gt;=80,4,IF('point-grade'!Z29&gt;=75,3.5,IF('point-grade'!Z29&gt;=70,3,IF('point-grade'!Z29&gt;=65,2.5,IF('point-grade'!Z29&gt;=60,2,IF('point-grade'!Z29&gt;=55,1.5,IF('point-grade'!Z29&gt;=50,1,0)))))))))))</f>
        <v/>
      </c>
      <c r="BA29" s="20" t="str">
        <f>IF('point-grade'!AA29="ร","ร",IF('point-grade'!AA29="มส","มส",IF('point-grade'!AA29="-","ร",IF('point-grade'!AA29="","",IF('point-grade'!AA29&gt;=80,4,IF('point-grade'!AA29&gt;=75,3.5,IF('point-grade'!AA29&gt;=70,3,IF('point-grade'!AA29&gt;=65,2.5,IF('point-grade'!AA29&gt;=60,2,IF('point-grade'!AA29&gt;=55,1.5,IF('point-grade'!AA29&gt;=50,1,0)))))))))))</f>
        <v/>
      </c>
      <c r="BB29" s="20" t="str">
        <f>IF('point-grade'!AB29="ร","ร",IF('point-grade'!AB29="มส","มส",IF('point-grade'!AB29="-","ร",IF('point-grade'!AB29="","",IF('point-grade'!AB29&gt;=80,4,IF('point-grade'!AB29&gt;=75,3.5,IF('point-grade'!AB29&gt;=70,3,IF('point-grade'!AB29&gt;=65,2.5,IF('point-grade'!AB29&gt;=60,2,IF('point-grade'!AB29&gt;=55,1.5,IF('point-grade'!AB29&gt;=50,1,0)))))))))))</f>
        <v/>
      </c>
      <c r="BC29" s="20" t="str">
        <f>IF('point-grade'!AC29="ร","ร",IF('point-grade'!AC29="มส","มส",IF('point-grade'!AC29="-","ร",IF('point-grade'!AC29="","",IF('point-grade'!AC29&gt;=80,4,IF('point-grade'!AC29&gt;=75,3.5,IF('point-grade'!AC29&gt;=70,3,IF('point-grade'!AC29&gt;=65,2.5,IF('point-grade'!AC29&gt;=60,2,IF('point-grade'!AC29&gt;=55,1.5,IF('point-grade'!AC29&gt;=50,1,0)))))))))))</f>
        <v/>
      </c>
      <c r="BD29" s="20" t="str">
        <f>IF('point-grade'!AD29="ร","ร",IF('point-grade'!AD29="มส","มส",IF('point-grade'!AD29="-","ร",IF('point-grade'!AD29="","",IF('point-grade'!AD29&gt;=80,4,IF('point-grade'!AD29&gt;=75,3.5,IF('point-grade'!AD29&gt;=70,3,IF('point-grade'!AD29&gt;=65,2.5,IF('point-grade'!AD29&gt;=60,2,IF('point-grade'!AD29&gt;=55,1.5,IF('point-grade'!AD29&gt;=50,1,0)))))))))))</f>
        <v/>
      </c>
      <c r="BE29" s="20" t="str">
        <f>IF('point-grade'!AE29="ร","ร",IF('point-grade'!AE29="มส","มส",IF('point-grade'!AE29="-","ร",IF('point-grade'!AE29="","",IF('point-grade'!AE29&gt;=80,4,IF('point-grade'!AE29&gt;=75,3.5,IF('point-grade'!AE29&gt;=70,3,IF('point-grade'!AE29&gt;=65,2.5,IF('point-grade'!AE29&gt;=60,2,IF('point-grade'!AE29&gt;=55,1.5,IF('point-grade'!AE29&gt;=50,1,0)))))))))))</f>
        <v/>
      </c>
      <c r="BF29" s="20" t="str">
        <f>IF('point-grade'!AF29="ร","ร",IF('point-grade'!AF29="มส","มส",IF('point-grade'!AF29="-","ร",IF('point-grade'!AF29="","",IF('point-grade'!AF29&gt;=80,4,IF('point-grade'!AF29&gt;=75,3.5,IF('point-grade'!AF29&gt;=70,3,IF('point-grade'!AF29&gt;=65,2.5,IF('point-grade'!AF29&gt;=60,2,IF('point-grade'!AF29&gt;=55,1.5,IF('point-grade'!AF29&gt;=50,1,0)))))))))))</f>
        <v/>
      </c>
      <c r="BG29" s="20" t="str">
        <f>IF('point-grade'!AG29="ร","ร",IF('point-grade'!AG29="มส","มส",IF('point-grade'!AG29="-","ร",IF('point-grade'!AG29="","",IF('point-grade'!AG29&gt;=80,4,IF('point-grade'!AG29&gt;=75,3.5,IF('point-grade'!AG29&gt;=70,3,IF('point-grade'!AG29&gt;=65,2.5,IF('point-grade'!AG29&gt;=60,2,IF('point-grade'!AG29&gt;=55,1.5,IF('point-grade'!AG29&gt;=50,1,0)))))))))))</f>
        <v/>
      </c>
      <c r="BH29" s="20" t="str">
        <f>IF('point-grade'!AH29="ร","ร",IF('point-grade'!AH29="มส","มส",IF('point-grade'!AH29="-","ร",IF('point-grade'!AH29="","",IF('point-grade'!AH29&gt;=80,4,IF('point-grade'!AH29&gt;=75,3.5,IF('point-grade'!AH29&gt;=70,3,IF('point-grade'!AH29&gt;=65,2.5,IF('point-grade'!AH29&gt;=60,2,IF('point-grade'!AH29&gt;=55,1.5,IF('point-grade'!AH29&gt;=50,1,0)))))))))))</f>
        <v/>
      </c>
      <c r="BI29" s="20" t="str">
        <f>IF('point-grade'!AI29="ร","ร",IF('point-grade'!AI29="มส","มส",IF('point-grade'!AI29="-","ร",IF('point-grade'!AI29="","",IF('point-grade'!AI29&gt;=80,4,IF('point-grade'!AI29&gt;=75,3.5,IF('point-grade'!AI29&gt;=70,3,IF('point-grade'!AI29&gt;=65,2.5,IF('point-grade'!AI29&gt;=60,2,IF('point-grade'!AI29&gt;=55,1.5,IF('point-grade'!AI29&gt;=50,1,0)))))))))))</f>
        <v/>
      </c>
      <c r="BJ29" s="20" t="str">
        <f>IF('point-grade'!AJ29="ร","ร",IF('point-grade'!AJ29="มส","มส",IF('point-grade'!AJ29="-","ร",IF('point-grade'!AJ29="","",IF('point-grade'!AJ29&gt;=80,4,IF('point-grade'!AJ29&gt;=75,3.5,IF('point-grade'!AJ29&gt;=70,3,IF('point-grade'!AJ29&gt;=65,2.5,IF('point-grade'!AJ29&gt;=60,2,IF('point-grade'!AJ29&gt;=55,1.5,IF('point-grade'!AJ29&gt;=50,1,0)))))))))))</f>
        <v/>
      </c>
      <c r="BK29" s="20" t="str">
        <f>IF('point-grade'!AK29="ร","ร",IF('point-grade'!AK29="มส","มส",IF('point-grade'!AK29="-","ร",IF('point-grade'!AK29="","",IF('point-grade'!AK29&gt;=80,4,IF('point-grade'!AK29&gt;=75,3.5,IF('point-grade'!AK29&gt;=70,3,IF('point-grade'!AK29&gt;=65,2.5,IF('point-grade'!AK29&gt;=60,2,IF('point-grade'!AK29&gt;=55,1.5,IF('point-grade'!AK29&gt;=50,1,0)))))))))))</f>
        <v/>
      </c>
      <c r="BL29" s="20"/>
      <c r="BM29" s="35" t="str">
        <f t="shared" si="4"/>
        <v/>
      </c>
      <c r="BN29" s="35" t="str">
        <f t="shared" si="5"/>
        <v/>
      </c>
      <c r="BO29" s="35" t="str">
        <f t="shared" si="6"/>
        <v/>
      </c>
      <c r="BP29" s="35" t="str">
        <f t="shared" si="7"/>
        <v/>
      </c>
      <c r="BQ29" s="35" t="str">
        <f t="shared" si="8"/>
        <v/>
      </c>
      <c r="BR29" s="35" t="str">
        <f t="shared" si="9"/>
        <v/>
      </c>
      <c r="BS29" s="35" t="str">
        <f t="shared" si="10"/>
        <v/>
      </c>
      <c r="BT29" s="35" t="str">
        <f t="shared" si="11"/>
        <v/>
      </c>
      <c r="BU29" s="35" t="str">
        <f t="shared" si="12"/>
        <v/>
      </c>
      <c r="BV29" s="35" t="str">
        <f t="shared" si="13"/>
        <v/>
      </c>
      <c r="BW29" s="35" t="str">
        <f t="shared" si="14"/>
        <v/>
      </c>
      <c r="BX29" s="35" t="str">
        <f t="shared" si="15"/>
        <v/>
      </c>
      <c r="BY29" s="35" t="str">
        <f t="shared" si="16"/>
        <v/>
      </c>
      <c r="BZ29" s="35" t="str">
        <f t="shared" si="17"/>
        <v/>
      </c>
      <c r="CA29" s="35" t="str">
        <f t="shared" si="18"/>
        <v/>
      </c>
      <c r="CB29" s="35" t="str">
        <f t="shared" si="19"/>
        <v/>
      </c>
      <c r="CC29" s="35" t="str">
        <f t="shared" si="20"/>
        <v/>
      </c>
      <c r="CD29" s="35" t="str">
        <f t="shared" si="21"/>
        <v/>
      </c>
      <c r="CE29" s="35" t="str">
        <f t="shared" si="22"/>
        <v/>
      </c>
      <c r="CF29" s="35" t="str">
        <f t="shared" si="23"/>
        <v/>
      </c>
      <c r="CG29" s="35" t="str">
        <f t="shared" si="24"/>
        <v/>
      </c>
      <c r="CH29" s="35" t="str">
        <f t="shared" si="25"/>
        <v/>
      </c>
      <c r="CI29" s="35" t="str">
        <f t="shared" si="26"/>
        <v/>
      </c>
      <c r="CJ29" s="35" t="str">
        <f t="shared" si="27"/>
        <v/>
      </c>
      <c r="CK29" s="35" t="str">
        <f t="shared" si="28"/>
        <v/>
      </c>
      <c r="CL29" s="87" t="str">
        <f t="shared" si="29"/>
        <v>0</v>
      </c>
      <c r="CM29" s="87">
        <f>FLOOR('point-grade'!CO29,0.01)</f>
        <v>0</v>
      </c>
      <c r="CN29" s="82" t="str">
        <f t="shared" si="0"/>
        <v/>
      </c>
      <c r="CO29" s="145" t="str">
        <f t="shared" si="1"/>
        <v>0</v>
      </c>
      <c r="CP29" s="51">
        <f t="shared" si="30"/>
        <v>0</v>
      </c>
      <c r="CQ29" s="51">
        <f t="shared" si="31"/>
        <v>0</v>
      </c>
      <c r="CR29" s="51">
        <f t="shared" si="32"/>
        <v>0</v>
      </c>
      <c r="CS29" s="51">
        <f t="shared" si="33"/>
        <v>0</v>
      </c>
      <c r="CT29" s="51">
        <f t="shared" si="34"/>
        <v>0</v>
      </c>
      <c r="CU29" s="51">
        <f t="shared" si="35"/>
        <v>0</v>
      </c>
      <c r="CV29" s="51">
        <f t="shared" si="36"/>
        <v>0</v>
      </c>
      <c r="CW29" s="51">
        <f t="shared" si="37"/>
        <v>0</v>
      </c>
      <c r="CX29" s="51">
        <f t="shared" si="38"/>
        <v>0</v>
      </c>
      <c r="CY29" s="51">
        <f t="shared" si="39"/>
        <v>0</v>
      </c>
      <c r="CZ29" s="51">
        <f t="shared" si="40"/>
        <v>0</v>
      </c>
      <c r="DA29" s="51">
        <f t="shared" si="41"/>
        <v>0</v>
      </c>
      <c r="DB29" s="51">
        <f t="shared" si="42"/>
        <v>0</v>
      </c>
      <c r="DC29" s="51">
        <f t="shared" si="43"/>
        <v>0</v>
      </c>
      <c r="DD29" s="51">
        <f t="shared" si="44"/>
        <v>0</v>
      </c>
      <c r="DF29" s="51">
        <f t="shared" si="45"/>
        <v>0</v>
      </c>
      <c r="DG29" s="51">
        <f t="shared" si="46"/>
        <v>0</v>
      </c>
      <c r="DH29" s="51">
        <f t="shared" si="47"/>
        <v>0</v>
      </c>
      <c r="DI29" s="51">
        <f t="shared" si="48"/>
        <v>0</v>
      </c>
      <c r="DJ29" s="51">
        <f t="shared" si="49"/>
        <v>0</v>
      </c>
      <c r="DK29" s="51">
        <f t="shared" si="50"/>
        <v>0</v>
      </c>
      <c r="DL29" s="51">
        <f t="shared" si="51"/>
        <v>0</v>
      </c>
      <c r="DM29" s="51">
        <f t="shared" si="52"/>
        <v>0</v>
      </c>
      <c r="DN29" s="51">
        <f t="shared" si="53"/>
        <v>0</v>
      </c>
      <c r="DO29" s="51">
        <f t="shared" si="54"/>
        <v>0</v>
      </c>
      <c r="DQ29" s="43">
        <f t="shared" si="55"/>
        <v>0</v>
      </c>
      <c r="DR29" s="43">
        <f t="shared" si="56"/>
        <v>0</v>
      </c>
      <c r="DS29" s="43">
        <f t="shared" si="57"/>
        <v>0</v>
      </c>
      <c r="DT29" s="43">
        <f t="shared" si="58"/>
        <v>0</v>
      </c>
      <c r="DU29" s="43">
        <f t="shared" si="59"/>
        <v>0</v>
      </c>
      <c r="DV29" s="43">
        <f t="shared" si="60"/>
        <v>0</v>
      </c>
      <c r="DW29" s="43">
        <f t="shared" si="61"/>
        <v>0</v>
      </c>
      <c r="DX29" s="43">
        <f t="shared" si="62"/>
        <v>0</v>
      </c>
      <c r="DY29" s="43">
        <f t="shared" si="63"/>
        <v>0</v>
      </c>
      <c r="DZ29" s="43">
        <f t="shared" si="64"/>
        <v>0</v>
      </c>
      <c r="EA29" s="43">
        <f t="shared" si="65"/>
        <v>0</v>
      </c>
      <c r="EB29" s="43">
        <f t="shared" si="66"/>
        <v>0</v>
      </c>
      <c r="EC29" s="43">
        <f t="shared" si="67"/>
        <v>0</v>
      </c>
      <c r="ED29" s="43">
        <f t="shared" si="68"/>
        <v>0</v>
      </c>
      <c r="EE29" s="43">
        <f t="shared" si="69"/>
        <v>0</v>
      </c>
      <c r="EG29" s="43">
        <f t="shared" si="70"/>
        <v>0</v>
      </c>
      <c r="EH29" s="43">
        <f t="shared" si="71"/>
        <v>0</v>
      </c>
      <c r="EI29" s="43">
        <f t="shared" si="72"/>
        <v>0</v>
      </c>
      <c r="EJ29" s="43">
        <f t="shared" si="73"/>
        <v>0</v>
      </c>
      <c r="EK29" s="43">
        <f t="shared" si="74"/>
        <v>0</v>
      </c>
      <c r="EL29" s="43">
        <f t="shared" si="75"/>
        <v>0</v>
      </c>
      <c r="EM29" s="43">
        <f t="shared" si="76"/>
        <v>0</v>
      </c>
      <c r="EN29" s="43">
        <f t="shared" si="77"/>
        <v>0</v>
      </c>
      <c r="EO29" s="43">
        <f t="shared" si="78"/>
        <v>0</v>
      </c>
      <c r="EP29" s="43">
        <f t="shared" si="79"/>
        <v>0</v>
      </c>
      <c r="EQ29" s="19" t="str">
        <f t="shared" si="80"/>
        <v/>
      </c>
      <c r="ER29" s="19" t="str">
        <f t="shared" si="81"/>
        <v/>
      </c>
      <c r="ES29" s="19" t="str">
        <f t="shared" si="82"/>
        <v/>
      </c>
      <c r="ET29" s="19" t="str">
        <f t="shared" si="83"/>
        <v/>
      </c>
      <c r="EU29" s="19" t="str">
        <f t="shared" si="84"/>
        <v/>
      </c>
      <c r="EV29" s="19" t="str">
        <f t="shared" si="85"/>
        <v/>
      </c>
      <c r="EW29" s="19" t="str">
        <f t="shared" si="86"/>
        <v/>
      </c>
      <c r="EX29" s="19" t="str">
        <f t="shared" si="87"/>
        <v/>
      </c>
      <c r="EY29" s="19" t="str">
        <f t="shared" si="88"/>
        <v/>
      </c>
      <c r="EZ29" s="19" t="str">
        <f t="shared" si="89"/>
        <v/>
      </c>
      <c r="FA29" s="19" t="str">
        <f t="shared" si="90"/>
        <v/>
      </c>
      <c r="FB29" s="19" t="str">
        <f t="shared" si="91"/>
        <v/>
      </c>
      <c r="FC29" s="19" t="str">
        <f t="shared" si="92"/>
        <v/>
      </c>
      <c r="FD29" s="19" t="str">
        <f t="shared" si="93"/>
        <v/>
      </c>
      <c r="FE29" s="19" t="str">
        <f t="shared" si="94"/>
        <v/>
      </c>
      <c r="FF29" s="19" t="str">
        <f t="shared" si="95"/>
        <v/>
      </c>
      <c r="FG29" s="19" t="str">
        <f t="shared" si="96"/>
        <v/>
      </c>
      <c r="FH29" s="19" t="str">
        <f t="shared" si="97"/>
        <v/>
      </c>
      <c r="FI29" s="19" t="str">
        <f t="shared" si="98"/>
        <v/>
      </c>
      <c r="FJ29" s="19" t="str">
        <f t="shared" si="99"/>
        <v/>
      </c>
      <c r="FK29" s="19" t="str">
        <f t="shared" si="100"/>
        <v/>
      </c>
      <c r="FL29" s="19" t="str">
        <f t="shared" si="101"/>
        <v/>
      </c>
      <c r="FM29" s="19" t="str">
        <f t="shared" si="102"/>
        <v/>
      </c>
      <c r="FN29" s="19" t="str">
        <f t="shared" si="103"/>
        <v/>
      </c>
      <c r="FO29" s="19" t="str">
        <f t="shared" si="104"/>
        <v/>
      </c>
      <c r="FP29" s="19">
        <f t="shared" si="105"/>
        <v>0</v>
      </c>
      <c r="FQ29" s="85"/>
    </row>
    <row r="30" spans="1:173" ht="16.350000000000001" customHeight="1" thickBot="1" x14ac:dyDescent="0.65">
      <c r="A30" s="142">
        <v>7</v>
      </c>
      <c r="B30" s="182"/>
      <c r="C30" s="167"/>
      <c r="D30" s="168"/>
      <c r="E30" s="169"/>
      <c r="F30" s="169"/>
      <c r="G30" s="139"/>
      <c r="H30" s="40"/>
      <c r="I30" s="140"/>
      <c r="K30" s="44">
        <v>26</v>
      </c>
      <c r="L30" s="50" t="str">
        <f t="shared" si="2"/>
        <v/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91">
        <f t="shared" si="3"/>
        <v>0</v>
      </c>
      <c r="AM30" s="20" t="str">
        <f>IF('point-grade'!M30="ร","ร",IF('point-grade'!M30="มส","มส",IF('point-grade'!M30="-","ร",IF('point-grade'!M30="","",IF('point-grade'!M30&gt;=80,4,IF('point-grade'!M30&gt;=75,3.5,IF('point-grade'!M30&gt;=70,3,IF('point-grade'!M30&gt;=65,2.5,IF('point-grade'!M30&gt;=60,2,IF('point-grade'!M30&gt;=55,1.5,IF('point-grade'!M30&gt;=50,1,0)))))))))))</f>
        <v/>
      </c>
      <c r="AN30" s="20" t="str">
        <f>IF('point-grade'!N30="ร","ร",IF('point-grade'!N30="มส","มส",IF('point-grade'!N30="-","ร",IF('point-grade'!N30="","",IF('point-grade'!N30&gt;=80,4,IF('point-grade'!N30&gt;=75,3.5,IF('point-grade'!N30&gt;=70,3,IF('point-grade'!N30&gt;=65,2.5,IF('point-grade'!N30&gt;=60,2,IF('point-grade'!N30&gt;=55,1.5,IF('point-grade'!N30&gt;=50,1,0)))))))))))</f>
        <v/>
      </c>
      <c r="AO30" s="20" t="str">
        <f>IF('point-grade'!O30="ร","ร",IF('point-grade'!O30="มส","มส",IF('point-grade'!O30="-","ร",IF('point-grade'!O30="","",IF('point-grade'!O30&gt;=80,4,IF('point-grade'!O30&gt;=75,3.5,IF('point-grade'!O30&gt;=70,3,IF('point-grade'!O30&gt;=65,2.5,IF('point-grade'!O30&gt;=60,2,IF('point-grade'!O30&gt;=55,1.5,IF('point-grade'!O30&gt;=50,1,0)))))))))))</f>
        <v/>
      </c>
      <c r="AP30" s="20" t="str">
        <f>IF('point-grade'!P30="ร","ร",IF('point-grade'!P30="มส","มส",IF('point-grade'!P30="-","ร",IF('point-grade'!P30="","",IF('point-grade'!P30&gt;=80,4,IF('point-grade'!P30&gt;=75,3.5,IF('point-grade'!P30&gt;=70,3,IF('point-grade'!P30&gt;=65,2.5,IF('point-grade'!P30&gt;=60,2,IF('point-grade'!P30&gt;=55,1.5,IF('point-grade'!P30&gt;=50,1,0)))))))))))</f>
        <v/>
      </c>
      <c r="AQ30" s="20" t="str">
        <f>IF('point-grade'!Q30="ร","ร",IF('point-grade'!Q30="มส","มส",IF('point-grade'!Q30="-","ร",IF('point-grade'!Q30="","",IF('point-grade'!Q30&gt;=80,4,IF('point-grade'!Q30&gt;=75,3.5,IF('point-grade'!Q30&gt;=70,3,IF('point-grade'!Q30&gt;=65,2.5,IF('point-grade'!Q30&gt;=60,2,IF('point-grade'!Q30&gt;=55,1.5,IF('point-grade'!Q30&gt;=50,1,0)))))))))))</f>
        <v/>
      </c>
      <c r="AR30" s="20" t="str">
        <f>IF('point-grade'!R30="ร","ร",IF('point-grade'!R30="มส","มส",IF('point-grade'!R30="-","ร",IF('point-grade'!R30="","",IF('point-grade'!R30&gt;=80,4,IF('point-grade'!R30&gt;=75,3.5,IF('point-grade'!R30&gt;=70,3,IF('point-grade'!R30&gt;=65,2.5,IF('point-grade'!R30&gt;=60,2,IF('point-grade'!R30&gt;=55,1.5,IF('point-grade'!R30&gt;=50,1,0)))))))))))</f>
        <v/>
      </c>
      <c r="AS30" s="20" t="str">
        <f>IF('point-grade'!S30="ร","ร",IF('point-grade'!S30="มส","มส",IF('point-grade'!S30="-","ร",IF('point-grade'!S30="","",IF('point-grade'!S30&gt;=80,4,IF('point-grade'!S30&gt;=75,3.5,IF('point-grade'!S30&gt;=70,3,IF('point-grade'!S30&gt;=65,2.5,IF('point-grade'!S30&gt;=60,2,IF('point-grade'!S30&gt;=55,1.5,IF('point-grade'!S30&gt;=50,1,0)))))))))))</f>
        <v/>
      </c>
      <c r="AT30" s="20" t="str">
        <f>IF('point-grade'!T30="ร","ร",IF('point-grade'!T30="มส","มส",IF('point-grade'!T30="-","ร",IF('point-grade'!T30="","",IF('point-grade'!T30&gt;=80,4,IF('point-grade'!T30&gt;=75,3.5,IF('point-grade'!T30&gt;=70,3,IF('point-grade'!T30&gt;=65,2.5,IF('point-grade'!T30&gt;=60,2,IF('point-grade'!T30&gt;=55,1.5,IF('point-grade'!T30&gt;=50,1,0)))))))))))</f>
        <v/>
      </c>
      <c r="AU30" s="20" t="str">
        <f>IF('point-grade'!U30="ร","ร",IF('point-grade'!U30="มส","มส",IF('point-grade'!U30="-","ร",IF('point-grade'!U30="","",IF('point-grade'!U30&gt;=80,4,IF('point-grade'!U30&gt;=75,3.5,IF('point-grade'!U30&gt;=70,3,IF('point-grade'!U30&gt;=65,2.5,IF('point-grade'!U30&gt;=60,2,IF('point-grade'!U30&gt;=55,1.5,IF('point-grade'!U30&gt;=50,1,0)))))))))))</f>
        <v/>
      </c>
      <c r="AV30" s="20" t="str">
        <f>IF('point-grade'!V30="ร","ร",IF('point-grade'!V30="มส","มส",IF('point-grade'!V30="-","ร",IF('point-grade'!V30="","",IF('point-grade'!V30&gt;=80,4,IF('point-grade'!V30&gt;=75,3.5,IF('point-grade'!V30&gt;=70,3,IF('point-grade'!V30&gt;=65,2.5,IF('point-grade'!V30&gt;=60,2,IF('point-grade'!V30&gt;=55,1.5,IF('point-grade'!V30&gt;=50,1,0)))))))))))</f>
        <v/>
      </c>
      <c r="AW30" s="20" t="str">
        <f>IF('point-grade'!W30="ร","ร",IF('point-grade'!W30="มส","มส",IF('point-grade'!W30="-","ร",IF('point-grade'!W30="","",IF('point-grade'!W30&gt;=80,4,IF('point-grade'!W30&gt;=75,3.5,IF('point-grade'!W30&gt;=70,3,IF('point-grade'!W30&gt;=65,2.5,IF('point-grade'!W30&gt;=60,2,IF('point-grade'!W30&gt;=55,1.5,IF('point-grade'!W30&gt;=50,1,0)))))))))))</f>
        <v/>
      </c>
      <c r="AX30" s="20" t="str">
        <f>IF('point-grade'!X30="ร","ร",IF('point-grade'!X30="มส","มส",IF('point-grade'!X30="-","ร",IF('point-grade'!X30="","",IF('point-grade'!X30&gt;=80,4,IF('point-grade'!X30&gt;=75,3.5,IF('point-grade'!X30&gt;=70,3,IF('point-grade'!X30&gt;=65,2.5,IF('point-grade'!X30&gt;=60,2,IF('point-grade'!X30&gt;=55,1.5,IF('point-grade'!X30&gt;=50,1,0)))))))))))</f>
        <v/>
      </c>
      <c r="AY30" s="20" t="str">
        <f>IF('point-grade'!Y30="ร","ร",IF('point-grade'!Y30="มส","มส",IF('point-grade'!Y30="-","ร",IF('point-grade'!Y30="","",IF('point-grade'!Y30&gt;=80,4,IF('point-grade'!Y30&gt;=75,3.5,IF('point-grade'!Y30&gt;=70,3,IF('point-grade'!Y30&gt;=65,2.5,IF('point-grade'!Y30&gt;=60,2,IF('point-grade'!Y30&gt;=55,1.5,IF('point-grade'!Y30&gt;=50,1,0)))))))))))</f>
        <v/>
      </c>
      <c r="AZ30" s="20" t="str">
        <f>IF('point-grade'!Z30="ร","ร",IF('point-grade'!Z30="มส","มส",IF('point-grade'!Z30="-","ร",IF('point-grade'!Z30="","",IF('point-grade'!Z30&gt;=80,4,IF('point-grade'!Z30&gt;=75,3.5,IF('point-grade'!Z30&gt;=70,3,IF('point-grade'!Z30&gt;=65,2.5,IF('point-grade'!Z30&gt;=60,2,IF('point-grade'!Z30&gt;=55,1.5,IF('point-grade'!Z30&gt;=50,1,0)))))))))))</f>
        <v/>
      </c>
      <c r="BA30" s="20" t="str">
        <f>IF('point-grade'!AA30="ร","ร",IF('point-grade'!AA30="มส","มส",IF('point-grade'!AA30="-","ร",IF('point-grade'!AA30="","",IF('point-grade'!AA30&gt;=80,4,IF('point-grade'!AA30&gt;=75,3.5,IF('point-grade'!AA30&gt;=70,3,IF('point-grade'!AA30&gt;=65,2.5,IF('point-grade'!AA30&gt;=60,2,IF('point-grade'!AA30&gt;=55,1.5,IF('point-grade'!AA30&gt;=50,1,0)))))))))))</f>
        <v/>
      </c>
      <c r="BB30" s="20" t="str">
        <f>IF('point-grade'!AB30="ร","ร",IF('point-grade'!AB30="มส","มส",IF('point-grade'!AB30="-","ร",IF('point-grade'!AB30="","",IF('point-grade'!AB30&gt;=80,4,IF('point-grade'!AB30&gt;=75,3.5,IF('point-grade'!AB30&gt;=70,3,IF('point-grade'!AB30&gt;=65,2.5,IF('point-grade'!AB30&gt;=60,2,IF('point-grade'!AB30&gt;=55,1.5,IF('point-grade'!AB30&gt;=50,1,0)))))))))))</f>
        <v/>
      </c>
      <c r="BC30" s="20" t="str">
        <f>IF('point-grade'!AC30="ร","ร",IF('point-grade'!AC30="มส","มส",IF('point-grade'!AC30="-","ร",IF('point-grade'!AC30="","",IF('point-grade'!AC30&gt;=80,4,IF('point-grade'!AC30&gt;=75,3.5,IF('point-grade'!AC30&gt;=70,3,IF('point-grade'!AC30&gt;=65,2.5,IF('point-grade'!AC30&gt;=60,2,IF('point-grade'!AC30&gt;=55,1.5,IF('point-grade'!AC30&gt;=50,1,0)))))))))))</f>
        <v/>
      </c>
      <c r="BD30" s="20" t="str">
        <f>IF('point-grade'!AD30="ร","ร",IF('point-grade'!AD30="มส","มส",IF('point-grade'!AD30="-","ร",IF('point-grade'!AD30="","",IF('point-grade'!AD30&gt;=80,4,IF('point-grade'!AD30&gt;=75,3.5,IF('point-grade'!AD30&gt;=70,3,IF('point-grade'!AD30&gt;=65,2.5,IF('point-grade'!AD30&gt;=60,2,IF('point-grade'!AD30&gt;=55,1.5,IF('point-grade'!AD30&gt;=50,1,0)))))))))))</f>
        <v/>
      </c>
      <c r="BE30" s="20" t="str">
        <f>IF('point-grade'!AE30="ร","ร",IF('point-grade'!AE30="มส","มส",IF('point-grade'!AE30="-","ร",IF('point-grade'!AE30="","",IF('point-grade'!AE30&gt;=80,4,IF('point-grade'!AE30&gt;=75,3.5,IF('point-grade'!AE30&gt;=70,3,IF('point-grade'!AE30&gt;=65,2.5,IF('point-grade'!AE30&gt;=60,2,IF('point-grade'!AE30&gt;=55,1.5,IF('point-grade'!AE30&gt;=50,1,0)))))))))))</f>
        <v/>
      </c>
      <c r="BF30" s="20" t="str">
        <f>IF('point-grade'!AF30="ร","ร",IF('point-grade'!AF30="มส","มส",IF('point-grade'!AF30="-","ร",IF('point-grade'!AF30="","",IF('point-grade'!AF30&gt;=80,4,IF('point-grade'!AF30&gt;=75,3.5,IF('point-grade'!AF30&gt;=70,3,IF('point-grade'!AF30&gt;=65,2.5,IF('point-grade'!AF30&gt;=60,2,IF('point-grade'!AF30&gt;=55,1.5,IF('point-grade'!AF30&gt;=50,1,0)))))))))))</f>
        <v/>
      </c>
      <c r="BG30" s="20" t="str">
        <f>IF('point-grade'!AG30="ร","ร",IF('point-grade'!AG30="มส","มส",IF('point-grade'!AG30="-","ร",IF('point-grade'!AG30="","",IF('point-grade'!AG30&gt;=80,4,IF('point-grade'!AG30&gt;=75,3.5,IF('point-grade'!AG30&gt;=70,3,IF('point-grade'!AG30&gt;=65,2.5,IF('point-grade'!AG30&gt;=60,2,IF('point-grade'!AG30&gt;=55,1.5,IF('point-grade'!AG30&gt;=50,1,0)))))))))))</f>
        <v/>
      </c>
      <c r="BH30" s="20" t="str">
        <f>IF('point-grade'!AH30="ร","ร",IF('point-grade'!AH30="มส","มส",IF('point-grade'!AH30="-","ร",IF('point-grade'!AH30="","",IF('point-grade'!AH30&gt;=80,4,IF('point-grade'!AH30&gt;=75,3.5,IF('point-grade'!AH30&gt;=70,3,IF('point-grade'!AH30&gt;=65,2.5,IF('point-grade'!AH30&gt;=60,2,IF('point-grade'!AH30&gt;=55,1.5,IF('point-grade'!AH30&gt;=50,1,0)))))))))))</f>
        <v/>
      </c>
      <c r="BI30" s="20" t="str">
        <f>IF('point-grade'!AI30="ร","ร",IF('point-grade'!AI30="มส","มส",IF('point-grade'!AI30="-","ร",IF('point-grade'!AI30="","",IF('point-grade'!AI30&gt;=80,4,IF('point-grade'!AI30&gt;=75,3.5,IF('point-grade'!AI30&gt;=70,3,IF('point-grade'!AI30&gt;=65,2.5,IF('point-grade'!AI30&gt;=60,2,IF('point-grade'!AI30&gt;=55,1.5,IF('point-grade'!AI30&gt;=50,1,0)))))))))))</f>
        <v/>
      </c>
      <c r="BJ30" s="20" t="str">
        <f>IF('point-grade'!AJ30="ร","ร",IF('point-grade'!AJ30="มส","มส",IF('point-grade'!AJ30="-","ร",IF('point-grade'!AJ30="","",IF('point-grade'!AJ30&gt;=80,4,IF('point-grade'!AJ30&gt;=75,3.5,IF('point-grade'!AJ30&gt;=70,3,IF('point-grade'!AJ30&gt;=65,2.5,IF('point-grade'!AJ30&gt;=60,2,IF('point-grade'!AJ30&gt;=55,1.5,IF('point-grade'!AJ30&gt;=50,1,0)))))))))))</f>
        <v/>
      </c>
      <c r="BK30" s="20" t="str">
        <f>IF('point-grade'!AK30="ร","ร",IF('point-grade'!AK30="มส","มส",IF('point-grade'!AK30="-","ร",IF('point-grade'!AK30="","",IF('point-grade'!AK30&gt;=80,4,IF('point-grade'!AK30&gt;=75,3.5,IF('point-grade'!AK30&gt;=70,3,IF('point-grade'!AK30&gt;=65,2.5,IF('point-grade'!AK30&gt;=60,2,IF('point-grade'!AK30&gt;=55,1.5,IF('point-grade'!AK30&gt;=50,1,0)))))))))))</f>
        <v/>
      </c>
      <c r="BL30" s="20"/>
      <c r="BM30" s="35" t="str">
        <f t="shared" si="4"/>
        <v/>
      </c>
      <c r="BN30" s="35" t="str">
        <f t="shared" si="5"/>
        <v/>
      </c>
      <c r="BO30" s="35" t="str">
        <f t="shared" si="6"/>
        <v/>
      </c>
      <c r="BP30" s="35" t="str">
        <f t="shared" si="7"/>
        <v/>
      </c>
      <c r="BQ30" s="35" t="str">
        <f t="shared" si="8"/>
        <v/>
      </c>
      <c r="BR30" s="35" t="str">
        <f t="shared" si="9"/>
        <v/>
      </c>
      <c r="BS30" s="35" t="str">
        <f t="shared" si="10"/>
        <v/>
      </c>
      <c r="BT30" s="35" t="str">
        <f t="shared" si="11"/>
        <v/>
      </c>
      <c r="BU30" s="35" t="str">
        <f t="shared" si="12"/>
        <v/>
      </c>
      <c r="BV30" s="35" t="str">
        <f t="shared" si="13"/>
        <v/>
      </c>
      <c r="BW30" s="35" t="str">
        <f t="shared" si="14"/>
        <v/>
      </c>
      <c r="BX30" s="35" t="str">
        <f t="shared" si="15"/>
        <v/>
      </c>
      <c r="BY30" s="35" t="str">
        <f t="shared" si="16"/>
        <v/>
      </c>
      <c r="BZ30" s="35" t="str">
        <f t="shared" si="17"/>
        <v/>
      </c>
      <c r="CA30" s="35" t="str">
        <f t="shared" si="18"/>
        <v/>
      </c>
      <c r="CB30" s="35" t="str">
        <f t="shared" si="19"/>
        <v/>
      </c>
      <c r="CC30" s="35" t="str">
        <f t="shared" si="20"/>
        <v/>
      </c>
      <c r="CD30" s="35" t="str">
        <f t="shared" si="21"/>
        <v/>
      </c>
      <c r="CE30" s="35" t="str">
        <f t="shared" si="22"/>
        <v/>
      </c>
      <c r="CF30" s="35" t="str">
        <f t="shared" si="23"/>
        <v/>
      </c>
      <c r="CG30" s="35" t="str">
        <f t="shared" si="24"/>
        <v/>
      </c>
      <c r="CH30" s="35" t="str">
        <f t="shared" si="25"/>
        <v/>
      </c>
      <c r="CI30" s="35" t="str">
        <f t="shared" si="26"/>
        <v/>
      </c>
      <c r="CJ30" s="35" t="str">
        <f t="shared" si="27"/>
        <v/>
      </c>
      <c r="CK30" s="35" t="str">
        <f t="shared" si="28"/>
        <v/>
      </c>
      <c r="CL30" s="87" t="str">
        <f t="shared" si="29"/>
        <v>0</v>
      </c>
      <c r="CM30" s="87">
        <f>FLOOR('point-grade'!CO30,0.01)</f>
        <v>0</v>
      </c>
      <c r="CN30" s="82" t="str">
        <f t="shared" si="0"/>
        <v/>
      </c>
      <c r="CO30" s="145" t="str">
        <f t="shared" si="1"/>
        <v>0</v>
      </c>
      <c r="CP30" s="51">
        <f t="shared" si="30"/>
        <v>0</v>
      </c>
      <c r="CQ30" s="51">
        <f t="shared" si="31"/>
        <v>0</v>
      </c>
      <c r="CR30" s="51">
        <f t="shared" si="32"/>
        <v>0</v>
      </c>
      <c r="CS30" s="51">
        <f t="shared" si="33"/>
        <v>0</v>
      </c>
      <c r="CT30" s="51">
        <f t="shared" si="34"/>
        <v>0</v>
      </c>
      <c r="CU30" s="51">
        <f t="shared" si="35"/>
        <v>0</v>
      </c>
      <c r="CV30" s="51">
        <f t="shared" si="36"/>
        <v>0</v>
      </c>
      <c r="CW30" s="51">
        <f t="shared" si="37"/>
        <v>0</v>
      </c>
      <c r="CX30" s="51">
        <f t="shared" si="38"/>
        <v>0</v>
      </c>
      <c r="CY30" s="51">
        <f t="shared" si="39"/>
        <v>0</v>
      </c>
      <c r="CZ30" s="51">
        <f t="shared" si="40"/>
        <v>0</v>
      </c>
      <c r="DA30" s="51">
        <f t="shared" si="41"/>
        <v>0</v>
      </c>
      <c r="DB30" s="51">
        <f t="shared" si="42"/>
        <v>0</v>
      </c>
      <c r="DC30" s="51">
        <f t="shared" si="43"/>
        <v>0</v>
      </c>
      <c r="DD30" s="51">
        <f t="shared" si="44"/>
        <v>0</v>
      </c>
      <c r="DF30" s="51">
        <f t="shared" si="45"/>
        <v>0</v>
      </c>
      <c r="DG30" s="51">
        <f t="shared" si="46"/>
        <v>0</v>
      </c>
      <c r="DH30" s="51">
        <f t="shared" si="47"/>
        <v>0</v>
      </c>
      <c r="DI30" s="51">
        <f t="shared" si="48"/>
        <v>0</v>
      </c>
      <c r="DJ30" s="51">
        <f t="shared" si="49"/>
        <v>0</v>
      </c>
      <c r="DK30" s="51">
        <f t="shared" si="50"/>
        <v>0</v>
      </c>
      <c r="DL30" s="51">
        <f t="shared" si="51"/>
        <v>0</v>
      </c>
      <c r="DM30" s="51">
        <f t="shared" si="52"/>
        <v>0</v>
      </c>
      <c r="DN30" s="51">
        <f t="shared" si="53"/>
        <v>0</v>
      </c>
      <c r="DO30" s="51">
        <f t="shared" si="54"/>
        <v>0</v>
      </c>
      <c r="DQ30" s="43">
        <f t="shared" si="55"/>
        <v>0</v>
      </c>
      <c r="DR30" s="43">
        <f t="shared" si="56"/>
        <v>0</v>
      </c>
      <c r="DS30" s="43">
        <f t="shared" si="57"/>
        <v>0</v>
      </c>
      <c r="DT30" s="43">
        <f t="shared" si="58"/>
        <v>0</v>
      </c>
      <c r="DU30" s="43">
        <f t="shared" si="59"/>
        <v>0</v>
      </c>
      <c r="DV30" s="43">
        <f t="shared" si="60"/>
        <v>0</v>
      </c>
      <c r="DW30" s="43">
        <f t="shared" si="61"/>
        <v>0</v>
      </c>
      <c r="DX30" s="43">
        <f t="shared" si="62"/>
        <v>0</v>
      </c>
      <c r="DY30" s="43">
        <f t="shared" si="63"/>
        <v>0</v>
      </c>
      <c r="DZ30" s="43">
        <f t="shared" si="64"/>
        <v>0</v>
      </c>
      <c r="EA30" s="43">
        <f t="shared" si="65"/>
        <v>0</v>
      </c>
      <c r="EB30" s="43">
        <f t="shared" si="66"/>
        <v>0</v>
      </c>
      <c r="EC30" s="43">
        <f t="shared" si="67"/>
        <v>0</v>
      </c>
      <c r="ED30" s="43">
        <f t="shared" si="68"/>
        <v>0</v>
      </c>
      <c r="EE30" s="43">
        <f t="shared" si="69"/>
        <v>0</v>
      </c>
      <c r="EG30" s="43">
        <f t="shared" si="70"/>
        <v>0</v>
      </c>
      <c r="EH30" s="43">
        <f t="shared" si="71"/>
        <v>0</v>
      </c>
      <c r="EI30" s="43">
        <f t="shared" si="72"/>
        <v>0</v>
      </c>
      <c r="EJ30" s="43">
        <f t="shared" si="73"/>
        <v>0</v>
      </c>
      <c r="EK30" s="43">
        <f t="shared" si="74"/>
        <v>0</v>
      </c>
      <c r="EL30" s="43">
        <f t="shared" si="75"/>
        <v>0</v>
      </c>
      <c r="EM30" s="43">
        <f t="shared" si="76"/>
        <v>0</v>
      </c>
      <c r="EN30" s="43">
        <f t="shared" si="77"/>
        <v>0</v>
      </c>
      <c r="EO30" s="43">
        <f t="shared" si="78"/>
        <v>0</v>
      </c>
      <c r="EP30" s="43">
        <f t="shared" si="79"/>
        <v>0</v>
      </c>
      <c r="EQ30" s="19" t="str">
        <f t="shared" si="80"/>
        <v/>
      </c>
      <c r="ER30" s="19" t="str">
        <f t="shared" si="81"/>
        <v/>
      </c>
      <c r="ES30" s="19" t="str">
        <f t="shared" si="82"/>
        <v/>
      </c>
      <c r="ET30" s="19" t="str">
        <f t="shared" si="83"/>
        <v/>
      </c>
      <c r="EU30" s="19" t="str">
        <f t="shared" si="84"/>
        <v/>
      </c>
      <c r="EV30" s="19" t="str">
        <f t="shared" si="85"/>
        <v/>
      </c>
      <c r="EW30" s="19" t="str">
        <f t="shared" si="86"/>
        <v/>
      </c>
      <c r="EX30" s="19" t="str">
        <f t="shared" si="87"/>
        <v/>
      </c>
      <c r="EY30" s="19" t="str">
        <f t="shared" si="88"/>
        <v/>
      </c>
      <c r="EZ30" s="19" t="str">
        <f t="shared" si="89"/>
        <v/>
      </c>
      <c r="FA30" s="19" t="str">
        <f t="shared" si="90"/>
        <v/>
      </c>
      <c r="FB30" s="19" t="str">
        <f t="shared" si="91"/>
        <v/>
      </c>
      <c r="FC30" s="19" t="str">
        <f t="shared" si="92"/>
        <v/>
      </c>
      <c r="FD30" s="19" t="str">
        <f t="shared" si="93"/>
        <v/>
      </c>
      <c r="FE30" s="19" t="str">
        <f t="shared" si="94"/>
        <v/>
      </c>
      <c r="FF30" s="19" t="str">
        <f t="shared" si="95"/>
        <v/>
      </c>
      <c r="FG30" s="19" t="str">
        <f t="shared" si="96"/>
        <v/>
      </c>
      <c r="FH30" s="19" t="str">
        <f t="shared" si="97"/>
        <v/>
      </c>
      <c r="FI30" s="19" t="str">
        <f t="shared" si="98"/>
        <v/>
      </c>
      <c r="FJ30" s="19" t="str">
        <f t="shared" si="99"/>
        <v/>
      </c>
      <c r="FK30" s="19" t="str">
        <f t="shared" si="100"/>
        <v/>
      </c>
      <c r="FL30" s="19" t="str">
        <f t="shared" si="101"/>
        <v/>
      </c>
      <c r="FM30" s="19" t="str">
        <f t="shared" si="102"/>
        <v/>
      </c>
      <c r="FN30" s="19" t="str">
        <f t="shared" si="103"/>
        <v/>
      </c>
      <c r="FO30" s="19" t="str">
        <f t="shared" si="104"/>
        <v/>
      </c>
      <c r="FP30" s="19">
        <f t="shared" si="105"/>
        <v>0</v>
      </c>
      <c r="FQ30" s="85"/>
    </row>
    <row r="31" spans="1:173" ht="16.350000000000001" customHeight="1" thickBot="1" x14ac:dyDescent="0.65">
      <c r="A31" s="142">
        <v>8</v>
      </c>
      <c r="B31" s="182"/>
      <c r="C31" s="167"/>
      <c r="D31" s="168"/>
      <c r="E31" s="169"/>
      <c r="F31" s="169"/>
      <c r="G31" s="139"/>
      <c r="H31" s="40"/>
      <c r="I31" s="140"/>
      <c r="K31" s="44">
        <v>27</v>
      </c>
      <c r="L31" s="50" t="str">
        <f t="shared" si="2"/>
        <v/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91">
        <f t="shared" si="3"/>
        <v>0</v>
      </c>
      <c r="AM31" s="20" t="str">
        <f>IF('point-grade'!M31="ร","ร",IF('point-grade'!M31="มส","มส",IF('point-grade'!M31="-","ร",IF('point-grade'!M31="","",IF('point-grade'!M31&gt;=80,4,IF('point-grade'!M31&gt;=75,3.5,IF('point-grade'!M31&gt;=70,3,IF('point-grade'!M31&gt;=65,2.5,IF('point-grade'!M31&gt;=60,2,IF('point-grade'!M31&gt;=55,1.5,IF('point-grade'!M31&gt;=50,1,0)))))))))))</f>
        <v/>
      </c>
      <c r="AN31" s="20" t="str">
        <f>IF('point-grade'!N31="ร","ร",IF('point-grade'!N31="มส","มส",IF('point-grade'!N31="-","ร",IF('point-grade'!N31="","",IF('point-grade'!N31&gt;=80,4,IF('point-grade'!N31&gt;=75,3.5,IF('point-grade'!N31&gt;=70,3,IF('point-grade'!N31&gt;=65,2.5,IF('point-grade'!N31&gt;=60,2,IF('point-grade'!N31&gt;=55,1.5,IF('point-grade'!N31&gt;=50,1,0)))))))))))</f>
        <v/>
      </c>
      <c r="AO31" s="20" t="str">
        <f>IF('point-grade'!O31="ร","ร",IF('point-grade'!O31="มส","มส",IF('point-grade'!O31="-","ร",IF('point-grade'!O31="","",IF('point-grade'!O31&gt;=80,4,IF('point-grade'!O31&gt;=75,3.5,IF('point-grade'!O31&gt;=70,3,IF('point-grade'!O31&gt;=65,2.5,IF('point-grade'!O31&gt;=60,2,IF('point-grade'!O31&gt;=55,1.5,IF('point-grade'!O31&gt;=50,1,0)))))))))))</f>
        <v/>
      </c>
      <c r="AP31" s="20" t="str">
        <f>IF('point-grade'!P31="ร","ร",IF('point-grade'!P31="มส","มส",IF('point-grade'!P31="-","ร",IF('point-grade'!P31="","",IF('point-grade'!P31&gt;=80,4,IF('point-grade'!P31&gt;=75,3.5,IF('point-grade'!P31&gt;=70,3,IF('point-grade'!P31&gt;=65,2.5,IF('point-grade'!P31&gt;=60,2,IF('point-grade'!P31&gt;=55,1.5,IF('point-grade'!P31&gt;=50,1,0)))))))))))</f>
        <v/>
      </c>
      <c r="AQ31" s="20" t="str">
        <f>IF('point-grade'!Q31="ร","ร",IF('point-grade'!Q31="มส","มส",IF('point-grade'!Q31="-","ร",IF('point-grade'!Q31="","",IF('point-grade'!Q31&gt;=80,4,IF('point-grade'!Q31&gt;=75,3.5,IF('point-grade'!Q31&gt;=70,3,IF('point-grade'!Q31&gt;=65,2.5,IF('point-grade'!Q31&gt;=60,2,IF('point-grade'!Q31&gt;=55,1.5,IF('point-grade'!Q31&gt;=50,1,0)))))))))))</f>
        <v/>
      </c>
      <c r="AR31" s="20" t="str">
        <f>IF('point-grade'!R31="ร","ร",IF('point-grade'!R31="มส","มส",IF('point-grade'!R31="-","ร",IF('point-grade'!R31="","",IF('point-grade'!R31&gt;=80,4,IF('point-grade'!R31&gt;=75,3.5,IF('point-grade'!R31&gt;=70,3,IF('point-grade'!R31&gt;=65,2.5,IF('point-grade'!R31&gt;=60,2,IF('point-grade'!R31&gt;=55,1.5,IF('point-grade'!R31&gt;=50,1,0)))))))))))</f>
        <v/>
      </c>
      <c r="AS31" s="20" t="str">
        <f>IF('point-grade'!S31="ร","ร",IF('point-grade'!S31="มส","มส",IF('point-grade'!S31="-","ร",IF('point-grade'!S31="","",IF('point-grade'!S31&gt;=80,4,IF('point-grade'!S31&gt;=75,3.5,IF('point-grade'!S31&gt;=70,3,IF('point-grade'!S31&gt;=65,2.5,IF('point-grade'!S31&gt;=60,2,IF('point-grade'!S31&gt;=55,1.5,IF('point-grade'!S31&gt;=50,1,0)))))))))))</f>
        <v/>
      </c>
      <c r="AT31" s="20" t="str">
        <f>IF('point-grade'!T31="ร","ร",IF('point-grade'!T31="มส","มส",IF('point-grade'!T31="-","ร",IF('point-grade'!T31="","",IF('point-grade'!T31&gt;=80,4,IF('point-grade'!T31&gt;=75,3.5,IF('point-grade'!T31&gt;=70,3,IF('point-grade'!T31&gt;=65,2.5,IF('point-grade'!T31&gt;=60,2,IF('point-grade'!T31&gt;=55,1.5,IF('point-grade'!T31&gt;=50,1,0)))))))))))</f>
        <v/>
      </c>
      <c r="AU31" s="20" t="str">
        <f>IF('point-grade'!U31="ร","ร",IF('point-grade'!U31="มส","มส",IF('point-grade'!U31="-","ร",IF('point-grade'!U31="","",IF('point-grade'!U31&gt;=80,4,IF('point-grade'!U31&gt;=75,3.5,IF('point-grade'!U31&gt;=70,3,IF('point-grade'!U31&gt;=65,2.5,IF('point-grade'!U31&gt;=60,2,IF('point-grade'!U31&gt;=55,1.5,IF('point-grade'!U31&gt;=50,1,0)))))))))))</f>
        <v/>
      </c>
      <c r="AV31" s="20" t="str">
        <f>IF('point-grade'!V31="ร","ร",IF('point-grade'!V31="มส","มส",IF('point-grade'!V31="-","ร",IF('point-grade'!V31="","",IF('point-grade'!V31&gt;=80,4,IF('point-grade'!V31&gt;=75,3.5,IF('point-grade'!V31&gt;=70,3,IF('point-grade'!V31&gt;=65,2.5,IF('point-grade'!V31&gt;=60,2,IF('point-grade'!V31&gt;=55,1.5,IF('point-grade'!V31&gt;=50,1,0)))))))))))</f>
        <v/>
      </c>
      <c r="AW31" s="20" t="str">
        <f>IF('point-grade'!W31="ร","ร",IF('point-grade'!W31="มส","มส",IF('point-grade'!W31="-","ร",IF('point-grade'!W31="","",IF('point-grade'!W31&gt;=80,4,IF('point-grade'!W31&gt;=75,3.5,IF('point-grade'!W31&gt;=70,3,IF('point-grade'!W31&gt;=65,2.5,IF('point-grade'!W31&gt;=60,2,IF('point-grade'!W31&gt;=55,1.5,IF('point-grade'!W31&gt;=50,1,0)))))))))))</f>
        <v/>
      </c>
      <c r="AX31" s="20" t="str">
        <f>IF('point-grade'!X31="ร","ร",IF('point-grade'!X31="มส","มส",IF('point-grade'!X31="-","ร",IF('point-grade'!X31="","",IF('point-grade'!X31&gt;=80,4,IF('point-grade'!X31&gt;=75,3.5,IF('point-grade'!X31&gt;=70,3,IF('point-grade'!X31&gt;=65,2.5,IF('point-grade'!X31&gt;=60,2,IF('point-grade'!X31&gt;=55,1.5,IF('point-grade'!X31&gt;=50,1,0)))))))))))</f>
        <v/>
      </c>
      <c r="AY31" s="20" t="str">
        <f>IF('point-grade'!Y31="ร","ร",IF('point-grade'!Y31="มส","มส",IF('point-grade'!Y31="-","ร",IF('point-grade'!Y31="","",IF('point-grade'!Y31&gt;=80,4,IF('point-grade'!Y31&gt;=75,3.5,IF('point-grade'!Y31&gt;=70,3,IF('point-grade'!Y31&gt;=65,2.5,IF('point-grade'!Y31&gt;=60,2,IF('point-grade'!Y31&gt;=55,1.5,IF('point-grade'!Y31&gt;=50,1,0)))))))))))</f>
        <v/>
      </c>
      <c r="AZ31" s="20" t="str">
        <f>IF('point-grade'!Z31="ร","ร",IF('point-grade'!Z31="มส","มส",IF('point-grade'!Z31="-","ร",IF('point-grade'!Z31="","",IF('point-grade'!Z31&gt;=80,4,IF('point-grade'!Z31&gt;=75,3.5,IF('point-grade'!Z31&gt;=70,3,IF('point-grade'!Z31&gt;=65,2.5,IF('point-grade'!Z31&gt;=60,2,IF('point-grade'!Z31&gt;=55,1.5,IF('point-grade'!Z31&gt;=50,1,0)))))))))))</f>
        <v/>
      </c>
      <c r="BA31" s="20" t="str">
        <f>IF('point-grade'!AA31="ร","ร",IF('point-grade'!AA31="มส","มส",IF('point-grade'!AA31="-","ร",IF('point-grade'!AA31="","",IF('point-grade'!AA31&gt;=80,4,IF('point-grade'!AA31&gt;=75,3.5,IF('point-grade'!AA31&gt;=70,3,IF('point-grade'!AA31&gt;=65,2.5,IF('point-grade'!AA31&gt;=60,2,IF('point-grade'!AA31&gt;=55,1.5,IF('point-grade'!AA31&gt;=50,1,0)))))))))))</f>
        <v/>
      </c>
      <c r="BB31" s="20" t="str">
        <f>IF('point-grade'!AB31="ร","ร",IF('point-grade'!AB31="มส","มส",IF('point-grade'!AB31="-","ร",IF('point-grade'!AB31="","",IF('point-grade'!AB31&gt;=80,4,IF('point-grade'!AB31&gt;=75,3.5,IF('point-grade'!AB31&gt;=70,3,IF('point-grade'!AB31&gt;=65,2.5,IF('point-grade'!AB31&gt;=60,2,IF('point-grade'!AB31&gt;=55,1.5,IF('point-grade'!AB31&gt;=50,1,0)))))))))))</f>
        <v/>
      </c>
      <c r="BC31" s="20" t="str">
        <f>IF('point-grade'!AC31="ร","ร",IF('point-grade'!AC31="มส","มส",IF('point-grade'!AC31="-","ร",IF('point-grade'!AC31="","",IF('point-grade'!AC31&gt;=80,4,IF('point-grade'!AC31&gt;=75,3.5,IF('point-grade'!AC31&gt;=70,3,IF('point-grade'!AC31&gt;=65,2.5,IF('point-grade'!AC31&gt;=60,2,IF('point-grade'!AC31&gt;=55,1.5,IF('point-grade'!AC31&gt;=50,1,0)))))))))))</f>
        <v/>
      </c>
      <c r="BD31" s="20" t="str">
        <f>IF('point-grade'!AD31="ร","ร",IF('point-grade'!AD31="มส","มส",IF('point-grade'!AD31="-","ร",IF('point-grade'!AD31="","",IF('point-grade'!AD31&gt;=80,4,IF('point-grade'!AD31&gt;=75,3.5,IF('point-grade'!AD31&gt;=70,3,IF('point-grade'!AD31&gt;=65,2.5,IF('point-grade'!AD31&gt;=60,2,IF('point-grade'!AD31&gt;=55,1.5,IF('point-grade'!AD31&gt;=50,1,0)))))))))))</f>
        <v/>
      </c>
      <c r="BE31" s="20" t="str">
        <f>IF('point-grade'!AE31="ร","ร",IF('point-grade'!AE31="มส","มส",IF('point-grade'!AE31="-","ร",IF('point-grade'!AE31="","",IF('point-grade'!AE31&gt;=80,4,IF('point-grade'!AE31&gt;=75,3.5,IF('point-grade'!AE31&gt;=70,3,IF('point-grade'!AE31&gt;=65,2.5,IF('point-grade'!AE31&gt;=60,2,IF('point-grade'!AE31&gt;=55,1.5,IF('point-grade'!AE31&gt;=50,1,0)))))))))))</f>
        <v/>
      </c>
      <c r="BF31" s="20" t="str">
        <f>IF('point-grade'!AF31="ร","ร",IF('point-grade'!AF31="มส","มส",IF('point-grade'!AF31="-","ร",IF('point-grade'!AF31="","",IF('point-grade'!AF31&gt;=80,4,IF('point-grade'!AF31&gt;=75,3.5,IF('point-grade'!AF31&gt;=70,3,IF('point-grade'!AF31&gt;=65,2.5,IF('point-grade'!AF31&gt;=60,2,IF('point-grade'!AF31&gt;=55,1.5,IF('point-grade'!AF31&gt;=50,1,0)))))))))))</f>
        <v/>
      </c>
      <c r="BG31" s="20" t="str">
        <f>IF('point-grade'!AG31="ร","ร",IF('point-grade'!AG31="มส","มส",IF('point-grade'!AG31="-","ร",IF('point-grade'!AG31="","",IF('point-grade'!AG31&gt;=80,4,IF('point-grade'!AG31&gt;=75,3.5,IF('point-grade'!AG31&gt;=70,3,IF('point-grade'!AG31&gt;=65,2.5,IF('point-grade'!AG31&gt;=60,2,IF('point-grade'!AG31&gt;=55,1.5,IF('point-grade'!AG31&gt;=50,1,0)))))))))))</f>
        <v/>
      </c>
      <c r="BH31" s="20" t="str">
        <f>IF('point-grade'!AH31="ร","ร",IF('point-grade'!AH31="มส","มส",IF('point-grade'!AH31="-","ร",IF('point-grade'!AH31="","",IF('point-grade'!AH31&gt;=80,4,IF('point-grade'!AH31&gt;=75,3.5,IF('point-grade'!AH31&gt;=70,3,IF('point-grade'!AH31&gt;=65,2.5,IF('point-grade'!AH31&gt;=60,2,IF('point-grade'!AH31&gt;=55,1.5,IF('point-grade'!AH31&gt;=50,1,0)))))))))))</f>
        <v/>
      </c>
      <c r="BI31" s="20" t="str">
        <f>IF('point-grade'!AI31="ร","ร",IF('point-grade'!AI31="มส","มส",IF('point-grade'!AI31="-","ร",IF('point-grade'!AI31="","",IF('point-grade'!AI31&gt;=80,4,IF('point-grade'!AI31&gt;=75,3.5,IF('point-grade'!AI31&gt;=70,3,IF('point-grade'!AI31&gt;=65,2.5,IF('point-grade'!AI31&gt;=60,2,IF('point-grade'!AI31&gt;=55,1.5,IF('point-grade'!AI31&gt;=50,1,0)))))))))))</f>
        <v/>
      </c>
      <c r="BJ31" s="20" t="str">
        <f>IF('point-grade'!AJ31="ร","ร",IF('point-grade'!AJ31="มส","มส",IF('point-grade'!AJ31="-","ร",IF('point-grade'!AJ31="","",IF('point-grade'!AJ31&gt;=80,4,IF('point-grade'!AJ31&gt;=75,3.5,IF('point-grade'!AJ31&gt;=70,3,IF('point-grade'!AJ31&gt;=65,2.5,IF('point-grade'!AJ31&gt;=60,2,IF('point-grade'!AJ31&gt;=55,1.5,IF('point-grade'!AJ31&gt;=50,1,0)))))))))))</f>
        <v/>
      </c>
      <c r="BK31" s="20" t="str">
        <f>IF('point-grade'!AK31="ร","ร",IF('point-grade'!AK31="มส","มส",IF('point-grade'!AK31="-","ร",IF('point-grade'!AK31="","",IF('point-grade'!AK31&gt;=80,4,IF('point-grade'!AK31&gt;=75,3.5,IF('point-grade'!AK31&gt;=70,3,IF('point-grade'!AK31&gt;=65,2.5,IF('point-grade'!AK31&gt;=60,2,IF('point-grade'!AK31&gt;=55,1.5,IF('point-grade'!AK31&gt;=50,1,0)))))))))))</f>
        <v/>
      </c>
      <c r="BL31" s="20"/>
      <c r="BM31" s="35" t="str">
        <f t="shared" si="4"/>
        <v/>
      </c>
      <c r="BN31" s="35" t="str">
        <f t="shared" si="5"/>
        <v/>
      </c>
      <c r="BO31" s="35" t="str">
        <f t="shared" si="6"/>
        <v/>
      </c>
      <c r="BP31" s="35" t="str">
        <f t="shared" si="7"/>
        <v/>
      </c>
      <c r="BQ31" s="35" t="str">
        <f t="shared" si="8"/>
        <v/>
      </c>
      <c r="BR31" s="35" t="str">
        <f t="shared" si="9"/>
        <v/>
      </c>
      <c r="BS31" s="35" t="str">
        <f t="shared" si="10"/>
        <v/>
      </c>
      <c r="BT31" s="35" t="str">
        <f t="shared" si="11"/>
        <v/>
      </c>
      <c r="BU31" s="35" t="str">
        <f t="shared" si="12"/>
        <v/>
      </c>
      <c r="BV31" s="35" t="str">
        <f t="shared" si="13"/>
        <v/>
      </c>
      <c r="BW31" s="35" t="str">
        <f t="shared" si="14"/>
        <v/>
      </c>
      <c r="BX31" s="35" t="str">
        <f t="shared" si="15"/>
        <v/>
      </c>
      <c r="BY31" s="35" t="str">
        <f t="shared" si="16"/>
        <v/>
      </c>
      <c r="BZ31" s="35" t="str">
        <f t="shared" si="17"/>
        <v/>
      </c>
      <c r="CA31" s="35" t="str">
        <f t="shared" si="18"/>
        <v/>
      </c>
      <c r="CB31" s="35" t="str">
        <f t="shared" si="19"/>
        <v/>
      </c>
      <c r="CC31" s="35" t="str">
        <f t="shared" si="20"/>
        <v/>
      </c>
      <c r="CD31" s="35" t="str">
        <f t="shared" si="21"/>
        <v/>
      </c>
      <c r="CE31" s="35" t="str">
        <f t="shared" si="22"/>
        <v/>
      </c>
      <c r="CF31" s="35" t="str">
        <f t="shared" si="23"/>
        <v/>
      </c>
      <c r="CG31" s="35" t="str">
        <f t="shared" si="24"/>
        <v/>
      </c>
      <c r="CH31" s="35" t="str">
        <f t="shared" si="25"/>
        <v/>
      </c>
      <c r="CI31" s="35" t="str">
        <f t="shared" si="26"/>
        <v/>
      </c>
      <c r="CJ31" s="35" t="str">
        <f t="shared" si="27"/>
        <v/>
      </c>
      <c r="CK31" s="35" t="str">
        <f t="shared" si="28"/>
        <v/>
      </c>
      <c r="CL31" s="87" t="str">
        <f t="shared" si="29"/>
        <v>0</v>
      </c>
      <c r="CM31" s="87">
        <f>FLOOR('point-grade'!CO31,0.01)</f>
        <v>0</v>
      </c>
      <c r="CN31" s="82" t="str">
        <f t="shared" si="0"/>
        <v/>
      </c>
      <c r="CO31" s="145" t="str">
        <f t="shared" si="1"/>
        <v>0</v>
      </c>
      <c r="CP31" s="51">
        <f t="shared" si="30"/>
        <v>0</v>
      </c>
      <c r="CQ31" s="51">
        <f t="shared" si="31"/>
        <v>0</v>
      </c>
      <c r="CR31" s="51">
        <f t="shared" si="32"/>
        <v>0</v>
      </c>
      <c r="CS31" s="51">
        <f t="shared" si="33"/>
        <v>0</v>
      </c>
      <c r="CT31" s="51">
        <f t="shared" si="34"/>
        <v>0</v>
      </c>
      <c r="CU31" s="51">
        <f t="shared" si="35"/>
        <v>0</v>
      </c>
      <c r="CV31" s="51">
        <f t="shared" si="36"/>
        <v>0</v>
      </c>
      <c r="CW31" s="51">
        <f t="shared" si="37"/>
        <v>0</v>
      </c>
      <c r="CX31" s="51">
        <f t="shared" si="38"/>
        <v>0</v>
      </c>
      <c r="CY31" s="51">
        <f t="shared" si="39"/>
        <v>0</v>
      </c>
      <c r="CZ31" s="51">
        <f t="shared" si="40"/>
        <v>0</v>
      </c>
      <c r="DA31" s="51">
        <f t="shared" si="41"/>
        <v>0</v>
      </c>
      <c r="DB31" s="51">
        <f t="shared" si="42"/>
        <v>0</v>
      </c>
      <c r="DC31" s="51">
        <f t="shared" si="43"/>
        <v>0</v>
      </c>
      <c r="DD31" s="51">
        <f t="shared" si="44"/>
        <v>0</v>
      </c>
      <c r="DF31" s="51">
        <f t="shared" si="45"/>
        <v>0</v>
      </c>
      <c r="DG31" s="51">
        <f t="shared" si="46"/>
        <v>0</v>
      </c>
      <c r="DH31" s="51">
        <f t="shared" si="47"/>
        <v>0</v>
      </c>
      <c r="DI31" s="51">
        <f t="shared" si="48"/>
        <v>0</v>
      </c>
      <c r="DJ31" s="51">
        <f t="shared" si="49"/>
        <v>0</v>
      </c>
      <c r="DK31" s="51">
        <f t="shared" si="50"/>
        <v>0</v>
      </c>
      <c r="DL31" s="51">
        <f t="shared" si="51"/>
        <v>0</v>
      </c>
      <c r="DM31" s="51">
        <f t="shared" si="52"/>
        <v>0</v>
      </c>
      <c r="DN31" s="51">
        <f t="shared" si="53"/>
        <v>0</v>
      </c>
      <c r="DO31" s="51">
        <f t="shared" si="54"/>
        <v>0</v>
      </c>
      <c r="DQ31" s="43">
        <f t="shared" si="55"/>
        <v>0</v>
      </c>
      <c r="DR31" s="43">
        <f t="shared" si="56"/>
        <v>0</v>
      </c>
      <c r="DS31" s="43">
        <f t="shared" si="57"/>
        <v>0</v>
      </c>
      <c r="DT31" s="43">
        <f t="shared" si="58"/>
        <v>0</v>
      </c>
      <c r="DU31" s="43">
        <f t="shared" si="59"/>
        <v>0</v>
      </c>
      <c r="DV31" s="43">
        <f t="shared" si="60"/>
        <v>0</v>
      </c>
      <c r="DW31" s="43">
        <f t="shared" si="61"/>
        <v>0</v>
      </c>
      <c r="DX31" s="43">
        <f t="shared" si="62"/>
        <v>0</v>
      </c>
      <c r="DY31" s="43">
        <f t="shared" si="63"/>
        <v>0</v>
      </c>
      <c r="DZ31" s="43">
        <f t="shared" si="64"/>
        <v>0</v>
      </c>
      <c r="EA31" s="43">
        <f t="shared" si="65"/>
        <v>0</v>
      </c>
      <c r="EB31" s="43">
        <f t="shared" si="66"/>
        <v>0</v>
      </c>
      <c r="EC31" s="43">
        <f t="shared" si="67"/>
        <v>0</v>
      </c>
      <c r="ED31" s="43">
        <f t="shared" si="68"/>
        <v>0</v>
      </c>
      <c r="EE31" s="43">
        <f t="shared" si="69"/>
        <v>0</v>
      </c>
      <c r="EG31" s="43">
        <f t="shared" si="70"/>
        <v>0</v>
      </c>
      <c r="EH31" s="43">
        <f t="shared" si="71"/>
        <v>0</v>
      </c>
      <c r="EI31" s="43">
        <f t="shared" si="72"/>
        <v>0</v>
      </c>
      <c r="EJ31" s="43">
        <f t="shared" si="73"/>
        <v>0</v>
      </c>
      <c r="EK31" s="43">
        <f t="shared" si="74"/>
        <v>0</v>
      </c>
      <c r="EL31" s="43">
        <f t="shared" si="75"/>
        <v>0</v>
      </c>
      <c r="EM31" s="43">
        <f t="shared" si="76"/>
        <v>0</v>
      </c>
      <c r="EN31" s="43">
        <f t="shared" si="77"/>
        <v>0</v>
      </c>
      <c r="EO31" s="43">
        <f t="shared" si="78"/>
        <v>0</v>
      </c>
      <c r="EP31" s="43">
        <f t="shared" si="79"/>
        <v>0</v>
      </c>
      <c r="EQ31" s="19" t="str">
        <f t="shared" si="80"/>
        <v/>
      </c>
      <c r="ER31" s="19" t="str">
        <f t="shared" si="81"/>
        <v/>
      </c>
      <c r="ES31" s="19" t="str">
        <f t="shared" si="82"/>
        <v/>
      </c>
      <c r="ET31" s="19" t="str">
        <f t="shared" si="83"/>
        <v/>
      </c>
      <c r="EU31" s="19" t="str">
        <f t="shared" si="84"/>
        <v/>
      </c>
      <c r="EV31" s="19" t="str">
        <f t="shared" si="85"/>
        <v/>
      </c>
      <c r="EW31" s="19" t="str">
        <f t="shared" si="86"/>
        <v/>
      </c>
      <c r="EX31" s="19" t="str">
        <f t="shared" si="87"/>
        <v/>
      </c>
      <c r="EY31" s="19" t="str">
        <f t="shared" si="88"/>
        <v/>
      </c>
      <c r="EZ31" s="19" t="str">
        <f t="shared" si="89"/>
        <v/>
      </c>
      <c r="FA31" s="19" t="str">
        <f t="shared" si="90"/>
        <v/>
      </c>
      <c r="FB31" s="19" t="str">
        <f t="shared" si="91"/>
        <v/>
      </c>
      <c r="FC31" s="19" t="str">
        <f t="shared" si="92"/>
        <v/>
      </c>
      <c r="FD31" s="19" t="str">
        <f t="shared" si="93"/>
        <v/>
      </c>
      <c r="FE31" s="19" t="str">
        <f t="shared" si="94"/>
        <v/>
      </c>
      <c r="FF31" s="19" t="str">
        <f t="shared" si="95"/>
        <v/>
      </c>
      <c r="FG31" s="19" t="str">
        <f t="shared" si="96"/>
        <v/>
      </c>
      <c r="FH31" s="19" t="str">
        <f t="shared" si="97"/>
        <v/>
      </c>
      <c r="FI31" s="19" t="str">
        <f t="shared" si="98"/>
        <v/>
      </c>
      <c r="FJ31" s="19" t="str">
        <f t="shared" si="99"/>
        <v/>
      </c>
      <c r="FK31" s="19" t="str">
        <f t="shared" si="100"/>
        <v/>
      </c>
      <c r="FL31" s="19" t="str">
        <f t="shared" si="101"/>
        <v/>
      </c>
      <c r="FM31" s="19" t="str">
        <f t="shared" si="102"/>
        <v/>
      </c>
      <c r="FN31" s="19" t="str">
        <f t="shared" si="103"/>
        <v/>
      </c>
      <c r="FO31" s="19" t="str">
        <f t="shared" si="104"/>
        <v/>
      </c>
      <c r="FP31" s="19">
        <f t="shared" si="105"/>
        <v>0</v>
      </c>
      <c r="FQ31" s="85"/>
    </row>
    <row r="32" spans="1:173" ht="16.350000000000001" customHeight="1" thickBot="1" x14ac:dyDescent="0.65">
      <c r="A32" s="142">
        <v>9</v>
      </c>
      <c r="B32" s="182"/>
      <c r="C32" s="167"/>
      <c r="D32" s="168"/>
      <c r="E32" s="169"/>
      <c r="F32" s="169"/>
      <c r="G32" s="139"/>
      <c r="H32" s="40"/>
      <c r="I32" s="140"/>
      <c r="K32" s="44">
        <v>28</v>
      </c>
      <c r="L32" s="50" t="str">
        <f t="shared" si="2"/>
        <v/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91">
        <f t="shared" si="3"/>
        <v>0</v>
      </c>
      <c r="AM32" s="20" t="str">
        <f>IF('point-grade'!M32="ร","ร",IF('point-grade'!M32="มส","มส",IF('point-grade'!M32="-","ร",IF('point-grade'!M32="","",IF('point-grade'!M32&gt;=80,4,IF('point-grade'!M32&gt;=75,3.5,IF('point-grade'!M32&gt;=70,3,IF('point-grade'!M32&gt;=65,2.5,IF('point-grade'!M32&gt;=60,2,IF('point-grade'!M32&gt;=55,1.5,IF('point-grade'!M32&gt;=50,1,0)))))))))))</f>
        <v/>
      </c>
      <c r="AN32" s="20" t="str">
        <f>IF('point-grade'!N32="ร","ร",IF('point-grade'!N32="มส","มส",IF('point-grade'!N32="-","ร",IF('point-grade'!N32="","",IF('point-grade'!N32&gt;=80,4,IF('point-grade'!N32&gt;=75,3.5,IF('point-grade'!N32&gt;=70,3,IF('point-grade'!N32&gt;=65,2.5,IF('point-grade'!N32&gt;=60,2,IF('point-grade'!N32&gt;=55,1.5,IF('point-grade'!N32&gt;=50,1,0)))))))))))</f>
        <v/>
      </c>
      <c r="AO32" s="20" t="str">
        <f>IF('point-grade'!O32="ร","ร",IF('point-grade'!O32="มส","มส",IF('point-grade'!O32="-","ร",IF('point-grade'!O32="","",IF('point-grade'!O32&gt;=80,4,IF('point-grade'!O32&gt;=75,3.5,IF('point-grade'!O32&gt;=70,3,IF('point-grade'!O32&gt;=65,2.5,IF('point-grade'!O32&gt;=60,2,IF('point-grade'!O32&gt;=55,1.5,IF('point-grade'!O32&gt;=50,1,0)))))))))))</f>
        <v/>
      </c>
      <c r="AP32" s="20" t="str">
        <f>IF('point-grade'!P32="ร","ร",IF('point-grade'!P32="มส","มส",IF('point-grade'!P32="-","ร",IF('point-grade'!P32="","",IF('point-grade'!P32&gt;=80,4,IF('point-grade'!P32&gt;=75,3.5,IF('point-grade'!P32&gt;=70,3,IF('point-grade'!P32&gt;=65,2.5,IF('point-grade'!P32&gt;=60,2,IF('point-grade'!P32&gt;=55,1.5,IF('point-grade'!P32&gt;=50,1,0)))))))))))</f>
        <v/>
      </c>
      <c r="AQ32" s="20" t="str">
        <f>IF('point-grade'!Q32="ร","ร",IF('point-grade'!Q32="มส","มส",IF('point-grade'!Q32="-","ร",IF('point-grade'!Q32="","",IF('point-grade'!Q32&gt;=80,4,IF('point-grade'!Q32&gt;=75,3.5,IF('point-grade'!Q32&gt;=70,3,IF('point-grade'!Q32&gt;=65,2.5,IF('point-grade'!Q32&gt;=60,2,IF('point-grade'!Q32&gt;=55,1.5,IF('point-grade'!Q32&gt;=50,1,0)))))))))))</f>
        <v/>
      </c>
      <c r="AR32" s="20" t="str">
        <f>IF('point-grade'!R32="ร","ร",IF('point-grade'!R32="มส","มส",IF('point-grade'!R32="-","ร",IF('point-grade'!R32="","",IF('point-grade'!R32&gt;=80,4,IF('point-grade'!R32&gt;=75,3.5,IF('point-grade'!R32&gt;=70,3,IF('point-grade'!R32&gt;=65,2.5,IF('point-grade'!R32&gt;=60,2,IF('point-grade'!R32&gt;=55,1.5,IF('point-grade'!R32&gt;=50,1,0)))))))))))</f>
        <v/>
      </c>
      <c r="AS32" s="20" t="str">
        <f>IF('point-grade'!S32="ร","ร",IF('point-grade'!S32="มส","มส",IF('point-grade'!S32="-","ร",IF('point-grade'!S32="","",IF('point-grade'!S32&gt;=80,4,IF('point-grade'!S32&gt;=75,3.5,IF('point-grade'!S32&gt;=70,3,IF('point-grade'!S32&gt;=65,2.5,IF('point-grade'!S32&gt;=60,2,IF('point-grade'!S32&gt;=55,1.5,IF('point-grade'!S32&gt;=50,1,0)))))))))))</f>
        <v/>
      </c>
      <c r="AT32" s="20" t="str">
        <f>IF('point-grade'!T32="ร","ร",IF('point-grade'!T32="มส","มส",IF('point-grade'!T32="-","ร",IF('point-grade'!T32="","",IF('point-grade'!T32&gt;=80,4,IF('point-grade'!T32&gt;=75,3.5,IF('point-grade'!T32&gt;=70,3,IF('point-grade'!T32&gt;=65,2.5,IF('point-grade'!T32&gt;=60,2,IF('point-grade'!T32&gt;=55,1.5,IF('point-grade'!T32&gt;=50,1,0)))))))))))</f>
        <v/>
      </c>
      <c r="AU32" s="20" t="str">
        <f>IF('point-grade'!U32="ร","ร",IF('point-grade'!U32="มส","มส",IF('point-grade'!U32="-","ร",IF('point-grade'!U32="","",IF('point-grade'!U32&gt;=80,4,IF('point-grade'!U32&gt;=75,3.5,IF('point-grade'!U32&gt;=70,3,IF('point-grade'!U32&gt;=65,2.5,IF('point-grade'!U32&gt;=60,2,IF('point-grade'!U32&gt;=55,1.5,IF('point-grade'!U32&gt;=50,1,0)))))))))))</f>
        <v/>
      </c>
      <c r="AV32" s="20" t="str">
        <f>IF('point-grade'!V32="ร","ร",IF('point-grade'!V32="มส","มส",IF('point-grade'!V32="-","ร",IF('point-grade'!V32="","",IF('point-grade'!V32&gt;=80,4,IF('point-grade'!V32&gt;=75,3.5,IF('point-grade'!V32&gt;=70,3,IF('point-grade'!V32&gt;=65,2.5,IF('point-grade'!V32&gt;=60,2,IF('point-grade'!V32&gt;=55,1.5,IF('point-grade'!V32&gt;=50,1,0)))))))))))</f>
        <v/>
      </c>
      <c r="AW32" s="20" t="str">
        <f>IF('point-grade'!W32="ร","ร",IF('point-grade'!W32="มส","มส",IF('point-grade'!W32="-","ร",IF('point-grade'!W32="","",IF('point-grade'!W32&gt;=80,4,IF('point-grade'!W32&gt;=75,3.5,IF('point-grade'!W32&gt;=70,3,IF('point-grade'!W32&gt;=65,2.5,IF('point-grade'!W32&gt;=60,2,IF('point-grade'!W32&gt;=55,1.5,IF('point-grade'!W32&gt;=50,1,0)))))))))))</f>
        <v/>
      </c>
      <c r="AX32" s="20" t="str">
        <f>IF('point-grade'!X32="ร","ร",IF('point-grade'!X32="มส","มส",IF('point-grade'!X32="-","ร",IF('point-grade'!X32="","",IF('point-grade'!X32&gt;=80,4,IF('point-grade'!X32&gt;=75,3.5,IF('point-grade'!X32&gt;=70,3,IF('point-grade'!X32&gt;=65,2.5,IF('point-grade'!X32&gt;=60,2,IF('point-grade'!X32&gt;=55,1.5,IF('point-grade'!X32&gt;=50,1,0)))))))))))</f>
        <v/>
      </c>
      <c r="AY32" s="20" t="str">
        <f>IF('point-grade'!Y32="ร","ร",IF('point-grade'!Y32="มส","มส",IF('point-grade'!Y32="-","ร",IF('point-grade'!Y32="","",IF('point-grade'!Y32&gt;=80,4,IF('point-grade'!Y32&gt;=75,3.5,IF('point-grade'!Y32&gt;=70,3,IF('point-grade'!Y32&gt;=65,2.5,IF('point-grade'!Y32&gt;=60,2,IF('point-grade'!Y32&gt;=55,1.5,IF('point-grade'!Y32&gt;=50,1,0)))))))))))</f>
        <v/>
      </c>
      <c r="AZ32" s="20" t="str">
        <f>IF('point-grade'!Z32="ร","ร",IF('point-grade'!Z32="มส","มส",IF('point-grade'!Z32="-","ร",IF('point-grade'!Z32="","",IF('point-grade'!Z32&gt;=80,4,IF('point-grade'!Z32&gt;=75,3.5,IF('point-grade'!Z32&gt;=70,3,IF('point-grade'!Z32&gt;=65,2.5,IF('point-grade'!Z32&gt;=60,2,IF('point-grade'!Z32&gt;=55,1.5,IF('point-grade'!Z32&gt;=50,1,0)))))))))))</f>
        <v/>
      </c>
      <c r="BA32" s="20" t="str">
        <f>IF('point-grade'!AA32="ร","ร",IF('point-grade'!AA32="มส","มส",IF('point-grade'!AA32="-","ร",IF('point-grade'!AA32="","",IF('point-grade'!AA32&gt;=80,4,IF('point-grade'!AA32&gt;=75,3.5,IF('point-grade'!AA32&gt;=70,3,IF('point-grade'!AA32&gt;=65,2.5,IF('point-grade'!AA32&gt;=60,2,IF('point-grade'!AA32&gt;=55,1.5,IF('point-grade'!AA32&gt;=50,1,0)))))))))))</f>
        <v/>
      </c>
      <c r="BB32" s="20" t="str">
        <f>IF('point-grade'!AB32="ร","ร",IF('point-grade'!AB32="มส","มส",IF('point-grade'!AB32="-","ร",IF('point-grade'!AB32="","",IF('point-grade'!AB32&gt;=80,4,IF('point-grade'!AB32&gt;=75,3.5,IF('point-grade'!AB32&gt;=70,3,IF('point-grade'!AB32&gt;=65,2.5,IF('point-grade'!AB32&gt;=60,2,IF('point-grade'!AB32&gt;=55,1.5,IF('point-grade'!AB32&gt;=50,1,0)))))))))))</f>
        <v/>
      </c>
      <c r="BC32" s="20" t="str">
        <f>IF('point-grade'!AC32="ร","ร",IF('point-grade'!AC32="มส","มส",IF('point-grade'!AC32="-","ร",IF('point-grade'!AC32="","",IF('point-grade'!AC32&gt;=80,4,IF('point-grade'!AC32&gt;=75,3.5,IF('point-grade'!AC32&gt;=70,3,IF('point-grade'!AC32&gt;=65,2.5,IF('point-grade'!AC32&gt;=60,2,IF('point-grade'!AC32&gt;=55,1.5,IF('point-grade'!AC32&gt;=50,1,0)))))))))))</f>
        <v/>
      </c>
      <c r="BD32" s="20" t="str">
        <f>IF('point-grade'!AD32="ร","ร",IF('point-grade'!AD32="มส","มส",IF('point-grade'!AD32="-","ร",IF('point-grade'!AD32="","",IF('point-grade'!AD32&gt;=80,4,IF('point-grade'!AD32&gt;=75,3.5,IF('point-grade'!AD32&gt;=70,3,IF('point-grade'!AD32&gt;=65,2.5,IF('point-grade'!AD32&gt;=60,2,IF('point-grade'!AD32&gt;=55,1.5,IF('point-grade'!AD32&gt;=50,1,0)))))))))))</f>
        <v/>
      </c>
      <c r="BE32" s="20" t="str">
        <f>IF('point-grade'!AE32="ร","ร",IF('point-grade'!AE32="มส","มส",IF('point-grade'!AE32="-","ร",IF('point-grade'!AE32="","",IF('point-grade'!AE32&gt;=80,4,IF('point-grade'!AE32&gt;=75,3.5,IF('point-grade'!AE32&gt;=70,3,IF('point-grade'!AE32&gt;=65,2.5,IF('point-grade'!AE32&gt;=60,2,IF('point-grade'!AE32&gt;=55,1.5,IF('point-grade'!AE32&gt;=50,1,0)))))))))))</f>
        <v/>
      </c>
      <c r="BF32" s="20" t="str">
        <f>IF('point-grade'!AF32="ร","ร",IF('point-grade'!AF32="มส","มส",IF('point-grade'!AF32="-","ร",IF('point-grade'!AF32="","",IF('point-grade'!AF32&gt;=80,4,IF('point-grade'!AF32&gt;=75,3.5,IF('point-grade'!AF32&gt;=70,3,IF('point-grade'!AF32&gt;=65,2.5,IF('point-grade'!AF32&gt;=60,2,IF('point-grade'!AF32&gt;=55,1.5,IF('point-grade'!AF32&gt;=50,1,0)))))))))))</f>
        <v/>
      </c>
      <c r="BG32" s="20" t="str">
        <f>IF('point-grade'!AG32="ร","ร",IF('point-grade'!AG32="มส","มส",IF('point-grade'!AG32="-","ร",IF('point-grade'!AG32="","",IF('point-grade'!AG32&gt;=80,4,IF('point-grade'!AG32&gt;=75,3.5,IF('point-grade'!AG32&gt;=70,3,IF('point-grade'!AG32&gt;=65,2.5,IF('point-grade'!AG32&gt;=60,2,IF('point-grade'!AG32&gt;=55,1.5,IF('point-grade'!AG32&gt;=50,1,0)))))))))))</f>
        <v/>
      </c>
      <c r="BH32" s="20" t="str">
        <f>IF('point-grade'!AH32="ร","ร",IF('point-grade'!AH32="มส","มส",IF('point-grade'!AH32="-","ร",IF('point-grade'!AH32="","",IF('point-grade'!AH32&gt;=80,4,IF('point-grade'!AH32&gt;=75,3.5,IF('point-grade'!AH32&gt;=70,3,IF('point-grade'!AH32&gt;=65,2.5,IF('point-grade'!AH32&gt;=60,2,IF('point-grade'!AH32&gt;=55,1.5,IF('point-grade'!AH32&gt;=50,1,0)))))))))))</f>
        <v/>
      </c>
      <c r="BI32" s="20" t="str">
        <f>IF('point-grade'!AI32="ร","ร",IF('point-grade'!AI32="มส","มส",IF('point-grade'!AI32="-","ร",IF('point-grade'!AI32="","",IF('point-grade'!AI32&gt;=80,4,IF('point-grade'!AI32&gt;=75,3.5,IF('point-grade'!AI32&gt;=70,3,IF('point-grade'!AI32&gt;=65,2.5,IF('point-grade'!AI32&gt;=60,2,IF('point-grade'!AI32&gt;=55,1.5,IF('point-grade'!AI32&gt;=50,1,0)))))))))))</f>
        <v/>
      </c>
      <c r="BJ32" s="20" t="str">
        <f>IF('point-grade'!AJ32="ร","ร",IF('point-grade'!AJ32="มส","มส",IF('point-grade'!AJ32="-","ร",IF('point-grade'!AJ32="","",IF('point-grade'!AJ32&gt;=80,4,IF('point-grade'!AJ32&gt;=75,3.5,IF('point-grade'!AJ32&gt;=70,3,IF('point-grade'!AJ32&gt;=65,2.5,IF('point-grade'!AJ32&gt;=60,2,IF('point-grade'!AJ32&gt;=55,1.5,IF('point-grade'!AJ32&gt;=50,1,0)))))))))))</f>
        <v/>
      </c>
      <c r="BK32" s="20" t="str">
        <f>IF('point-grade'!AK32="ร","ร",IF('point-grade'!AK32="มส","มส",IF('point-grade'!AK32="-","ร",IF('point-grade'!AK32="","",IF('point-grade'!AK32&gt;=80,4,IF('point-grade'!AK32&gt;=75,3.5,IF('point-grade'!AK32&gt;=70,3,IF('point-grade'!AK32&gt;=65,2.5,IF('point-grade'!AK32&gt;=60,2,IF('point-grade'!AK32&gt;=55,1.5,IF('point-grade'!AK32&gt;=50,1,0)))))))))))</f>
        <v/>
      </c>
      <c r="BL32" s="20"/>
      <c r="BM32" s="35" t="str">
        <f t="shared" si="4"/>
        <v/>
      </c>
      <c r="BN32" s="35" t="str">
        <f t="shared" si="5"/>
        <v/>
      </c>
      <c r="BO32" s="35" t="str">
        <f t="shared" si="6"/>
        <v/>
      </c>
      <c r="BP32" s="35" t="str">
        <f t="shared" si="7"/>
        <v/>
      </c>
      <c r="BQ32" s="35" t="str">
        <f t="shared" si="8"/>
        <v/>
      </c>
      <c r="BR32" s="35" t="str">
        <f t="shared" si="9"/>
        <v/>
      </c>
      <c r="BS32" s="35" t="str">
        <f t="shared" si="10"/>
        <v/>
      </c>
      <c r="BT32" s="35" t="str">
        <f t="shared" si="11"/>
        <v/>
      </c>
      <c r="BU32" s="35" t="str">
        <f t="shared" si="12"/>
        <v/>
      </c>
      <c r="BV32" s="35" t="str">
        <f t="shared" si="13"/>
        <v/>
      </c>
      <c r="BW32" s="35" t="str">
        <f t="shared" si="14"/>
        <v/>
      </c>
      <c r="BX32" s="35" t="str">
        <f t="shared" si="15"/>
        <v/>
      </c>
      <c r="BY32" s="35" t="str">
        <f t="shared" si="16"/>
        <v/>
      </c>
      <c r="BZ32" s="35" t="str">
        <f t="shared" si="17"/>
        <v/>
      </c>
      <c r="CA32" s="35" t="str">
        <f t="shared" si="18"/>
        <v/>
      </c>
      <c r="CB32" s="35" t="str">
        <f t="shared" si="19"/>
        <v/>
      </c>
      <c r="CC32" s="35" t="str">
        <f t="shared" si="20"/>
        <v/>
      </c>
      <c r="CD32" s="35" t="str">
        <f t="shared" si="21"/>
        <v/>
      </c>
      <c r="CE32" s="35" t="str">
        <f t="shared" si="22"/>
        <v/>
      </c>
      <c r="CF32" s="35" t="str">
        <f t="shared" si="23"/>
        <v/>
      </c>
      <c r="CG32" s="35" t="str">
        <f t="shared" si="24"/>
        <v/>
      </c>
      <c r="CH32" s="35" t="str">
        <f t="shared" si="25"/>
        <v/>
      </c>
      <c r="CI32" s="35" t="str">
        <f t="shared" si="26"/>
        <v/>
      </c>
      <c r="CJ32" s="35" t="str">
        <f t="shared" si="27"/>
        <v/>
      </c>
      <c r="CK32" s="35" t="str">
        <f t="shared" si="28"/>
        <v/>
      </c>
      <c r="CL32" s="87" t="str">
        <f t="shared" si="29"/>
        <v>0</v>
      </c>
      <c r="CM32" s="87">
        <f>FLOOR('point-grade'!CO32,0.01)</f>
        <v>0</v>
      </c>
      <c r="CN32" s="82" t="str">
        <f t="shared" si="0"/>
        <v/>
      </c>
      <c r="CO32" s="145" t="str">
        <f t="shared" si="1"/>
        <v>0</v>
      </c>
      <c r="CP32" s="51">
        <f t="shared" si="30"/>
        <v>0</v>
      </c>
      <c r="CQ32" s="51">
        <f t="shared" si="31"/>
        <v>0</v>
      </c>
      <c r="CR32" s="51">
        <f t="shared" si="32"/>
        <v>0</v>
      </c>
      <c r="CS32" s="51">
        <f t="shared" si="33"/>
        <v>0</v>
      </c>
      <c r="CT32" s="51">
        <f t="shared" si="34"/>
        <v>0</v>
      </c>
      <c r="CU32" s="51">
        <f t="shared" si="35"/>
        <v>0</v>
      </c>
      <c r="CV32" s="51">
        <f t="shared" si="36"/>
        <v>0</v>
      </c>
      <c r="CW32" s="51">
        <f t="shared" si="37"/>
        <v>0</v>
      </c>
      <c r="CX32" s="51">
        <f t="shared" si="38"/>
        <v>0</v>
      </c>
      <c r="CY32" s="51">
        <f t="shared" si="39"/>
        <v>0</v>
      </c>
      <c r="CZ32" s="51">
        <f t="shared" si="40"/>
        <v>0</v>
      </c>
      <c r="DA32" s="51">
        <f t="shared" si="41"/>
        <v>0</v>
      </c>
      <c r="DB32" s="51">
        <f t="shared" si="42"/>
        <v>0</v>
      </c>
      <c r="DC32" s="51">
        <f t="shared" si="43"/>
        <v>0</v>
      </c>
      <c r="DD32" s="51">
        <f t="shared" si="44"/>
        <v>0</v>
      </c>
      <c r="DF32" s="51">
        <f t="shared" si="45"/>
        <v>0</v>
      </c>
      <c r="DG32" s="51">
        <f t="shared" si="46"/>
        <v>0</v>
      </c>
      <c r="DH32" s="51">
        <f t="shared" si="47"/>
        <v>0</v>
      </c>
      <c r="DI32" s="51">
        <f t="shared" si="48"/>
        <v>0</v>
      </c>
      <c r="DJ32" s="51">
        <f t="shared" si="49"/>
        <v>0</v>
      </c>
      <c r="DK32" s="51">
        <f t="shared" si="50"/>
        <v>0</v>
      </c>
      <c r="DL32" s="51">
        <f t="shared" si="51"/>
        <v>0</v>
      </c>
      <c r="DM32" s="51">
        <f t="shared" si="52"/>
        <v>0</v>
      </c>
      <c r="DN32" s="51">
        <f t="shared" si="53"/>
        <v>0</v>
      </c>
      <c r="DO32" s="51">
        <f t="shared" si="54"/>
        <v>0</v>
      </c>
      <c r="DQ32" s="43">
        <f t="shared" si="55"/>
        <v>0</v>
      </c>
      <c r="DR32" s="43">
        <f t="shared" si="56"/>
        <v>0</v>
      </c>
      <c r="DS32" s="43">
        <f t="shared" si="57"/>
        <v>0</v>
      </c>
      <c r="DT32" s="43">
        <f t="shared" si="58"/>
        <v>0</v>
      </c>
      <c r="DU32" s="43">
        <f t="shared" si="59"/>
        <v>0</v>
      </c>
      <c r="DV32" s="43">
        <f t="shared" si="60"/>
        <v>0</v>
      </c>
      <c r="DW32" s="43">
        <f t="shared" si="61"/>
        <v>0</v>
      </c>
      <c r="DX32" s="43">
        <f t="shared" si="62"/>
        <v>0</v>
      </c>
      <c r="DY32" s="43">
        <f t="shared" si="63"/>
        <v>0</v>
      </c>
      <c r="DZ32" s="43">
        <f t="shared" si="64"/>
        <v>0</v>
      </c>
      <c r="EA32" s="43">
        <f t="shared" si="65"/>
        <v>0</v>
      </c>
      <c r="EB32" s="43">
        <f t="shared" si="66"/>
        <v>0</v>
      </c>
      <c r="EC32" s="43">
        <f t="shared" si="67"/>
        <v>0</v>
      </c>
      <c r="ED32" s="43">
        <f t="shared" si="68"/>
        <v>0</v>
      </c>
      <c r="EE32" s="43">
        <f t="shared" si="69"/>
        <v>0</v>
      </c>
      <c r="EG32" s="43">
        <f t="shared" si="70"/>
        <v>0</v>
      </c>
      <c r="EH32" s="43">
        <f t="shared" si="71"/>
        <v>0</v>
      </c>
      <c r="EI32" s="43">
        <f t="shared" si="72"/>
        <v>0</v>
      </c>
      <c r="EJ32" s="43">
        <f t="shared" si="73"/>
        <v>0</v>
      </c>
      <c r="EK32" s="43">
        <f t="shared" si="74"/>
        <v>0</v>
      </c>
      <c r="EL32" s="43">
        <f t="shared" si="75"/>
        <v>0</v>
      </c>
      <c r="EM32" s="43">
        <f t="shared" si="76"/>
        <v>0</v>
      </c>
      <c r="EN32" s="43">
        <f t="shared" si="77"/>
        <v>0</v>
      </c>
      <c r="EO32" s="43">
        <f t="shared" si="78"/>
        <v>0</v>
      </c>
      <c r="EP32" s="43">
        <f t="shared" si="79"/>
        <v>0</v>
      </c>
      <c r="EQ32" s="19" t="str">
        <f t="shared" si="80"/>
        <v/>
      </c>
      <c r="ER32" s="19" t="str">
        <f t="shared" si="81"/>
        <v/>
      </c>
      <c r="ES32" s="19" t="str">
        <f t="shared" si="82"/>
        <v/>
      </c>
      <c r="ET32" s="19" t="str">
        <f t="shared" si="83"/>
        <v/>
      </c>
      <c r="EU32" s="19" t="str">
        <f t="shared" si="84"/>
        <v/>
      </c>
      <c r="EV32" s="19" t="str">
        <f t="shared" si="85"/>
        <v/>
      </c>
      <c r="EW32" s="19" t="str">
        <f t="shared" si="86"/>
        <v/>
      </c>
      <c r="EX32" s="19" t="str">
        <f t="shared" si="87"/>
        <v/>
      </c>
      <c r="EY32" s="19" t="str">
        <f t="shared" si="88"/>
        <v/>
      </c>
      <c r="EZ32" s="19" t="str">
        <f t="shared" si="89"/>
        <v/>
      </c>
      <c r="FA32" s="19" t="str">
        <f t="shared" si="90"/>
        <v/>
      </c>
      <c r="FB32" s="19" t="str">
        <f t="shared" si="91"/>
        <v/>
      </c>
      <c r="FC32" s="19" t="str">
        <f t="shared" si="92"/>
        <v/>
      </c>
      <c r="FD32" s="19" t="str">
        <f t="shared" si="93"/>
        <v/>
      </c>
      <c r="FE32" s="19" t="str">
        <f t="shared" si="94"/>
        <v/>
      </c>
      <c r="FF32" s="19" t="str">
        <f t="shared" si="95"/>
        <v/>
      </c>
      <c r="FG32" s="19" t="str">
        <f t="shared" si="96"/>
        <v/>
      </c>
      <c r="FH32" s="19" t="str">
        <f t="shared" si="97"/>
        <v/>
      </c>
      <c r="FI32" s="19" t="str">
        <f t="shared" si="98"/>
        <v/>
      </c>
      <c r="FJ32" s="19" t="str">
        <f t="shared" si="99"/>
        <v/>
      </c>
      <c r="FK32" s="19" t="str">
        <f t="shared" si="100"/>
        <v/>
      </c>
      <c r="FL32" s="19" t="str">
        <f t="shared" si="101"/>
        <v/>
      </c>
      <c r="FM32" s="19" t="str">
        <f t="shared" si="102"/>
        <v/>
      </c>
      <c r="FN32" s="19" t="str">
        <f t="shared" si="103"/>
        <v/>
      </c>
      <c r="FO32" s="19" t="str">
        <f t="shared" si="104"/>
        <v/>
      </c>
      <c r="FP32" s="19">
        <f t="shared" si="105"/>
        <v>0</v>
      </c>
      <c r="FQ32" s="85"/>
    </row>
    <row r="33" spans="1:173" ht="16.350000000000001" customHeight="1" thickBot="1" x14ac:dyDescent="0.65">
      <c r="A33" s="143">
        <v>10</v>
      </c>
      <c r="B33" s="182"/>
      <c r="C33" s="167"/>
      <c r="D33" s="168"/>
      <c r="E33" s="169"/>
      <c r="F33" s="169"/>
      <c r="G33" s="139"/>
      <c r="H33" s="40"/>
      <c r="I33" s="140"/>
      <c r="K33" s="44">
        <v>29</v>
      </c>
      <c r="L33" s="50" t="str">
        <f t="shared" si="2"/>
        <v/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91">
        <f t="shared" si="3"/>
        <v>0</v>
      </c>
      <c r="AM33" s="20" t="str">
        <f>IF('point-grade'!M33="ร","ร",IF('point-grade'!M33="มส","มส",IF('point-grade'!M33="-","ร",IF('point-grade'!M33="","",IF('point-grade'!M33&gt;=80,4,IF('point-grade'!M33&gt;=75,3.5,IF('point-grade'!M33&gt;=70,3,IF('point-grade'!M33&gt;=65,2.5,IF('point-grade'!M33&gt;=60,2,IF('point-grade'!M33&gt;=55,1.5,IF('point-grade'!M33&gt;=50,1,0)))))))))))</f>
        <v/>
      </c>
      <c r="AN33" s="20" t="str">
        <f>IF('point-grade'!N33="ร","ร",IF('point-grade'!N33="มส","มส",IF('point-grade'!N33="-","ร",IF('point-grade'!N33="","",IF('point-grade'!N33&gt;=80,4,IF('point-grade'!N33&gt;=75,3.5,IF('point-grade'!N33&gt;=70,3,IF('point-grade'!N33&gt;=65,2.5,IF('point-grade'!N33&gt;=60,2,IF('point-grade'!N33&gt;=55,1.5,IF('point-grade'!N33&gt;=50,1,0)))))))))))</f>
        <v/>
      </c>
      <c r="AO33" s="20" t="str">
        <f>IF('point-grade'!O33="ร","ร",IF('point-grade'!O33="มส","มส",IF('point-grade'!O33="-","ร",IF('point-grade'!O33="","",IF('point-grade'!O33&gt;=80,4,IF('point-grade'!O33&gt;=75,3.5,IF('point-grade'!O33&gt;=70,3,IF('point-grade'!O33&gt;=65,2.5,IF('point-grade'!O33&gt;=60,2,IF('point-grade'!O33&gt;=55,1.5,IF('point-grade'!O33&gt;=50,1,0)))))))))))</f>
        <v/>
      </c>
      <c r="AP33" s="20" t="str">
        <f>IF('point-grade'!P33="ร","ร",IF('point-grade'!P33="มส","มส",IF('point-grade'!P33="-","ร",IF('point-grade'!P33="","",IF('point-grade'!P33&gt;=80,4,IF('point-grade'!P33&gt;=75,3.5,IF('point-grade'!P33&gt;=70,3,IF('point-grade'!P33&gt;=65,2.5,IF('point-grade'!P33&gt;=60,2,IF('point-grade'!P33&gt;=55,1.5,IF('point-grade'!P33&gt;=50,1,0)))))))))))</f>
        <v/>
      </c>
      <c r="AQ33" s="20" t="str">
        <f>IF('point-grade'!Q33="ร","ร",IF('point-grade'!Q33="มส","มส",IF('point-grade'!Q33="-","ร",IF('point-grade'!Q33="","",IF('point-grade'!Q33&gt;=80,4,IF('point-grade'!Q33&gt;=75,3.5,IF('point-grade'!Q33&gt;=70,3,IF('point-grade'!Q33&gt;=65,2.5,IF('point-grade'!Q33&gt;=60,2,IF('point-grade'!Q33&gt;=55,1.5,IF('point-grade'!Q33&gt;=50,1,0)))))))))))</f>
        <v/>
      </c>
      <c r="AR33" s="20" t="str">
        <f>IF('point-grade'!R33="ร","ร",IF('point-grade'!R33="มส","มส",IF('point-grade'!R33="-","ร",IF('point-grade'!R33="","",IF('point-grade'!R33&gt;=80,4,IF('point-grade'!R33&gt;=75,3.5,IF('point-grade'!R33&gt;=70,3,IF('point-grade'!R33&gt;=65,2.5,IF('point-grade'!R33&gt;=60,2,IF('point-grade'!R33&gt;=55,1.5,IF('point-grade'!R33&gt;=50,1,0)))))))))))</f>
        <v/>
      </c>
      <c r="AS33" s="20" t="str">
        <f>IF('point-grade'!S33="ร","ร",IF('point-grade'!S33="มส","มส",IF('point-grade'!S33="-","ร",IF('point-grade'!S33="","",IF('point-grade'!S33&gt;=80,4,IF('point-grade'!S33&gt;=75,3.5,IF('point-grade'!S33&gt;=70,3,IF('point-grade'!S33&gt;=65,2.5,IF('point-grade'!S33&gt;=60,2,IF('point-grade'!S33&gt;=55,1.5,IF('point-grade'!S33&gt;=50,1,0)))))))))))</f>
        <v/>
      </c>
      <c r="AT33" s="20" t="str">
        <f>IF('point-grade'!T33="ร","ร",IF('point-grade'!T33="มส","มส",IF('point-grade'!T33="-","ร",IF('point-grade'!T33="","",IF('point-grade'!T33&gt;=80,4,IF('point-grade'!T33&gt;=75,3.5,IF('point-grade'!T33&gt;=70,3,IF('point-grade'!T33&gt;=65,2.5,IF('point-grade'!T33&gt;=60,2,IF('point-grade'!T33&gt;=55,1.5,IF('point-grade'!T33&gt;=50,1,0)))))))))))</f>
        <v/>
      </c>
      <c r="AU33" s="20" t="str">
        <f>IF('point-grade'!U33="ร","ร",IF('point-grade'!U33="มส","มส",IF('point-grade'!U33="-","ร",IF('point-grade'!U33="","",IF('point-grade'!U33&gt;=80,4,IF('point-grade'!U33&gt;=75,3.5,IF('point-grade'!U33&gt;=70,3,IF('point-grade'!U33&gt;=65,2.5,IF('point-grade'!U33&gt;=60,2,IF('point-grade'!U33&gt;=55,1.5,IF('point-grade'!U33&gt;=50,1,0)))))))))))</f>
        <v/>
      </c>
      <c r="AV33" s="20" t="str">
        <f>IF('point-grade'!V33="ร","ร",IF('point-grade'!V33="มส","มส",IF('point-grade'!V33="-","ร",IF('point-grade'!V33="","",IF('point-grade'!V33&gt;=80,4,IF('point-grade'!V33&gt;=75,3.5,IF('point-grade'!V33&gt;=70,3,IF('point-grade'!V33&gt;=65,2.5,IF('point-grade'!V33&gt;=60,2,IF('point-grade'!V33&gt;=55,1.5,IF('point-grade'!V33&gt;=50,1,0)))))))))))</f>
        <v/>
      </c>
      <c r="AW33" s="20" t="str">
        <f>IF('point-grade'!W33="ร","ร",IF('point-grade'!W33="มส","มส",IF('point-grade'!W33="-","ร",IF('point-grade'!W33="","",IF('point-grade'!W33&gt;=80,4,IF('point-grade'!W33&gt;=75,3.5,IF('point-grade'!W33&gt;=70,3,IF('point-grade'!W33&gt;=65,2.5,IF('point-grade'!W33&gt;=60,2,IF('point-grade'!W33&gt;=55,1.5,IF('point-grade'!W33&gt;=50,1,0)))))))))))</f>
        <v/>
      </c>
      <c r="AX33" s="20" t="str">
        <f>IF('point-grade'!X33="ร","ร",IF('point-grade'!X33="มส","มส",IF('point-grade'!X33="-","ร",IF('point-grade'!X33="","",IF('point-grade'!X33&gt;=80,4,IF('point-grade'!X33&gt;=75,3.5,IF('point-grade'!X33&gt;=70,3,IF('point-grade'!X33&gt;=65,2.5,IF('point-grade'!X33&gt;=60,2,IF('point-grade'!X33&gt;=55,1.5,IF('point-grade'!X33&gt;=50,1,0)))))))))))</f>
        <v/>
      </c>
      <c r="AY33" s="20" t="str">
        <f>IF('point-grade'!Y33="ร","ร",IF('point-grade'!Y33="มส","มส",IF('point-grade'!Y33="-","ร",IF('point-grade'!Y33="","",IF('point-grade'!Y33&gt;=80,4,IF('point-grade'!Y33&gt;=75,3.5,IF('point-grade'!Y33&gt;=70,3,IF('point-grade'!Y33&gt;=65,2.5,IF('point-grade'!Y33&gt;=60,2,IF('point-grade'!Y33&gt;=55,1.5,IF('point-grade'!Y33&gt;=50,1,0)))))))))))</f>
        <v/>
      </c>
      <c r="AZ33" s="20" t="str">
        <f>IF('point-grade'!Z33="ร","ร",IF('point-grade'!Z33="มส","มส",IF('point-grade'!Z33="-","ร",IF('point-grade'!Z33="","",IF('point-grade'!Z33&gt;=80,4,IF('point-grade'!Z33&gt;=75,3.5,IF('point-grade'!Z33&gt;=70,3,IF('point-grade'!Z33&gt;=65,2.5,IF('point-grade'!Z33&gt;=60,2,IF('point-grade'!Z33&gt;=55,1.5,IF('point-grade'!Z33&gt;=50,1,0)))))))))))</f>
        <v/>
      </c>
      <c r="BA33" s="20" t="str">
        <f>IF('point-grade'!AA33="ร","ร",IF('point-grade'!AA33="มส","มส",IF('point-grade'!AA33="-","ร",IF('point-grade'!AA33="","",IF('point-grade'!AA33&gt;=80,4,IF('point-grade'!AA33&gt;=75,3.5,IF('point-grade'!AA33&gt;=70,3,IF('point-grade'!AA33&gt;=65,2.5,IF('point-grade'!AA33&gt;=60,2,IF('point-grade'!AA33&gt;=55,1.5,IF('point-grade'!AA33&gt;=50,1,0)))))))))))</f>
        <v/>
      </c>
      <c r="BB33" s="20" t="str">
        <f>IF('point-grade'!AB33="ร","ร",IF('point-grade'!AB33="มส","มส",IF('point-grade'!AB33="-","ร",IF('point-grade'!AB33="","",IF('point-grade'!AB33&gt;=80,4,IF('point-grade'!AB33&gt;=75,3.5,IF('point-grade'!AB33&gt;=70,3,IF('point-grade'!AB33&gt;=65,2.5,IF('point-grade'!AB33&gt;=60,2,IF('point-grade'!AB33&gt;=55,1.5,IF('point-grade'!AB33&gt;=50,1,0)))))))))))</f>
        <v/>
      </c>
      <c r="BC33" s="20" t="str">
        <f>IF('point-grade'!AC33="ร","ร",IF('point-grade'!AC33="มส","มส",IF('point-grade'!AC33="-","ร",IF('point-grade'!AC33="","",IF('point-grade'!AC33&gt;=80,4,IF('point-grade'!AC33&gt;=75,3.5,IF('point-grade'!AC33&gt;=70,3,IF('point-grade'!AC33&gt;=65,2.5,IF('point-grade'!AC33&gt;=60,2,IF('point-grade'!AC33&gt;=55,1.5,IF('point-grade'!AC33&gt;=50,1,0)))))))))))</f>
        <v/>
      </c>
      <c r="BD33" s="20" t="str">
        <f>IF('point-grade'!AD33="ร","ร",IF('point-grade'!AD33="มส","มส",IF('point-grade'!AD33="-","ร",IF('point-grade'!AD33="","",IF('point-grade'!AD33&gt;=80,4,IF('point-grade'!AD33&gt;=75,3.5,IF('point-grade'!AD33&gt;=70,3,IF('point-grade'!AD33&gt;=65,2.5,IF('point-grade'!AD33&gt;=60,2,IF('point-grade'!AD33&gt;=55,1.5,IF('point-grade'!AD33&gt;=50,1,0)))))))))))</f>
        <v/>
      </c>
      <c r="BE33" s="20" t="str">
        <f>IF('point-grade'!AE33="ร","ร",IF('point-grade'!AE33="มส","มส",IF('point-grade'!AE33="-","ร",IF('point-grade'!AE33="","",IF('point-grade'!AE33&gt;=80,4,IF('point-grade'!AE33&gt;=75,3.5,IF('point-grade'!AE33&gt;=70,3,IF('point-grade'!AE33&gt;=65,2.5,IF('point-grade'!AE33&gt;=60,2,IF('point-grade'!AE33&gt;=55,1.5,IF('point-grade'!AE33&gt;=50,1,0)))))))))))</f>
        <v/>
      </c>
      <c r="BF33" s="20" t="str">
        <f>IF('point-grade'!AF33="ร","ร",IF('point-grade'!AF33="มส","มส",IF('point-grade'!AF33="-","ร",IF('point-grade'!AF33="","",IF('point-grade'!AF33&gt;=80,4,IF('point-grade'!AF33&gt;=75,3.5,IF('point-grade'!AF33&gt;=70,3,IF('point-grade'!AF33&gt;=65,2.5,IF('point-grade'!AF33&gt;=60,2,IF('point-grade'!AF33&gt;=55,1.5,IF('point-grade'!AF33&gt;=50,1,0)))))))))))</f>
        <v/>
      </c>
      <c r="BG33" s="20" t="str">
        <f>IF('point-grade'!AG33="ร","ร",IF('point-grade'!AG33="มส","มส",IF('point-grade'!AG33="-","ร",IF('point-grade'!AG33="","",IF('point-grade'!AG33&gt;=80,4,IF('point-grade'!AG33&gt;=75,3.5,IF('point-grade'!AG33&gt;=70,3,IF('point-grade'!AG33&gt;=65,2.5,IF('point-grade'!AG33&gt;=60,2,IF('point-grade'!AG33&gt;=55,1.5,IF('point-grade'!AG33&gt;=50,1,0)))))))))))</f>
        <v/>
      </c>
      <c r="BH33" s="20" t="str">
        <f>IF('point-grade'!AH33="ร","ร",IF('point-grade'!AH33="มส","มส",IF('point-grade'!AH33="-","ร",IF('point-grade'!AH33="","",IF('point-grade'!AH33&gt;=80,4,IF('point-grade'!AH33&gt;=75,3.5,IF('point-grade'!AH33&gt;=70,3,IF('point-grade'!AH33&gt;=65,2.5,IF('point-grade'!AH33&gt;=60,2,IF('point-grade'!AH33&gt;=55,1.5,IF('point-grade'!AH33&gt;=50,1,0)))))))))))</f>
        <v/>
      </c>
      <c r="BI33" s="20" t="str">
        <f>IF('point-grade'!AI33="ร","ร",IF('point-grade'!AI33="มส","มส",IF('point-grade'!AI33="-","ร",IF('point-grade'!AI33="","",IF('point-grade'!AI33&gt;=80,4,IF('point-grade'!AI33&gt;=75,3.5,IF('point-grade'!AI33&gt;=70,3,IF('point-grade'!AI33&gt;=65,2.5,IF('point-grade'!AI33&gt;=60,2,IF('point-grade'!AI33&gt;=55,1.5,IF('point-grade'!AI33&gt;=50,1,0)))))))))))</f>
        <v/>
      </c>
      <c r="BJ33" s="20" t="str">
        <f>IF('point-grade'!AJ33="ร","ร",IF('point-grade'!AJ33="มส","มส",IF('point-grade'!AJ33="-","ร",IF('point-grade'!AJ33="","",IF('point-grade'!AJ33&gt;=80,4,IF('point-grade'!AJ33&gt;=75,3.5,IF('point-grade'!AJ33&gt;=70,3,IF('point-grade'!AJ33&gt;=65,2.5,IF('point-grade'!AJ33&gt;=60,2,IF('point-grade'!AJ33&gt;=55,1.5,IF('point-grade'!AJ33&gt;=50,1,0)))))))))))</f>
        <v/>
      </c>
      <c r="BK33" s="20" t="str">
        <f>IF('point-grade'!AK33="ร","ร",IF('point-grade'!AK33="มส","มส",IF('point-grade'!AK33="-","ร",IF('point-grade'!AK33="","",IF('point-grade'!AK33&gt;=80,4,IF('point-grade'!AK33&gt;=75,3.5,IF('point-grade'!AK33&gt;=70,3,IF('point-grade'!AK33&gt;=65,2.5,IF('point-grade'!AK33&gt;=60,2,IF('point-grade'!AK33&gt;=55,1.5,IF('point-grade'!AK33&gt;=50,1,0)))))))))))</f>
        <v/>
      </c>
      <c r="BL33" s="20"/>
      <c r="BM33" s="35" t="str">
        <f t="shared" si="4"/>
        <v/>
      </c>
      <c r="BN33" s="35" t="str">
        <f t="shared" si="5"/>
        <v/>
      </c>
      <c r="BO33" s="35" t="str">
        <f t="shared" si="6"/>
        <v/>
      </c>
      <c r="BP33" s="35" t="str">
        <f t="shared" si="7"/>
        <v/>
      </c>
      <c r="BQ33" s="35" t="str">
        <f t="shared" si="8"/>
        <v/>
      </c>
      <c r="BR33" s="35" t="str">
        <f t="shared" si="9"/>
        <v/>
      </c>
      <c r="BS33" s="35" t="str">
        <f t="shared" si="10"/>
        <v/>
      </c>
      <c r="BT33" s="35" t="str">
        <f t="shared" si="11"/>
        <v/>
      </c>
      <c r="BU33" s="35" t="str">
        <f t="shared" si="12"/>
        <v/>
      </c>
      <c r="BV33" s="35" t="str">
        <f t="shared" si="13"/>
        <v/>
      </c>
      <c r="BW33" s="35" t="str">
        <f t="shared" si="14"/>
        <v/>
      </c>
      <c r="BX33" s="35" t="str">
        <f t="shared" si="15"/>
        <v/>
      </c>
      <c r="BY33" s="35" t="str">
        <f t="shared" si="16"/>
        <v/>
      </c>
      <c r="BZ33" s="35" t="str">
        <f t="shared" si="17"/>
        <v/>
      </c>
      <c r="CA33" s="35" t="str">
        <f t="shared" si="18"/>
        <v/>
      </c>
      <c r="CB33" s="35" t="str">
        <f t="shared" si="19"/>
        <v/>
      </c>
      <c r="CC33" s="35" t="str">
        <f t="shared" si="20"/>
        <v/>
      </c>
      <c r="CD33" s="35" t="str">
        <f t="shared" si="21"/>
        <v/>
      </c>
      <c r="CE33" s="35" t="str">
        <f t="shared" si="22"/>
        <v/>
      </c>
      <c r="CF33" s="35" t="str">
        <f t="shared" si="23"/>
        <v/>
      </c>
      <c r="CG33" s="35" t="str">
        <f t="shared" si="24"/>
        <v/>
      </c>
      <c r="CH33" s="35" t="str">
        <f t="shared" si="25"/>
        <v/>
      </c>
      <c r="CI33" s="35" t="str">
        <f t="shared" si="26"/>
        <v/>
      </c>
      <c r="CJ33" s="35" t="str">
        <f t="shared" si="27"/>
        <v/>
      </c>
      <c r="CK33" s="35" t="str">
        <f t="shared" si="28"/>
        <v/>
      </c>
      <c r="CL33" s="87" t="str">
        <f t="shared" si="29"/>
        <v>0</v>
      </c>
      <c r="CM33" s="87">
        <f>FLOOR('point-grade'!CO33,0.01)</f>
        <v>0</v>
      </c>
      <c r="CN33" s="82" t="str">
        <f t="shared" si="0"/>
        <v/>
      </c>
      <c r="CO33" s="145" t="str">
        <f t="shared" si="1"/>
        <v>0</v>
      </c>
      <c r="CP33" s="51">
        <f t="shared" si="30"/>
        <v>0</v>
      </c>
      <c r="CQ33" s="51">
        <f t="shared" si="31"/>
        <v>0</v>
      </c>
      <c r="CR33" s="51">
        <f t="shared" si="32"/>
        <v>0</v>
      </c>
      <c r="CS33" s="51">
        <f t="shared" si="33"/>
        <v>0</v>
      </c>
      <c r="CT33" s="51">
        <f t="shared" si="34"/>
        <v>0</v>
      </c>
      <c r="CU33" s="51">
        <f t="shared" si="35"/>
        <v>0</v>
      </c>
      <c r="CV33" s="51">
        <f t="shared" si="36"/>
        <v>0</v>
      </c>
      <c r="CW33" s="51">
        <f t="shared" si="37"/>
        <v>0</v>
      </c>
      <c r="CX33" s="51">
        <f t="shared" si="38"/>
        <v>0</v>
      </c>
      <c r="CY33" s="51">
        <f t="shared" si="39"/>
        <v>0</v>
      </c>
      <c r="CZ33" s="51">
        <f t="shared" si="40"/>
        <v>0</v>
      </c>
      <c r="DA33" s="51">
        <f t="shared" si="41"/>
        <v>0</v>
      </c>
      <c r="DB33" s="51">
        <f t="shared" si="42"/>
        <v>0</v>
      </c>
      <c r="DC33" s="51">
        <f t="shared" si="43"/>
        <v>0</v>
      </c>
      <c r="DD33" s="51">
        <f t="shared" si="44"/>
        <v>0</v>
      </c>
      <c r="DF33" s="51">
        <f t="shared" si="45"/>
        <v>0</v>
      </c>
      <c r="DG33" s="51">
        <f t="shared" si="46"/>
        <v>0</v>
      </c>
      <c r="DH33" s="51">
        <f t="shared" si="47"/>
        <v>0</v>
      </c>
      <c r="DI33" s="51">
        <f t="shared" si="48"/>
        <v>0</v>
      </c>
      <c r="DJ33" s="51">
        <f t="shared" si="49"/>
        <v>0</v>
      </c>
      <c r="DK33" s="51">
        <f t="shared" si="50"/>
        <v>0</v>
      </c>
      <c r="DL33" s="51">
        <f t="shared" si="51"/>
        <v>0</v>
      </c>
      <c r="DM33" s="51">
        <f t="shared" si="52"/>
        <v>0</v>
      </c>
      <c r="DN33" s="51">
        <f t="shared" si="53"/>
        <v>0</v>
      </c>
      <c r="DO33" s="51">
        <f t="shared" si="54"/>
        <v>0</v>
      </c>
      <c r="DQ33" s="43">
        <f t="shared" si="55"/>
        <v>0</v>
      </c>
      <c r="DR33" s="43">
        <f t="shared" si="56"/>
        <v>0</v>
      </c>
      <c r="DS33" s="43">
        <f t="shared" si="57"/>
        <v>0</v>
      </c>
      <c r="DT33" s="43">
        <f t="shared" si="58"/>
        <v>0</v>
      </c>
      <c r="DU33" s="43">
        <f t="shared" si="59"/>
        <v>0</v>
      </c>
      <c r="DV33" s="43">
        <f t="shared" si="60"/>
        <v>0</v>
      </c>
      <c r="DW33" s="43">
        <f t="shared" si="61"/>
        <v>0</v>
      </c>
      <c r="DX33" s="43">
        <f t="shared" si="62"/>
        <v>0</v>
      </c>
      <c r="DY33" s="43">
        <f t="shared" si="63"/>
        <v>0</v>
      </c>
      <c r="DZ33" s="43">
        <f t="shared" si="64"/>
        <v>0</v>
      </c>
      <c r="EA33" s="43">
        <f t="shared" si="65"/>
        <v>0</v>
      </c>
      <c r="EB33" s="43">
        <f t="shared" si="66"/>
        <v>0</v>
      </c>
      <c r="EC33" s="43">
        <f t="shared" si="67"/>
        <v>0</v>
      </c>
      <c r="ED33" s="43">
        <f t="shared" si="68"/>
        <v>0</v>
      </c>
      <c r="EE33" s="43">
        <f t="shared" si="69"/>
        <v>0</v>
      </c>
      <c r="EG33" s="43">
        <f t="shared" si="70"/>
        <v>0</v>
      </c>
      <c r="EH33" s="43">
        <f t="shared" si="71"/>
        <v>0</v>
      </c>
      <c r="EI33" s="43">
        <f t="shared" si="72"/>
        <v>0</v>
      </c>
      <c r="EJ33" s="43">
        <f t="shared" si="73"/>
        <v>0</v>
      </c>
      <c r="EK33" s="43">
        <f t="shared" si="74"/>
        <v>0</v>
      </c>
      <c r="EL33" s="43">
        <f t="shared" si="75"/>
        <v>0</v>
      </c>
      <c r="EM33" s="43">
        <f t="shared" si="76"/>
        <v>0</v>
      </c>
      <c r="EN33" s="43">
        <f t="shared" si="77"/>
        <v>0</v>
      </c>
      <c r="EO33" s="43">
        <f t="shared" si="78"/>
        <v>0</v>
      </c>
      <c r="EP33" s="43">
        <f t="shared" si="79"/>
        <v>0</v>
      </c>
      <c r="EQ33" s="19" t="str">
        <f t="shared" si="80"/>
        <v/>
      </c>
      <c r="ER33" s="19" t="str">
        <f t="shared" si="81"/>
        <v/>
      </c>
      <c r="ES33" s="19" t="str">
        <f t="shared" si="82"/>
        <v/>
      </c>
      <c r="ET33" s="19" t="str">
        <f t="shared" si="83"/>
        <v/>
      </c>
      <c r="EU33" s="19" t="str">
        <f t="shared" si="84"/>
        <v/>
      </c>
      <c r="EV33" s="19" t="str">
        <f t="shared" si="85"/>
        <v/>
      </c>
      <c r="EW33" s="19" t="str">
        <f t="shared" si="86"/>
        <v/>
      </c>
      <c r="EX33" s="19" t="str">
        <f t="shared" si="87"/>
        <v/>
      </c>
      <c r="EY33" s="19" t="str">
        <f t="shared" si="88"/>
        <v/>
      </c>
      <c r="EZ33" s="19" t="str">
        <f t="shared" si="89"/>
        <v/>
      </c>
      <c r="FA33" s="19" t="str">
        <f t="shared" si="90"/>
        <v/>
      </c>
      <c r="FB33" s="19" t="str">
        <f t="shared" si="91"/>
        <v/>
      </c>
      <c r="FC33" s="19" t="str">
        <f t="shared" si="92"/>
        <v/>
      </c>
      <c r="FD33" s="19" t="str">
        <f t="shared" si="93"/>
        <v/>
      </c>
      <c r="FE33" s="19" t="str">
        <f t="shared" si="94"/>
        <v/>
      </c>
      <c r="FF33" s="19" t="str">
        <f t="shared" si="95"/>
        <v/>
      </c>
      <c r="FG33" s="19" t="str">
        <f t="shared" si="96"/>
        <v/>
      </c>
      <c r="FH33" s="19" t="str">
        <f t="shared" si="97"/>
        <v/>
      </c>
      <c r="FI33" s="19" t="str">
        <f t="shared" si="98"/>
        <v/>
      </c>
      <c r="FJ33" s="19" t="str">
        <f t="shared" si="99"/>
        <v/>
      </c>
      <c r="FK33" s="19" t="str">
        <f t="shared" si="100"/>
        <v/>
      </c>
      <c r="FL33" s="19" t="str">
        <f t="shared" si="101"/>
        <v/>
      </c>
      <c r="FM33" s="19" t="str">
        <f t="shared" si="102"/>
        <v/>
      </c>
      <c r="FN33" s="19" t="str">
        <f t="shared" si="103"/>
        <v/>
      </c>
      <c r="FO33" s="19" t="str">
        <f t="shared" si="104"/>
        <v/>
      </c>
      <c r="FP33" s="19">
        <f t="shared" si="105"/>
        <v>0</v>
      </c>
      <c r="FQ33" s="85"/>
    </row>
    <row r="34" spans="1:173" ht="16.350000000000001" customHeight="1" thickBot="1" x14ac:dyDescent="0.65">
      <c r="A34" s="41"/>
      <c r="B34" s="40"/>
      <c r="C34" s="40"/>
      <c r="D34" s="40"/>
      <c r="E34" s="40"/>
      <c r="F34" s="40"/>
      <c r="G34" s="40"/>
      <c r="H34" s="40"/>
      <c r="I34" s="140"/>
      <c r="K34" s="44">
        <v>30</v>
      </c>
      <c r="L34" s="50" t="str">
        <f t="shared" si="2"/>
        <v/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91">
        <f t="shared" si="3"/>
        <v>0</v>
      </c>
      <c r="AM34" s="20" t="str">
        <f>IF('point-grade'!M34="ร","ร",IF('point-grade'!M34="มส","มส",IF('point-grade'!M34="-","ร",IF('point-grade'!M34="","",IF('point-grade'!M34&gt;=80,4,IF('point-grade'!M34&gt;=75,3.5,IF('point-grade'!M34&gt;=70,3,IF('point-grade'!M34&gt;=65,2.5,IF('point-grade'!M34&gt;=60,2,IF('point-grade'!M34&gt;=55,1.5,IF('point-grade'!M34&gt;=50,1,0)))))))))))</f>
        <v/>
      </c>
      <c r="AN34" s="20" t="str">
        <f>IF('point-grade'!N34="ร","ร",IF('point-grade'!N34="มส","มส",IF('point-grade'!N34="-","ร",IF('point-grade'!N34="","",IF('point-grade'!N34&gt;=80,4,IF('point-grade'!N34&gt;=75,3.5,IF('point-grade'!N34&gt;=70,3,IF('point-grade'!N34&gt;=65,2.5,IF('point-grade'!N34&gt;=60,2,IF('point-grade'!N34&gt;=55,1.5,IF('point-grade'!N34&gt;=50,1,0)))))))))))</f>
        <v/>
      </c>
      <c r="AO34" s="20" t="str">
        <f>IF('point-grade'!O34="ร","ร",IF('point-grade'!O34="มส","มส",IF('point-grade'!O34="-","ร",IF('point-grade'!O34="","",IF('point-grade'!O34&gt;=80,4,IF('point-grade'!O34&gt;=75,3.5,IF('point-grade'!O34&gt;=70,3,IF('point-grade'!O34&gt;=65,2.5,IF('point-grade'!O34&gt;=60,2,IF('point-grade'!O34&gt;=55,1.5,IF('point-grade'!O34&gt;=50,1,0)))))))))))</f>
        <v/>
      </c>
      <c r="AP34" s="20" t="str">
        <f>IF('point-grade'!P34="ร","ร",IF('point-grade'!P34="มส","มส",IF('point-grade'!P34="-","ร",IF('point-grade'!P34="","",IF('point-grade'!P34&gt;=80,4,IF('point-grade'!P34&gt;=75,3.5,IF('point-grade'!P34&gt;=70,3,IF('point-grade'!P34&gt;=65,2.5,IF('point-grade'!P34&gt;=60,2,IF('point-grade'!P34&gt;=55,1.5,IF('point-grade'!P34&gt;=50,1,0)))))))))))</f>
        <v/>
      </c>
      <c r="AQ34" s="20" t="str">
        <f>IF('point-grade'!Q34="ร","ร",IF('point-grade'!Q34="มส","มส",IF('point-grade'!Q34="-","ร",IF('point-grade'!Q34="","",IF('point-grade'!Q34&gt;=80,4,IF('point-grade'!Q34&gt;=75,3.5,IF('point-grade'!Q34&gt;=70,3,IF('point-grade'!Q34&gt;=65,2.5,IF('point-grade'!Q34&gt;=60,2,IF('point-grade'!Q34&gt;=55,1.5,IF('point-grade'!Q34&gt;=50,1,0)))))))))))</f>
        <v/>
      </c>
      <c r="AR34" s="20" t="str">
        <f>IF('point-grade'!R34="ร","ร",IF('point-grade'!R34="มส","มส",IF('point-grade'!R34="-","ร",IF('point-grade'!R34="","",IF('point-grade'!R34&gt;=80,4,IF('point-grade'!R34&gt;=75,3.5,IF('point-grade'!R34&gt;=70,3,IF('point-grade'!R34&gt;=65,2.5,IF('point-grade'!R34&gt;=60,2,IF('point-grade'!R34&gt;=55,1.5,IF('point-grade'!R34&gt;=50,1,0)))))))))))</f>
        <v/>
      </c>
      <c r="AS34" s="20" t="str">
        <f>IF('point-grade'!S34="ร","ร",IF('point-grade'!S34="มส","มส",IF('point-grade'!S34="-","ร",IF('point-grade'!S34="","",IF('point-grade'!S34&gt;=80,4,IF('point-grade'!S34&gt;=75,3.5,IF('point-grade'!S34&gt;=70,3,IF('point-grade'!S34&gt;=65,2.5,IF('point-grade'!S34&gt;=60,2,IF('point-grade'!S34&gt;=55,1.5,IF('point-grade'!S34&gt;=50,1,0)))))))))))</f>
        <v/>
      </c>
      <c r="AT34" s="20" t="str">
        <f>IF('point-grade'!T34="ร","ร",IF('point-grade'!T34="มส","มส",IF('point-grade'!T34="-","ร",IF('point-grade'!T34="","",IF('point-grade'!T34&gt;=80,4,IF('point-grade'!T34&gt;=75,3.5,IF('point-grade'!T34&gt;=70,3,IF('point-grade'!T34&gt;=65,2.5,IF('point-grade'!T34&gt;=60,2,IF('point-grade'!T34&gt;=55,1.5,IF('point-grade'!T34&gt;=50,1,0)))))))))))</f>
        <v/>
      </c>
      <c r="AU34" s="20" t="str">
        <f>IF('point-grade'!U34="ร","ร",IF('point-grade'!U34="มส","มส",IF('point-grade'!U34="-","ร",IF('point-grade'!U34="","",IF('point-grade'!U34&gt;=80,4,IF('point-grade'!U34&gt;=75,3.5,IF('point-grade'!U34&gt;=70,3,IF('point-grade'!U34&gt;=65,2.5,IF('point-grade'!U34&gt;=60,2,IF('point-grade'!U34&gt;=55,1.5,IF('point-grade'!U34&gt;=50,1,0)))))))))))</f>
        <v/>
      </c>
      <c r="AV34" s="20" t="str">
        <f>IF('point-grade'!V34="ร","ร",IF('point-grade'!V34="มส","มส",IF('point-grade'!V34="-","ร",IF('point-grade'!V34="","",IF('point-grade'!V34&gt;=80,4,IF('point-grade'!V34&gt;=75,3.5,IF('point-grade'!V34&gt;=70,3,IF('point-grade'!V34&gt;=65,2.5,IF('point-grade'!V34&gt;=60,2,IF('point-grade'!V34&gt;=55,1.5,IF('point-grade'!V34&gt;=50,1,0)))))))))))</f>
        <v/>
      </c>
      <c r="AW34" s="20" t="str">
        <f>IF('point-grade'!W34="ร","ร",IF('point-grade'!W34="มส","มส",IF('point-grade'!W34="-","ร",IF('point-grade'!W34="","",IF('point-grade'!W34&gt;=80,4,IF('point-grade'!W34&gt;=75,3.5,IF('point-grade'!W34&gt;=70,3,IF('point-grade'!W34&gt;=65,2.5,IF('point-grade'!W34&gt;=60,2,IF('point-grade'!W34&gt;=55,1.5,IF('point-grade'!W34&gt;=50,1,0)))))))))))</f>
        <v/>
      </c>
      <c r="AX34" s="20" t="str">
        <f>IF('point-grade'!X34="ร","ร",IF('point-grade'!X34="มส","มส",IF('point-grade'!X34="-","ร",IF('point-grade'!X34="","",IF('point-grade'!X34&gt;=80,4,IF('point-grade'!X34&gt;=75,3.5,IF('point-grade'!X34&gt;=70,3,IF('point-grade'!X34&gt;=65,2.5,IF('point-grade'!X34&gt;=60,2,IF('point-grade'!X34&gt;=55,1.5,IF('point-grade'!X34&gt;=50,1,0)))))))))))</f>
        <v/>
      </c>
      <c r="AY34" s="20" t="str">
        <f>IF('point-grade'!Y34="ร","ร",IF('point-grade'!Y34="มส","มส",IF('point-grade'!Y34="-","ร",IF('point-grade'!Y34="","",IF('point-grade'!Y34&gt;=80,4,IF('point-grade'!Y34&gt;=75,3.5,IF('point-grade'!Y34&gt;=70,3,IF('point-grade'!Y34&gt;=65,2.5,IF('point-grade'!Y34&gt;=60,2,IF('point-grade'!Y34&gt;=55,1.5,IF('point-grade'!Y34&gt;=50,1,0)))))))))))</f>
        <v/>
      </c>
      <c r="AZ34" s="20" t="str">
        <f>IF('point-grade'!Z34="ร","ร",IF('point-grade'!Z34="มส","มส",IF('point-grade'!Z34="-","ร",IF('point-grade'!Z34="","",IF('point-grade'!Z34&gt;=80,4,IF('point-grade'!Z34&gt;=75,3.5,IF('point-grade'!Z34&gt;=70,3,IF('point-grade'!Z34&gt;=65,2.5,IF('point-grade'!Z34&gt;=60,2,IF('point-grade'!Z34&gt;=55,1.5,IF('point-grade'!Z34&gt;=50,1,0)))))))))))</f>
        <v/>
      </c>
      <c r="BA34" s="20" t="str">
        <f>IF('point-grade'!AA34="ร","ร",IF('point-grade'!AA34="มส","มส",IF('point-grade'!AA34="-","ร",IF('point-grade'!AA34="","",IF('point-grade'!AA34&gt;=80,4,IF('point-grade'!AA34&gt;=75,3.5,IF('point-grade'!AA34&gt;=70,3,IF('point-grade'!AA34&gt;=65,2.5,IF('point-grade'!AA34&gt;=60,2,IF('point-grade'!AA34&gt;=55,1.5,IF('point-grade'!AA34&gt;=50,1,0)))))))))))</f>
        <v/>
      </c>
      <c r="BB34" s="20" t="str">
        <f>IF('point-grade'!AB34="ร","ร",IF('point-grade'!AB34="มส","มส",IF('point-grade'!AB34="-","ร",IF('point-grade'!AB34="","",IF('point-grade'!AB34&gt;=80,4,IF('point-grade'!AB34&gt;=75,3.5,IF('point-grade'!AB34&gt;=70,3,IF('point-grade'!AB34&gt;=65,2.5,IF('point-grade'!AB34&gt;=60,2,IF('point-grade'!AB34&gt;=55,1.5,IF('point-grade'!AB34&gt;=50,1,0)))))))))))</f>
        <v/>
      </c>
      <c r="BC34" s="20" t="str">
        <f>IF('point-grade'!AC34="ร","ร",IF('point-grade'!AC34="มส","มส",IF('point-grade'!AC34="-","ร",IF('point-grade'!AC34="","",IF('point-grade'!AC34&gt;=80,4,IF('point-grade'!AC34&gt;=75,3.5,IF('point-grade'!AC34&gt;=70,3,IF('point-grade'!AC34&gt;=65,2.5,IF('point-grade'!AC34&gt;=60,2,IF('point-grade'!AC34&gt;=55,1.5,IF('point-grade'!AC34&gt;=50,1,0)))))))))))</f>
        <v/>
      </c>
      <c r="BD34" s="20" t="str">
        <f>IF('point-grade'!AD34="ร","ร",IF('point-grade'!AD34="มส","มส",IF('point-grade'!AD34="-","ร",IF('point-grade'!AD34="","",IF('point-grade'!AD34&gt;=80,4,IF('point-grade'!AD34&gt;=75,3.5,IF('point-grade'!AD34&gt;=70,3,IF('point-grade'!AD34&gt;=65,2.5,IF('point-grade'!AD34&gt;=60,2,IF('point-grade'!AD34&gt;=55,1.5,IF('point-grade'!AD34&gt;=50,1,0)))))))))))</f>
        <v/>
      </c>
      <c r="BE34" s="20" t="str">
        <f>IF('point-grade'!AE34="ร","ร",IF('point-grade'!AE34="มส","มส",IF('point-grade'!AE34="-","ร",IF('point-grade'!AE34="","",IF('point-grade'!AE34&gt;=80,4,IF('point-grade'!AE34&gt;=75,3.5,IF('point-grade'!AE34&gt;=70,3,IF('point-grade'!AE34&gt;=65,2.5,IF('point-grade'!AE34&gt;=60,2,IF('point-grade'!AE34&gt;=55,1.5,IF('point-grade'!AE34&gt;=50,1,0)))))))))))</f>
        <v/>
      </c>
      <c r="BF34" s="20" t="str">
        <f>IF('point-grade'!AF34="ร","ร",IF('point-grade'!AF34="มส","มส",IF('point-grade'!AF34="-","ร",IF('point-grade'!AF34="","",IF('point-grade'!AF34&gt;=80,4,IF('point-grade'!AF34&gt;=75,3.5,IF('point-grade'!AF34&gt;=70,3,IF('point-grade'!AF34&gt;=65,2.5,IF('point-grade'!AF34&gt;=60,2,IF('point-grade'!AF34&gt;=55,1.5,IF('point-grade'!AF34&gt;=50,1,0)))))))))))</f>
        <v/>
      </c>
      <c r="BG34" s="20" t="str">
        <f>IF('point-grade'!AG34="ร","ร",IF('point-grade'!AG34="มส","มส",IF('point-grade'!AG34="-","ร",IF('point-grade'!AG34="","",IF('point-grade'!AG34&gt;=80,4,IF('point-grade'!AG34&gt;=75,3.5,IF('point-grade'!AG34&gt;=70,3,IF('point-grade'!AG34&gt;=65,2.5,IF('point-grade'!AG34&gt;=60,2,IF('point-grade'!AG34&gt;=55,1.5,IF('point-grade'!AG34&gt;=50,1,0)))))))))))</f>
        <v/>
      </c>
      <c r="BH34" s="20" t="str">
        <f>IF('point-grade'!AH34="ร","ร",IF('point-grade'!AH34="มส","มส",IF('point-grade'!AH34="-","ร",IF('point-grade'!AH34="","",IF('point-grade'!AH34&gt;=80,4,IF('point-grade'!AH34&gt;=75,3.5,IF('point-grade'!AH34&gt;=70,3,IF('point-grade'!AH34&gt;=65,2.5,IF('point-grade'!AH34&gt;=60,2,IF('point-grade'!AH34&gt;=55,1.5,IF('point-grade'!AH34&gt;=50,1,0)))))))))))</f>
        <v/>
      </c>
      <c r="BI34" s="20" t="str">
        <f>IF('point-grade'!AI34="ร","ร",IF('point-grade'!AI34="มส","มส",IF('point-grade'!AI34="-","ร",IF('point-grade'!AI34="","",IF('point-grade'!AI34&gt;=80,4,IF('point-grade'!AI34&gt;=75,3.5,IF('point-grade'!AI34&gt;=70,3,IF('point-grade'!AI34&gt;=65,2.5,IF('point-grade'!AI34&gt;=60,2,IF('point-grade'!AI34&gt;=55,1.5,IF('point-grade'!AI34&gt;=50,1,0)))))))))))</f>
        <v/>
      </c>
      <c r="BJ34" s="20" t="str">
        <f>IF('point-grade'!AJ34="ร","ร",IF('point-grade'!AJ34="มส","มส",IF('point-grade'!AJ34="-","ร",IF('point-grade'!AJ34="","",IF('point-grade'!AJ34&gt;=80,4,IF('point-grade'!AJ34&gt;=75,3.5,IF('point-grade'!AJ34&gt;=70,3,IF('point-grade'!AJ34&gt;=65,2.5,IF('point-grade'!AJ34&gt;=60,2,IF('point-grade'!AJ34&gt;=55,1.5,IF('point-grade'!AJ34&gt;=50,1,0)))))))))))</f>
        <v/>
      </c>
      <c r="BK34" s="20" t="str">
        <f>IF('point-grade'!AK34="ร","ร",IF('point-grade'!AK34="มส","มส",IF('point-grade'!AK34="-","ร",IF('point-grade'!AK34="","",IF('point-grade'!AK34&gt;=80,4,IF('point-grade'!AK34&gt;=75,3.5,IF('point-grade'!AK34&gt;=70,3,IF('point-grade'!AK34&gt;=65,2.5,IF('point-grade'!AK34&gt;=60,2,IF('point-grade'!AK34&gt;=55,1.5,IF('point-grade'!AK34&gt;=50,1,0)))))))))))</f>
        <v/>
      </c>
      <c r="BL34" s="20"/>
      <c r="BM34" s="35" t="str">
        <f t="shared" si="4"/>
        <v/>
      </c>
      <c r="BN34" s="35" t="str">
        <f t="shared" si="5"/>
        <v/>
      </c>
      <c r="BO34" s="35" t="str">
        <f t="shared" si="6"/>
        <v/>
      </c>
      <c r="BP34" s="35" t="str">
        <f t="shared" si="7"/>
        <v/>
      </c>
      <c r="BQ34" s="35" t="str">
        <f t="shared" si="8"/>
        <v/>
      </c>
      <c r="BR34" s="35" t="str">
        <f t="shared" si="9"/>
        <v/>
      </c>
      <c r="BS34" s="35" t="str">
        <f t="shared" si="10"/>
        <v/>
      </c>
      <c r="BT34" s="35" t="str">
        <f t="shared" si="11"/>
        <v/>
      </c>
      <c r="BU34" s="35" t="str">
        <f t="shared" si="12"/>
        <v/>
      </c>
      <c r="BV34" s="35" t="str">
        <f t="shared" si="13"/>
        <v/>
      </c>
      <c r="BW34" s="35" t="str">
        <f t="shared" si="14"/>
        <v/>
      </c>
      <c r="BX34" s="35" t="str">
        <f t="shared" si="15"/>
        <v/>
      </c>
      <c r="BY34" s="35" t="str">
        <f t="shared" si="16"/>
        <v/>
      </c>
      <c r="BZ34" s="35" t="str">
        <f t="shared" si="17"/>
        <v/>
      </c>
      <c r="CA34" s="35" t="str">
        <f t="shared" si="18"/>
        <v/>
      </c>
      <c r="CB34" s="35" t="str">
        <f t="shared" si="19"/>
        <v/>
      </c>
      <c r="CC34" s="35" t="str">
        <f t="shared" si="20"/>
        <v/>
      </c>
      <c r="CD34" s="35" t="str">
        <f t="shared" si="21"/>
        <v/>
      </c>
      <c r="CE34" s="35" t="str">
        <f t="shared" si="22"/>
        <v/>
      </c>
      <c r="CF34" s="35" t="str">
        <f t="shared" si="23"/>
        <v/>
      </c>
      <c r="CG34" s="35" t="str">
        <f t="shared" si="24"/>
        <v/>
      </c>
      <c r="CH34" s="35" t="str">
        <f t="shared" si="25"/>
        <v/>
      </c>
      <c r="CI34" s="35" t="str">
        <f t="shared" si="26"/>
        <v/>
      </c>
      <c r="CJ34" s="35" t="str">
        <f t="shared" si="27"/>
        <v/>
      </c>
      <c r="CK34" s="35" t="str">
        <f t="shared" si="28"/>
        <v/>
      </c>
      <c r="CL34" s="87" t="str">
        <f t="shared" si="29"/>
        <v>0</v>
      </c>
      <c r="CM34" s="87">
        <f>FLOOR('point-grade'!CO34,0.01)</f>
        <v>0</v>
      </c>
      <c r="CN34" s="82" t="str">
        <f t="shared" si="0"/>
        <v/>
      </c>
      <c r="CO34" s="145" t="str">
        <f t="shared" si="1"/>
        <v>0</v>
      </c>
      <c r="CP34" s="51">
        <f t="shared" si="30"/>
        <v>0</v>
      </c>
      <c r="CQ34" s="51">
        <f t="shared" si="31"/>
        <v>0</v>
      </c>
      <c r="CR34" s="51">
        <f t="shared" si="32"/>
        <v>0</v>
      </c>
      <c r="CS34" s="51">
        <f t="shared" si="33"/>
        <v>0</v>
      </c>
      <c r="CT34" s="51">
        <f t="shared" si="34"/>
        <v>0</v>
      </c>
      <c r="CU34" s="51">
        <f t="shared" si="35"/>
        <v>0</v>
      </c>
      <c r="CV34" s="51">
        <f t="shared" si="36"/>
        <v>0</v>
      </c>
      <c r="CW34" s="51">
        <f t="shared" si="37"/>
        <v>0</v>
      </c>
      <c r="CX34" s="51">
        <f t="shared" si="38"/>
        <v>0</v>
      </c>
      <c r="CY34" s="51">
        <f t="shared" si="39"/>
        <v>0</v>
      </c>
      <c r="CZ34" s="51">
        <f t="shared" si="40"/>
        <v>0</v>
      </c>
      <c r="DA34" s="51">
        <f t="shared" si="41"/>
        <v>0</v>
      </c>
      <c r="DB34" s="51">
        <f t="shared" si="42"/>
        <v>0</v>
      </c>
      <c r="DC34" s="51">
        <f t="shared" si="43"/>
        <v>0</v>
      </c>
      <c r="DD34" s="51">
        <f t="shared" si="44"/>
        <v>0</v>
      </c>
      <c r="DF34" s="51">
        <f t="shared" si="45"/>
        <v>0</v>
      </c>
      <c r="DG34" s="51">
        <f t="shared" si="46"/>
        <v>0</v>
      </c>
      <c r="DH34" s="51">
        <f t="shared" si="47"/>
        <v>0</v>
      </c>
      <c r="DI34" s="51">
        <f t="shared" si="48"/>
        <v>0</v>
      </c>
      <c r="DJ34" s="51">
        <f t="shared" si="49"/>
        <v>0</v>
      </c>
      <c r="DK34" s="51">
        <f t="shared" si="50"/>
        <v>0</v>
      </c>
      <c r="DL34" s="51">
        <f t="shared" si="51"/>
        <v>0</v>
      </c>
      <c r="DM34" s="51">
        <f t="shared" si="52"/>
        <v>0</v>
      </c>
      <c r="DN34" s="51">
        <f t="shared" si="53"/>
        <v>0</v>
      </c>
      <c r="DO34" s="51">
        <f t="shared" si="54"/>
        <v>0</v>
      </c>
      <c r="DQ34" s="43">
        <f t="shared" si="55"/>
        <v>0</v>
      </c>
      <c r="DR34" s="43">
        <f t="shared" si="56"/>
        <v>0</v>
      </c>
      <c r="DS34" s="43">
        <f t="shared" si="57"/>
        <v>0</v>
      </c>
      <c r="DT34" s="43">
        <f t="shared" si="58"/>
        <v>0</v>
      </c>
      <c r="DU34" s="43">
        <f t="shared" si="59"/>
        <v>0</v>
      </c>
      <c r="DV34" s="43">
        <f t="shared" si="60"/>
        <v>0</v>
      </c>
      <c r="DW34" s="43">
        <f t="shared" si="61"/>
        <v>0</v>
      </c>
      <c r="DX34" s="43">
        <f t="shared" si="62"/>
        <v>0</v>
      </c>
      <c r="DY34" s="43">
        <f t="shared" si="63"/>
        <v>0</v>
      </c>
      <c r="DZ34" s="43">
        <f t="shared" si="64"/>
        <v>0</v>
      </c>
      <c r="EA34" s="43">
        <f t="shared" si="65"/>
        <v>0</v>
      </c>
      <c r="EB34" s="43">
        <f t="shared" si="66"/>
        <v>0</v>
      </c>
      <c r="EC34" s="43">
        <f t="shared" si="67"/>
        <v>0</v>
      </c>
      <c r="ED34" s="43">
        <f t="shared" si="68"/>
        <v>0</v>
      </c>
      <c r="EE34" s="43">
        <f t="shared" si="69"/>
        <v>0</v>
      </c>
      <c r="EG34" s="43">
        <f t="shared" si="70"/>
        <v>0</v>
      </c>
      <c r="EH34" s="43">
        <f t="shared" si="71"/>
        <v>0</v>
      </c>
      <c r="EI34" s="43">
        <f t="shared" si="72"/>
        <v>0</v>
      </c>
      <c r="EJ34" s="43">
        <f t="shared" si="73"/>
        <v>0</v>
      </c>
      <c r="EK34" s="43">
        <f t="shared" si="74"/>
        <v>0</v>
      </c>
      <c r="EL34" s="43">
        <f t="shared" si="75"/>
        <v>0</v>
      </c>
      <c r="EM34" s="43">
        <f t="shared" si="76"/>
        <v>0</v>
      </c>
      <c r="EN34" s="43">
        <f t="shared" si="77"/>
        <v>0</v>
      </c>
      <c r="EO34" s="43">
        <f t="shared" si="78"/>
        <v>0</v>
      </c>
      <c r="EP34" s="43">
        <f t="shared" si="79"/>
        <v>0</v>
      </c>
      <c r="EQ34" s="19" t="str">
        <f t="shared" si="80"/>
        <v/>
      </c>
      <c r="ER34" s="19" t="str">
        <f t="shared" si="81"/>
        <v/>
      </c>
      <c r="ES34" s="19" t="str">
        <f t="shared" si="82"/>
        <v/>
      </c>
      <c r="ET34" s="19" t="str">
        <f t="shared" si="83"/>
        <v/>
      </c>
      <c r="EU34" s="19" t="str">
        <f t="shared" si="84"/>
        <v/>
      </c>
      <c r="EV34" s="19" t="str">
        <f t="shared" si="85"/>
        <v/>
      </c>
      <c r="EW34" s="19" t="str">
        <f t="shared" si="86"/>
        <v/>
      </c>
      <c r="EX34" s="19" t="str">
        <f t="shared" si="87"/>
        <v/>
      </c>
      <c r="EY34" s="19" t="str">
        <f t="shared" si="88"/>
        <v/>
      </c>
      <c r="EZ34" s="19" t="str">
        <f t="shared" si="89"/>
        <v/>
      </c>
      <c r="FA34" s="19" t="str">
        <f t="shared" si="90"/>
        <v/>
      </c>
      <c r="FB34" s="19" t="str">
        <f t="shared" si="91"/>
        <v/>
      </c>
      <c r="FC34" s="19" t="str">
        <f t="shared" si="92"/>
        <v/>
      </c>
      <c r="FD34" s="19" t="str">
        <f t="shared" si="93"/>
        <v/>
      </c>
      <c r="FE34" s="19" t="str">
        <f t="shared" si="94"/>
        <v/>
      </c>
      <c r="FF34" s="19" t="str">
        <f t="shared" si="95"/>
        <v/>
      </c>
      <c r="FG34" s="19" t="str">
        <f t="shared" si="96"/>
        <v/>
      </c>
      <c r="FH34" s="19" t="str">
        <f t="shared" si="97"/>
        <v/>
      </c>
      <c r="FI34" s="19" t="str">
        <f t="shared" si="98"/>
        <v/>
      </c>
      <c r="FJ34" s="19" t="str">
        <f t="shared" si="99"/>
        <v/>
      </c>
      <c r="FK34" s="19" t="str">
        <f t="shared" si="100"/>
        <v/>
      </c>
      <c r="FL34" s="19" t="str">
        <f t="shared" si="101"/>
        <v/>
      </c>
      <c r="FM34" s="19" t="str">
        <f t="shared" si="102"/>
        <v/>
      </c>
      <c r="FN34" s="19" t="str">
        <f t="shared" si="103"/>
        <v/>
      </c>
      <c r="FO34" s="19" t="str">
        <f t="shared" si="104"/>
        <v/>
      </c>
      <c r="FP34" s="19">
        <f t="shared" si="105"/>
        <v>0</v>
      </c>
      <c r="FQ34" s="85"/>
    </row>
    <row r="35" spans="1:173" ht="16.350000000000001" customHeight="1" thickBot="1" x14ac:dyDescent="0.65">
      <c r="A35" s="40"/>
      <c r="B35" s="40"/>
      <c r="C35" s="40"/>
      <c r="D35" s="40"/>
      <c r="E35" s="40"/>
      <c r="F35" s="40"/>
      <c r="G35" s="40"/>
      <c r="H35" s="40"/>
      <c r="I35" s="140"/>
      <c r="K35" s="44">
        <v>31</v>
      </c>
      <c r="L35" s="50" t="str">
        <f t="shared" si="2"/>
        <v/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91">
        <f t="shared" si="3"/>
        <v>0</v>
      </c>
      <c r="AM35" s="20" t="str">
        <f>IF('point-grade'!M35="ร","ร",IF('point-grade'!M35="มส","มส",IF('point-grade'!M35="-","ร",IF('point-grade'!M35="","",IF('point-grade'!M35&gt;=80,4,IF('point-grade'!M35&gt;=75,3.5,IF('point-grade'!M35&gt;=70,3,IF('point-grade'!M35&gt;=65,2.5,IF('point-grade'!M35&gt;=60,2,IF('point-grade'!M35&gt;=55,1.5,IF('point-grade'!M35&gt;=50,1,0)))))))))))</f>
        <v/>
      </c>
      <c r="AN35" s="20" t="str">
        <f>IF('point-grade'!N35="ร","ร",IF('point-grade'!N35="มส","มส",IF('point-grade'!N35="-","ร",IF('point-grade'!N35="","",IF('point-grade'!N35&gt;=80,4,IF('point-grade'!N35&gt;=75,3.5,IF('point-grade'!N35&gt;=70,3,IF('point-grade'!N35&gt;=65,2.5,IF('point-grade'!N35&gt;=60,2,IF('point-grade'!N35&gt;=55,1.5,IF('point-grade'!N35&gt;=50,1,0)))))))))))</f>
        <v/>
      </c>
      <c r="AO35" s="20" t="str">
        <f>IF('point-grade'!O35="ร","ร",IF('point-grade'!O35="มส","มส",IF('point-grade'!O35="-","ร",IF('point-grade'!O35="","",IF('point-grade'!O35&gt;=80,4,IF('point-grade'!O35&gt;=75,3.5,IF('point-grade'!O35&gt;=70,3,IF('point-grade'!O35&gt;=65,2.5,IF('point-grade'!O35&gt;=60,2,IF('point-grade'!O35&gt;=55,1.5,IF('point-grade'!O35&gt;=50,1,0)))))))))))</f>
        <v/>
      </c>
      <c r="AP35" s="20" t="str">
        <f>IF('point-grade'!P35="ร","ร",IF('point-grade'!P35="มส","มส",IF('point-grade'!P35="-","ร",IF('point-grade'!P35="","",IF('point-grade'!P35&gt;=80,4,IF('point-grade'!P35&gt;=75,3.5,IF('point-grade'!P35&gt;=70,3,IF('point-grade'!P35&gt;=65,2.5,IF('point-grade'!P35&gt;=60,2,IF('point-grade'!P35&gt;=55,1.5,IF('point-grade'!P35&gt;=50,1,0)))))))))))</f>
        <v/>
      </c>
      <c r="AQ35" s="20" t="str">
        <f>IF('point-grade'!Q35="ร","ร",IF('point-grade'!Q35="มส","มส",IF('point-grade'!Q35="-","ร",IF('point-grade'!Q35="","",IF('point-grade'!Q35&gt;=80,4,IF('point-grade'!Q35&gt;=75,3.5,IF('point-grade'!Q35&gt;=70,3,IF('point-grade'!Q35&gt;=65,2.5,IF('point-grade'!Q35&gt;=60,2,IF('point-grade'!Q35&gt;=55,1.5,IF('point-grade'!Q35&gt;=50,1,0)))))))))))</f>
        <v/>
      </c>
      <c r="AR35" s="20" t="str">
        <f>IF('point-grade'!R35="ร","ร",IF('point-grade'!R35="มส","มส",IF('point-grade'!R35="-","ร",IF('point-grade'!R35="","",IF('point-grade'!R35&gt;=80,4,IF('point-grade'!R35&gt;=75,3.5,IF('point-grade'!R35&gt;=70,3,IF('point-grade'!R35&gt;=65,2.5,IF('point-grade'!R35&gt;=60,2,IF('point-grade'!R35&gt;=55,1.5,IF('point-grade'!R35&gt;=50,1,0)))))))))))</f>
        <v/>
      </c>
      <c r="AS35" s="20" t="str">
        <f>IF('point-grade'!S35="ร","ร",IF('point-grade'!S35="มส","มส",IF('point-grade'!S35="-","ร",IF('point-grade'!S35="","",IF('point-grade'!S35&gt;=80,4,IF('point-grade'!S35&gt;=75,3.5,IF('point-grade'!S35&gt;=70,3,IF('point-grade'!S35&gt;=65,2.5,IF('point-grade'!S35&gt;=60,2,IF('point-grade'!S35&gt;=55,1.5,IF('point-grade'!S35&gt;=50,1,0)))))))))))</f>
        <v/>
      </c>
      <c r="AT35" s="20" t="str">
        <f>IF('point-grade'!T35="ร","ร",IF('point-grade'!T35="มส","มส",IF('point-grade'!T35="-","ร",IF('point-grade'!T35="","",IF('point-grade'!T35&gt;=80,4,IF('point-grade'!T35&gt;=75,3.5,IF('point-grade'!T35&gt;=70,3,IF('point-grade'!T35&gt;=65,2.5,IF('point-grade'!T35&gt;=60,2,IF('point-grade'!T35&gt;=55,1.5,IF('point-grade'!T35&gt;=50,1,0)))))))))))</f>
        <v/>
      </c>
      <c r="AU35" s="20" t="str">
        <f>IF('point-grade'!U35="ร","ร",IF('point-grade'!U35="มส","มส",IF('point-grade'!U35="-","ร",IF('point-grade'!U35="","",IF('point-grade'!U35&gt;=80,4,IF('point-grade'!U35&gt;=75,3.5,IF('point-grade'!U35&gt;=70,3,IF('point-grade'!U35&gt;=65,2.5,IF('point-grade'!U35&gt;=60,2,IF('point-grade'!U35&gt;=55,1.5,IF('point-grade'!U35&gt;=50,1,0)))))))))))</f>
        <v/>
      </c>
      <c r="AV35" s="20" t="str">
        <f>IF('point-grade'!V35="ร","ร",IF('point-grade'!V35="มส","มส",IF('point-grade'!V35="-","ร",IF('point-grade'!V35="","",IF('point-grade'!V35&gt;=80,4,IF('point-grade'!V35&gt;=75,3.5,IF('point-grade'!V35&gt;=70,3,IF('point-grade'!V35&gt;=65,2.5,IF('point-grade'!V35&gt;=60,2,IF('point-grade'!V35&gt;=55,1.5,IF('point-grade'!V35&gt;=50,1,0)))))))))))</f>
        <v/>
      </c>
      <c r="AW35" s="20" t="str">
        <f>IF('point-grade'!W35="ร","ร",IF('point-grade'!W35="มส","มส",IF('point-grade'!W35="-","ร",IF('point-grade'!W35="","",IF('point-grade'!W35&gt;=80,4,IF('point-grade'!W35&gt;=75,3.5,IF('point-grade'!W35&gt;=70,3,IF('point-grade'!W35&gt;=65,2.5,IF('point-grade'!W35&gt;=60,2,IF('point-grade'!W35&gt;=55,1.5,IF('point-grade'!W35&gt;=50,1,0)))))))))))</f>
        <v/>
      </c>
      <c r="AX35" s="20" t="str">
        <f>IF('point-grade'!X35="ร","ร",IF('point-grade'!X35="มส","มส",IF('point-grade'!X35="-","ร",IF('point-grade'!X35="","",IF('point-grade'!X35&gt;=80,4,IF('point-grade'!X35&gt;=75,3.5,IF('point-grade'!X35&gt;=70,3,IF('point-grade'!X35&gt;=65,2.5,IF('point-grade'!X35&gt;=60,2,IF('point-grade'!X35&gt;=55,1.5,IF('point-grade'!X35&gt;=50,1,0)))))))))))</f>
        <v/>
      </c>
      <c r="AY35" s="20" t="str">
        <f>IF('point-grade'!Y35="ร","ร",IF('point-grade'!Y35="มส","มส",IF('point-grade'!Y35="-","ร",IF('point-grade'!Y35="","",IF('point-grade'!Y35&gt;=80,4,IF('point-grade'!Y35&gt;=75,3.5,IF('point-grade'!Y35&gt;=70,3,IF('point-grade'!Y35&gt;=65,2.5,IF('point-grade'!Y35&gt;=60,2,IF('point-grade'!Y35&gt;=55,1.5,IF('point-grade'!Y35&gt;=50,1,0)))))))))))</f>
        <v/>
      </c>
      <c r="AZ35" s="20" t="str">
        <f>IF('point-grade'!Z35="ร","ร",IF('point-grade'!Z35="มส","มส",IF('point-grade'!Z35="-","ร",IF('point-grade'!Z35="","",IF('point-grade'!Z35&gt;=80,4,IF('point-grade'!Z35&gt;=75,3.5,IF('point-grade'!Z35&gt;=70,3,IF('point-grade'!Z35&gt;=65,2.5,IF('point-grade'!Z35&gt;=60,2,IF('point-grade'!Z35&gt;=55,1.5,IF('point-grade'!Z35&gt;=50,1,0)))))))))))</f>
        <v/>
      </c>
      <c r="BA35" s="20" t="str">
        <f>IF('point-grade'!AA35="ร","ร",IF('point-grade'!AA35="มส","มส",IF('point-grade'!AA35="-","ร",IF('point-grade'!AA35="","",IF('point-grade'!AA35&gt;=80,4,IF('point-grade'!AA35&gt;=75,3.5,IF('point-grade'!AA35&gt;=70,3,IF('point-grade'!AA35&gt;=65,2.5,IF('point-grade'!AA35&gt;=60,2,IF('point-grade'!AA35&gt;=55,1.5,IF('point-grade'!AA35&gt;=50,1,0)))))))))))</f>
        <v/>
      </c>
      <c r="BB35" s="20" t="str">
        <f>IF('point-grade'!AB35="ร","ร",IF('point-grade'!AB35="มส","มส",IF('point-grade'!AB35="-","ร",IF('point-grade'!AB35="","",IF('point-grade'!AB35&gt;=80,4,IF('point-grade'!AB35&gt;=75,3.5,IF('point-grade'!AB35&gt;=70,3,IF('point-grade'!AB35&gt;=65,2.5,IF('point-grade'!AB35&gt;=60,2,IF('point-grade'!AB35&gt;=55,1.5,IF('point-grade'!AB35&gt;=50,1,0)))))))))))</f>
        <v/>
      </c>
      <c r="BC35" s="20" t="str">
        <f>IF('point-grade'!AC35="ร","ร",IF('point-grade'!AC35="มส","มส",IF('point-grade'!AC35="-","ร",IF('point-grade'!AC35="","",IF('point-grade'!AC35&gt;=80,4,IF('point-grade'!AC35&gt;=75,3.5,IF('point-grade'!AC35&gt;=70,3,IF('point-grade'!AC35&gt;=65,2.5,IF('point-grade'!AC35&gt;=60,2,IF('point-grade'!AC35&gt;=55,1.5,IF('point-grade'!AC35&gt;=50,1,0)))))))))))</f>
        <v/>
      </c>
      <c r="BD35" s="20" t="str">
        <f>IF('point-grade'!AD35="ร","ร",IF('point-grade'!AD35="มส","มส",IF('point-grade'!AD35="-","ร",IF('point-grade'!AD35="","",IF('point-grade'!AD35&gt;=80,4,IF('point-grade'!AD35&gt;=75,3.5,IF('point-grade'!AD35&gt;=70,3,IF('point-grade'!AD35&gt;=65,2.5,IF('point-grade'!AD35&gt;=60,2,IF('point-grade'!AD35&gt;=55,1.5,IF('point-grade'!AD35&gt;=50,1,0)))))))))))</f>
        <v/>
      </c>
      <c r="BE35" s="20" t="str">
        <f>IF('point-grade'!AE35="ร","ร",IF('point-grade'!AE35="มส","มส",IF('point-grade'!AE35="-","ร",IF('point-grade'!AE35="","",IF('point-grade'!AE35&gt;=80,4,IF('point-grade'!AE35&gt;=75,3.5,IF('point-grade'!AE35&gt;=70,3,IF('point-grade'!AE35&gt;=65,2.5,IF('point-grade'!AE35&gt;=60,2,IF('point-grade'!AE35&gt;=55,1.5,IF('point-grade'!AE35&gt;=50,1,0)))))))))))</f>
        <v/>
      </c>
      <c r="BF35" s="20" t="str">
        <f>IF('point-grade'!AF35="ร","ร",IF('point-grade'!AF35="มส","มส",IF('point-grade'!AF35="-","ร",IF('point-grade'!AF35="","",IF('point-grade'!AF35&gt;=80,4,IF('point-grade'!AF35&gt;=75,3.5,IF('point-grade'!AF35&gt;=70,3,IF('point-grade'!AF35&gt;=65,2.5,IF('point-grade'!AF35&gt;=60,2,IF('point-grade'!AF35&gt;=55,1.5,IF('point-grade'!AF35&gt;=50,1,0)))))))))))</f>
        <v/>
      </c>
      <c r="BG35" s="20" t="str">
        <f>IF('point-grade'!AG35="ร","ร",IF('point-grade'!AG35="มส","มส",IF('point-grade'!AG35="-","ร",IF('point-grade'!AG35="","",IF('point-grade'!AG35&gt;=80,4,IF('point-grade'!AG35&gt;=75,3.5,IF('point-grade'!AG35&gt;=70,3,IF('point-grade'!AG35&gt;=65,2.5,IF('point-grade'!AG35&gt;=60,2,IF('point-grade'!AG35&gt;=55,1.5,IF('point-grade'!AG35&gt;=50,1,0)))))))))))</f>
        <v/>
      </c>
      <c r="BH35" s="20" t="str">
        <f>IF('point-grade'!AH35="ร","ร",IF('point-grade'!AH35="มส","มส",IF('point-grade'!AH35="-","ร",IF('point-grade'!AH35="","",IF('point-grade'!AH35&gt;=80,4,IF('point-grade'!AH35&gt;=75,3.5,IF('point-grade'!AH35&gt;=70,3,IF('point-grade'!AH35&gt;=65,2.5,IF('point-grade'!AH35&gt;=60,2,IF('point-grade'!AH35&gt;=55,1.5,IF('point-grade'!AH35&gt;=50,1,0)))))))))))</f>
        <v/>
      </c>
      <c r="BI35" s="20" t="str">
        <f>IF('point-grade'!AI35="ร","ร",IF('point-grade'!AI35="มส","มส",IF('point-grade'!AI35="-","ร",IF('point-grade'!AI35="","",IF('point-grade'!AI35&gt;=80,4,IF('point-grade'!AI35&gt;=75,3.5,IF('point-grade'!AI35&gt;=70,3,IF('point-grade'!AI35&gt;=65,2.5,IF('point-grade'!AI35&gt;=60,2,IF('point-grade'!AI35&gt;=55,1.5,IF('point-grade'!AI35&gt;=50,1,0)))))))))))</f>
        <v/>
      </c>
      <c r="BJ35" s="20" t="str">
        <f>IF('point-grade'!AJ35="ร","ร",IF('point-grade'!AJ35="มส","มส",IF('point-grade'!AJ35="-","ร",IF('point-grade'!AJ35="","",IF('point-grade'!AJ35&gt;=80,4,IF('point-grade'!AJ35&gt;=75,3.5,IF('point-grade'!AJ35&gt;=70,3,IF('point-grade'!AJ35&gt;=65,2.5,IF('point-grade'!AJ35&gt;=60,2,IF('point-grade'!AJ35&gt;=55,1.5,IF('point-grade'!AJ35&gt;=50,1,0)))))))))))</f>
        <v/>
      </c>
      <c r="BK35" s="20" t="str">
        <f>IF('point-grade'!AK35="ร","ร",IF('point-grade'!AK35="มส","มส",IF('point-grade'!AK35="-","ร",IF('point-grade'!AK35="","",IF('point-grade'!AK35&gt;=80,4,IF('point-grade'!AK35&gt;=75,3.5,IF('point-grade'!AK35&gt;=70,3,IF('point-grade'!AK35&gt;=65,2.5,IF('point-grade'!AK35&gt;=60,2,IF('point-grade'!AK35&gt;=55,1.5,IF('point-grade'!AK35&gt;=50,1,0)))))))))))</f>
        <v/>
      </c>
      <c r="BL35" s="20"/>
      <c r="BM35" s="35" t="str">
        <f t="shared" si="4"/>
        <v/>
      </c>
      <c r="BN35" s="35" t="str">
        <f t="shared" si="5"/>
        <v/>
      </c>
      <c r="BO35" s="35" t="str">
        <f t="shared" si="6"/>
        <v/>
      </c>
      <c r="BP35" s="35" t="str">
        <f t="shared" si="7"/>
        <v/>
      </c>
      <c r="BQ35" s="35" t="str">
        <f t="shared" si="8"/>
        <v/>
      </c>
      <c r="BR35" s="35" t="str">
        <f t="shared" si="9"/>
        <v/>
      </c>
      <c r="BS35" s="35" t="str">
        <f t="shared" si="10"/>
        <v/>
      </c>
      <c r="BT35" s="35" t="str">
        <f t="shared" si="11"/>
        <v/>
      </c>
      <c r="BU35" s="35" t="str">
        <f t="shared" si="12"/>
        <v/>
      </c>
      <c r="BV35" s="35" t="str">
        <f t="shared" si="13"/>
        <v/>
      </c>
      <c r="BW35" s="35" t="str">
        <f t="shared" si="14"/>
        <v/>
      </c>
      <c r="BX35" s="35" t="str">
        <f t="shared" si="15"/>
        <v/>
      </c>
      <c r="BY35" s="35" t="str">
        <f t="shared" si="16"/>
        <v/>
      </c>
      <c r="BZ35" s="35" t="str">
        <f t="shared" si="17"/>
        <v/>
      </c>
      <c r="CA35" s="35" t="str">
        <f t="shared" si="18"/>
        <v/>
      </c>
      <c r="CB35" s="35" t="str">
        <f t="shared" si="19"/>
        <v/>
      </c>
      <c r="CC35" s="35" t="str">
        <f t="shared" si="20"/>
        <v/>
      </c>
      <c r="CD35" s="35" t="str">
        <f t="shared" si="21"/>
        <v/>
      </c>
      <c r="CE35" s="35" t="str">
        <f t="shared" si="22"/>
        <v/>
      </c>
      <c r="CF35" s="35" t="str">
        <f t="shared" si="23"/>
        <v/>
      </c>
      <c r="CG35" s="35" t="str">
        <f t="shared" si="24"/>
        <v/>
      </c>
      <c r="CH35" s="35" t="str">
        <f t="shared" si="25"/>
        <v/>
      </c>
      <c r="CI35" s="35" t="str">
        <f t="shared" si="26"/>
        <v/>
      </c>
      <c r="CJ35" s="35" t="str">
        <f t="shared" si="27"/>
        <v/>
      </c>
      <c r="CK35" s="35" t="str">
        <f t="shared" si="28"/>
        <v/>
      </c>
      <c r="CL35" s="87" t="str">
        <f t="shared" si="29"/>
        <v>0</v>
      </c>
      <c r="CM35" s="87">
        <f>FLOOR('point-grade'!CO35,0.01)</f>
        <v>0</v>
      </c>
      <c r="CN35" s="82" t="str">
        <f t="shared" si="0"/>
        <v/>
      </c>
      <c r="CO35" s="145" t="str">
        <f t="shared" si="1"/>
        <v>0</v>
      </c>
      <c r="CP35" s="51">
        <f t="shared" si="30"/>
        <v>0</v>
      </c>
      <c r="CQ35" s="51">
        <f t="shared" si="31"/>
        <v>0</v>
      </c>
      <c r="CR35" s="51">
        <f t="shared" si="32"/>
        <v>0</v>
      </c>
      <c r="CS35" s="51">
        <f t="shared" si="33"/>
        <v>0</v>
      </c>
      <c r="CT35" s="51">
        <f t="shared" si="34"/>
        <v>0</v>
      </c>
      <c r="CU35" s="51">
        <f t="shared" si="35"/>
        <v>0</v>
      </c>
      <c r="CV35" s="51">
        <f t="shared" si="36"/>
        <v>0</v>
      </c>
      <c r="CW35" s="51">
        <f t="shared" si="37"/>
        <v>0</v>
      </c>
      <c r="CX35" s="51">
        <f t="shared" si="38"/>
        <v>0</v>
      </c>
      <c r="CY35" s="51">
        <f t="shared" si="39"/>
        <v>0</v>
      </c>
      <c r="CZ35" s="51">
        <f t="shared" si="40"/>
        <v>0</v>
      </c>
      <c r="DA35" s="51">
        <f t="shared" si="41"/>
        <v>0</v>
      </c>
      <c r="DB35" s="51">
        <f t="shared" si="42"/>
        <v>0</v>
      </c>
      <c r="DC35" s="51">
        <f t="shared" si="43"/>
        <v>0</v>
      </c>
      <c r="DD35" s="51">
        <f t="shared" si="44"/>
        <v>0</v>
      </c>
      <c r="DF35" s="51">
        <f t="shared" si="45"/>
        <v>0</v>
      </c>
      <c r="DG35" s="51">
        <f t="shared" si="46"/>
        <v>0</v>
      </c>
      <c r="DH35" s="51">
        <f t="shared" si="47"/>
        <v>0</v>
      </c>
      <c r="DI35" s="51">
        <f t="shared" si="48"/>
        <v>0</v>
      </c>
      <c r="DJ35" s="51">
        <f t="shared" si="49"/>
        <v>0</v>
      </c>
      <c r="DK35" s="51">
        <f t="shared" si="50"/>
        <v>0</v>
      </c>
      <c r="DL35" s="51">
        <f t="shared" si="51"/>
        <v>0</v>
      </c>
      <c r="DM35" s="51">
        <f t="shared" si="52"/>
        <v>0</v>
      </c>
      <c r="DN35" s="51">
        <f t="shared" si="53"/>
        <v>0</v>
      </c>
      <c r="DO35" s="51">
        <f t="shared" si="54"/>
        <v>0</v>
      </c>
      <c r="DQ35" s="43">
        <f t="shared" si="55"/>
        <v>0</v>
      </c>
      <c r="DR35" s="43">
        <f t="shared" si="56"/>
        <v>0</v>
      </c>
      <c r="DS35" s="43">
        <f t="shared" si="57"/>
        <v>0</v>
      </c>
      <c r="DT35" s="43">
        <f t="shared" si="58"/>
        <v>0</v>
      </c>
      <c r="DU35" s="43">
        <f t="shared" si="59"/>
        <v>0</v>
      </c>
      <c r="DV35" s="43">
        <f t="shared" si="60"/>
        <v>0</v>
      </c>
      <c r="DW35" s="43">
        <f t="shared" si="61"/>
        <v>0</v>
      </c>
      <c r="DX35" s="43">
        <f t="shared" si="62"/>
        <v>0</v>
      </c>
      <c r="DY35" s="43">
        <f t="shared" si="63"/>
        <v>0</v>
      </c>
      <c r="DZ35" s="43">
        <f t="shared" si="64"/>
        <v>0</v>
      </c>
      <c r="EA35" s="43">
        <f t="shared" si="65"/>
        <v>0</v>
      </c>
      <c r="EB35" s="43">
        <f t="shared" si="66"/>
        <v>0</v>
      </c>
      <c r="EC35" s="43">
        <f t="shared" si="67"/>
        <v>0</v>
      </c>
      <c r="ED35" s="43">
        <f t="shared" si="68"/>
        <v>0</v>
      </c>
      <c r="EE35" s="43">
        <f t="shared" si="69"/>
        <v>0</v>
      </c>
      <c r="EG35" s="43">
        <f t="shared" si="70"/>
        <v>0</v>
      </c>
      <c r="EH35" s="43">
        <f t="shared" si="71"/>
        <v>0</v>
      </c>
      <c r="EI35" s="43">
        <f t="shared" si="72"/>
        <v>0</v>
      </c>
      <c r="EJ35" s="43">
        <f t="shared" si="73"/>
        <v>0</v>
      </c>
      <c r="EK35" s="43">
        <f t="shared" si="74"/>
        <v>0</v>
      </c>
      <c r="EL35" s="43">
        <f t="shared" si="75"/>
        <v>0</v>
      </c>
      <c r="EM35" s="43">
        <f t="shared" si="76"/>
        <v>0</v>
      </c>
      <c r="EN35" s="43">
        <f t="shared" si="77"/>
        <v>0</v>
      </c>
      <c r="EO35" s="43">
        <f t="shared" si="78"/>
        <v>0</v>
      </c>
      <c r="EP35" s="43">
        <f t="shared" si="79"/>
        <v>0</v>
      </c>
      <c r="EQ35" s="19" t="str">
        <f t="shared" si="80"/>
        <v/>
      </c>
      <c r="ER35" s="19" t="str">
        <f t="shared" si="81"/>
        <v/>
      </c>
      <c r="ES35" s="19" t="str">
        <f t="shared" si="82"/>
        <v/>
      </c>
      <c r="ET35" s="19" t="str">
        <f t="shared" si="83"/>
        <v/>
      </c>
      <c r="EU35" s="19" t="str">
        <f t="shared" si="84"/>
        <v/>
      </c>
      <c r="EV35" s="19" t="str">
        <f t="shared" si="85"/>
        <v/>
      </c>
      <c r="EW35" s="19" t="str">
        <f t="shared" si="86"/>
        <v/>
      </c>
      <c r="EX35" s="19" t="str">
        <f t="shared" si="87"/>
        <v/>
      </c>
      <c r="EY35" s="19" t="str">
        <f t="shared" si="88"/>
        <v/>
      </c>
      <c r="EZ35" s="19" t="str">
        <f t="shared" si="89"/>
        <v/>
      </c>
      <c r="FA35" s="19" t="str">
        <f t="shared" si="90"/>
        <v/>
      </c>
      <c r="FB35" s="19" t="str">
        <f t="shared" si="91"/>
        <v/>
      </c>
      <c r="FC35" s="19" t="str">
        <f t="shared" si="92"/>
        <v/>
      </c>
      <c r="FD35" s="19" t="str">
        <f t="shared" si="93"/>
        <v/>
      </c>
      <c r="FE35" s="19" t="str">
        <f t="shared" si="94"/>
        <v/>
      </c>
      <c r="FF35" s="19" t="str">
        <f t="shared" si="95"/>
        <v/>
      </c>
      <c r="FG35" s="19" t="str">
        <f t="shared" si="96"/>
        <v/>
      </c>
      <c r="FH35" s="19" t="str">
        <f t="shared" si="97"/>
        <v/>
      </c>
      <c r="FI35" s="19" t="str">
        <f t="shared" si="98"/>
        <v/>
      </c>
      <c r="FJ35" s="19" t="str">
        <f t="shared" si="99"/>
        <v/>
      </c>
      <c r="FK35" s="19" t="str">
        <f t="shared" si="100"/>
        <v/>
      </c>
      <c r="FL35" s="19" t="str">
        <f t="shared" si="101"/>
        <v/>
      </c>
      <c r="FM35" s="19" t="str">
        <f t="shared" si="102"/>
        <v/>
      </c>
      <c r="FN35" s="19" t="str">
        <f t="shared" si="103"/>
        <v/>
      </c>
      <c r="FO35" s="19" t="str">
        <f t="shared" si="104"/>
        <v/>
      </c>
      <c r="FP35" s="19">
        <f t="shared" si="105"/>
        <v>0</v>
      </c>
      <c r="FQ35" s="85"/>
    </row>
    <row r="36" spans="1:173" ht="16.350000000000001" customHeight="1" thickBot="1" x14ac:dyDescent="0.65">
      <c r="A36" s="42"/>
      <c r="B36" s="42"/>
      <c r="C36" s="42"/>
      <c r="D36" s="42"/>
      <c r="E36" s="42"/>
      <c r="F36" s="42"/>
      <c r="G36" s="40"/>
      <c r="H36" s="40"/>
      <c r="I36" s="140"/>
      <c r="K36" s="44">
        <v>32</v>
      </c>
      <c r="L36" s="50" t="str">
        <f t="shared" si="2"/>
        <v/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91">
        <f t="shared" si="3"/>
        <v>0</v>
      </c>
      <c r="AM36" s="20" t="str">
        <f>IF('point-grade'!M36="ร","ร",IF('point-grade'!M36="มส","มส",IF('point-grade'!M36="-","ร",IF('point-grade'!M36="","",IF('point-grade'!M36&gt;=80,4,IF('point-grade'!M36&gt;=75,3.5,IF('point-grade'!M36&gt;=70,3,IF('point-grade'!M36&gt;=65,2.5,IF('point-grade'!M36&gt;=60,2,IF('point-grade'!M36&gt;=55,1.5,IF('point-grade'!M36&gt;=50,1,0)))))))))))</f>
        <v/>
      </c>
      <c r="AN36" s="20" t="str">
        <f>IF('point-grade'!N36="ร","ร",IF('point-grade'!N36="มส","มส",IF('point-grade'!N36="-","ร",IF('point-grade'!N36="","",IF('point-grade'!N36&gt;=80,4,IF('point-grade'!N36&gt;=75,3.5,IF('point-grade'!N36&gt;=70,3,IF('point-grade'!N36&gt;=65,2.5,IF('point-grade'!N36&gt;=60,2,IF('point-grade'!N36&gt;=55,1.5,IF('point-grade'!N36&gt;=50,1,0)))))))))))</f>
        <v/>
      </c>
      <c r="AO36" s="20" t="str">
        <f>IF('point-grade'!O36="ร","ร",IF('point-grade'!O36="มส","มส",IF('point-grade'!O36="-","ร",IF('point-grade'!O36="","",IF('point-grade'!O36&gt;=80,4,IF('point-grade'!O36&gt;=75,3.5,IF('point-grade'!O36&gt;=70,3,IF('point-grade'!O36&gt;=65,2.5,IF('point-grade'!O36&gt;=60,2,IF('point-grade'!O36&gt;=55,1.5,IF('point-grade'!O36&gt;=50,1,0)))))))))))</f>
        <v/>
      </c>
      <c r="AP36" s="20" t="str">
        <f>IF('point-grade'!P36="ร","ร",IF('point-grade'!P36="มส","มส",IF('point-grade'!P36="-","ร",IF('point-grade'!P36="","",IF('point-grade'!P36&gt;=80,4,IF('point-grade'!P36&gt;=75,3.5,IF('point-grade'!P36&gt;=70,3,IF('point-grade'!P36&gt;=65,2.5,IF('point-grade'!P36&gt;=60,2,IF('point-grade'!P36&gt;=55,1.5,IF('point-grade'!P36&gt;=50,1,0)))))))))))</f>
        <v/>
      </c>
      <c r="AQ36" s="20" t="str">
        <f>IF('point-grade'!Q36="ร","ร",IF('point-grade'!Q36="มส","มส",IF('point-grade'!Q36="-","ร",IF('point-grade'!Q36="","",IF('point-grade'!Q36&gt;=80,4,IF('point-grade'!Q36&gt;=75,3.5,IF('point-grade'!Q36&gt;=70,3,IF('point-grade'!Q36&gt;=65,2.5,IF('point-grade'!Q36&gt;=60,2,IF('point-grade'!Q36&gt;=55,1.5,IF('point-grade'!Q36&gt;=50,1,0)))))))))))</f>
        <v/>
      </c>
      <c r="AR36" s="20" t="str">
        <f>IF('point-grade'!R36="ร","ร",IF('point-grade'!R36="มส","มส",IF('point-grade'!R36="-","ร",IF('point-grade'!R36="","",IF('point-grade'!R36&gt;=80,4,IF('point-grade'!R36&gt;=75,3.5,IF('point-grade'!R36&gt;=70,3,IF('point-grade'!R36&gt;=65,2.5,IF('point-grade'!R36&gt;=60,2,IF('point-grade'!R36&gt;=55,1.5,IF('point-grade'!R36&gt;=50,1,0)))))))))))</f>
        <v/>
      </c>
      <c r="AS36" s="20" t="str">
        <f>IF('point-grade'!S36="ร","ร",IF('point-grade'!S36="มส","มส",IF('point-grade'!S36="-","ร",IF('point-grade'!S36="","",IF('point-grade'!S36&gt;=80,4,IF('point-grade'!S36&gt;=75,3.5,IF('point-grade'!S36&gt;=70,3,IF('point-grade'!S36&gt;=65,2.5,IF('point-grade'!S36&gt;=60,2,IF('point-grade'!S36&gt;=55,1.5,IF('point-grade'!S36&gt;=50,1,0)))))))))))</f>
        <v/>
      </c>
      <c r="AT36" s="20" t="str">
        <f>IF('point-grade'!T36="ร","ร",IF('point-grade'!T36="มส","มส",IF('point-grade'!T36="-","ร",IF('point-grade'!T36="","",IF('point-grade'!T36&gt;=80,4,IF('point-grade'!T36&gt;=75,3.5,IF('point-grade'!T36&gt;=70,3,IF('point-grade'!T36&gt;=65,2.5,IF('point-grade'!T36&gt;=60,2,IF('point-grade'!T36&gt;=55,1.5,IF('point-grade'!T36&gt;=50,1,0)))))))))))</f>
        <v/>
      </c>
      <c r="AU36" s="20" t="str">
        <f>IF('point-grade'!U36="ร","ร",IF('point-grade'!U36="มส","มส",IF('point-grade'!U36="-","ร",IF('point-grade'!U36="","",IF('point-grade'!U36&gt;=80,4,IF('point-grade'!U36&gt;=75,3.5,IF('point-grade'!U36&gt;=70,3,IF('point-grade'!U36&gt;=65,2.5,IF('point-grade'!U36&gt;=60,2,IF('point-grade'!U36&gt;=55,1.5,IF('point-grade'!U36&gt;=50,1,0)))))))))))</f>
        <v/>
      </c>
      <c r="AV36" s="20" t="str">
        <f>IF('point-grade'!V36="ร","ร",IF('point-grade'!V36="มส","มส",IF('point-grade'!V36="-","ร",IF('point-grade'!V36="","",IF('point-grade'!V36&gt;=80,4,IF('point-grade'!V36&gt;=75,3.5,IF('point-grade'!V36&gt;=70,3,IF('point-grade'!V36&gt;=65,2.5,IF('point-grade'!V36&gt;=60,2,IF('point-grade'!V36&gt;=55,1.5,IF('point-grade'!V36&gt;=50,1,0)))))))))))</f>
        <v/>
      </c>
      <c r="AW36" s="20" t="str">
        <f>IF('point-grade'!W36="ร","ร",IF('point-grade'!W36="มส","มส",IF('point-grade'!W36="-","ร",IF('point-grade'!W36="","",IF('point-grade'!W36&gt;=80,4,IF('point-grade'!W36&gt;=75,3.5,IF('point-grade'!W36&gt;=70,3,IF('point-grade'!W36&gt;=65,2.5,IF('point-grade'!W36&gt;=60,2,IF('point-grade'!W36&gt;=55,1.5,IF('point-grade'!W36&gt;=50,1,0)))))))))))</f>
        <v/>
      </c>
      <c r="AX36" s="20" t="str">
        <f>IF('point-grade'!X36="ร","ร",IF('point-grade'!X36="มส","มส",IF('point-grade'!X36="-","ร",IF('point-grade'!X36="","",IF('point-grade'!X36&gt;=80,4,IF('point-grade'!X36&gt;=75,3.5,IF('point-grade'!X36&gt;=70,3,IF('point-grade'!X36&gt;=65,2.5,IF('point-grade'!X36&gt;=60,2,IF('point-grade'!X36&gt;=55,1.5,IF('point-grade'!X36&gt;=50,1,0)))))))))))</f>
        <v/>
      </c>
      <c r="AY36" s="20" t="str">
        <f>IF('point-grade'!Y36="ร","ร",IF('point-grade'!Y36="มส","มส",IF('point-grade'!Y36="-","ร",IF('point-grade'!Y36="","",IF('point-grade'!Y36&gt;=80,4,IF('point-grade'!Y36&gt;=75,3.5,IF('point-grade'!Y36&gt;=70,3,IF('point-grade'!Y36&gt;=65,2.5,IF('point-grade'!Y36&gt;=60,2,IF('point-grade'!Y36&gt;=55,1.5,IF('point-grade'!Y36&gt;=50,1,0)))))))))))</f>
        <v/>
      </c>
      <c r="AZ36" s="20" t="str">
        <f>IF('point-grade'!Z36="ร","ร",IF('point-grade'!Z36="มส","มส",IF('point-grade'!Z36="-","ร",IF('point-grade'!Z36="","",IF('point-grade'!Z36&gt;=80,4,IF('point-grade'!Z36&gt;=75,3.5,IF('point-grade'!Z36&gt;=70,3,IF('point-grade'!Z36&gt;=65,2.5,IF('point-grade'!Z36&gt;=60,2,IF('point-grade'!Z36&gt;=55,1.5,IF('point-grade'!Z36&gt;=50,1,0)))))))))))</f>
        <v/>
      </c>
      <c r="BA36" s="20" t="str">
        <f>IF('point-grade'!AA36="ร","ร",IF('point-grade'!AA36="มส","มส",IF('point-grade'!AA36="-","ร",IF('point-grade'!AA36="","",IF('point-grade'!AA36&gt;=80,4,IF('point-grade'!AA36&gt;=75,3.5,IF('point-grade'!AA36&gt;=70,3,IF('point-grade'!AA36&gt;=65,2.5,IF('point-grade'!AA36&gt;=60,2,IF('point-grade'!AA36&gt;=55,1.5,IF('point-grade'!AA36&gt;=50,1,0)))))))))))</f>
        <v/>
      </c>
      <c r="BB36" s="20" t="str">
        <f>IF('point-grade'!AB36="ร","ร",IF('point-grade'!AB36="มส","มส",IF('point-grade'!AB36="-","ร",IF('point-grade'!AB36="","",IF('point-grade'!AB36&gt;=80,4,IF('point-grade'!AB36&gt;=75,3.5,IF('point-grade'!AB36&gt;=70,3,IF('point-grade'!AB36&gt;=65,2.5,IF('point-grade'!AB36&gt;=60,2,IF('point-grade'!AB36&gt;=55,1.5,IF('point-grade'!AB36&gt;=50,1,0)))))))))))</f>
        <v/>
      </c>
      <c r="BC36" s="20" t="str">
        <f>IF('point-grade'!AC36="ร","ร",IF('point-grade'!AC36="มส","มส",IF('point-grade'!AC36="-","ร",IF('point-grade'!AC36="","",IF('point-grade'!AC36&gt;=80,4,IF('point-grade'!AC36&gt;=75,3.5,IF('point-grade'!AC36&gt;=70,3,IF('point-grade'!AC36&gt;=65,2.5,IF('point-grade'!AC36&gt;=60,2,IF('point-grade'!AC36&gt;=55,1.5,IF('point-grade'!AC36&gt;=50,1,0)))))))))))</f>
        <v/>
      </c>
      <c r="BD36" s="20" t="str">
        <f>IF('point-grade'!AD36="ร","ร",IF('point-grade'!AD36="มส","มส",IF('point-grade'!AD36="-","ร",IF('point-grade'!AD36="","",IF('point-grade'!AD36&gt;=80,4,IF('point-grade'!AD36&gt;=75,3.5,IF('point-grade'!AD36&gt;=70,3,IF('point-grade'!AD36&gt;=65,2.5,IF('point-grade'!AD36&gt;=60,2,IF('point-grade'!AD36&gt;=55,1.5,IF('point-grade'!AD36&gt;=50,1,0)))))))))))</f>
        <v/>
      </c>
      <c r="BE36" s="20" t="str">
        <f>IF('point-grade'!AE36="ร","ร",IF('point-grade'!AE36="มส","มส",IF('point-grade'!AE36="-","ร",IF('point-grade'!AE36="","",IF('point-grade'!AE36&gt;=80,4,IF('point-grade'!AE36&gt;=75,3.5,IF('point-grade'!AE36&gt;=70,3,IF('point-grade'!AE36&gt;=65,2.5,IF('point-grade'!AE36&gt;=60,2,IF('point-grade'!AE36&gt;=55,1.5,IF('point-grade'!AE36&gt;=50,1,0)))))))))))</f>
        <v/>
      </c>
      <c r="BF36" s="20" t="str">
        <f>IF('point-grade'!AF36="ร","ร",IF('point-grade'!AF36="มส","มส",IF('point-grade'!AF36="-","ร",IF('point-grade'!AF36="","",IF('point-grade'!AF36&gt;=80,4,IF('point-grade'!AF36&gt;=75,3.5,IF('point-grade'!AF36&gt;=70,3,IF('point-grade'!AF36&gt;=65,2.5,IF('point-grade'!AF36&gt;=60,2,IF('point-grade'!AF36&gt;=55,1.5,IF('point-grade'!AF36&gt;=50,1,0)))))))))))</f>
        <v/>
      </c>
      <c r="BG36" s="20" t="str">
        <f>IF('point-grade'!AG36="ร","ร",IF('point-grade'!AG36="มส","มส",IF('point-grade'!AG36="-","ร",IF('point-grade'!AG36="","",IF('point-grade'!AG36&gt;=80,4,IF('point-grade'!AG36&gt;=75,3.5,IF('point-grade'!AG36&gt;=70,3,IF('point-grade'!AG36&gt;=65,2.5,IF('point-grade'!AG36&gt;=60,2,IF('point-grade'!AG36&gt;=55,1.5,IF('point-grade'!AG36&gt;=50,1,0)))))))))))</f>
        <v/>
      </c>
      <c r="BH36" s="20" t="str">
        <f>IF('point-grade'!AH36="ร","ร",IF('point-grade'!AH36="มส","มส",IF('point-grade'!AH36="-","ร",IF('point-grade'!AH36="","",IF('point-grade'!AH36&gt;=80,4,IF('point-grade'!AH36&gt;=75,3.5,IF('point-grade'!AH36&gt;=70,3,IF('point-grade'!AH36&gt;=65,2.5,IF('point-grade'!AH36&gt;=60,2,IF('point-grade'!AH36&gt;=55,1.5,IF('point-grade'!AH36&gt;=50,1,0)))))))))))</f>
        <v/>
      </c>
      <c r="BI36" s="20" t="str">
        <f>IF('point-grade'!AI36="ร","ร",IF('point-grade'!AI36="มส","มส",IF('point-grade'!AI36="-","ร",IF('point-grade'!AI36="","",IF('point-grade'!AI36&gt;=80,4,IF('point-grade'!AI36&gt;=75,3.5,IF('point-grade'!AI36&gt;=70,3,IF('point-grade'!AI36&gt;=65,2.5,IF('point-grade'!AI36&gt;=60,2,IF('point-grade'!AI36&gt;=55,1.5,IF('point-grade'!AI36&gt;=50,1,0)))))))))))</f>
        <v/>
      </c>
      <c r="BJ36" s="20" t="str">
        <f>IF('point-grade'!AJ36="ร","ร",IF('point-grade'!AJ36="มส","มส",IF('point-grade'!AJ36="-","ร",IF('point-grade'!AJ36="","",IF('point-grade'!AJ36&gt;=80,4,IF('point-grade'!AJ36&gt;=75,3.5,IF('point-grade'!AJ36&gt;=70,3,IF('point-grade'!AJ36&gt;=65,2.5,IF('point-grade'!AJ36&gt;=60,2,IF('point-grade'!AJ36&gt;=55,1.5,IF('point-grade'!AJ36&gt;=50,1,0)))))))))))</f>
        <v/>
      </c>
      <c r="BK36" s="20" t="str">
        <f>IF('point-grade'!AK36="ร","ร",IF('point-grade'!AK36="มส","มส",IF('point-grade'!AK36="-","ร",IF('point-grade'!AK36="","",IF('point-grade'!AK36&gt;=80,4,IF('point-grade'!AK36&gt;=75,3.5,IF('point-grade'!AK36&gt;=70,3,IF('point-grade'!AK36&gt;=65,2.5,IF('point-grade'!AK36&gt;=60,2,IF('point-grade'!AK36&gt;=55,1.5,IF('point-grade'!AK36&gt;=50,1,0)))))))))))</f>
        <v/>
      </c>
      <c r="BL36" s="20"/>
      <c r="BM36" s="35" t="str">
        <f t="shared" si="4"/>
        <v/>
      </c>
      <c r="BN36" s="35" t="str">
        <f t="shared" si="5"/>
        <v/>
      </c>
      <c r="BO36" s="35" t="str">
        <f t="shared" si="6"/>
        <v/>
      </c>
      <c r="BP36" s="35" t="str">
        <f t="shared" si="7"/>
        <v/>
      </c>
      <c r="BQ36" s="35" t="str">
        <f t="shared" si="8"/>
        <v/>
      </c>
      <c r="BR36" s="35" t="str">
        <f t="shared" si="9"/>
        <v/>
      </c>
      <c r="BS36" s="35" t="str">
        <f t="shared" si="10"/>
        <v/>
      </c>
      <c r="BT36" s="35" t="str">
        <f t="shared" si="11"/>
        <v/>
      </c>
      <c r="BU36" s="35" t="str">
        <f t="shared" si="12"/>
        <v/>
      </c>
      <c r="BV36" s="35" t="str">
        <f t="shared" si="13"/>
        <v/>
      </c>
      <c r="BW36" s="35" t="str">
        <f t="shared" si="14"/>
        <v/>
      </c>
      <c r="BX36" s="35" t="str">
        <f t="shared" si="15"/>
        <v/>
      </c>
      <c r="BY36" s="35" t="str">
        <f t="shared" si="16"/>
        <v/>
      </c>
      <c r="BZ36" s="35" t="str">
        <f t="shared" si="17"/>
        <v/>
      </c>
      <c r="CA36" s="35" t="str">
        <f t="shared" si="18"/>
        <v/>
      </c>
      <c r="CB36" s="35" t="str">
        <f t="shared" si="19"/>
        <v/>
      </c>
      <c r="CC36" s="35" t="str">
        <f t="shared" si="20"/>
        <v/>
      </c>
      <c r="CD36" s="35" t="str">
        <f t="shared" si="21"/>
        <v/>
      </c>
      <c r="CE36" s="35" t="str">
        <f t="shared" si="22"/>
        <v/>
      </c>
      <c r="CF36" s="35" t="str">
        <f t="shared" si="23"/>
        <v/>
      </c>
      <c r="CG36" s="35" t="str">
        <f t="shared" si="24"/>
        <v/>
      </c>
      <c r="CH36" s="35" t="str">
        <f t="shared" si="25"/>
        <v/>
      </c>
      <c r="CI36" s="35" t="str">
        <f t="shared" si="26"/>
        <v/>
      </c>
      <c r="CJ36" s="35" t="str">
        <f t="shared" si="27"/>
        <v/>
      </c>
      <c r="CK36" s="35" t="str">
        <f t="shared" si="28"/>
        <v/>
      </c>
      <c r="CL36" s="87" t="str">
        <f t="shared" si="29"/>
        <v>0</v>
      </c>
      <c r="CM36" s="87">
        <f>FLOOR('point-grade'!CO36,0.01)</f>
        <v>0</v>
      </c>
      <c r="CN36" s="82" t="str">
        <f t="shared" si="0"/>
        <v/>
      </c>
      <c r="CO36" s="145" t="str">
        <f t="shared" si="1"/>
        <v>0</v>
      </c>
      <c r="CP36" s="51">
        <f t="shared" si="30"/>
        <v>0</v>
      </c>
      <c r="CQ36" s="51">
        <f t="shared" si="31"/>
        <v>0</v>
      </c>
      <c r="CR36" s="51">
        <f t="shared" si="32"/>
        <v>0</v>
      </c>
      <c r="CS36" s="51">
        <f t="shared" si="33"/>
        <v>0</v>
      </c>
      <c r="CT36" s="51">
        <f t="shared" si="34"/>
        <v>0</v>
      </c>
      <c r="CU36" s="51">
        <f t="shared" si="35"/>
        <v>0</v>
      </c>
      <c r="CV36" s="51">
        <f t="shared" si="36"/>
        <v>0</v>
      </c>
      <c r="CW36" s="51">
        <f t="shared" si="37"/>
        <v>0</v>
      </c>
      <c r="CX36" s="51">
        <f t="shared" si="38"/>
        <v>0</v>
      </c>
      <c r="CY36" s="51">
        <f t="shared" si="39"/>
        <v>0</v>
      </c>
      <c r="CZ36" s="51">
        <f t="shared" si="40"/>
        <v>0</v>
      </c>
      <c r="DA36" s="51">
        <f t="shared" si="41"/>
        <v>0</v>
      </c>
      <c r="DB36" s="51">
        <f t="shared" si="42"/>
        <v>0</v>
      </c>
      <c r="DC36" s="51">
        <f t="shared" si="43"/>
        <v>0</v>
      </c>
      <c r="DD36" s="51">
        <f t="shared" si="44"/>
        <v>0</v>
      </c>
      <c r="DF36" s="51">
        <f t="shared" si="45"/>
        <v>0</v>
      </c>
      <c r="DG36" s="51">
        <f t="shared" si="46"/>
        <v>0</v>
      </c>
      <c r="DH36" s="51">
        <f t="shared" si="47"/>
        <v>0</v>
      </c>
      <c r="DI36" s="51">
        <f t="shared" si="48"/>
        <v>0</v>
      </c>
      <c r="DJ36" s="51">
        <f t="shared" si="49"/>
        <v>0</v>
      </c>
      <c r="DK36" s="51">
        <f t="shared" si="50"/>
        <v>0</v>
      </c>
      <c r="DL36" s="51">
        <f t="shared" si="51"/>
        <v>0</v>
      </c>
      <c r="DM36" s="51">
        <f t="shared" si="52"/>
        <v>0</v>
      </c>
      <c r="DN36" s="51">
        <f t="shared" si="53"/>
        <v>0</v>
      </c>
      <c r="DO36" s="51">
        <f t="shared" si="54"/>
        <v>0</v>
      </c>
      <c r="DQ36" s="43">
        <f t="shared" si="55"/>
        <v>0</v>
      </c>
      <c r="DR36" s="43">
        <f t="shared" si="56"/>
        <v>0</v>
      </c>
      <c r="DS36" s="43">
        <f t="shared" si="57"/>
        <v>0</v>
      </c>
      <c r="DT36" s="43">
        <f t="shared" si="58"/>
        <v>0</v>
      </c>
      <c r="DU36" s="43">
        <f t="shared" si="59"/>
        <v>0</v>
      </c>
      <c r="DV36" s="43">
        <f t="shared" si="60"/>
        <v>0</v>
      </c>
      <c r="DW36" s="43">
        <f t="shared" si="61"/>
        <v>0</v>
      </c>
      <c r="DX36" s="43">
        <f t="shared" si="62"/>
        <v>0</v>
      </c>
      <c r="DY36" s="43">
        <f t="shared" si="63"/>
        <v>0</v>
      </c>
      <c r="DZ36" s="43">
        <f t="shared" si="64"/>
        <v>0</v>
      </c>
      <c r="EA36" s="43">
        <f t="shared" si="65"/>
        <v>0</v>
      </c>
      <c r="EB36" s="43">
        <f t="shared" si="66"/>
        <v>0</v>
      </c>
      <c r="EC36" s="43">
        <f t="shared" si="67"/>
        <v>0</v>
      </c>
      <c r="ED36" s="43">
        <f t="shared" si="68"/>
        <v>0</v>
      </c>
      <c r="EE36" s="43">
        <f t="shared" si="69"/>
        <v>0</v>
      </c>
      <c r="EG36" s="43">
        <f t="shared" si="70"/>
        <v>0</v>
      </c>
      <c r="EH36" s="43">
        <f t="shared" si="71"/>
        <v>0</v>
      </c>
      <c r="EI36" s="43">
        <f t="shared" si="72"/>
        <v>0</v>
      </c>
      <c r="EJ36" s="43">
        <f t="shared" si="73"/>
        <v>0</v>
      </c>
      <c r="EK36" s="43">
        <f t="shared" si="74"/>
        <v>0</v>
      </c>
      <c r="EL36" s="43">
        <f t="shared" si="75"/>
        <v>0</v>
      </c>
      <c r="EM36" s="43">
        <f t="shared" si="76"/>
        <v>0</v>
      </c>
      <c r="EN36" s="43">
        <f t="shared" si="77"/>
        <v>0</v>
      </c>
      <c r="EO36" s="43">
        <f t="shared" si="78"/>
        <v>0</v>
      </c>
      <c r="EP36" s="43">
        <f t="shared" si="79"/>
        <v>0</v>
      </c>
      <c r="EQ36" s="19" t="str">
        <f t="shared" si="80"/>
        <v/>
      </c>
      <c r="ER36" s="19" t="str">
        <f t="shared" si="81"/>
        <v/>
      </c>
      <c r="ES36" s="19" t="str">
        <f t="shared" si="82"/>
        <v/>
      </c>
      <c r="ET36" s="19" t="str">
        <f t="shared" si="83"/>
        <v/>
      </c>
      <c r="EU36" s="19" t="str">
        <f t="shared" si="84"/>
        <v/>
      </c>
      <c r="EV36" s="19" t="str">
        <f t="shared" si="85"/>
        <v/>
      </c>
      <c r="EW36" s="19" t="str">
        <f t="shared" si="86"/>
        <v/>
      </c>
      <c r="EX36" s="19" t="str">
        <f t="shared" si="87"/>
        <v/>
      </c>
      <c r="EY36" s="19" t="str">
        <f t="shared" si="88"/>
        <v/>
      </c>
      <c r="EZ36" s="19" t="str">
        <f t="shared" si="89"/>
        <v/>
      </c>
      <c r="FA36" s="19" t="str">
        <f t="shared" si="90"/>
        <v/>
      </c>
      <c r="FB36" s="19" t="str">
        <f t="shared" si="91"/>
        <v/>
      </c>
      <c r="FC36" s="19" t="str">
        <f t="shared" si="92"/>
        <v/>
      </c>
      <c r="FD36" s="19" t="str">
        <f t="shared" si="93"/>
        <v/>
      </c>
      <c r="FE36" s="19" t="str">
        <f t="shared" si="94"/>
        <v/>
      </c>
      <c r="FF36" s="19" t="str">
        <f t="shared" si="95"/>
        <v/>
      </c>
      <c r="FG36" s="19" t="str">
        <f t="shared" si="96"/>
        <v/>
      </c>
      <c r="FH36" s="19" t="str">
        <f t="shared" si="97"/>
        <v/>
      </c>
      <c r="FI36" s="19" t="str">
        <f t="shared" si="98"/>
        <v/>
      </c>
      <c r="FJ36" s="19" t="str">
        <f t="shared" si="99"/>
        <v/>
      </c>
      <c r="FK36" s="19" t="str">
        <f t="shared" si="100"/>
        <v/>
      </c>
      <c r="FL36" s="19" t="str">
        <f t="shared" si="101"/>
        <v/>
      </c>
      <c r="FM36" s="19" t="str">
        <f t="shared" si="102"/>
        <v/>
      </c>
      <c r="FN36" s="19" t="str">
        <f t="shared" si="103"/>
        <v/>
      </c>
      <c r="FO36" s="19" t="str">
        <f t="shared" si="104"/>
        <v/>
      </c>
      <c r="FP36" s="19">
        <f t="shared" si="105"/>
        <v>0</v>
      </c>
      <c r="FQ36" s="85"/>
    </row>
    <row r="37" spans="1:173" ht="16.350000000000001" customHeight="1" thickBot="1" x14ac:dyDescent="0.65">
      <c r="A37" s="40"/>
      <c r="B37" s="41"/>
      <c r="C37" s="41"/>
      <c r="D37" s="41"/>
      <c r="E37" s="41"/>
      <c r="F37" s="41"/>
      <c r="G37" s="40"/>
      <c r="H37" s="40"/>
      <c r="I37" s="140"/>
      <c r="K37" s="44">
        <v>33</v>
      </c>
      <c r="L37" s="50" t="str">
        <f t="shared" si="2"/>
        <v/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91">
        <f t="shared" si="3"/>
        <v>0</v>
      </c>
      <c r="AM37" s="20" t="str">
        <f>IF('point-grade'!M37="ร","ร",IF('point-grade'!M37="มส","มส",IF('point-grade'!M37="-","ร",IF('point-grade'!M37="","",IF('point-grade'!M37&gt;=80,4,IF('point-grade'!M37&gt;=75,3.5,IF('point-grade'!M37&gt;=70,3,IF('point-grade'!M37&gt;=65,2.5,IF('point-grade'!M37&gt;=60,2,IF('point-grade'!M37&gt;=55,1.5,IF('point-grade'!M37&gt;=50,1,0)))))))))))</f>
        <v/>
      </c>
      <c r="AN37" s="20" t="str">
        <f>IF('point-grade'!N37="ร","ร",IF('point-grade'!N37="มส","มส",IF('point-grade'!N37="-","ร",IF('point-grade'!N37="","",IF('point-grade'!N37&gt;=80,4,IF('point-grade'!N37&gt;=75,3.5,IF('point-grade'!N37&gt;=70,3,IF('point-grade'!N37&gt;=65,2.5,IF('point-grade'!N37&gt;=60,2,IF('point-grade'!N37&gt;=55,1.5,IF('point-grade'!N37&gt;=50,1,0)))))))))))</f>
        <v/>
      </c>
      <c r="AO37" s="20" t="str">
        <f>IF('point-grade'!O37="ร","ร",IF('point-grade'!O37="มส","มส",IF('point-grade'!O37="-","ร",IF('point-grade'!O37="","",IF('point-grade'!O37&gt;=80,4,IF('point-grade'!O37&gt;=75,3.5,IF('point-grade'!O37&gt;=70,3,IF('point-grade'!O37&gt;=65,2.5,IF('point-grade'!O37&gt;=60,2,IF('point-grade'!O37&gt;=55,1.5,IF('point-grade'!O37&gt;=50,1,0)))))))))))</f>
        <v/>
      </c>
      <c r="AP37" s="20" t="str">
        <f>IF('point-grade'!P37="ร","ร",IF('point-grade'!P37="มส","มส",IF('point-grade'!P37="-","ร",IF('point-grade'!P37="","",IF('point-grade'!P37&gt;=80,4,IF('point-grade'!P37&gt;=75,3.5,IF('point-grade'!P37&gt;=70,3,IF('point-grade'!P37&gt;=65,2.5,IF('point-grade'!P37&gt;=60,2,IF('point-grade'!P37&gt;=55,1.5,IF('point-grade'!P37&gt;=50,1,0)))))))))))</f>
        <v/>
      </c>
      <c r="AQ37" s="20" t="str">
        <f>IF('point-grade'!Q37="ร","ร",IF('point-grade'!Q37="มส","มส",IF('point-grade'!Q37="-","ร",IF('point-grade'!Q37="","",IF('point-grade'!Q37&gt;=80,4,IF('point-grade'!Q37&gt;=75,3.5,IF('point-grade'!Q37&gt;=70,3,IF('point-grade'!Q37&gt;=65,2.5,IF('point-grade'!Q37&gt;=60,2,IF('point-grade'!Q37&gt;=55,1.5,IF('point-grade'!Q37&gt;=50,1,0)))))))))))</f>
        <v/>
      </c>
      <c r="AR37" s="20" t="str">
        <f>IF('point-grade'!R37="ร","ร",IF('point-grade'!R37="มส","มส",IF('point-grade'!R37="-","ร",IF('point-grade'!R37="","",IF('point-grade'!R37&gt;=80,4,IF('point-grade'!R37&gt;=75,3.5,IF('point-grade'!R37&gt;=70,3,IF('point-grade'!R37&gt;=65,2.5,IF('point-grade'!R37&gt;=60,2,IF('point-grade'!R37&gt;=55,1.5,IF('point-grade'!R37&gt;=50,1,0)))))))))))</f>
        <v/>
      </c>
      <c r="AS37" s="20" t="str">
        <f>IF('point-grade'!S37="ร","ร",IF('point-grade'!S37="มส","มส",IF('point-grade'!S37="-","ร",IF('point-grade'!S37="","",IF('point-grade'!S37&gt;=80,4,IF('point-grade'!S37&gt;=75,3.5,IF('point-grade'!S37&gt;=70,3,IF('point-grade'!S37&gt;=65,2.5,IF('point-grade'!S37&gt;=60,2,IF('point-grade'!S37&gt;=55,1.5,IF('point-grade'!S37&gt;=50,1,0)))))))))))</f>
        <v/>
      </c>
      <c r="AT37" s="20" t="str">
        <f>IF('point-grade'!T37="ร","ร",IF('point-grade'!T37="มส","มส",IF('point-grade'!T37="-","ร",IF('point-grade'!T37="","",IF('point-grade'!T37&gt;=80,4,IF('point-grade'!T37&gt;=75,3.5,IF('point-grade'!T37&gt;=70,3,IF('point-grade'!T37&gt;=65,2.5,IF('point-grade'!T37&gt;=60,2,IF('point-grade'!T37&gt;=55,1.5,IF('point-grade'!T37&gt;=50,1,0)))))))))))</f>
        <v/>
      </c>
      <c r="AU37" s="20" t="str">
        <f>IF('point-grade'!U37="ร","ร",IF('point-grade'!U37="มส","มส",IF('point-grade'!U37="-","ร",IF('point-grade'!U37="","",IF('point-grade'!U37&gt;=80,4,IF('point-grade'!U37&gt;=75,3.5,IF('point-grade'!U37&gt;=70,3,IF('point-grade'!U37&gt;=65,2.5,IF('point-grade'!U37&gt;=60,2,IF('point-grade'!U37&gt;=55,1.5,IF('point-grade'!U37&gt;=50,1,0)))))))))))</f>
        <v/>
      </c>
      <c r="AV37" s="20" t="str">
        <f>IF('point-grade'!V37="ร","ร",IF('point-grade'!V37="มส","มส",IF('point-grade'!V37="-","ร",IF('point-grade'!V37="","",IF('point-grade'!V37&gt;=80,4,IF('point-grade'!V37&gt;=75,3.5,IF('point-grade'!V37&gt;=70,3,IF('point-grade'!V37&gt;=65,2.5,IF('point-grade'!V37&gt;=60,2,IF('point-grade'!V37&gt;=55,1.5,IF('point-grade'!V37&gt;=50,1,0)))))))))))</f>
        <v/>
      </c>
      <c r="AW37" s="20" t="str">
        <f>IF('point-grade'!W37="ร","ร",IF('point-grade'!W37="มส","มส",IF('point-grade'!W37="-","ร",IF('point-grade'!W37="","",IF('point-grade'!W37&gt;=80,4,IF('point-grade'!W37&gt;=75,3.5,IF('point-grade'!W37&gt;=70,3,IF('point-grade'!W37&gt;=65,2.5,IF('point-grade'!W37&gt;=60,2,IF('point-grade'!W37&gt;=55,1.5,IF('point-grade'!W37&gt;=50,1,0)))))))))))</f>
        <v/>
      </c>
      <c r="AX37" s="20" t="str">
        <f>IF('point-grade'!X37="ร","ร",IF('point-grade'!X37="มส","มส",IF('point-grade'!X37="-","ร",IF('point-grade'!X37="","",IF('point-grade'!X37&gt;=80,4,IF('point-grade'!X37&gt;=75,3.5,IF('point-grade'!X37&gt;=70,3,IF('point-grade'!X37&gt;=65,2.5,IF('point-grade'!X37&gt;=60,2,IF('point-grade'!X37&gt;=55,1.5,IF('point-grade'!X37&gt;=50,1,0)))))))))))</f>
        <v/>
      </c>
      <c r="AY37" s="20" t="str">
        <f>IF('point-grade'!Y37="ร","ร",IF('point-grade'!Y37="มส","มส",IF('point-grade'!Y37="-","ร",IF('point-grade'!Y37="","",IF('point-grade'!Y37&gt;=80,4,IF('point-grade'!Y37&gt;=75,3.5,IF('point-grade'!Y37&gt;=70,3,IF('point-grade'!Y37&gt;=65,2.5,IF('point-grade'!Y37&gt;=60,2,IF('point-grade'!Y37&gt;=55,1.5,IF('point-grade'!Y37&gt;=50,1,0)))))))))))</f>
        <v/>
      </c>
      <c r="AZ37" s="20" t="str">
        <f>IF('point-grade'!Z37="ร","ร",IF('point-grade'!Z37="มส","มส",IF('point-grade'!Z37="-","ร",IF('point-grade'!Z37="","",IF('point-grade'!Z37&gt;=80,4,IF('point-grade'!Z37&gt;=75,3.5,IF('point-grade'!Z37&gt;=70,3,IF('point-grade'!Z37&gt;=65,2.5,IF('point-grade'!Z37&gt;=60,2,IF('point-grade'!Z37&gt;=55,1.5,IF('point-grade'!Z37&gt;=50,1,0)))))))))))</f>
        <v/>
      </c>
      <c r="BA37" s="20" t="str">
        <f>IF('point-grade'!AA37="ร","ร",IF('point-grade'!AA37="มส","มส",IF('point-grade'!AA37="-","ร",IF('point-grade'!AA37="","",IF('point-grade'!AA37&gt;=80,4,IF('point-grade'!AA37&gt;=75,3.5,IF('point-grade'!AA37&gt;=70,3,IF('point-grade'!AA37&gt;=65,2.5,IF('point-grade'!AA37&gt;=60,2,IF('point-grade'!AA37&gt;=55,1.5,IF('point-grade'!AA37&gt;=50,1,0)))))))))))</f>
        <v/>
      </c>
      <c r="BB37" s="20" t="str">
        <f>IF('point-grade'!AB37="ร","ร",IF('point-grade'!AB37="มส","มส",IF('point-grade'!AB37="-","ร",IF('point-grade'!AB37="","",IF('point-grade'!AB37&gt;=80,4,IF('point-grade'!AB37&gt;=75,3.5,IF('point-grade'!AB37&gt;=70,3,IF('point-grade'!AB37&gt;=65,2.5,IF('point-grade'!AB37&gt;=60,2,IF('point-grade'!AB37&gt;=55,1.5,IF('point-grade'!AB37&gt;=50,1,0)))))))))))</f>
        <v/>
      </c>
      <c r="BC37" s="20" t="str">
        <f>IF('point-grade'!AC37="ร","ร",IF('point-grade'!AC37="มส","มส",IF('point-grade'!AC37="-","ร",IF('point-grade'!AC37="","",IF('point-grade'!AC37&gt;=80,4,IF('point-grade'!AC37&gt;=75,3.5,IF('point-grade'!AC37&gt;=70,3,IF('point-grade'!AC37&gt;=65,2.5,IF('point-grade'!AC37&gt;=60,2,IF('point-grade'!AC37&gt;=55,1.5,IF('point-grade'!AC37&gt;=50,1,0)))))))))))</f>
        <v/>
      </c>
      <c r="BD37" s="20" t="str">
        <f>IF('point-grade'!AD37="ร","ร",IF('point-grade'!AD37="มส","มส",IF('point-grade'!AD37="-","ร",IF('point-grade'!AD37="","",IF('point-grade'!AD37&gt;=80,4,IF('point-grade'!AD37&gt;=75,3.5,IF('point-grade'!AD37&gt;=70,3,IF('point-grade'!AD37&gt;=65,2.5,IF('point-grade'!AD37&gt;=60,2,IF('point-grade'!AD37&gt;=55,1.5,IF('point-grade'!AD37&gt;=50,1,0)))))))))))</f>
        <v/>
      </c>
      <c r="BE37" s="20" t="str">
        <f>IF('point-grade'!AE37="ร","ร",IF('point-grade'!AE37="มส","มส",IF('point-grade'!AE37="-","ร",IF('point-grade'!AE37="","",IF('point-grade'!AE37&gt;=80,4,IF('point-grade'!AE37&gt;=75,3.5,IF('point-grade'!AE37&gt;=70,3,IF('point-grade'!AE37&gt;=65,2.5,IF('point-grade'!AE37&gt;=60,2,IF('point-grade'!AE37&gt;=55,1.5,IF('point-grade'!AE37&gt;=50,1,0)))))))))))</f>
        <v/>
      </c>
      <c r="BF37" s="20" t="str">
        <f>IF('point-grade'!AF37="ร","ร",IF('point-grade'!AF37="มส","มส",IF('point-grade'!AF37="-","ร",IF('point-grade'!AF37="","",IF('point-grade'!AF37&gt;=80,4,IF('point-grade'!AF37&gt;=75,3.5,IF('point-grade'!AF37&gt;=70,3,IF('point-grade'!AF37&gt;=65,2.5,IF('point-grade'!AF37&gt;=60,2,IF('point-grade'!AF37&gt;=55,1.5,IF('point-grade'!AF37&gt;=50,1,0)))))))))))</f>
        <v/>
      </c>
      <c r="BG37" s="20" t="str">
        <f>IF('point-grade'!AG37="ร","ร",IF('point-grade'!AG37="มส","มส",IF('point-grade'!AG37="-","ร",IF('point-grade'!AG37="","",IF('point-grade'!AG37&gt;=80,4,IF('point-grade'!AG37&gt;=75,3.5,IF('point-grade'!AG37&gt;=70,3,IF('point-grade'!AG37&gt;=65,2.5,IF('point-grade'!AG37&gt;=60,2,IF('point-grade'!AG37&gt;=55,1.5,IF('point-grade'!AG37&gt;=50,1,0)))))))))))</f>
        <v/>
      </c>
      <c r="BH37" s="20" t="str">
        <f>IF('point-grade'!AH37="ร","ร",IF('point-grade'!AH37="มส","มส",IF('point-grade'!AH37="-","ร",IF('point-grade'!AH37="","",IF('point-grade'!AH37&gt;=80,4,IF('point-grade'!AH37&gt;=75,3.5,IF('point-grade'!AH37&gt;=70,3,IF('point-grade'!AH37&gt;=65,2.5,IF('point-grade'!AH37&gt;=60,2,IF('point-grade'!AH37&gt;=55,1.5,IF('point-grade'!AH37&gt;=50,1,0)))))))))))</f>
        <v/>
      </c>
      <c r="BI37" s="20" t="str">
        <f>IF('point-grade'!AI37="ร","ร",IF('point-grade'!AI37="มส","มส",IF('point-grade'!AI37="-","ร",IF('point-grade'!AI37="","",IF('point-grade'!AI37&gt;=80,4,IF('point-grade'!AI37&gt;=75,3.5,IF('point-grade'!AI37&gt;=70,3,IF('point-grade'!AI37&gt;=65,2.5,IF('point-grade'!AI37&gt;=60,2,IF('point-grade'!AI37&gt;=55,1.5,IF('point-grade'!AI37&gt;=50,1,0)))))))))))</f>
        <v/>
      </c>
      <c r="BJ37" s="20" t="str">
        <f>IF('point-grade'!AJ37="ร","ร",IF('point-grade'!AJ37="มส","มส",IF('point-grade'!AJ37="-","ร",IF('point-grade'!AJ37="","",IF('point-grade'!AJ37&gt;=80,4,IF('point-grade'!AJ37&gt;=75,3.5,IF('point-grade'!AJ37&gt;=70,3,IF('point-grade'!AJ37&gt;=65,2.5,IF('point-grade'!AJ37&gt;=60,2,IF('point-grade'!AJ37&gt;=55,1.5,IF('point-grade'!AJ37&gt;=50,1,0)))))))))))</f>
        <v/>
      </c>
      <c r="BK37" s="20" t="str">
        <f>IF('point-grade'!AK37="ร","ร",IF('point-grade'!AK37="มส","มส",IF('point-grade'!AK37="-","ร",IF('point-grade'!AK37="","",IF('point-grade'!AK37&gt;=80,4,IF('point-grade'!AK37&gt;=75,3.5,IF('point-grade'!AK37&gt;=70,3,IF('point-grade'!AK37&gt;=65,2.5,IF('point-grade'!AK37&gt;=60,2,IF('point-grade'!AK37&gt;=55,1.5,IF('point-grade'!AK37&gt;=50,1,0)))))))))))</f>
        <v/>
      </c>
      <c r="BL37" s="20"/>
      <c r="BM37" s="35" t="str">
        <f t="shared" si="4"/>
        <v/>
      </c>
      <c r="BN37" s="35" t="str">
        <f t="shared" si="5"/>
        <v/>
      </c>
      <c r="BO37" s="35" t="str">
        <f t="shared" si="6"/>
        <v/>
      </c>
      <c r="BP37" s="35" t="str">
        <f t="shared" si="7"/>
        <v/>
      </c>
      <c r="BQ37" s="35" t="str">
        <f t="shared" si="8"/>
        <v/>
      </c>
      <c r="BR37" s="35" t="str">
        <f t="shared" si="9"/>
        <v/>
      </c>
      <c r="BS37" s="35" t="str">
        <f t="shared" si="10"/>
        <v/>
      </c>
      <c r="BT37" s="35" t="str">
        <f t="shared" si="11"/>
        <v/>
      </c>
      <c r="BU37" s="35" t="str">
        <f t="shared" si="12"/>
        <v/>
      </c>
      <c r="BV37" s="35" t="str">
        <f t="shared" si="13"/>
        <v/>
      </c>
      <c r="BW37" s="35" t="str">
        <f t="shared" si="14"/>
        <v/>
      </c>
      <c r="BX37" s="35" t="str">
        <f t="shared" si="15"/>
        <v/>
      </c>
      <c r="BY37" s="35" t="str">
        <f t="shared" si="16"/>
        <v/>
      </c>
      <c r="BZ37" s="35" t="str">
        <f t="shared" si="17"/>
        <v/>
      </c>
      <c r="CA37" s="35" t="str">
        <f t="shared" si="18"/>
        <v/>
      </c>
      <c r="CB37" s="35" t="str">
        <f t="shared" si="19"/>
        <v/>
      </c>
      <c r="CC37" s="35" t="str">
        <f t="shared" si="20"/>
        <v/>
      </c>
      <c r="CD37" s="35" t="str">
        <f t="shared" si="21"/>
        <v/>
      </c>
      <c r="CE37" s="35" t="str">
        <f t="shared" si="22"/>
        <v/>
      </c>
      <c r="CF37" s="35" t="str">
        <f t="shared" si="23"/>
        <v/>
      </c>
      <c r="CG37" s="35" t="str">
        <f t="shared" si="24"/>
        <v/>
      </c>
      <c r="CH37" s="35" t="str">
        <f t="shared" si="25"/>
        <v/>
      </c>
      <c r="CI37" s="35" t="str">
        <f t="shared" si="26"/>
        <v/>
      </c>
      <c r="CJ37" s="35" t="str">
        <f t="shared" si="27"/>
        <v/>
      </c>
      <c r="CK37" s="35" t="str">
        <f t="shared" si="28"/>
        <v/>
      </c>
      <c r="CL37" s="87" t="str">
        <f t="shared" si="29"/>
        <v>0</v>
      </c>
      <c r="CM37" s="87">
        <f>FLOOR('point-grade'!CO37,0.01)</f>
        <v>0</v>
      </c>
      <c r="CN37" s="82" t="str">
        <f t="shared" ref="CN37:CN54" si="106">IF(M37="","",RANK(CO37,$CO$5:$CO$54))</f>
        <v/>
      </c>
      <c r="CO37" s="145" t="str">
        <f t="shared" ref="CO37:CO54" si="107">IF(CL37="0","0",CL37/$FP37)</f>
        <v>0</v>
      </c>
      <c r="CP37" s="51">
        <f t="shared" si="30"/>
        <v>0</v>
      </c>
      <c r="CQ37" s="51">
        <f t="shared" si="31"/>
        <v>0</v>
      </c>
      <c r="CR37" s="51">
        <f t="shared" si="32"/>
        <v>0</v>
      </c>
      <c r="CS37" s="51">
        <f t="shared" si="33"/>
        <v>0</v>
      </c>
      <c r="CT37" s="51">
        <f t="shared" si="34"/>
        <v>0</v>
      </c>
      <c r="CU37" s="51">
        <f t="shared" si="35"/>
        <v>0</v>
      </c>
      <c r="CV37" s="51">
        <f t="shared" si="36"/>
        <v>0</v>
      </c>
      <c r="CW37" s="51">
        <f t="shared" si="37"/>
        <v>0</v>
      </c>
      <c r="CX37" s="51">
        <f t="shared" si="38"/>
        <v>0</v>
      </c>
      <c r="CY37" s="51">
        <f t="shared" si="39"/>
        <v>0</v>
      </c>
      <c r="CZ37" s="51">
        <f t="shared" si="40"/>
        <v>0</v>
      </c>
      <c r="DA37" s="51">
        <f t="shared" si="41"/>
        <v>0</v>
      </c>
      <c r="DB37" s="51">
        <f t="shared" si="42"/>
        <v>0</v>
      </c>
      <c r="DC37" s="51">
        <f t="shared" si="43"/>
        <v>0</v>
      </c>
      <c r="DD37" s="51">
        <f t="shared" si="44"/>
        <v>0</v>
      </c>
      <c r="DF37" s="51">
        <f t="shared" si="45"/>
        <v>0</v>
      </c>
      <c r="DG37" s="51">
        <f t="shared" si="46"/>
        <v>0</v>
      </c>
      <c r="DH37" s="51">
        <f t="shared" si="47"/>
        <v>0</v>
      </c>
      <c r="DI37" s="51">
        <f t="shared" si="48"/>
        <v>0</v>
      </c>
      <c r="DJ37" s="51">
        <f t="shared" si="49"/>
        <v>0</v>
      </c>
      <c r="DK37" s="51">
        <f t="shared" si="50"/>
        <v>0</v>
      </c>
      <c r="DL37" s="51">
        <f t="shared" si="51"/>
        <v>0</v>
      </c>
      <c r="DM37" s="51">
        <f t="shared" si="52"/>
        <v>0</v>
      </c>
      <c r="DN37" s="51">
        <f t="shared" si="53"/>
        <v>0</v>
      </c>
      <c r="DO37" s="51">
        <f t="shared" si="54"/>
        <v>0</v>
      </c>
      <c r="DQ37" s="43">
        <f t="shared" si="55"/>
        <v>0</v>
      </c>
      <c r="DR37" s="43">
        <f t="shared" si="56"/>
        <v>0</v>
      </c>
      <c r="DS37" s="43">
        <f t="shared" si="57"/>
        <v>0</v>
      </c>
      <c r="DT37" s="43">
        <f t="shared" si="58"/>
        <v>0</v>
      </c>
      <c r="DU37" s="43">
        <f t="shared" si="59"/>
        <v>0</v>
      </c>
      <c r="DV37" s="43">
        <f t="shared" si="60"/>
        <v>0</v>
      </c>
      <c r="DW37" s="43">
        <f t="shared" si="61"/>
        <v>0</v>
      </c>
      <c r="DX37" s="43">
        <f t="shared" si="62"/>
        <v>0</v>
      </c>
      <c r="DY37" s="43">
        <f t="shared" si="63"/>
        <v>0</v>
      </c>
      <c r="DZ37" s="43">
        <f t="shared" si="64"/>
        <v>0</v>
      </c>
      <c r="EA37" s="43">
        <f t="shared" si="65"/>
        <v>0</v>
      </c>
      <c r="EB37" s="43">
        <f t="shared" si="66"/>
        <v>0</v>
      </c>
      <c r="EC37" s="43">
        <f t="shared" si="67"/>
        <v>0</v>
      </c>
      <c r="ED37" s="43">
        <f t="shared" si="68"/>
        <v>0</v>
      </c>
      <c r="EE37" s="43">
        <f t="shared" si="69"/>
        <v>0</v>
      </c>
      <c r="EG37" s="43">
        <f t="shared" si="70"/>
        <v>0</v>
      </c>
      <c r="EH37" s="43">
        <f t="shared" si="71"/>
        <v>0</v>
      </c>
      <c r="EI37" s="43">
        <f t="shared" si="72"/>
        <v>0</v>
      </c>
      <c r="EJ37" s="43">
        <f t="shared" si="73"/>
        <v>0</v>
      </c>
      <c r="EK37" s="43">
        <f t="shared" si="74"/>
        <v>0</v>
      </c>
      <c r="EL37" s="43">
        <f t="shared" si="75"/>
        <v>0</v>
      </c>
      <c r="EM37" s="43">
        <f t="shared" si="76"/>
        <v>0</v>
      </c>
      <c r="EN37" s="43">
        <f t="shared" si="77"/>
        <v>0</v>
      </c>
      <c r="EO37" s="43">
        <f t="shared" si="78"/>
        <v>0</v>
      </c>
      <c r="EP37" s="43">
        <f t="shared" si="79"/>
        <v>0</v>
      </c>
      <c r="EQ37" s="19" t="str">
        <f t="shared" si="80"/>
        <v/>
      </c>
      <c r="ER37" s="19" t="str">
        <f t="shared" si="81"/>
        <v/>
      </c>
      <c r="ES37" s="19" t="str">
        <f t="shared" si="82"/>
        <v/>
      </c>
      <c r="ET37" s="19" t="str">
        <f t="shared" si="83"/>
        <v/>
      </c>
      <c r="EU37" s="19" t="str">
        <f t="shared" si="84"/>
        <v/>
      </c>
      <c r="EV37" s="19" t="str">
        <f t="shared" si="85"/>
        <v/>
      </c>
      <c r="EW37" s="19" t="str">
        <f t="shared" si="86"/>
        <v/>
      </c>
      <c r="EX37" s="19" t="str">
        <f t="shared" si="87"/>
        <v/>
      </c>
      <c r="EY37" s="19" t="str">
        <f t="shared" si="88"/>
        <v/>
      </c>
      <c r="EZ37" s="19" t="str">
        <f t="shared" si="89"/>
        <v/>
      </c>
      <c r="FA37" s="19" t="str">
        <f t="shared" si="90"/>
        <v/>
      </c>
      <c r="FB37" s="19" t="str">
        <f t="shared" si="91"/>
        <v/>
      </c>
      <c r="FC37" s="19" t="str">
        <f t="shared" si="92"/>
        <v/>
      </c>
      <c r="FD37" s="19" t="str">
        <f t="shared" si="93"/>
        <v/>
      </c>
      <c r="FE37" s="19" t="str">
        <f t="shared" si="94"/>
        <v/>
      </c>
      <c r="FF37" s="19" t="str">
        <f t="shared" si="95"/>
        <v/>
      </c>
      <c r="FG37" s="19" t="str">
        <f t="shared" si="96"/>
        <v/>
      </c>
      <c r="FH37" s="19" t="str">
        <f t="shared" si="97"/>
        <v/>
      </c>
      <c r="FI37" s="19" t="str">
        <f t="shared" si="98"/>
        <v/>
      </c>
      <c r="FJ37" s="19" t="str">
        <f t="shared" si="99"/>
        <v/>
      </c>
      <c r="FK37" s="19" t="str">
        <f t="shared" si="100"/>
        <v/>
      </c>
      <c r="FL37" s="19" t="str">
        <f t="shared" si="101"/>
        <v/>
      </c>
      <c r="FM37" s="19" t="str">
        <f t="shared" si="102"/>
        <v/>
      </c>
      <c r="FN37" s="19" t="str">
        <f t="shared" si="103"/>
        <v/>
      </c>
      <c r="FO37" s="19" t="str">
        <f t="shared" si="104"/>
        <v/>
      </c>
      <c r="FP37" s="19">
        <f t="shared" si="105"/>
        <v>0</v>
      </c>
      <c r="FQ37" s="85"/>
    </row>
    <row r="38" spans="1:173" ht="16.350000000000001" customHeight="1" thickBot="1" x14ac:dyDescent="0.65">
      <c r="A38" s="40"/>
      <c r="B38" s="40"/>
      <c r="C38" s="40"/>
      <c r="D38" s="40"/>
      <c r="E38" s="40"/>
      <c r="F38" s="40"/>
      <c r="G38" s="40"/>
      <c r="H38" s="40"/>
      <c r="I38" s="140"/>
      <c r="K38" s="44">
        <v>34</v>
      </c>
      <c r="L38" s="50" t="str">
        <f t="shared" si="2"/>
        <v/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91">
        <f t="shared" si="3"/>
        <v>0</v>
      </c>
      <c r="AM38" s="20" t="str">
        <f>IF('point-grade'!M38="ร","ร",IF('point-grade'!M38="มส","มส",IF('point-grade'!M38="-","ร",IF('point-grade'!M38="","",IF('point-grade'!M38&gt;=80,4,IF('point-grade'!M38&gt;=75,3.5,IF('point-grade'!M38&gt;=70,3,IF('point-grade'!M38&gt;=65,2.5,IF('point-grade'!M38&gt;=60,2,IF('point-grade'!M38&gt;=55,1.5,IF('point-grade'!M38&gt;=50,1,0)))))))))))</f>
        <v/>
      </c>
      <c r="AN38" s="20" t="str">
        <f>IF('point-grade'!N38="ร","ร",IF('point-grade'!N38="มส","มส",IF('point-grade'!N38="-","ร",IF('point-grade'!N38="","",IF('point-grade'!N38&gt;=80,4,IF('point-grade'!N38&gt;=75,3.5,IF('point-grade'!N38&gt;=70,3,IF('point-grade'!N38&gt;=65,2.5,IF('point-grade'!N38&gt;=60,2,IF('point-grade'!N38&gt;=55,1.5,IF('point-grade'!N38&gt;=50,1,0)))))))))))</f>
        <v/>
      </c>
      <c r="AO38" s="20" t="str">
        <f>IF('point-grade'!O38="ร","ร",IF('point-grade'!O38="มส","มส",IF('point-grade'!O38="-","ร",IF('point-grade'!O38="","",IF('point-grade'!O38&gt;=80,4,IF('point-grade'!O38&gt;=75,3.5,IF('point-grade'!O38&gt;=70,3,IF('point-grade'!O38&gt;=65,2.5,IF('point-grade'!O38&gt;=60,2,IF('point-grade'!O38&gt;=55,1.5,IF('point-grade'!O38&gt;=50,1,0)))))))))))</f>
        <v/>
      </c>
      <c r="AP38" s="20" t="str">
        <f>IF('point-grade'!P38="ร","ร",IF('point-grade'!P38="มส","มส",IF('point-grade'!P38="-","ร",IF('point-grade'!P38="","",IF('point-grade'!P38&gt;=80,4,IF('point-grade'!P38&gt;=75,3.5,IF('point-grade'!P38&gt;=70,3,IF('point-grade'!P38&gt;=65,2.5,IF('point-grade'!P38&gt;=60,2,IF('point-grade'!P38&gt;=55,1.5,IF('point-grade'!P38&gt;=50,1,0)))))))))))</f>
        <v/>
      </c>
      <c r="AQ38" s="20" t="str">
        <f>IF('point-grade'!Q38="ร","ร",IF('point-grade'!Q38="มส","มส",IF('point-grade'!Q38="-","ร",IF('point-grade'!Q38="","",IF('point-grade'!Q38&gt;=80,4,IF('point-grade'!Q38&gt;=75,3.5,IF('point-grade'!Q38&gt;=70,3,IF('point-grade'!Q38&gt;=65,2.5,IF('point-grade'!Q38&gt;=60,2,IF('point-grade'!Q38&gt;=55,1.5,IF('point-grade'!Q38&gt;=50,1,0)))))))))))</f>
        <v/>
      </c>
      <c r="AR38" s="20" t="str">
        <f>IF('point-grade'!R38="ร","ร",IF('point-grade'!R38="มส","มส",IF('point-grade'!R38="-","ร",IF('point-grade'!R38="","",IF('point-grade'!R38&gt;=80,4,IF('point-grade'!R38&gt;=75,3.5,IF('point-grade'!R38&gt;=70,3,IF('point-grade'!R38&gt;=65,2.5,IF('point-grade'!R38&gt;=60,2,IF('point-grade'!R38&gt;=55,1.5,IF('point-grade'!R38&gt;=50,1,0)))))))))))</f>
        <v/>
      </c>
      <c r="AS38" s="20" t="str">
        <f>IF('point-grade'!S38="ร","ร",IF('point-grade'!S38="มส","มส",IF('point-grade'!S38="-","ร",IF('point-grade'!S38="","",IF('point-grade'!S38&gt;=80,4,IF('point-grade'!S38&gt;=75,3.5,IF('point-grade'!S38&gt;=70,3,IF('point-grade'!S38&gt;=65,2.5,IF('point-grade'!S38&gt;=60,2,IF('point-grade'!S38&gt;=55,1.5,IF('point-grade'!S38&gt;=50,1,0)))))))))))</f>
        <v/>
      </c>
      <c r="AT38" s="20" t="str">
        <f>IF('point-grade'!T38="ร","ร",IF('point-grade'!T38="มส","มส",IF('point-grade'!T38="-","ร",IF('point-grade'!T38="","",IF('point-grade'!T38&gt;=80,4,IF('point-grade'!T38&gt;=75,3.5,IF('point-grade'!T38&gt;=70,3,IF('point-grade'!T38&gt;=65,2.5,IF('point-grade'!T38&gt;=60,2,IF('point-grade'!T38&gt;=55,1.5,IF('point-grade'!T38&gt;=50,1,0)))))))))))</f>
        <v/>
      </c>
      <c r="AU38" s="20" t="str">
        <f>IF('point-grade'!U38="ร","ร",IF('point-grade'!U38="มส","มส",IF('point-grade'!U38="-","ร",IF('point-grade'!U38="","",IF('point-grade'!U38&gt;=80,4,IF('point-grade'!U38&gt;=75,3.5,IF('point-grade'!U38&gt;=70,3,IF('point-grade'!U38&gt;=65,2.5,IF('point-grade'!U38&gt;=60,2,IF('point-grade'!U38&gt;=55,1.5,IF('point-grade'!U38&gt;=50,1,0)))))))))))</f>
        <v/>
      </c>
      <c r="AV38" s="20" t="str">
        <f>IF('point-grade'!V38="ร","ร",IF('point-grade'!V38="มส","มส",IF('point-grade'!V38="-","ร",IF('point-grade'!V38="","",IF('point-grade'!V38&gt;=80,4,IF('point-grade'!V38&gt;=75,3.5,IF('point-grade'!V38&gt;=70,3,IF('point-grade'!V38&gt;=65,2.5,IF('point-grade'!V38&gt;=60,2,IF('point-grade'!V38&gt;=55,1.5,IF('point-grade'!V38&gt;=50,1,0)))))))))))</f>
        <v/>
      </c>
      <c r="AW38" s="20" t="str">
        <f>IF('point-grade'!W38="ร","ร",IF('point-grade'!W38="มส","มส",IF('point-grade'!W38="-","ร",IF('point-grade'!W38="","",IF('point-grade'!W38&gt;=80,4,IF('point-grade'!W38&gt;=75,3.5,IF('point-grade'!W38&gt;=70,3,IF('point-grade'!W38&gt;=65,2.5,IF('point-grade'!W38&gt;=60,2,IF('point-grade'!W38&gt;=55,1.5,IF('point-grade'!W38&gt;=50,1,0)))))))))))</f>
        <v/>
      </c>
      <c r="AX38" s="20" t="str">
        <f>IF('point-grade'!X38="ร","ร",IF('point-grade'!X38="มส","มส",IF('point-grade'!X38="-","ร",IF('point-grade'!X38="","",IF('point-grade'!X38&gt;=80,4,IF('point-grade'!X38&gt;=75,3.5,IF('point-grade'!X38&gt;=70,3,IF('point-grade'!X38&gt;=65,2.5,IF('point-grade'!X38&gt;=60,2,IF('point-grade'!X38&gt;=55,1.5,IF('point-grade'!X38&gt;=50,1,0)))))))))))</f>
        <v/>
      </c>
      <c r="AY38" s="20" t="str">
        <f>IF('point-grade'!Y38="ร","ร",IF('point-grade'!Y38="มส","มส",IF('point-grade'!Y38="-","ร",IF('point-grade'!Y38="","",IF('point-grade'!Y38&gt;=80,4,IF('point-grade'!Y38&gt;=75,3.5,IF('point-grade'!Y38&gt;=70,3,IF('point-grade'!Y38&gt;=65,2.5,IF('point-grade'!Y38&gt;=60,2,IF('point-grade'!Y38&gt;=55,1.5,IF('point-grade'!Y38&gt;=50,1,0)))))))))))</f>
        <v/>
      </c>
      <c r="AZ38" s="20" t="str">
        <f>IF('point-grade'!Z38="ร","ร",IF('point-grade'!Z38="มส","มส",IF('point-grade'!Z38="-","ร",IF('point-grade'!Z38="","",IF('point-grade'!Z38&gt;=80,4,IF('point-grade'!Z38&gt;=75,3.5,IF('point-grade'!Z38&gt;=70,3,IF('point-grade'!Z38&gt;=65,2.5,IF('point-grade'!Z38&gt;=60,2,IF('point-grade'!Z38&gt;=55,1.5,IF('point-grade'!Z38&gt;=50,1,0)))))))))))</f>
        <v/>
      </c>
      <c r="BA38" s="20" t="str">
        <f>IF('point-grade'!AA38="ร","ร",IF('point-grade'!AA38="มส","มส",IF('point-grade'!AA38="-","ร",IF('point-grade'!AA38="","",IF('point-grade'!AA38&gt;=80,4,IF('point-grade'!AA38&gt;=75,3.5,IF('point-grade'!AA38&gt;=70,3,IF('point-grade'!AA38&gt;=65,2.5,IF('point-grade'!AA38&gt;=60,2,IF('point-grade'!AA38&gt;=55,1.5,IF('point-grade'!AA38&gt;=50,1,0)))))))))))</f>
        <v/>
      </c>
      <c r="BB38" s="20" t="str">
        <f>IF('point-grade'!AB38="ร","ร",IF('point-grade'!AB38="มส","มส",IF('point-grade'!AB38="-","ร",IF('point-grade'!AB38="","",IF('point-grade'!AB38&gt;=80,4,IF('point-grade'!AB38&gt;=75,3.5,IF('point-grade'!AB38&gt;=70,3,IF('point-grade'!AB38&gt;=65,2.5,IF('point-grade'!AB38&gt;=60,2,IF('point-grade'!AB38&gt;=55,1.5,IF('point-grade'!AB38&gt;=50,1,0)))))))))))</f>
        <v/>
      </c>
      <c r="BC38" s="20" t="str">
        <f>IF('point-grade'!AC38="ร","ร",IF('point-grade'!AC38="มส","มส",IF('point-grade'!AC38="-","ร",IF('point-grade'!AC38="","",IF('point-grade'!AC38&gt;=80,4,IF('point-grade'!AC38&gt;=75,3.5,IF('point-grade'!AC38&gt;=70,3,IF('point-grade'!AC38&gt;=65,2.5,IF('point-grade'!AC38&gt;=60,2,IF('point-grade'!AC38&gt;=55,1.5,IF('point-grade'!AC38&gt;=50,1,0)))))))))))</f>
        <v/>
      </c>
      <c r="BD38" s="20" t="str">
        <f>IF('point-grade'!AD38="ร","ร",IF('point-grade'!AD38="มส","มส",IF('point-grade'!AD38="-","ร",IF('point-grade'!AD38="","",IF('point-grade'!AD38&gt;=80,4,IF('point-grade'!AD38&gt;=75,3.5,IF('point-grade'!AD38&gt;=70,3,IF('point-grade'!AD38&gt;=65,2.5,IF('point-grade'!AD38&gt;=60,2,IF('point-grade'!AD38&gt;=55,1.5,IF('point-grade'!AD38&gt;=50,1,0)))))))))))</f>
        <v/>
      </c>
      <c r="BE38" s="20" t="str">
        <f>IF('point-grade'!AE38="ร","ร",IF('point-grade'!AE38="มส","มส",IF('point-grade'!AE38="-","ร",IF('point-grade'!AE38="","",IF('point-grade'!AE38&gt;=80,4,IF('point-grade'!AE38&gt;=75,3.5,IF('point-grade'!AE38&gt;=70,3,IF('point-grade'!AE38&gt;=65,2.5,IF('point-grade'!AE38&gt;=60,2,IF('point-grade'!AE38&gt;=55,1.5,IF('point-grade'!AE38&gt;=50,1,0)))))))))))</f>
        <v/>
      </c>
      <c r="BF38" s="20" t="str">
        <f>IF('point-grade'!AF38="ร","ร",IF('point-grade'!AF38="มส","มส",IF('point-grade'!AF38="-","ร",IF('point-grade'!AF38="","",IF('point-grade'!AF38&gt;=80,4,IF('point-grade'!AF38&gt;=75,3.5,IF('point-grade'!AF38&gt;=70,3,IF('point-grade'!AF38&gt;=65,2.5,IF('point-grade'!AF38&gt;=60,2,IF('point-grade'!AF38&gt;=55,1.5,IF('point-grade'!AF38&gt;=50,1,0)))))))))))</f>
        <v/>
      </c>
      <c r="BG38" s="20" t="str">
        <f>IF('point-grade'!AG38="ร","ร",IF('point-grade'!AG38="มส","มส",IF('point-grade'!AG38="-","ร",IF('point-grade'!AG38="","",IF('point-grade'!AG38&gt;=80,4,IF('point-grade'!AG38&gt;=75,3.5,IF('point-grade'!AG38&gt;=70,3,IF('point-grade'!AG38&gt;=65,2.5,IF('point-grade'!AG38&gt;=60,2,IF('point-grade'!AG38&gt;=55,1.5,IF('point-grade'!AG38&gt;=50,1,0)))))))))))</f>
        <v/>
      </c>
      <c r="BH38" s="20" t="str">
        <f>IF('point-grade'!AH38="ร","ร",IF('point-grade'!AH38="มส","มส",IF('point-grade'!AH38="-","ร",IF('point-grade'!AH38="","",IF('point-grade'!AH38&gt;=80,4,IF('point-grade'!AH38&gt;=75,3.5,IF('point-grade'!AH38&gt;=70,3,IF('point-grade'!AH38&gt;=65,2.5,IF('point-grade'!AH38&gt;=60,2,IF('point-grade'!AH38&gt;=55,1.5,IF('point-grade'!AH38&gt;=50,1,0)))))))))))</f>
        <v/>
      </c>
      <c r="BI38" s="20" t="str">
        <f>IF('point-grade'!AI38="ร","ร",IF('point-grade'!AI38="มส","มส",IF('point-grade'!AI38="-","ร",IF('point-grade'!AI38="","",IF('point-grade'!AI38&gt;=80,4,IF('point-grade'!AI38&gt;=75,3.5,IF('point-grade'!AI38&gt;=70,3,IF('point-grade'!AI38&gt;=65,2.5,IF('point-grade'!AI38&gt;=60,2,IF('point-grade'!AI38&gt;=55,1.5,IF('point-grade'!AI38&gt;=50,1,0)))))))))))</f>
        <v/>
      </c>
      <c r="BJ38" s="20" t="str">
        <f>IF('point-grade'!AJ38="ร","ร",IF('point-grade'!AJ38="มส","มส",IF('point-grade'!AJ38="-","ร",IF('point-grade'!AJ38="","",IF('point-grade'!AJ38&gt;=80,4,IF('point-grade'!AJ38&gt;=75,3.5,IF('point-grade'!AJ38&gt;=70,3,IF('point-grade'!AJ38&gt;=65,2.5,IF('point-grade'!AJ38&gt;=60,2,IF('point-grade'!AJ38&gt;=55,1.5,IF('point-grade'!AJ38&gt;=50,1,0)))))))))))</f>
        <v/>
      </c>
      <c r="BK38" s="20" t="str">
        <f>IF('point-grade'!AK38="ร","ร",IF('point-grade'!AK38="มส","มส",IF('point-grade'!AK38="-","ร",IF('point-grade'!AK38="","",IF('point-grade'!AK38&gt;=80,4,IF('point-grade'!AK38&gt;=75,3.5,IF('point-grade'!AK38&gt;=70,3,IF('point-grade'!AK38&gt;=65,2.5,IF('point-grade'!AK38&gt;=60,2,IF('point-grade'!AK38&gt;=55,1.5,IF('point-grade'!AK38&gt;=50,1,0)))))))))))</f>
        <v/>
      </c>
      <c r="BL38" s="20"/>
      <c r="BM38" s="35" t="str">
        <f t="shared" si="4"/>
        <v/>
      </c>
      <c r="BN38" s="35" t="str">
        <f t="shared" si="5"/>
        <v/>
      </c>
      <c r="BO38" s="35" t="str">
        <f t="shared" si="6"/>
        <v/>
      </c>
      <c r="BP38" s="35" t="str">
        <f t="shared" si="7"/>
        <v/>
      </c>
      <c r="BQ38" s="35" t="str">
        <f t="shared" si="8"/>
        <v/>
      </c>
      <c r="BR38" s="35" t="str">
        <f t="shared" si="9"/>
        <v/>
      </c>
      <c r="BS38" s="35" t="str">
        <f t="shared" si="10"/>
        <v/>
      </c>
      <c r="BT38" s="35" t="str">
        <f t="shared" si="11"/>
        <v/>
      </c>
      <c r="BU38" s="35" t="str">
        <f t="shared" si="12"/>
        <v/>
      </c>
      <c r="BV38" s="35" t="str">
        <f t="shared" si="13"/>
        <v/>
      </c>
      <c r="BW38" s="35" t="str">
        <f t="shared" si="14"/>
        <v/>
      </c>
      <c r="BX38" s="35" t="str">
        <f t="shared" si="15"/>
        <v/>
      </c>
      <c r="BY38" s="35" t="str">
        <f t="shared" si="16"/>
        <v/>
      </c>
      <c r="BZ38" s="35" t="str">
        <f t="shared" si="17"/>
        <v/>
      </c>
      <c r="CA38" s="35" t="str">
        <f t="shared" si="18"/>
        <v/>
      </c>
      <c r="CB38" s="35" t="str">
        <f t="shared" si="19"/>
        <v/>
      </c>
      <c r="CC38" s="35" t="str">
        <f t="shared" si="20"/>
        <v/>
      </c>
      <c r="CD38" s="35" t="str">
        <f t="shared" si="21"/>
        <v/>
      </c>
      <c r="CE38" s="35" t="str">
        <f t="shared" si="22"/>
        <v/>
      </c>
      <c r="CF38" s="35" t="str">
        <f t="shared" si="23"/>
        <v/>
      </c>
      <c r="CG38" s="35" t="str">
        <f t="shared" si="24"/>
        <v/>
      </c>
      <c r="CH38" s="35" t="str">
        <f t="shared" si="25"/>
        <v/>
      </c>
      <c r="CI38" s="35" t="str">
        <f t="shared" si="26"/>
        <v/>
      </c>
      <c r="CJ38" s="35" t="str">
        <f t="shared" si="27"/>
        <v/>
      </c>
      <c r="CK38" s="35" t="str">
        <f t="shared" si="28"/>
        <v/>
      </c>
      <c r="CL38" s="87" t="str">
        <f t="shared" si="29"/>
        <v>0</v>
      </c>
      <c r="CM38" s="87">
        <f>FLOOR('point-grade'!CO38,0.01)</f>
        <v>0</v>
      </c>
      <c r="CN38" s="82" t="str">
        <f t="shared" si="106"/>
        <v/>
      </c>
      <c r="CO38" s="145" t="str">
        <f t="shared" si="107"/>
        <v>0</v>
      </c>
      <c r="CP38" s="51">
        <f t="shared" si="30"/>
        <v>0</v>
      </c>
      <c r="CQ38" s="51">
        <f t="shared" si="31"/>
        <v>0</v>
      </c>
      <c r="CR38" s="51">
        <f t="shared" si="32"/>
        <v>0</v>
      </c>
      <c r="CS38" s="51">
        <f t="shared" si="33"/>
        <v>0</v>
      </c>
      <c r="CT38" s="51">
        <f t="shared" si="34"/>
        <v>0</v>
      </c>
      <c r="CU38" s="51">
        <f t="shared" si="35"/>
        <v>0</v>
      </c>
      <c r="CV38" s="51">
        <f t="shared" si="36"/>
        <v>0</v>
      </c>
      <c r="CW38" s="51">
        <f t="shared" si="37"/>
        <v>0</v>
      </c>
      <c r="CX38" s="51">
        <f t="shared" si="38"/>
        <v>0</v>
      </c>
      <c r="CY38" s="51">
        <f t="shared" si="39"/>
        <v>0</v>
      </c>
      <c r="CZ38" s="51">
        <f t="shared" si="40"/>
        <v>0</v>
      </c>
      <c r="DA38" s="51">
        <f t="shared" si="41"/>
        <v>0</v>
      </c>
      <c r="DB38" s="51">
        <f t="shared" si="42"/>
        <v>0</v>
      </c>
      <c r="DC38" s="51">
        <f t="shared" si="43"/>
        <v>0</v>
      </c>
      <c r="DD38" s="51">
        <f t="shared" si="44"/>
        <v>0</v>
      </c>
      <c r="DF38" s="51">
        <f t="shared" si="45"/>
        <v>0</v>
      </c>
      <c r="DG38" s="51">
        <f t="shared" si="46"/>
        <v>0</v>
      </c>
      <c r="DH38" s="51">
        <f t="shared" si="47"/>
        <v>0</v>
      </c>
      <c r="DI38" s="51">
        <f t="shared" si="48"/>
        <v>0</v>
      </c>
      <c r="DJ38" s="51">
        <f t="shared" si="49"/>
        <v>0</v>
      </c>
      <c r="DK38" s="51">
        <f t="shared" si="50"/>
        <v>0</v>
      </c>
      <c r="DL38" s="51">
        <f t="shared" si="51"/>
        <v>0</v>
      </c>
      <c r="DM38" s="51">
        <f t="shared" si="52"/>
        <v>0</v>
      </c>
      <c r="DN38" s="51">
        <f t="shared" si="53"/>
        <v>0</v>
      </c>
      <c r="DO38" s="51">
        <f t="shared" si="54"/>
        <v>0</v>
      </c>
      <c r="DQ38" s="43">
        <f t="shared" si="55"/>
        <v>0</v>
      </c>
      <c r="DR38" s="43">
        <f t="shared" si="56"/>
        <v>0</v>
      </c>
      <c r="DS38" s="43">
        <f t="shared" si="57"/>
        <v>0</v>
      </c>
      <c r="DT38" s="43">
        <f t="shared" si="58"/>
        <v>0</v>
      </c>
      <c r="DU38" s="43">
        <f t="shared" si="59"/>
        <v>0</v>
      </c>
      <c r="DV38" s="43">
        <f t="shared" si="60"/>
        <v>0</v>
      </c>
      <c r="DW38" s="43">
        <f t="shared" si="61"/>
        <v>0</v>
      </c>
      <c r="DX38" s="43">
        <f t="shared" si="62"/>
        <v>0</v>
      </c>
      <c r="DY38" s="43">
        <f t="shared" si="63"/>
        <v>0</v>
      </c>
      <c r="DZ38" s="43">
        <f t="shared" si="64"/>
        <v>0</v>
      </c>
      <c r="EA38" s="43">
        <f t="shared" si="65"/>
        <v>0</v>
      </c>
      <c r="EB38" s="43">
        <f t="shared" si="66"/>
        <v>0</v>
      </c>
      <c r="EC38" s="43">
        <f t="shared" si="67"/>
        <v>0</v>
      </c>
      <c r="ED38" s="43">
        <f t="shared" si="68"/>
        <v>0</v>
      </c>
      <c r="EE38" s="43">
        <f t="shared" si="69"/>
        <v>0</v>
      </c>
      <c r="EG38" s="43">
        <f t="shared" si="70"/>
        <v>0</v>
      </c>
      <c r="EH38" s="43">
        <f t="shared" si="71"/>
        <v>0</v>
      </c>
      <c r="EI38" s="43">
        <f t="shared" si="72"/>
        <v>0</v>
      </c>
      <c r="EJ38" s="43">
        <f t="shared" si="73"/>
        <v>0</v>
      </c>
      <c r="EK38" s="43">
        <f t="shared" si="74"/>
        <v>0</v>
      </c>
      <c r="EL38" s="43">
        <f t="shared" si="75"/>
        <v>0</v>
      </c>
      <c r="EM38" s="43">
        <f t="shared" si="76"/>
        <v>0</v>
      </c>
      <c r="EN38" s="43">
        <f t="shared" si="77"/>
        <v>0</v>
      </c>
      <c r="EO38" s="43">
        <f t="shared" si="78"/>
        <v>0</v>
      </c>
      <c r="EP38" s="43">
        <f t="shared" si="79"/>
        <v>0</v>
      </c>
      <c r="EQ38" s="19" t="str">
        <f t="shared" si="80"/>
        <v/>
      </c>
      <c r="ER38" s="19" t="str">
        <f t="shared" si="81"/>
        <v/>
      </c>
      <c r="ES38" s="19" t="str">
        <f t="shared" si="82"/>
        <v/>
      </c>
      <c r="ET38" s="19" t="str">
        <f t="shared" si="83"/>
        <v/>
      </c>
      <c r="EU38" s="19" t="str">
        <f t="shared" si="84"/>
        <v/>
      </c>
      <c r="EV38" s="19" t="str">
        <f t="shared" si="85"/>
        <v/>
      </c>
      <c r="EW38" s="19" t="str">
        <f t="shared" si="86"/>
        <v/>
      </c>
      <c r="EX38" s="19" t="str">
        <f t="shared" si="87"/>
        <v/>
      </c>
      <c r="EY38" s="19" t="str">
        <f t="shared" si="88"/>
        <v/>
      </c>
      <c r="EZ38" s="19" t="str">
        <f t="shared" si="89"/>
        <v/>
      </c>
      <c r="FA38" s="19" t="str">
        <f t="shared" si="90"/>
        <v/>
      </c>
      <c r="FB38" s="19" t="str">
        <f t="shared" si="91"/>
        <v/>
      </c>
      <c r="FC38" s="19" t="str">
        <f t="shared" si="92"/>
        <v/>
      </c>
      <c r="FD38" s="19" t="str">
        <f t="shared" si="93"/>
        <v/>
      </c>
      <c r="FE38" s="19" t="str">
        <f t="shared" si="94"/>
        <v/>
      </c>
      <c r="FF38" s="19" t="str">
        <f t="shared" si="95"/>
        <v/>
      </c>
      <c r="FG38" s="19" t="str">
        <f t="shared" si="96"/>
        <v/>
      </c>
      <c r="FH38" s="19" t="str">
        <f t="shared" si="97"/>
        <v/>
      </c>
      <c r="FI38" s="19" t="str">
        <f t="shared" si="98"/>
        <v/>
      </c>
      <c r="FJ38" s="19" t="str">
        <f t="shared" si="99"/>
        <v/>
      </c>
      <c r="FK38" s="19" t="str">
        <f t="shared" si="100"/>
        <v/>
      </c>
      <c r="FL38" s="19" t="str">
        <f t="shared" si="101"/>
        <v/>
      </c>
      <c r="FM38" s="19" t="str">
        <f t="shared" si="102"/>
        <v/>
      </c>
      <c r="FN38" s="19" t="str">
        <f t="shared" si="103"/>
        <v/>
      </c>
      <c r="FO38" s="19" t="str">
        <f t="shared" si="104"/>
        <v/>
      </c>
      <c r="FP38" s="19">
        <f t="shared" si="105"/>
        <v>0</v>
      </c>
      <c r="FQ38" s="85"/>
    </row>
    <row r="39" spans="1:173" ht="16.350000000000001" customHeight="1" thickBot="1" x14ac:dyDescent="0.65">
      <c r="A39" s="40"/>
      <c r="B39" s="40"/>
      <c r="C39" s="40"/>
      <c r="D39" s="40"/>
      <c r="E39" s="40"/>
      <c r="F39" s="40"/>
      <c r="G39" s="40"/>
      <c r="H39" s="40"/>
      <c r="I39" s="140"/>
      <c r="K39" s="44">
        <v>35</v>
      </c>
      <c r="L39" s="50" t="str">
        <f t="shared" si="2"/>
        <v/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91">
        <f t="shared" si="3"/>
        <v>0</v>
      </c>
      <c r="AM39" s="20" t="str">
        <f>IF('point-grade'!M39="ร","ร",IF('point-grade'!M39="มส","มส",IF('point-grade'!M39="-","ร",IF('point-grade'!M39="","",IF('point-grade'!M39&gt;=80,4,IF('point-grade'!M39&gt;=75,3.5,IF('point-grade'!M39&gt;=70,3,IF('point-grade'!M39&gt;=65,2.5,IF('point-grade'!M39&gt;=60,2,IF('point-grade'!M39&gt;=55,1.5,IF('point-grade'!M39&gt;=50,1,0)))))))))))</f>
        <v/>
      </c>
      <c r="AN39" s="20" t="str">
        <f>IF('point-grade'!N39="ร","ร",IF('point-grade'!N39="มส","มส",IF('point-grade'!N39="-","ร",IF('point-grade'!N39="","",IF('point-grade'!N39&gt;=80,4,IF('point-grade'!N39&gt;=75,3.5,IF('point-grade'!N39&gt;=70,3,IF('point-grade'!N39&gt;=65,2.5,IF('point-grade'!N39&gt;=60,2,IF('point-grade'!N39&gt;=55,1.5,IF('point-grade'!N39&gt;=50,1,0)))))))))))</f>
        <v/>
      </c>
      <c r="AO39" s="20" t="str">
        <f>IF('point-grade'!O39="ร","ร",IF('point-grade'!O39="มส","มส",IF('point-grade'!O39="-","ร",IF('point-grade'!O39="","",IF('point-grade'!O39&gt;=80,4,IF('point-grade'!O39&gt;=75,3.5,IF('point-grade'!O39&gt;=70,3,IF('point-grade'!O39&gt;=65,2.5,IF('point-grade'!O39&gt;=60,2,IF('point-grade'!O39&gt;=55,1.5,IF('point-grade'!O39&gt;=50,1,0)))))))))))</f>
        <v/>
      </c>
      <c r="AP39" s="20" t="str">
        <f>IF('point-grade'!P39="ร","ร",IF('point-grade'!P39="มส","มส",IF('point-grade'!P39="-","ร",IF('point-grade'!P39="","",IF('point-grade'!P39&gt;=80,4,IF('point-grade'!P39&gt;=75,3.5,IF('point-grade'!P39&gt;=70,3,IF('point-grade'!P39&gt;=65,2.5,IF('point-grade'!P39&gt;=60,2,IF('point-grade'!P39&gt;=55,1.5,IF('point-grade'!P39&gt;=50,1,0)))))))))))</f>
        <v/>
      </c>
      <c r="AQ39" s="20" t="str">
        <f>IF('point-grade'!Q39="ร","ร",IF('point-grade'!Q39="มส","มส",IF('point-grade'!Q39="-","ร",IF('point-grade'!Q39="","",IF('point-grade'!Q39&gt;=80,4,IF('point-grade'!Q39&gt;=75,3.5,IF('point-grade'!Q39&gt;=70,3,IF('point-grade'!Q39&gt;=65,2.5,IF('point-grade'!Q39&gt;=60,2,IF('point-grade'!Q39&gt;=55,1.5,IF('point-grade'!Q39&gt;=50,1,0)))))))))))</f>
        <v/>
      </c>
      <c r="AR39" s="20" t="str">
        <f>IF('point-grade'!R39="ร","ร",IF('point-grade'!R39="มส","มส",IF('point-grade'!R39="-","ร",IF('point-grade'!R39="","",IF('point-grade'!R39&gt;=80,4,IF('point-grade'!R39&gt;=75,3.5,IF('point-grade'!R39&gt;=70,3,IF('point-grade'!R39&gt;=65,2.5,IF('point-grade'!R39&gt;=60,2,IF('point-grade'!R39&gt;=55,1.5,IF('point-grade'!R39&gt;=50,1,0)))))))))))</f>
        <v/>
      </c>
      <c r="AS39" s="20" t="str">
        <f>IF('point-grade'!S39="ร","ร",IF('point-grade'!S39="มส","มส",IF('point-grade'!S39="-","ร",IF('point-grade'!S39="","",IF('point-grade'!S39&gt;=80,4,IF('point-grade'!S39&gt;=75,3.5,IF('point-grade'!S39&gt;=70,3,IF('point-grade'!S39&gt;=65,2.5,IF('point-grade'!S39&gt;=60,2,IF('point-grade'!S39&gt;=55,1.5,IF('point-grade'!S39&gt;=50,1,0)))))))))))</f>
        <v/>
      </c>
      <c r="AT39" s="20" t="str">
        <f>IF('point-grade'!T39="ร","ร",IF('point-grade'!T39="มส","มส",IF('point-grade'!T39="-","ร",IF('point-grade'!T39="","",IF('point-grade'!T39&gt;=80,4,IF('point-grade'!T39&gt;=75,3.5,IF('point-grade'!T39&gt;=70,3,IF('point-grade'!T39&gt;=65,2.5,IF('point-grade'!T39&gt;=60,2,IF('point-grade'!T39&gt;=55,1.5,IF('point-grade'!T39&gt;=50,1,0)))))))))))</f>
        <v/>
      </c>
      <c r="AU39" s="20" t="str">
        <f>IF('point-grade'!U39="ร","ร",IF('point-grade'!U39="มส","มส",IF('point-grade'!U39="-","ร",IF('point-grade'!U39="","",IF('point-grade'!U39&gt;=80,4,IF('point-grade'!U39&gt;=75,3.5,IF('point-grade'!U39&gt;=70,3,IF('point-grade'!U39&gt;=65,2.5,IF('point-grade'!U39&gt;=60,2,IF('point-grade'!U39&gt;=55,1.5,IF('point-grade'!U39&gt;=50,1,0)))))))))))</f>
        <v/>
      </c>
      <c r="AV39" s="20" t="str">
        <f>IF('point-grade'!V39="ร","ร",IF('point-grade'!V39="มส","มส",IF('point-grade'!V39="-","ร",IF('point-grade'!V39="","",IF('point-grade'!V39&gt;=80,4,IF('point-grade'!V39&gt;=75,3.5,IF('point-grade'!V39&gt;=70,3,IF('point-grade'!V39&gt;=65,2.5,IF('point-grade'!V39&gt;=60,2,IF('point-grade'!V39&gt;=55,1.5,IF('point-grade'!V39&gt;=50,1,0)))))))))))</f>
        <v/>
      </c>
      <c r="AW39" s="20" t="str">
        <f>IF('point-grade'!W39="ร","ร",IF('point-grade'!W39="มส","มส",IF('point-grade'!W39="-","ร",IF('point-grade'!W39="","",IF('point-grade'!W39&gt;=80,4,IF('point-grade'!W39&gt;=75,3.5,IF('point-grade'!W39&gt;=70,3,IF('point-grade'!W39&gt;=65,2.5,IF('point-grade'!W39&gt;=60,2,IF('point-grade'!W39&gt;=55,1.5,IF('point-grade'!W39&gt;=50,1,0)))))))))))</f>
        <v/>
      </c>
      <c r="AX39" s="20" t="str">
        <f>IF('point-grade'!X39="ร","ร",IF('point-grade'!X39="มส","มส",IF('point-grade'!X39="-","ร",IF('point-grade'!X39="","",IF('point-grade'!X39&gt;=80,4,IF('point-grade'!X39&gt;=75,3.5,IF('point-grade'!X39&gt;=70,3,IF('point-grade'!X39&gt;=65,2.5,IF('point-grade'!X39&gt;=60,2,IF('point-grade'!X39&gt;=55,1.5,IF('point-grade'!X39&gt;=50,1,0)))))))))))</f>
        <v/>
      </c>
      <c r="AY39" s="20" t="str">
        <f>IF('point-grade'!Y39="ร","ร",IF('point-grade'!Y39="มส","มส",IF('point-grade'!Y39="-","ร",IF('point-grade'!Y39="","",IF('point-grade'!Y39&gt;=80,4,IF('point-grade'!Y39&gt;=75,3.5,IF('point-grade'!Y39&gt;=70,3,IF('point-grade'!Y39&gt;=65,2.5,IF('point-grade'!Y39&gt;=60,2,IF('point-grade'!Y39&gt;=55,1.5,IF('point-grade'!Y39&gt;=50,1,0)))))))))))</f>
        <v/>
      </c>
      <c r="AZ39" s="20" t="str">
        <f>IF('point-grade'!Z39="ร","ร",IF('point-grade'!Z39="มส","มส",IF('point-grade'!Z39="-","ร",IF('point-grade'!Z39="","",IF('point-grade'!Z39&gt;=80,4,IF('point-grade'!Z39&gt;=75,3.5,IF('point-grade'!Z39&gt;=70,3,IF('point-grade'!Z39&gt;=65,2.5,IF('point-grade'!Z39&gt;=60,2,IF('point-grade'!Z39&gt;=55,1.5,IF('point-grade'!Z39&gt;=50,1,0)))))))))))</f>
        <v/>
      </c>
      <c r="BA39" s="20" t="str">
        <f>IF('point-grade'!AA39="ร","ร",IF('point-grade'!AA39="มส","มส",IF('point-grade'!AA39="-","ร",IF('point-grade'!AA39="","",IF('point-grade'!AA39&gt;=80,4,IF('point-grade'!AA39&gt;=75,3.5,IF('point-grade'!AA39&gt;=70,3,IF('point-grade'!AA39&gt;=65,2.5,IF('point-grade'!AA39&gt;=60,2,IF('point-grade'!AA39&gt;=55,1.5,IF('point-grade'!AA39&gt;=50,1,0)))))))))))</f>
        <v/>
      </c>
      <c r="BB39" s="20" t="str">
        <f>IF('point-grade'!AB39="ร","ร",IF('point-grade'!AB39="มส","มส",IF('point-grade'!AB39="-","ร",IF('point-grade'!AB39="","",IF('point-grade'!AB39&gt;=80,4,IF('point-grade'!AB39&gt;=75,3.5,IF('point-grade'!AB39&gt;=70,3,IF('point-grade'!AB39&gt;=65,2.5,IF('point-grade'!AB39&gt;=60,2,IF('point-grade'!AB39&gt;=55,1.5,IF('point-grade'!AB39&gt;=50,1,0)))))))))))</f>
        <v/>
      </c>
      <c r="BC39" s="20" t="str">
        <f>IF('point-grade'!AC39="ร","ร",IF('point-grade'!AC39="มส","มส",IF('point-grade'!AC39="-","ร",IF('point-grade'!AC39="","",IF('point-grade'!AC39&gt;=80,4,IF('point-grade'!AC39&gt;=75,3.5,IF('point-grade'!AC39&gt;=70,3,IF('point-grade'!AC39&gt;=65,2.5,IF('point-grade'!AC39&gt;=60,2,IF('point-grade'!AC39&gt;=55,1.5,IF('point-grade'!AC39&gt;=50,1,0)))))))))))</f>
        <v/>
      </c>
      <c r="BD39" s="20" t="str">
        <f>IF('point-grade'!AD39="ร","ร",IF('point-grade'!AD39="มส","มส",IF('point-grade'!AD39="-","ร",IF('point-grade'!AD39="","",IF('point-grade'!AD39&gt;=80,4,IF('point-grade'!AD39&gt;=75,3.5,IF('point-grade'!AD39&gt;=70,3,IF('point-grade'!AD39&gt;=65,2.5,IF('point-grade'!AD39&gt;=60,2,IF('point-grade'!AD39&gt;=55,1.5,IF('point-grade'!AD39&gt;=50,1,0)))))))))))</f>
        <v/>
      </c>
      <c r="BE39" s="20" t="str">
        <f>IF('point-grade'!AE39="ร","ร",IF('point-grade'!AE39="มส","มส",IF('point-grade'!AE39="-","ร",IF('point-grade'!AE39="","",IF('point-grade'!AE39&gt;=80,4,IF('point-grade'!AE39&gt;=75,3.5,IF('point-grade'!AE39&gt;=70,3,IF('point-grade'!AE39&gt;=65,2.5,IF('point-grade'!AE39&gt;=60,2,IF('point-grade'!AE39&gt;=55,1.5,IF('point-grade'!AE39&gt;=50,1,0)))))))))))</f>
        <v/>
      </c>
      <c r="BF39" s="20" t="str">
        <f>IF('point-grade'!AF39="ร","ร",IF('point-grade'!AF39="มส","มส",IF('point-grade'!AF39="-","ร",IF('point-grade'!AF39="","",IF('point-grade'!AF39&gt;=80,4,IF('point-grade'!AF39&gt;=75,3.5,IF('point-grade'!AF39&gt;=70,3,IF('point-grade'!AF39&gt;=65,2.5,IF('point-grade'!AF39&gt;=60,2,IF('point-grade'!AF39&gt;=55,1.5,IF('point-grade'!AF39&gt;=50,1,0)))))))))))</f>
        <v/>
      </c>
      <c r="BG39" s="20" t="str">
        <f>IF('point-grade'!AG39="ร","ร",IF('point-grade'!AG39="มส","มส",IF('point-grade'!AG39="-","ร",IF('point-grade'!AG39="","",IF('point-grade'!AG39&gt;=80,4,IF('point-grade'!AG39&gt;=75,3.5,IF('point-grade'!AG39&gt;=70,3,IF('point-grade'!AG39&gt;=65,2.5,IF('point-grade'!AG39&gt;=60,2,IF('point-grade'!AG39&gt;=55,1.5,IF('point-grade'!AG39&gt;=50,1,0)))))))))))</f>
        <v/>
      </c>
      <c r="BH39" s="20" t="str">
        <f>IF('point-grade'!AH39="ร","ร",IF('point-grade'!AH39="มส","มส",IF('point-grade'!AH39="-","ร",IF('point-grade'!AH39="","",IF('point-grade'!AH39&gt;=80,4,IF('point-grade'!AH39&gt;=75,3.5,IF('point-grade'!AH39&gt;=70,3,IF('point-grade'!AH39&gt;=65,2.5,IF('point-grade'!AH39&gt;=60,2,IF('point-grade'!AH39&gt;=55,1.5,IF('point-grade'!AH39&gt;=50,1,0)))))))))))</f>
        <v/>
      </c>
      <c r="BI39" s="20" t="str">
        <f>IF('point-grade'!AI39="ร","ร",IF('point-grade'!AI39="มส","มส",IF('point-grade'!AI39="-","ร",IF('point-grade'!AI39="","",IF('point-grade'!AI39&gt;=80,4,IF('point-grade'!AI39&gt;=75,3.5,IF('point-grade'!AI39&gt;=70,3,IF('point-grade'!AI39&gt;=65,2.5,IF('point-grade'!AI39&gt;=60,2,IF('point-grade'!AI39&gt;=55,1.5,IF('point-grade'!AI39&gt;=50,1,0)))))))))))</f>
        <v/>
      </c>
      <c r="BJ39" s="20" t="str">
        <f>IF('point-grade'!AJ39="ร","ร",IF('point-grade'!AJ39="มส","มส",IF('point-grade'!AJ39="-","ร",IF('point-grade'!AJ39="","",IF('point-grade'!AJ39&gt;=80,4,IF('point-grade'!AJ39&gt;=75,3.5,IF('point-grade'!AJ39&gt;=70,3,IF('point-grade'!AJ39&gt;=65,2.5,IF('point-grade'!AJ39&gt;=60,2,IF('point-grade'!AJ39&gt;=55,1.5,IF('point-grade'!AJ39&gt;=50,1,0)))))))))))</f>
        <v/>
      </c>
      <c r="BK39" s="20" t="str">
        <f>IF('point-grade'!AK39="ร","ร",IF('point-grade'!AK39="มส","มส",IF('point-grade'!AK39="-","ร",IF('point-grade'!AK39="","",IF('point-grade'!AK39&gt;=80,4,IF('point-grade'!AK39&gt;=75,3.5,IF('point-grade'!AK39&gt;=70,3,IF('point-grade'!AK39&gt;=65,2.5,IF('point-grade'!AK39&gt;=60,2,IF('point-grade'!AK39&gt;=55,1.5,IF('point-grade'!AK39&gt;=50,1,0)))))))))))</f>
        <v/>
      </c>
      <c r="BL39" s="20"/>
      <c r="BM39" s="35" t="str">
        <f t="shared" si="4"/>
        <v/>
      </c>
      <c r="BN39" s="35" t="str">
        <f t="shared" si="5"/>
        <v/>
      </c>
      <c r="BO39" s="35" t="str">
        <f t="shared" si="6"/>
        <v/>
      </c>
      <c r="BP39" s="35" t="str">
        <f t="shared" si="7"/>
        <v/>
      </c>
      <c r="BQ39" s="35" t="str">
        <f t="shared" si="8"/>
        <v/>
      </c>
      <c r="BR39" s="35" t="str">
        <f t="shared" si="9"/>
        <v/>
      </c>
      <c r="BS39" s="35" t="str">
        <f t="shared" si="10"/>
        <v/>
      </c>
      <c r="BT39" s="35" t="str">
        <f t="shared" si="11"/>
        <v/>
      </c>
      <c r="BU39" s="35" t="str">
        <f t="shared" si="12"/>
        <v/>
      </c>
      <c r="BV39" s="35" t="str">
        <f t="shared" si="13"/>
        <v/>
      </c>
      <c r="BW39" s="35" t="str">
        <f t="shared" si="14"/>
        <v/>
      </c>
      <c r="BX39" s="35" t="str">
        <f t="shared" si="15"/>
        <v/>
      </c>
      <c r="BY39" s="35" t="str">
        <f t="shared" si="16"/>
        <v/>
      </c>
      <c r="BZ39" s="35" t="str">
        <f t="shared" si="17"/>
        <v/>
      </c>
      <c r="CA39" s="35" t="str">
        <f t="shared" si="18"/>
        <v/>
      </c>
      <c r="CB39" s="35" t="str">
        <f t="shared" si="19"/>
        <v/>
      </c>
      <c r="CC39" s="35" t="str">
        <f t="shared" si="20"/>
        <v/>
      </c>
      <c r="CD39" s="35" t="str">
        <f t="shared" si="21"/>
        <v/>
      </c>
      <c r="CE39" s="35" t="str">
        <f t="shared" si="22"/>
        <v/>
      </c>
      <c r="CF39" s="35" t="str">
        <f t="shared" si="23"/>
        <v/>
      </c>
      <c r="CG39" s="35" t="str">
        <f t="shared" si="24"/>
        <v/>
      </c>
      <c r="CH39" s="35" t="str">
        <f t="shared" si="25"/>
        <v/>
      </c>
      <c r="CI39" s="35" t="str">
        <f t="shared" si="26"/>
        <v/>
      </c>
      <c r="CJ39" s="35" t="str">
        <f t="shared" si="27"/>
        <v/>
      </c>
      <c r="CK39" s="35" t="str">
        <f t="shared" si="28"/>
        <v/>
      </c>
      <c r="CL39" s="87" t="str">
        <f t="shared" si="29"/>
        <v>0</v>
      </c>
      <c r="CM39" s="87">
        <f>FLOOR('point-grade'!CO39,0.01)</f>
        <v>0</v>
      </c>
      <c r="CN39" s="82" t="str">
        <f t="shared" si="106"/>
        <v/>
      </c>
      <c r="CO39" s="145" t="str">
        <f t="shared" si="107"/>
        <v>0</v>
      </c>
      <c r="CP39" s="51">
        <f t="shared" si="30"/>
        <v>0</v>
      </c>
      <c r="CQ39" s="51">
        <f t="shared" si="31"/>
        <v>0</v>
      </c>
      <c r="CR39" s="51">
        <f t="shared" si="32"/>
        <v>0</v>
      </c>
      <c r="CS39" s="51">
        <f t="shared" si="33"/>
        <v>0</v>
      </c>
      <c r="CT39" s="51">
        <f t="shared" si="34"/>
        <v>0</v>
      </c>
      <c r="CU39" s="51">
        <f t="shared" si="35"/>
        <v>0</v>
      </c>
      <c r="CV39" s="51">
        <f t="shared" si="36"/>
        <v>0</v>
      </c>
      <c r="CW39" s="51">
        <f t="shared" si="37"/>
        <v>0</v>
      </c>
      <c r="CX39" s="51">
        <f t="shared" si="38"/>
        <v>0</v>
      </c>
      <c r="CY39" s="51">
        <f t="shared" si="39"/>
        <v>0</v>
      </c>
      <c r="CZ39" s="51">
        <f t="shared" si="40"/>
        <v>0</v>
      </c>
      <c r="DA39" s="51">
        <f t="shared" si="41"/>
        <v>0</v>
      </c>
      <c r="DB39" s="51">
        <f t="shared" si="42"/>
        <v>0</v>
      </c>
      <c r="DC39" s="51">
        <f t="shared" si="43"/>
        <v>0</v>
      </c>
      <c r="DD39" s="51">
        <f t="shared" si="44"/>
        <v>0</v>
      </c>
      <c r="DF39" s="51">
        <f t="shared" si="45"/>
        <v>0</v>
      </c>
      <c r="DG39" s="51">
        <f t="shared" si="46"/>
        <v>0</v>
      </c>
      <c r="DH39" s="51">
        <f t="shared" si="47"/>
        <v>0</v>
      </c>
      <c r="DI39" s="51">
        <f t="shared" si="48"/>
        <v>0</v>
      </c>
      <c r="DJ39" s="51">
        <f t="shared" si="49"/>
        <v>0</v>
      </c>
      <c r="DK39" s="51">
        <f t="shared" si="50"/>
        <v>0</v>
      </c>
      <c r="DL39" s="51">
        <f t="shared" si="51"/>
        <v>0</v>
      </c>
      <c r="DM39" s="51">
        <f t="shared" si="52"/>
        <v>0</v>
      </c>
      <c r="DN39" s="51">
        <f t="shared" si="53"/>
        <v>0</v>
      </c>
      <c r="DO39" s="51">
        <f t="shared" si="54"/>
        <v>0</v>
      </c>
      <c r="DQ39" s="43">
        <f t="shared" si="55"/>
        <v>0</v>
      </c>
      <c r="DR39" s="43">
        <f t="shared" si="56"/>
        <v>0</v>
      </c>
      <c r="DS39" s="43">
        <f t="shared" si="57"/>
        <v>0</v>
      </c>
      <c r="DT39" s="43">
        <f t="shared" si="58"/>
        <v>0</v>
      </c>
      <c r="DU39" s="43">
        <f t="shared" si="59"/>
        <v>0</v>
      </c>
      <c r="DV39" s="43">
        <f t="shared" si="60"/>
        <v>0</v>
      </c>
      <c r="DW39" s="43">
        <f t="shared" si="61"/>
        <v>0</v>
      </c>
      <c r="DX39" s="43">
        <f t="shared" si="62"/>
        <v>0</v>
      </c>
      <c r="DY39" s="43">
        <f t="shared" si="63"/>
        <v>0</v>
      </c>
      <c r="DZ39" s="43">
        <f t="shared" si="64"/>
        <v>0</v>
      </c>
      <c r="EA39" s="43">
        <f t="shared" si="65"/>
        <v>0</v>
      </c>
      <c r="EB39" s="43">
        <f t="shared" si="66"/>
        <v>0</v>
      </c>
      <c r="EC39" s="43">
        <f t="shared" si="67"/>
        <v>0</v>
      </c>
      <c r="ED39" s="43">
        <f t="shared" si="68"/>
        <v>0</v>
      </c>
      <c r="EE39" s="43">
        <f t="shared" si="69"/>
        <v>0</v>
      </c>
      <c r="EG39" s="43">
        <f t="shared" si="70"/>
        <v>0</v>
      </c>
      <c r="EH39" s="43">
        <f t="shared" si="71"/>
        <v>0</v>
      </c>
      <c r="EI39" s="43">
        <f t="shared" si="72"/>
        <v>0</v>
      </c>
      <c r="EJ39" s="43">
        <f t="shared" si="73"/>
        <v>0</v>
      </c>
      <c r="EK39" s="43">
        <f t="shared" si="74"/>
        <v>0</v>
      </c>
      <c r="EL39" s="43">
        <f t="shared" si="75"/>
        <v>0</v>
      </c>
      <c r="EM39" s="43">
        <f t="shared" si="76"/>
        <v>0</v>
      </c>
      <c r="EN39" s="43">
        <f t="shared" si="77"/>
        <v>0</v>
      </c>
      <c r="EO39" s="43">
        <f t="shared" si="78"/>
        <v>0</v>
      </c>
      <c r="EP39" s="43">
        <f t="shared" si="79"/>
        <v>0</v>
      </c>
      <c r="EQ39" s="19" t="str">
        <f t="shared" si="80"/>
        <v/>
      </c>
      <c r="ER39" s="19" t="str">
        <f t="shared" si="81"/>
        <v/>
      </c>
      <c r="ES39" s="19" t="str">
        <f t="shared" si="82"/>
        <v/>
      </c>
      <c r="ET39" s="19" t="str">
        <f t="shared" si="83"/>
        <v/>
      </c>
      <c r="EU39" s="19" t="str">
        <f t="shared" si="84"/>
        <v/>
      </c>
      <c r="EV39" s="19" t="str">
        <f t="shared" si="85"/>
        <v/>
      </c>
      <c r="EW39" s="19" t="str">
        <f t="shared" si="86"/>
        <v/>
      </c>
      <c r="EX39" s="19" t="str">
        <f t="shared" si="87"/>
        <v/>
      </c>
      <c r="EY39" s="19" t="str">
        <f t="shared" si="88"/>
        <v/>
      </c>
      <c r="EZ39" s="19" t="str">
        <f t="shared" si="89"/>
        <v/>
      </c>
      <c r="FA39" s="19" t="str">
        <f t="shared" si="90"/>
        <v/>
      </c>
      <c r="FB39" s="19" t="str">
        <f t="shared" si="91"/>
        <v/>
      </c>
      <c r="FC39" s="19" t="str">
        <f t="shared" si="92"/>
        <v/>
      </c>
      <c r="FD39" s="19" t="str">
        <f t="shared" si="93"/>
        <v/>
      </c>
      <c r="FE39" s="19" t="str">
        <f t="shared" si="94"/>
        <v/>
      </c>
      <c r="FF39" s="19" t="str">
        <f t="shared" si="95"/>
        <v/>
      </c>
      <c r="FG39" s="19" t="str">
        <f t="shared" si="96"/>
        <v/>
      </c>
      <c r="FH39" s="19" t="str">
        <f t="shared" si="97"/>
        <v/>
      </c>
      <c r="FI39" s="19" t="str">
        <f t="shared" si="98"/>
        <v/>
      </c>
      <c r="FJ39" s="19" t="str">
        <f t="shared" si="99"/>
        <v/>
      </c>
      <c r="FK39" s="19" t="str">
        <f t="shared" si="100"/>
        <v/>
      </c>
      <c r="FL39" s="19" t="str">
        <f t="shared" si="101"/>
        <v/>
      </c>
      <c r="FM39" s="19" t="str">
        <f t="shared" si="102"/>
        <v/>
      </c>
      <c r="FN39" s="19" t="str">
        <f t="shared" si="103"/>
        <v/>
      </c>
      <c r="FO39" s="19" t="str">
        <f t="shared" si="104"/>
        <v/>
      </c>
      <c r="FP39" s="19">
        <f t="shared" si="105"/>
        <v>0</v>
      </c>
      <c r="FQ39" s="85"/>
    </row>
    <row r="40" spans="1:173" ht="16.350000000000001" customHeight="1" thickBot="1" x14ac:dyDescent="0.65">
      <c r="A40" s="40"/>
      <c r="B40" s="40"/>
      <c r="C40" s="40"/>
      <c r="D40" s="40"/>
      <c r="E40" s="40"/>
      <c r="F40" s="40"/>
      <c r="G40" s="40"/>
      <c r="H40" s="40"/>
      <c r="I40" s="140"/>
      <c r="K40" s="44">
        <v>36</v>
      </c>
      <c r="L40" s="50" t="str">
        <f t="shared" si="2"/>
        <v/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91">
        <f t="shared" si="3"/>
        <v>0</v>
      </c>
      <c r="AM40" s="20" t="str">
        <f>IF('point-grade'!M40="ร","ร",IF('point-grade'!M40="มส","มส",IF('point-grade'!M40="-","ร",IF('point-grade'!M40="","",IF('point-grade'!M40&gt;=80,4,IF('point-grade'!M40&gt;=75,3.5,IF('point-grade'!M40&gt;=70,3,IF('point-grade'!M40&gt;=65,2.5,IF('point-grade'!M40&gt;=60,2,IF('point-grade'!M40&gt;=55,1.5,IF('point-grade'!M40&gt;=50,1,0)))))))))))</f>
        <v/>
      </c>
      <c r="AN40" s="20" t="str">
        <f>IF('point-grade'!N40="ร","ร",IF('point-grade'!N40="มส","มส",IF('point-grade'!N40="-","ร",IF('point-grade'!N40="","",IF('point-grade'!N40&gt;=80,4,IF('point-grade'!N40&gt;=75,3.5,IF('point-grade'!N40&gt;=70,3,IF('point-grade'!N40&gt;=65,2.5,IF('point-grade'!N40&gt;=60,2,IF('point-grade'!N40&gt;=55,1.5,IF('point-grade'!N40&gt;=50,1,0)))))))))))</f>
        <v/>
      </c>
      <c r="AO40" s="20" t="str">
        <f>IF('point-grade'!O40="ร","ร",IF('point-grade'!O40="มส","มส",IF('point-grade'!O40="-","ร",IF('point-grade'!O40="","",IF('point-grade'!O40&gt;=80,4,IF('point-grade'!O40&gt;=75,3.5,IF('point-grade'!O40&gt;=70,3,IF('point-grade'!O40&gt;=65,2.5,IF('point-grade'!O40&gt;=60,2,IF('point-grade'!O40&gt;=55,1.5,IF('point-grade'!O40&gt;=50,1,0)))))))))))</f>
        <v/>
      </c>
      <c r="AP40" s="20" t="str">
        <f>IF('point-grade'!P40="ร","ร",IF('point-grade'!P40="มส","มส",IF('point-grade'!P40="-","ร",IF('point-grade'!P40="","",IF('point-grade'!P40&gt;=80,4,IF('point-grade'!P40&gt;=75,3.5,IF('point-grade'!P40&gt;=70,3,IF('point-grade'!P40&gt;=65,2.5,IF('point-grade'!P40&gt;=60,2,IF('point-grade'!P40&gt;=55,1.5,IF('point-grade'!P40&gt;=50,1,0)))))))))))</f>
        <v/>
      </c>
      <c r="AQ40" s="20" t="str">
        <f>IF('point-grade'!Q40="ร","ร",IF('point-grade'!Q40="มส","มส",IF('point-grade'!Q40="-","ร",IF('point-grade'!Q40="","",IF('point-grade'!Q40&gt;=80,4,IF('point-grade'!Q40&gt;=75,3.5,IF('point-grade'!Q40&gt;=70,3,IF('point-grade'!Q40&gt;=65,2.5,IF('point-grade'!Q40&gt;=60,2,IF('point-grade'!Q40&gt;=55,1.5,IF('point-grade'!Q40&gt;=50,1,0)))))))))))</f>
        <v/>
      </c>
      <c r="AR40" s="20" t="str">
        <f>IF('point-grade'!R40="ร","ร",IF('point-grade'!R40="มส","มส",IF('point-grade'!R40="-","ร",IF('point-grade'!R40="","",IF('point-grade'!R40&gt;=80,4,IF('point-grade'!R40&gt;=75,3.5,IF('point-grade'!R40&gt;=70,3,IF('point-grade'!R40&gt;=65,2.5,IF('point-grade'!R40&gt;=60,2,IF('point-grade'!R40&gt;=55,1.5,IF('point-grade'!R40&gt;=50,1,0)))))))))))</f>
        <v/>
      </c>
      <c r="AS40" s="20" t="str">
        <f>IF('point-grade'!S40="ร","ร",IF('point-grade'!S40="มส","มส",IF('point-grade'!S40="-","ร",IF('point-grade'!S40="","",IF('point-grade'!S40&gt;=80,4,IF('point-grade'!S40&gt;=75,3.5,IF('point-grade'!S40&gt;=70,3,IF('point-grade'!S40&gt;=65,2.5,IF('point-grade'!S40&gt;=60,2,IF('point-grade'!S40&gt;=55,1.5,IF('point-grade'!S40&gt;=50,1,0)))))))))))</f>
        <v/>
      </c>
      <c r="AT40" s="20" t="str">
        <f>IF('point-grade'!T40="ร","ร",IF('point-grade'!T40="มส","มส",IF('point-grade'!T40="-","ร",IF('point-grade'!T40="","",IF('point-grade'!T40&gt;=80,4,IF('point-grade'!T40&gt;=75,3.5,IF('point-grade'!T40&gt;=70,3,IF('point-grade'!T40&gt;=65,2.5,IF('point-grade'!T40&gt;=60,2,IF('point-grade'!T40&gt;=55,1.5,IF('point-grade'!T40&gt;=50,1,0)))))))))))</f>
        <v/>
      </c>
      <c r="AU40" s="20" t="str">
        <f>IF('point-grade'!U40="ร","ร",IF('point-grade'!U40="มส","มส",IF('point-grade'!U40="-","ร",IF('point-grade'!U40="","",IF('point-grade'!U40&gt;=80,4,IF('point-grade'!U40&gt;=75,3.5,IF('point-grade'!U40&gt;=70,3,IF('point-grade'!U40&gt;=65,2.5,IF('point-grade'!U40&gt;=60,2,IF('point-grade'!U40&gt;=55,1.5,IF('point-grade'!U40&gt;=50,1,0)))))))))))</f>
        <v/>
      </c>
      <c r="AV40" s="20" t="str">
        <f>IF('point-grade'!V40="ร","ร",IF('point-grade'!V40="มส","มส",IF('point-grade'!V40="-","ร",IF('point-grade'!V40="","",IF('point-grade'!V40&gt;=80,4,IF('point-grade'!V40&gt;=75,3.5,IF('point-grade'!V40&gt;=70,3,IF('point-grade'!V40&gt;=65,2.5,IF('point-grade'!V40&gt;=60,2,IF('point-grade'!V40&gt;=55,1.5,IF('point-grade'!V40&gt;=50,1,0)))))))))))</f>
        <v/>
      </c>
      <c r="AW40" s="20" t="str">
        <f>IF('point-grade'!W40="ร","ร",IF('point-grade'!W40="มส","มส",IF('point-grade'!W40="-","ร",IF('point-grade'!W40="","",IF('point-grade'!W40&gt;=80,4,IF('point-grade'!W40&gt;=75,3.5,IF('point-grade'!W40&gt;=70,3,IF('point-grade'!W40&gt;=65,2.5,IF('point-grade'!W40&gt;=60,2,IF('point-grade'!W40&gt;=55,1.5,IF('point-grade'!W40&gt;=50,1,0)))))))))))</f>
        <v/>
      </c>
      <c r="AX40" s="20" t="str">
        <f>IF('point-grade'!X40="ร","ร",IF('point-grade'!X40="มส","มส",IF('point-grade'!X40="-","ร",IF('point-grade'!X40="","",IF('point-grade'!X40&gt;=80,4,IF('point-grade'!X40&gt;=75,3.5,IF('point-grade'!X40&gt;=70,3,IF('point-grade'!X40&gt;=65,2.5,IF('point-grade'!X40&gt;=60,2,IF('point-grade'!X40&gt;=55,1.5,IF('point-grade'!X40&gt;=50,1,0)))))))))))</f>
        <v/>
      </c>
      <c r="AY40" s="20" t="str">
        <f>IF('point-grade'!Y40="ร","ร",IF('point-grade'!Y40="มส","มส",IF('point-grade'!Y40="-","ร",IF('point-grade'!Y40="","",IF('point-grade'!Y40&gt;=80,4,IF('point-grade'!Y40&gt;=75,3.5,IF('point-grade'!Y40&gt;=70,3,IF('point-grade'!Y40&gt;=65,2.5,IF('point-grade'!Y40&gt;=60,2,IF('point-grade'!Y40&gt;=55,1.5,IF('point-grade'!Y40&gt;=50,1,0)))))))))))</f>
        <v/>
      </c>
      <c r="AZ40" s="20" t="str">
        <f>IF('point-grade'!Z40="ร","ร",IF('point-grade'!Z40="มส","มส",IF('point-grade'!Z40="-","ร",IF('point-grade'!Z40="","",IF('point-grade'!Z40&gt;=80,4,IF('point-grade'!Z40&gt;=75,3.5,IF('point-grade'!Z40&gt;=70,3,IF('point-grade'!Z40&gt;=65,2.5,IF('point-grade'!Z40&gt;=60,2,IF('point-grade'!Z40&gt;=55,1.5,IF('point-grade'!Z40&gt;=50,1,0)))))))))))</f>
        <v/>
      </c>
      <c r="BA40" s="20" t="str">
        <f>IF('point-grade'!AA40="ร","ร",IF('point-grade'!AA40="มส","มส",IF('point-grade'!AA40="-","ร",IF('point-grade'!AA40="","",IF('point-grade'!AA40&gt;=80,4,IF('point-grade'!AA40&gt;=75,3.5,IF('point-grade'!AA40&gt;=70,3,IF('point-grade'!AA40&gt;=65,2.5,IF('point-grade'!AA40&gt;=60,2,IF('point-grade'!AA40&gt;=55,1.5,IF('point-grade'!AA40&gt;=50,1,0)))))))))))</f>
        <v/>
      </c>
      <c r="BB40" s="20" t="str">
        <f>IF('point-grade'!AB40="ร","ร",IF('point-grade'!AB40="มส","มส",IF('point-grade'!AB40="-","ร",IF('point-grade'!AB40="","",IF('point-grade'!AB40&gt;=80,4,IF('point-grade'!AB40&gt;=75,3.5,IF('point-grade'!AB40&gt;=70,3,IF('point-grade'!AB40&gt;=65,2.5,IF('point-grade'!AB40&gt;=60,2,IF('point-grade'!AB40&gt;=55,1.5,IF('point-grade'!AB40&gt;=50,1,0)))))))))))</f>
        <v/>
      </c>
      <c r="BC40" s="20" t="str">
        <f>IF('point-grade'!AC40="ร","ร",IF('point-grade'!AC40="มส","มส",IF('point-grade'!AC40="-","ร",IF('point-grade'!AC40="","",IF('point-grade'!AC40&gt;=80,4,IF('point-grade'!AC40&gt;=75,3.5,IF('point-grade'!AC40&gt;=70,3,IF('point-grade'!AC40&gt;=65,2.5,IF('point-grade'!AC40&gt;=60,2,IF('point-grade'!AC40&gt;=55,1.5,IF('point-grade'!AC40&gt;=50,1,0)))))))))))</f>
        <v/>
      </c>
      <c r="BD40" s="20" t="str">
        <f>IF('point-grade'!AD40="ร","ร",IF('point-grade'!AD40="มส","มส",IF('point-grade'!AD40="-","ร",IF('point-grade'!AD40="","",IF('point-grade'!AD40&gt;=80,4,IF('point-grade'!AD40&gt;=75,3.5,IF('point-grade'!AD40&gt;=70,3,IF('point-grade'!AD40&gt;=65,2.5,IF('point-grade'!AD40&gt;=60,2,IF('point-grade'!AD40&gt;=55,1.5,IF('point-grade'!AD40&gt;=50,1,0)))))))))))</f>
        <v/>
      </c>
      <c r="BE40" s="20" t="str">
        <f>IF('point-grade'!AE40="ร","ร",IF('point-grade'!AE40="มส","มส",IF('point-grade'!AE40="-","ร",IF('point-grade'!AE40="","",IF('point-grade'!AE40&gt;=80,4,IF('point-grade'!AE40&gt;=75,3.5,IF('point-grade'!AE40&gt;=70,3,IF('point-grade'!AE40&gt;=65,2.5,IF('point-grade'!AE40&gt;=60,2,IF('point-grade'!AE40&gt;=55,1.5,IF('point-grade'!AE40&gt;=50,1,0)))))))))))</f>
        <v/>
      </c>
      <c r="BF40" s="20" t="str">
        <f>IF('point-grade'!AF40="ร","ร",IF('point-grade'!AF40="มส","มส",IF('point-grade'!AF40="-","ร",IF('point-grade'!AF40="","",IF('point-grade'!AF40&gt;=80,4,IF('point-grade'!AF40&gt;=75,3.5,IF('point-grade'!AF40&gt;=70,3,IF('point-grade'!AF40&gt;=65,2.5,IF('point-grade'!AF40&gt;=60,2,IF('point-grade'!AF40&gt;=55,1.5,IF('point-grade'!AF40&gt;=50,1,0)))))))))))</f>
        <v/>
      </c>
      <c r="BG40" s="20" t="str">
        <f>IF('point-grade'!AG40="ร","ร",IF('point-grade'!AG40="มส","มส",IF('point-grade'!AG40="-","ร",IF('point-grade'!AG40="","",IF('point-grade'!AG40&gt;=80,4,IF('point-grade'!AG40&gt;=75,3.5,IF('point-grade'!AG40&gt;=70,3,IF('point-grade'!AG40&gt;=65,2.5,IF('point-grade'!AG40&gt;=60,2,IF('point-grade'!AG40&gt;=55,1.5,IF('point-grade'!AG40&gt;=50,1,0)))))))))))</f>
        <v/>
      </c>
      <c r="BH40" s="20" t="str">
        <f>IF('point-grade'!AH40="ร","ร",IF('point-grade'!AH40="มส","มส",IF('point-grade'!AH40="-","ร",IF('point-grade'!AH40="","",IF('point-grade'!AH40&gt;=80,4,IF('point-grade'!AH40&gt;=75,3.5,IF('point-grade'!AH40&gt;=70,3,IF('point-grade'!AH40&gt;=65,2.5,IF('point-grade'!AH40&gt;=60,2,IF('point-grade'!AH40&gt;=55,1.5,IF('point-grade'!AH40&gt;=50,1,0)))))))))))</f>
        <v/>
      </c>
      <c r="BI40" s="20" t="str">
        <f>IF('point-grade'!AI40="ร","ร",IF('point-grade'!AI40="มส","มส",IF('point-grade'!AI40="-","ร",IF('point-grade'!AI40="","",IF('point-grade'!AI40&gt;=80,4,IF('point-grade'!AI40&gt;=75,3.5,IF('point-grade'!AI40&gt;=70,3,IF('point-grade'!AI40&gt;=65,2.5,IF('point-grade'!AI40&gt;=60,2,IF('point-grade'!AI40&gt;=55,1.5,IF('point-grade'!AI40&gt;=50,1,0)))))))))))</f>
        <v/>
      </c>
      <c r="BJ40" s="20" t="str">
        <f>IF('point-grade'!AJ40="ร","ร",IF('point-grade'!AJ40="มส","มส",IF('point-grade'!AJ40="-","ร",IF('point-grade'!AJ40="","",IF('point-grade'!AJ40&gt;=80,4,IF('point-grade'!AJ40&gt;=75,3.5,IF('point-grade'!AJ40&gt;=70,3,IF('point-grade'!AJ40&gt;=65,2.5,IF('point-grade'!AJ40&gt;=60,2,IF('point-grade'!AJ40&gt;=55,1.5,IF('point-grade'!AJ40&gt;=50,1,0)))))))))))</f>
        <v/>
      </c>
      <c r="BK40" s="20" t="str">
        <f>IF('point-grade'!AK40="ร","ร",IF('point-grade'!AK40="มส","มส",IF('point-grade'!AK40="-","ร",IF('point-grade'!AK40="","",IF('point-grade'!AK40&gt;=80,4,IF('point-grade'!AK40&gt;=75,3.5,IF('point-grade'!AK40&gt;=70,3,IF('point-grade'!AK40&gt;=65,2.5,IF('point-grade'!AK40&gt;=60,2,IF('point-grade'!AK40&gt;=55,1.5,IF('point-grade'!AK40&gt;=50,1,0)))))))))))</f>
        <v/>
      </c>
      <c r="BL40" s="20"/>
      <c r="BM40" s="35" t="str">
        <f t="shared" si="4"/>
        <v/>
      </c>
      <c r="BN40" s="35" t="str">
        <f t="shared" si="5"/>
        <v/>
      </c>
      <c r="BO40" s="35" t="str">
        <f t="shared" si="6"/>
        <v/>
      </c>
      <c r="BP40" s="35" t="str">
        <f t="shared" si="7"/>
        <v/>
      </c>
      <c r="BQ40" s="35" t="str">
        <f t="shared" si="8"/>
        <v/>
      </c>
      <c r="BR40" s="35" t="str">
        <f t="shared" si="9"/>
        <v/>
      </c>
      <c r="BS40" s="35" t="str">
        <f t="shared" si="10"/>
        <v/>
      </c>
      <c r="BT40" s="35" t="str">
        <f t="shared" si="11"/>
        <v/>
      </c>
      <c r="BU40" s="35" t="str">
        <f t="shared" si="12"/>
        <v/>
      </c>
      <c r="BV40" s="35" t="str">
        <f t="shared" si="13"/>
        <v/>
      </c>
      <c r="BW40" s="35" t="str">
        <f t="shared" si="14"/>
        <v/>
      </c>
      <c r="BX40" s="35" t="str">
        <f t="shared" si="15"/>
        <v/>
      </c>
      <c r="BY40" s="35" t="str">
        <f t="shared" si="16"/>
        <v/>
      </c>
      <c r="BZ40" s="35" t="str">
        <f t="shared" si="17"/>
        <v/>
      </c>
      <c r="CA40" s="35" t="str">
        <f t="shared" si="18"/>
        <v/>
      </c>
      <c r="CB40" s="35" t="str">
        <f t="shared" si="19"/>
        <v/>
      </c>
      <c r="CC40" s="35" t="str">
        <f t="shared" si="20"/>
        <v/>
      </c>
      <c r="CD40" s="35" t="str">
        <f t="shared" si="21"/>
        <v/>
      </c>
      <c r="CE40" s="35" t="str">
        <f t="shared" si="22"/>
        <v/>
      </c>
      <c r="CF40" s="35" t="str">
        <f t="shared" si="23"/>
        <v/>
      </c>
      <c r="CG40" s="35" t="str">
        <f t="shared" si="24"/>
        <v/>
      </c>
      <c r="CH40" s="35" t="str">
        <f t="shared" si="25"/>
        <v/>
      </c>
      <c r="CI40" s="35" t="str">
        <f t="shared" si="26"/>
        <v/>
      </c>
      <c r="CJ40" s="35" t="str">
        <f t="shared" si="27"/>
        <v/>
      </c>
      <c r="CK40" s="35" t="str">
        <f t="shared" si="28"/>
        <v/>
      </c>
      <c r="CL40" s="87" t="str">
        <f t="shared" si="29"/>
        <v>0</v>
      </c>
      <c r="CM40" s="87">
        <f>FLOOR('point-grade'!CO40,0.01)</f>
        <v>0</v>
      </c>
      <c r="CN40" s="82" t="str">
        <f t="shared" si="106"/>
        <v/>
      </c>
      <c r="CO40" s="145" t="str">
        <f t="shared" si="107"/>
        <v>0</v>
      </c>
      <c r="CP40" s="51">
        <f t="shared" si="30"/>
        <v>0</v>
      </c>
      <c r="CQ40" s="51">
        <f t="shared" si="31"/>
        <v>0</v>
      </c>
      <c r="CR40" s="51">
        <f t="shared" si="32"/>
        <v>0</v>
      </c>
      <c r="CS40" s="51">
        <f t="shared" si="33"/>
        <v>0</v>
      </c>
      <c r="CT40" s="51">
        <f t="shared" si="34"/>
        <v>0</v>
      </c>
      <c r="CU40" s="51">
        <f t="shared" si="35"/>
        <v>0</v>
      </c>
      <c r="CV40" s="51">
        <f t="shared" si="36"/>
        <v>0</v>
      </c>
      <c r="CW40" s="51">
        <f t="shared" si="37"/>
        <v>0</v>
      </c>
      <c r="CX40" s="51">
        <f t="shared" si="38"/>
        <v>0</v>
      </c>
      <c r="CY40" s="51">
        <f t="shared" si="39"/>
        <v>0</v>
      </c>
      <c r="CZ40" s="51">
        <f t="shared" si="40"/>
        <v>0</v>
      </c>
      <c r="DA40" s="51">
        <f t="shared" si="41"/>
        <v>0</v>
      </c>
      <c r="DB40" s="51">
        <f t="shared" si="42"/>
        <v>0</v>
      </c>
      <c r="DC40" s="51">
        <f t="shared" si="43"/>
        <v>0</v>
      </c>
      <c r="DD40" s="51">
        <f t="shared" si="44"/>
        <v>0</v>
      </c>
      <c r="DF40" s="51">
        <f t="shared" si="45"/>
        <v>0</v>
      </c>
      <c r="DG40" s="51">
        <f t="shared" si="46"/>
        <v>0</v>
      </c>
      <c r="DH40" s="51">
        <f t="shared" si="47"/>
        <v>0</v>
      </c>
      <c r="DI40" s="51">
        <f t="shared" si="48"/>
        <v>0</v>
      </c>
      <c r="DJ40" s="51">
        <f t="shared" si="49"/>
        <v>0</v>
      </c>
      <c r="DK40" s="51">
        <f t="shared" si="50"/>
        <v>0</v>
      </c>
      <c r="DL40" s="51">
        <f t="shared" si="51"/>
        <v>0</v>
      </c>
      <c r="DM40" s="51">
        <f t="shared" si="52"/>
        <v>0</v>
      </c>
      <c r="DN40" s="51">
        <f t="shared" si="53"/>
        <v>0</v>
      </c>
      <c r="DO40" s="51">
        <f t="shared" si="54"/>
        <v>0</v>
      </c>
      <c r="DQ40" s="43">
        <f t="shared" si="55"/>
        <v>0</v>
      </c>
      <c r="DR40" s="43">
        <f t="shared" si="56"/>
        <v>0</v>
      </c>
      <c r="DS40" s="43">
        <f t="shared" si="57"/>
        <v>0</v>
      </c>
      <c r="DT40" s="43">
        <f t="shared" si="58"/>
        <v>0</v>
      </c>
      <c r="DU40" s="43">
        <f t="shared" si="59"/>
        <v>0</v>
      </c>
      <c r="DV40" s="43">
        <f t="shared" si="60"/>
        <v>0</v>
      </c>
      <c r="DW40" s="43">
        <f t="shared" si="61"/>
        <v>0</v>
      </c>
      <c r="DX40" s="43">
        <f t="shared" si="62"/>
        <v>0</v>
      </c>
      <c r="DY40" s="43">
        <f t="shared" si="63"/>
        <v>0</v>
      </c>
      <c r="DZ40" s="43">
        <f t="shared" si="64"/>
        <v>0</v>
      </c>
      <c r="EA40" s="43">
        <f t="shared" si="65"/>
        <v>0</v>
      </c>
      <c r="EB40" s="43">
        <f t="shared" si="66"/>
        <v>0</v>
      </c>
      <c r="EC40" s="43">
        <f t="shared" si="67"/>
        <v>0</v>
      </c>
      <c r="ED40" s="43">
        <f t="shared" si="68"/>
        <v>0</v>
      </c>
      <c r="EE40" s="43">
        <f t="shared" si="69"/>
        <v>0</v>
      </c>
      <c r="EG40" s="43">
        <f t="shared" si="70"/>
        <v>0</v>
      </c>
      <c r="EH40" s="43">
        <f t="shared" si="71"/>
        <v>0</v>
      </c>
      <c r="EI40" s="43">
        <f t="shared" si="72"/>
        <v>0</v>
      </c>
      <c r="EJ40" s="43">
        <f t="shared" si="73"/>
        <v>0</v>
      </c>
      <c r="EK40" s="43">
        <f t="shared" si="74"/>
        <v>0</v>
      </c>
      <c r="EL40" s="43">
        <f t="shared" si="75"/>
        <v>0</v>
      </c>
      <c r="EM40" s="43">
        <f t="shared" si="76"/>
        <v>0</v>
      </c>
      <c r="EN40" s="43">
        <f t="shared" si="77"/>
        <v>0</v>
      </c>
      <c r="EO40" s="43">
        <f t="shared" si="78"/>
        <v>0</v>
      </c>
      <c r="EP40" s="43">
        <f t="shared" si="79"/>
        <v>0</v>
      </c>
      <c r="EQ40" s="19" t="str">
        <f t="shared" si="80"/>
        <v/>
      </c>
      <c r="ER40" s="19" t="str">
        <f t="shared" si="81"/>
        <v/>
      </c>
      <c r="ES40" s="19" t="str">
        <f t="shared" si="82"/>
        <v/>
      </c>
      <c r="ET40" s="19" t="str">
        <f t="shared" si="83"/>
        <v/>
      </c>
      <c r="EU40" s="19" t="str">
        <f t="shared" si="84"/>
        <v/>
      </c>
      <c r="EV40" s="19" t="str">
        <f t="shared" si="85"/>
        <v/>
      </c>
      <c r="EW40" s="19" t="str">
        <f t="shared" si="86"/>
        <v/>
      </c>
      <c r="EX40" s="19" t="str">
        <f t="shared" si="87"/>
        <v/>
      </c>
      <c r="EY40" s="19" t="str">
        <f t="shared" si="88"/>
        <v/>
      </c>
      <c r="EZ40" s="19" t="str">
        <f t="shared" si="89"/>
        <v/>
      </c>
      <c r="FA40" s="19" t="str">
        <f t="shared" si="90"/>
        <v/>
      </c>
      <c r="FB40" s="19" t="str">
        <f t="shared" si="91"/>
        <v/>
      </c>
      <c r="FC40" s="19" t="str">
        <f t="shared" si="92"/>
        <v/>
      </c>
      <c r="FD40" s="19" t="str">
        <f t="shared" si="93"/>
        <v/>
      </c>
      <c r="FE40" s="19" t="str">
        <f t="shared" si="94"/>
        <v/>
      </c>
      <c r="FF40" s="19" t="str">
        <f t="shared" si="95"/>
        <v/>
      </c>
      <c r="FG40" s="19" t="str">
        <f t="shared" si="96"/>
        <v/>
      </c>
      <c r="FH40" s="19" t="str">
        <f t="shared" si="97"/>
        <v/>
      </c>
      <c r="FI40" s="19" t="str">
        <f t="shared" si="98"/>
        <v/>
      </c>
      <c r="FJ40" s="19" t="str">
        <f t="shared" si="99"/>
        <v/>
      </c>
      <c r="FK40" s="19" t="str">
        <f t="shared" si="100"/>
        <v/>
      </c>
      <c r="FL40" s="19" t="str">
        <f t="shared" si="101"/>
        <v/>
      </c>
      <c r="FM40" s="19" t="str">
        <f t="shared" si="102"/>
        <v/>
      </c>
      <c r="FN40" s="19" t="str">
        <f t="shared" si="103"/>
        <v/>
      </c>
      <c r="FO40" s="19" t="str">
        <f t="shared" si="104"/>
        <v/>
      </c>
      <c r="FP40" s="19">
        <f t="shared" si="105"/>
        <v>0</v>
      </c>
      <c r="FQ40" s="85"/>
    </row>
    <row r="41" spans="1:173" ht="16.350000000000001" customHeight="1" thickBot="1" x14ac:dyDescent="0.65">
      <c r="A41" s="40"/>
      <c r="B41" s="40"/>
      <c r="C41" s="40"/>
      <c r="D41" s="40"/>
      <c r="E41" s="40"/>
      <c r="F41" s="40"/>
      <c r="G41" s="40"/>
      <c r="H41" s="40"/>
      <c r="I41" s="140"/>
      <c r="K41" s="44">
        <v>37</v>
      </c>
      <c r="L41" s="50" t="str">
        <f t="shared" si="2"/>
        <v/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91">
        <f t="shared" si="3"/>
        <v>0</v>
      </c>
      <c r="AM41" s="20" t="str">
        <f>IF('point-grade'!M41="ร","ร",IF('point-grade'!M41="มส","มส",IF('point-grade'!M41="-","ร",IF('point-grade'!M41="","",IF('point-grade'!M41&gt;=80,4,IF('point-grade'!M41&gt;=75,3.5,IF('point-grade'!M41&gt;=70,3,IF('point-grade'!M41&gt;=65,2.5,IF('point-grade'!M41&gt;=60,2,IF('point-grade'!M41&gt;=55,1.5,IF('point-grade'!M41&gt;=50,1,0)))))))))))</f>
        <v/>
      </c>
      <c r="AN41" s="20" t="str">
        <f>IF('point-grade'!N41="ร","ร",IF('point-grade'!N41="มส","มส",IF('point-grade'!N41="-","ร",IF('point-grade'!N41="","",IF('point-grade'!N41&gt;=80,4,IF('point-grade'!N41&gt;=75,3.5,IF('point-grade'!N41&gt;=70,3,IF('point-grade'!N41&gt;=65,2.5,IF('point-grade'!N41&gt;=60,2,IF('point-grade'!N41&gt;=55,1.5,IF('point-grade'!N41&gt;=50,1,0)))))))))))</f>
        <v/>
      </c>
      <c r="AO41" s="20" t="str">
        <f>IF('point-grade'!O41="ร","ร",IF('point-grade'!O41="มส","มส",IF('point-grade'!O41="-","ร",IF('point-grade'!O41="","",IF('point-grade'!O41&gt;=80,4,IF('point-grade'!O41&gt;=75,3.5,IF('point-grade'!O41&gt;=70,3,IF('point-grade'!O41&gt;=65,2.5,IF('point-grade'!O41&gt;=60,2,IF('point-grade'!O41&gt;=55,1.5,IF('point-grade'!O41&gt;=50,1,0)))))))))))</f>
        <v/>
      </c>
      <c r="AP41" s="20" t="str">
        <f>IF('point-grade'!P41="ร","ร",IF('point-grade'!P41="มส","มส",IF('point-grade'!P41="-","ร",IF('point-grade'!P41="","",IF('point-grade'!P41&gt;=80,4,IF('point-grade'!P41&gt;=75,3.5,IF('point-grade'!P41&gt;=70,3,IF('point-grade'!P41&gt;=65,2.5,IF('point-grade'!P41&gt;=60,2,IF('point-grade'!P41&gt;=55,1.5,IF('point-grade'!P41&gt;=50,1,0)))))))))))</f>
        <v/>
      </c>
      <c r="AQ41" s="20" t="str">
        <f>IF('point-grade'!Q41="ร","ร",IF('point-grade'!Q41="มส","มส",IF('point-grade'!Q41="-","ร",IF('point-grade'!Q41="","",IF('point-grade'!Q41&gt;=80,4,IF('point-grade'!Q41&gt;=75,3.5,IF('point-grade'!Q41&gt;=70,3,IF('point-grade'!Q41&gt;=65,2.5,IF('point-grade'!Q41&gt;=60,2,IF('point-grade'!Q41&gt;=55,1.5,IF('point-grade'!Q41&gt;=50,1,0)))))))))))</f>
        <v/>
      </c>
      <c r="AR41" s="20" t="str">
        <f>IF('point-grade'!R41="ร","ร",IF('point-grade'!R41="มส","มส",IF('point-grade'!R41="-","ร",IF('point-grade'!R41="","",IF('point-grade'!R41&gt;=80,4,IF('point-grade'!R41&gt;=75,3.5,IF('point-grade'!R41&gt;=70,3,IF('point-grade'!R41&gt;=65,2.5,IF('point-grade'!R41&gt;=60,2,IF('point-grade'!R41&gt;=55,1.5,IF('point-grade'!R41&gt;=50,1,0)))))))))))</f>
        <v/>
      </c>
      <c r="AS41" s="20" t="str">
        <f>IF('point-grade'!S41="ร","ร",IF('point-grade'!S41="มส","มส",IF('point-grade'!S41="-","ร",IF('point-grade'!S41="","",IF('point-grade'!S41&gt;=80,4,IF('point-grade'!S41&gt;=75,3.5,IF('point-grade'!S41&gt;=70,3,IF('point-grade'!S41&gt;=65,2.5,IF('point-grade'!S41&gt;=60,2,IF('point-grade'!S41&gt;=55,1.5,IF('point-grade'!S41&gt;=50,1,0)))))))))))</f>
        <v/>
      </c>
      <c r="AT41" s="20" t="str">
        <f>IF('point-grade'!T41="ร","ร",IF('point-grade'!T41="มส","มส",IF('point-grade'!T41="-","ร",IF('point-grade'!T41="","",IF('point-grade'!T41&gt;=80,4,IF('point-grade'!T41&gt;=75,3.5,IF('point-grade'!T41&gt;=70,3,IF('point-grade'!T41&gt;=65,2.5,IF('point-grade'!T41&gt;=60,2,IF('point-grade'!T41&gt;=55,1.5,IF('point-grade'!T41&gt;=50,1,0)))))))))))</f>
        <v/>
      </c>
      <c r="AU41" s="20" t="str">
        <f>IF('point-grade'!U41="ร","ร",IF('point-grade'!U41="มส","มส",IF('point-grade'!U41="-","ร",IF('point-grade'!U41="","",IF('point-grade'!U41&gt;=80,4,IF('point-grade'!U41&gt;=75,3.5,IF('point-grade'!U41&gt;=70,3,IF('point-grade'!U41&gt;=65,2.5,IF('point-grade'!U41&gt;=60,2,IF('point-grade'!U41&gt;=55,1.5,IF('point-grade'!U41&gt;=50,1,0)))))))))))</f>
        <v/>
      </c>
      <c r="AV41" s="20" t="str">
        <f>IF('point-grade'!V41="ร","ร",IF('point-grade'!V41="มส","มส",IF('point-grade'!V41="-","ร",IF('point-grade'!V41="","",IF('point-grade'!V41&gt;=80,4,IF('point-grade'!V41&gt;=75,3.5,IF('point-grade'!V41&gt;=70,3,IF('point-grade'!V41&gt;=65,2.5,IF('point-grade'!V41&gt;=60,2,IF('point-grade'!V41&gt;=55,1.5,IF('point-grade'!V41&gt;=50,1,0)))))))))))</f>
        <v/>
      </c>
      <c r="AW41" s="20" t="str">
        <f>IF('point-grade'!W41="ร","ร",IF('point-grade'!W41="มส","มส",IF('point-grade'!W41="-","ร",IF('point-grade'!W41="","",IF('point-grade'!W41&gt;=80,4,IF('point-grade'!W41&gt;=75,3.5,IF('point-grade'!W41&gt;=70,3,IF('point-grade'!W41&gt;=65,2.5,IF('point-grade'!W41&gt;=60,2,IF('point-grade'!W41&gt;=55,1.5,IF('point-grade'!W41&gt;=50,1,0)))))))))))</f>
        <v/>
      </c>
      <c r="AX41" s="20" t="str">
        <f>IF('point-grade'!X41="ร","ร",IF('point-grade'!X41="มส","มส",IF('point-grade'!X41="-","ร",IF('point-grade'!X41="","",IF('point-grade'!X41&gt;=80,4,IF('point-grade'!X41&gt;=75,3.5,IF('point-grade'!X41&gt;=70,3,IF('point-grade'!X41&gt;=65,2.5,IF('point-grade'!X41&gt;=60,2,IF('point-grade'!X41&gt;=55,1.5,IF('point-grade'!X41&gt;=50,1,0)))))))))))</f>
        <v/>
      </c>
      <c r="AY41" s="20" t="str">
        <f>IF('point-grade'!Y41="ร","ร",IF('point-grade'!Y41="มส","มส",IF('point-grade'!Y41="-","ร",IF('point-grade'!Y41="","",IF('point-grade'!Y41&gt;=80,4,IF('point-grade'!Y41&gt;=75,3.5,IF('point-grade'!Y41&gt;=70,3,IF('point-grade'!Y41&gt;=65,2.5,IF('point-grade'!Y41&gt;=60,2,IF('point-grade'!Y41&gt;=55,1.5,IF('point-grade'!Y41&gt;=50,1,0)))))))))))</f>
        <v/>
      </c>
      <c r="AZ41" s="20" t="str">
        <f>IF('point-grade'!Z41="ร","ร",IF('point-grade'!Z41="มส","มส",IF('point-grade'!Z41="-","ร",IF('point-grade'!Z41="","",IF('point-grade'!Z41&gt;=80,4,IF('point-grade'!Z41&gt;=75,3.5,IF('point-grade'!Z41&gt;=70,3,IF('point-grade'!Z41&gt;=65,2.5,IF('point-grade'!Z41&gt;=60,2,IF('point-grade'!Z41&gt;=55,1.5,IF('point-grade'!Z41&gt;=50,1,0)))))))))))</f>
        <v/>
      </c>
      <c r="BA41" s="20" t="str">
        <f>IF('point-grade'!AA41="ร","ร",IF('point-grade'!AA41="มส","มส",IF('point-grade'!AA41="-","ร",IF('point-grade'!AA41="","",IF('point-grade'!AA41&gt;=80,4,IF('point-grade'!AA41&gt;=75,3.5,IF('point-grade'!AA41&gt;=70,3,IF('point-grade'!AA41&gt;=65,2.5,IF('point-grade'!AA41&gt;=60,2,IF('point-grade'!AA41&gt;=55,1.5,IF('point-grade'!AA41&gt;=50,1,0)))))))))))</f>
        <v/>
      </c>
      <c r="BB41" s="20" t="str">
        <f>IF('point-grade'!AB41="ร","ร",IF('point-grade'!AB41="มส","มส",IF('point-grade'!AB41="-","ร",IF('point-grade'!AB41="","",IF('point-grade'!AB41&gt;=80,4,IF('point-grade'!AB41&gt;=75,3.5,IF('point-grade'!AB41&gt;=70,3,IF('point-grade'!AB41&gt;=65,2.5,IF('point-grade'!AB41&gt;=60,2,IF('point-grade'!AB41&gt;=55,1.5,IF('point-grade'!AB41&gt;=50,1,0)))))))))))</f>
        <v/>
      </c>
      <c r="BC41" s="20" t="str">
        <f>IF('point-grade'!AC41="ร","ร",IF('point-grade'!AC41="มส","มส",IF('point-grade'!AC41="-","ร",IF('point-grade'!AC41="","",IF('point-grade'!AC41&gt;=80,4,IF('point-grade'!AC41&gt;=75,3.5,IF('point-grade'!AC41&gt;=70,3,IF('point-grade'!AC41&gt;=65,2.5,IF('point-grade'!AC41&gt;=60,2,IF('point-grade'!AC41&gt;=55,1.5,IF('point-grade'!AC41&gt;=50,1,0)))))))))))</f>
        <v/>
      </c>
      <c r="BD41" s="20" t="str">
        <f>IF('point-grade'!AD41="ร","ร",IF('point-grade'!AD41="มส","มส",IF('point-grade'!AD41="-","ร",IF('point-grade'!AD41="","",IF('point-grade'!AD41&gt;=80,4,IF('point-grade'!AD41&gt;=75,3.5,IF('point-grade'!AD41&gt;=70,3,IF('point-grade'!AD41&gt;=65,2.5,IF('point-grade'!AD41&gt;=60,2,IF('point-grade'!AD41&gt;=55,1.5,IF('point-grade'!AD41&gt;=50,1,0)))))))))))</f>
        <v/>
      </c>
      <c r="BE41" s="20" t="str">
        <f>IF('point-grade'!AE41="ร","ร",IF('point-grade'!AE41="มส","มส",IF('point-grade'!AE41="-","ร",IF('point-grade'!AE41="","",IF('point-grade'!AE41&gt;=80,4,IF('point-grade'!AE41&gt;=75,3.5,IF('point-grade'!AE41&gt;=70,3,IF('point-grade'!AE41&gt;=65,2.5,IF('point-grade'!AE41&gt;=60,2,IF('point-grade'!AE41&gt;=55,1.5,IF('point-grade'!AE41&gt;=50,1,0)))))))))))</f>
        <v/>
      </c>
      <c r="BF41" s="20" t="str">
        <f>IF('point-grade'!AF41="ร","ร",IF('point-grade'!AF41="มส","มส",IF('point-grade'!AF41="-","ร",IF('point-grade'!AF41="","",IF('point-grade'!AF41&gt;=80,4,IF('point-grade'!AF41&gt;=75,3.5,IF('point-grade'!AF41&gt;=70,3,IF('point-grade'!AF41&gt;=65,2.5,IF('point-grade'!AF41&gt;=60,2,IF('point-grade'!AF41&gt;=55,1.5,IF('point-grade'!AF41&gt;=50,1,0)))))))))))</f>
        <v/>
      </c>
      <c r="BG41" s="20" t="str">
        <f>IF('point-grade'!AG41="ร","ร",IF('point-grade'!AG41="มส","มส",IF('point-grade'!AG41="-","ร",IF('point-grade'!AG41="","",IF('point-grade'!AG41&gt;=80,4,IF('point-grade'!AG41&gt;=75,3.5,IF('point-grade'!AG41&gt;=70,3,IF('point-grade'!AG41&gt;=65,2.5,IF('point-grade'!AG41&gt;=60,2,IF('point-grade'!AG41&gt;=55,1.5,IF('point-grade'!AG41&gt;=50,1,0)))))))))))</f>
        <v/>
      </c>
      <c r="BH41" s="20" t="str">
        <f>IF('point-grade'!AH41="ร","ร",IF('point-grade'!AH41="มส","มส",IF('point-grade'!AH41="-","ร",IF('point-grade'!AH41="","",IF('point-grade'!AH41&gt;=80,4,IF('point-grade'!AH41&gt;=75,3.5,IF('point-grade'!AH41&gt;=70,3,IF('point-grade'!AH41&gt;=65,2.5,IF('point-grade'!AH41&gt;=60,2,IF('point-grade'!AH41&gt;=55,1.5,IF('point-grade'!AH41&gt;=50,1,0)))))))))))</f>
        <v/>
      </c>
      <c r="BI41" s="20" t="str">
        <f>IF('point-grade'!AI41="ร","ร",IF('point-grade'!AI41="มส","มส",IF('point-grade'!AI41="-","ร",IF('point-grade'!AI41="","",IF('point-grade'!AI41&gt;=80,4,IF('point-grade'!AI41&gt;=75,3.5,IF('point-grade'!AI41&gt;=70,3,IF('point-grade'!AI41&gt;=65,2.5,IF('point-grade'!AI41&gt;=60,2,IF('point-grade'!AI41&gt;=55,1.5,IF('point-grade'!AI41&gt;=50,1,0)))))))))))</f>
        <v/>
      </c>
      <c r="BJ41" s="20" t="str">
        <f>IF('point-grade'!AJ41="ร","ร",IF('point-grade'!AJ41="มส","มส",IF('point-grade'!AJ41="-","ร",IF('point-grade'!AJ41="","",IF('point-grade'!AJ41&gt;=80,4,IF('point-grade'!AJ41&gt;=75,3.5,IF('point-grade'!AJ41&gt;=70,3,IF('point-grade'!AJ41&gt;=65,2.5,IF('point-grade'!AJ41&gt;=60,2,IF('point-grade'!AJ41&gt;=55,1.5,IF('point-grade'!AJ41&gt;=50,1,0)))))))))))</f>
        <v/>
      </c>
      <c r="BK41" s="20" t="str">
        <f>IF('point-grade'!AK41="ร","ร",IF('point-grade'!AK41="มส","มส",IF('point-grade'!AK41="-","ร",IF('point-grade'!AK41="","",IF('point-grade'!AK41&gt;=80,4,IF('point-grade'!AK41&gt;=75,3.5,IF('point-grade'!AK41&gt;=70,3,IF('point-grade'!AK41&gt;=65,2.5,IF('point-grade'!AK41&gt;=60,2,IF('point-grade'!AK41&gt;=55,1.5,IF('point-grade'!AK41&gt;=50,1,0)))))))))))</f>
        <v/>
      </c>
      <c r="BL41" s="20"/>
      <c r="BM41" s="35" t="str">
        <f t="shared" si="4"/>
        <v/>
      </c>
      <c r="BN41" s="35" t="str">
        <f t="shared" si="5"/>
        <v/>
      </c>
      <c r="BO41" s="35" t="str">
        <f t="shared" si="6"/>
        <v/>
      </c>
      <c r="BP41" s="35" t="str">
        <f t="shared" si="7"/>
        <v/>
      </c>
      <c r="BQ41" s="35" t="str">
        <f t="shared" si="8"/>
        <v/>
      </c>
      <c r="BR41" s="35" t="str">
        <f t="shared" si="9"/>
        <v/>
      </c>
      <c r="BS41" s="35" t="str">
        <f t="shared" si="10"/>
        <v/>
      </c>
      <c r="BT41" s="35" t="str">
        <f t="shared" si="11"/>
        <v/>
      </c>
      <c r="BU41" s="35" t="str">
        <f t="shared" si="12"/>
        <v/>
      </c>
      <c r="BV41" s="35" t="str">
        <f t="shared" si="13"/>
        <v/>
      </c>
      <c r="BW41" s="35" t="str">
        <f t="shared" si="14"/>
        <v/>
      </c>
      <c r="BX41" s="35" t="str">
        <f t="shared" si="15"/>
        <v/>
      </c>
      <c r="BY41" s="35" t="str">
        <f t="shared" si="16"/>
        <v/>
      </c>
      <c r="BZ41" s="35" t="str">
        <f t="shared" si="17"/>
        <v/>
      </c>
      <c r="CA41" s="35" t="str">
        <f t="shared" si="18"/>
        <v/>
      </c>
      <c r="CB41" s="35" t="str">
        <f t="shared" si="19"/>
        <v/>
      </c>
      <c r="CC41" s="35" t="str">
        <f t="shared" si="20"/>
        <v/>
      </c>
      <c r="CD41" s="35" t="str">
        <f t="shared" si="21"/>
        <v/>
      </c>
      <c r="CE41" s="35" t="str">
        <f t="shared" si="22"/>
        <v/>
      </c>
      <c r="CF41" s="35" t="str">
        <f t="shared" si="23"/>
        <v/>
      </c>
      <c r="CG41" s="35" t="str">
        <f t="shared" si="24"/>
        <v/>
      </c>
      <c r="CH41" s="35" t="str">
        <f t="shared" si="25"/>
        <v/>
      </c>
      <c r="CI41" s="35" t="str">
        <f t="shared" si="26"/>
        <v/>
      </c>
      <c r="CJ41" s="35" t="str">
        <f t="shared" si="27"/>
        <v/>
      </c>
      <c r="CK41" s="35" t="str">
        <f t="shared" si="28"/>
        <v/>
      </c>
      <c r="CL41" s="87" t="str">
        <f t="shared" si="29"/>
        <v>0</v>
      </c>
      <c r="CM41" s="87">
        <f>FLOOR('point-grade'!CO41,0.01)</f>
        <v>0</v>
      </c>
      <c r="CN41" s="82" t="str">
        <f t="shared" si="106"/>
        <v/>
      </c>
      <c r="CO41" s="145" t="str">
        <f t="shared" si="107"/>
        <v>0</v>
      </c>
      <c r="CP41" s="51">
        <f t="shared" si="30"/>
        <v>0</v>
      </c>
      <c r="CQ41" s="51">
        <f t="shared" si="31"/>
        <v>0</v>
      </c>
      <c r="CR41" s="51">
        <f t="shared" si="32"/>
        <v>0</v>
      </c>
      <c r="CS41" s="51">
        <f t="shared" si="33"/>
        <v>0</v>
      </c>
      <c r="CT41" s="51">
        <f t="shared" si="34"/>
        <v>0</v>
      </c>
      <c r="CU41" s="51">
        <f t="shared" si="35"/>
        <v>0</v>
      </c>
      <c r="CV41" s="51">
        <f t="shared" si="36"/>
        <v>0</v>
      </c>
      <c r="CW41" s="51">
        <f t="shared" si="37"/>
        <v>0</v>
      </c>
      <c r="CX41" s="51">
        <f t="shared" si="38"/>
        <v>0</v>
      </c>
      <c r="CY41" s="51">
        <f t="shared" si="39"/>
        <v>0</v>
      </c>
      <c r="CZ41" s="51">
        <f t="shared" si="40"/>
        <v>0</v>
      </c>
      <c r="DA41" s="51">
        <f t="shared" si="41"/>
        <v>0</v>
      </c>
      <c r="DB41" s="51">
        <f t="shared" si="42"/>
        <v>0</v>
      </c>
      <c r="DC41" s="51">
        <f t="shared" si="43"/>
        <v>0</v>
      </c>
      <c r="DD41" s="51">
        <f t="shared" si="44"/>
        <v>0</v>
      </c>
      <c r="DF41" s="51">
        <f t="shared" si="45"/>
        <v>0</v>
      </c>
      <c r="DG41" s="51">
        <f t="shared" si="46"/>
        <v>0</v>
      </c>
      <c r="DH41" s="51">
        <f t="shared" si="47"/>
        <v>0</v>
      </c>
      <c r="DI41" s="51">
        <f t="shared" si="48"/>
        <v>0</v>
      </c>
      <c r="DJ41" s="51">
        <f t="shared" si="49"/>
        <v>0</v>
      </c>
      <c r="DK41" s="51">
        <f t="shared" si="50"/>
        <v>0</v>
      </c>
      <c r="DL41" s="51">
        <f t="shared" si="51"/>
        <v>0</v>
      </c>
      <c r="DM41" s="51">
        <f t="shared" si="52"/>
        <v>0</v>
      </c>
      <c r="DN41" s="51">
        <f t="shared" si="53"/>
        <v>0</v>
      </c>
      <c r="DO41" s="51">
        <f t="shared" si="54"/>
        <v>0</v>
      </c>
      <c r="DQ41" s="43">
        <f t="shared" si="55"/>
        <v>0</v>
      </c>
      <c r="DR41" s="43">
        <f t="shared" si="56"/>
        <v>0</v>
      </c>
      <c r="DS41" s="43">
        <f t="shared" si="57"/>
        <v>0</v>
      </c>
      <c r="DT41" s="43">
        <f t="shared" si="58"/>
        <v>0</v>
      </c>
      <c r="DU41" s="43">
        <f t="shared" si="59"/>
        <v>0</v>
      </c>
      <c r="DV41" s="43">
        <f t="shared" si="60"/>
        <v>0</v>
      </c>
      <c r="DW41" s="43">
        <f t="shared" si="61"/>
        <v>0</v>
      </c>
      <c r="DX41" s="43">
        <f t="shared" si="62"/>
        <v>0</v>
      </c>
      <c r="DY41" s="43">
        <f t="shared" si="63"/>
        <v>0</v>
      </c>
      <c r="DZ41" s="43">
        <f t="shared" si="64"/>
        <v>0</v>
      </c>
      <c r="EA41" s="43">
        <f t="shared" si="65"/>
        <v>0</v>
      </c>
      <c r="EB41" s="43">
        <f t="shared" si="66"/>
        <v>0</v>
      </c>
      <c r="EC41" s="43">
        <f t="shared" si="67"/>
        <v>0</v>
      </c>
      <c r="ED41" s="43">
        <f t="shared" si="68"/>
        <v>0</v>
      </c>
      <c r="EE41" s="43">
        <f t="shared" si="69"/>
        <v>0</v>
      </c>
      <c r="EG41" s="43">
        <f t="shared" si="70"/>
        <v>0</v>
      </c>
      <c r="EH41" s="43">
        <f t="shared" si="71"/>
        <v>0</v>
      </c>
      <c r="EI41" s="43">
        <f t="shared" si="72"/>
        <v>0</v>
      </c>
      <c r="EJ41" s="43">
        <f t="shared" si="73"/>
        <v>0</v>
      </c>
      <c r="EK41" s="43">
        <f t="shared" si="74"/>
        <v>0</v>
      </c>
      <c r="EL41" s="43">
        <f t="shared" si="75"/>
        <v>0</v>
      </c>
      <c r="EM41" s="43">
        <f t="shared" si="76"/>
        <v>0</v>
      </c>
      <c r="EN41" s="43">
        <f t="shared" si="77"/>
        <v>0</v>
      </c>
      <c r="EO41" s="43">
        <f t="shared" si="78"/>
        <v>0</v>
      </c>
      <c r="EP41" s="43">
        <f t="shared" si="79"/>
        <v>0</v>
      </c>
      <c r="EQ41" s="19" t="str">
        <f t="shared" si="80"/>
        <v/>
      </c>
      <c r="ER41" s="19" t="str">
        <f t="shared" si="81"/>
        <v/>
      </c>
      <c r="ES41" s="19" t="str">
        <f t="shared" si="82"/>
        <v/>
      </c>
      <c r="ET41" s="19" t="str">
        <f t="shared" si="83"/>
        <v/>
      </c>
      <c r="EU41" s="19" t="str">
        <f t="shared" si="84"/>
        <v/>
      </c>
      <c r="EV41" s="19" t="str">
        <f t="shared" si="85"/>
        <v/>
      </c>
      <c r="EW41" s="19" t="str">
        <f t="shared" si="86"/>
        <v/>
      </c>
      <c r="EX41" s="19" t="str">
        <f t="shared" si="87"/>
        <v/>
      </c>
      <c r="EY41" s="19" t="str">
        <f t="shared" si="88"/>
        <v/>
      </c>
      <c r="EZ41" s="19" t="str">
        <f t="shared" si="89"/>
        <v/>
      </c>
      <c r="FA41" s="19" t="str">
        <f t="shared" si="90"/>
        <v/>
      </c>
      <c r="FB41" s="19" t="str">
        <f t="shared" si="91"/>
        <v/>
      </c>
      <c r="FC41" s="19" t="str">
        <f t="shared" si="92"/>
        <v/>
      </c>
      <c r="FD41" s="19" t="str">
        <f t="shared" si="93"/>
        <v/>
      </c>
      <c r="FE41" s="19" t="str">
        <f t="shared" si="94"/>
        <v/>
      </c>
      <c r="FF41" s="19" t="str">
        <f t="shared" si="95"/>
        <v/>
      </c>
      <c r="FG41" s="19" t="str">
        <f t="shared" si="96"/>
        <v/>
      </c>
      <c r="FH41" s="19" t="str">
        <f t="shared" si="97"/>
        <v/>
      </c>
      <c r="FI41" s="19" t="str">
        <f t="shared" si="98"/>
        <v/>
      </c>
      <c r="FJ41" s="19" t="str">
        <f t="shared" si="99"/>
        <v/>
      </c>
      <c r="FK41" s="19" t="str">
        <f t="shared" si="100"/>
        <v/>
      </c>
      <c r="FL41" s="19" t="str">
        <f t="shared" si="101"/>
        <v/>
      </c>
      <c r="FM41" s="19" t="str">
        <f t="shared" si="102"/>
        <v/>
      </c>
      <c r="FN41" s="19" t="str">
        <f t="shared" si="103"/>
        <v/>
      </c>
      <c r="FO41" s="19" t="str">
        <f t="shared" si="104"/>
        <v/>
      </c>
      <c r="FP41" s="19">
        <f t="shared" si="105"/>
        <v>0</v>
      </c>
      <c r="FQ41" s="85"/>
    </row>
    <row r="42" spans="1:173" ht="16.350000000000001" customHeight="1" thickBot="1" x14ac:dyDescent="0.65">
      <c r="A42" s="40"/>
      <c r="B42" s="40"/>
      <c r="C42" s="40"/>
      <c r="D42" s="40"/>
      <c r="E42" s="40"/>
      <c r="F42" s="40"/>
      <c r="G42" s="40"/>
      <c r="H42" s="40"/>
      <c r="I42" s="140"/>
      <c r="K42" s="44">
        <v>38</v>
      </c>
      <c r="L42" s="50" t="str">
        <f t="shared" si="2"/>
        <v/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91">
        <f t="shared" si="3"/>
        <v>0</v>
      </c>
      <c r="AM42" s="20" t="str">
        <f>IF('point-grade'!M42="ร","ร",IF('point-grade'!M42="มส","มส",IF('point-grade'!M42="-","ร",IF('point-grade'!M42="","",IF('point-grade'!M42&gt;=80,4,IF('point-grade'!M42&gt;=75,3.5,IF('point-grade'!M42&gt;=70,3,IF('point-grade'!M42&gt;=65,2.5,IF('point-grade'!M42&gt;=60,2,IF('point-grade'!M42&gt;=55,1.5,IF('point-grade'!M42&gt;=50,1,0)))))))))))</f>
        <v/>
      </c>
      <c r="AN42" s="20" t="str">
        <f>IF('point-grade'!N42="ร","ร",IF('point-grade'!N42="มส","มส",IF('point-grade'!N42="-","ร",IF('point-grade'!N42="","",IF('point-grade'!N42&gt;=80,4,IF('point-grade'!N42&gt;=75,3.5,IF('point-grade'!N42&gt;=70,3,IF('point-grade'!N42&gt;=65,2.5,IF('point-grade'!N42&gt;=60,2,IF('point-grade'!N42&gt;=55,1.5,IF('point-grade'!N42&gt;=50,1,0)))))))))))</f>
        <v/>
      </c>
      <c r="AO42" s="20" t="str">
        <f>IF('point-grade'!O42="ร","ร",IF('point-grade'!O42="มส","มส",IF('point-grade'!O42="-","ร",IF('point-grade'!O42="","",IF('point-grade'!O42&gt;=80,4,IF('point-grade'!O42&gt;=75,3.5,IF('point-grade'!O42&gt;=70,3,IF('point-grade'!O42&gt;=65,2.5,IF('point-grade'!O42&gt;=60,2,IF('point-grade'!O42&gt;=55,1.5,IF('point-grade'!O42&gt;=50,1,0)))))))))))</f>
        <v/>
      </c>
      <c r="AP42" s="20" t="str">
        <f>IF('point-grade'!P42="ร","ร",IF('point-grade'!P42="มส","มส",IF('point-grade'!P42="-","ร",IF('point-grade'!P42="","",IF('point-grade'!P42&gt;=80,4,IF('point-grade'!P42&gt;=75,3.5,IF('point-grade'!P42&gt;=70,3,IF('point-grade'!P42&gt;=65,2.5,IF('point-grade'!P42&gt;=60,2,IF('point-grade'!P42&gt;=55,1.5,IF('point-grade'!P42&gt;=50,1,0)))))))))))</f>
        <v/>
      </c>
      <c r="AQ42" s="20" t="str">
        <f>IF('point-grade'!Q42="ร","ร",IF('point-grade'!Q42="มส","มส",IF('point-grade'!Q42="-","ร",IF('point-grade'!Q42="","",IF('point-grade'!Q42&gt;=80,4,IF('point-grade'!Q42&gt;=75,3.5,IF('point-grade'!Q42&gt;=70,3,IF('point-grade'!Q42&gt;=65,2.5,IF('point-grade'!Q42&gt;=60,2,IF('point-grade'!Q42&gt;=55,1.5,IF('point-grade'!Q42&gt;=50,1,0)))))))))))</f>
        <v/>
      </c>
      <c r="AR42" s="20" t="str">
        <f>IF('point-grade'!R42="ร","ร",IF('point-grade'!R42="มส","มส",IF('point-grade'!R42="-","ร",IF('point-grade'!R42="","",IF('point-grade'!R42&gt;=80,4,IF('point-grade'!R42&gt;=75,3.5,IF('point-grade'!R42&gt;=70,3,IF('point-grade'!R42&gt;=65,2.5,IF('point-grade'!R42&gt;=60,2,IF('point-grade'!R42&gt;=55,1.5,IF('point-grade'!R42&gt;=50,1,0)))))))))))</f>
        <v/>
      </c>
      <c r="AS42" s="20" t="str">
        <f>IF('point-grade'!S42="ร","ร",IF('point-grade'!S42="มส","มส",IF('point-grade'!S42="-","ร",IF('point-grade'!S42="","",IF('point-grade'!S42&gt;=80,4,IF('point-grade'!S42&gt;=75,3.5,IF('point-grade'!S42&gt;=70,3,IF('point-grade'!S42&gt;=65,2.5,IF('point-grade'!S42&gt;=60,2,IF('point-grade'!S42&gt;=55,1.5,IF('point-grade'!S42&gt;=50,1,0)))))))))))</f>
        <v/>
      </c>
      <c r="AT42" s="20" t="str">
        <f>IF('point-grade'!T42="ร","ร",IF('point-grade'!T42="มส","มส",IF('point-grade'!T42="-","ร",IF('point-grade'!T42="","",IF('point-grade'!T42&gt;=80,4,IF('point-grade'!T42&gt;=75,3.5,IF('point-grade'!T42&gt;=70,3,IF('point-grade'!T42&gt;=65,2.5,IF('point-grade'!T42&gt;=60,2,IF('point-grade'!T42&gt;=55,1.5,IF('point-grade'!T42&gt;=50,1,0)))))))))))</f>
        <v/>
      </c>
      <c r="AU42" s="20" t="str">
        <f>IF('point-grade'!U42="ร","ร",IF('point-grade'!U42="มส","มส",IF('point-grade'!U42="-","ร",IF('point-grade'!U42="","",IF('point-grade'!U42&gt;=80,4,IF('point-grade'!U42&gt;=75,3.5,IF('point-grade'!U42&gt;=70,3,IF('point-grade'!U42&gt;=65,2.5,IF('point-grade'!U42&gt;=60,2,IF('point-grade'!U42&gt;=55,1.5,IF('point-grade'!U42&gt;=50,1,0)))))))))))</f>
        <v/>
      </c>
      <c r="AV42" s="20" t="str">
        <f>IF('point-grade'!V42="ร","ร",IF('point-grade'!V42="มส","มส",IF('point-grade'!V42="-","ร",IF('point-grade'!V42="","",IF('point-grade'!V42&gt;=80,4,IF('point-grade'!V42&gt;=75,3.5,IF('point-grade'!V42&gt;=70,3,IF('point-grade'!V42&gt;=65,2.5,IF('point-grade'!V42&gt;=60,2,IF('point-grade'!V42&gt;=55,1.5,IF('point-grade'!V42&gt;=50,1,0)))))))))))</f>
        <v/>
      </c>
      <c r="AW42" s="20" t="str">
        <f>IF('point-grade'!W42="ร","ร",IF('point-grade'!W42="มส","มส",IF('point-grade'!W42="-","ร",IF('point-grade'!W42="","",IF('point-grade'!W42&gt;=80,4,IF('point-grade'!W42&gt;=75,3.5,IF('point-grade'!W42&gt;=70,3,IF('point-grade'!W42&gt;=65,2.5,IF('point-grade'!W42&gt;=60,2,IF('point-grade'!W42&gt;=55,1.5,IF('point-grade'!W42&gt;=50,1,0)))))))))))</f>
        <v/>
      </c>
      <c r="AX42" s="20" t="str">
        <f>IF('point-grade'!X42="ร","ร",IF('point-grade'!X42="มส","มส",IF('point-grade'!X42="-","ร",IF('point-grade'!X42="","",IF('point-grade'!X42&gt;=80,4,IF('point-grade'!X42&gt;=75,3.5,IF('point-grade'!X42&gt;=70,3,IF('point-grade'!X42&gt;=65,2.5,IF('point-grade'!X42&gt;=60,2,IF('point-grade'!X42&gt;=55,1.5,IF('point-grade'!X42&gt;=50,1,0)))))))))))</f>
        <v/>
      </c>
      <c r="AY42" s="20" t="str">
        <f>IF('point-grade'!Y42="ร","ร",IF('point-grade'!Y42="มส","มส",IF('point-grade'!Y42="-","ร",IF('point-grade'!Y42="","",IF('point-grade'!Y42&gt;=80,4,IF('point-grade'!Y42&gt;=75,3.5,IF('point-grade'!Y42&gt;=70,3,IF('point-grade'!Y42&gt;=65,2.5,IF('point-grade'!Y42&gt;=60,2,IF('point-grade'!Y42&gt;=55,1.5,IF('point-grade'!Y42&gt;=50,1,0)))))))))))</f>
        <v/>
      </c>
      <c r="AZ42" s="20" t="str">
        <f>IF('point-grade'!Z42="ร","ร",IF('point-grade'!Z42="มส","มส",IF('point-grade'!Z42="-","ร",IF('point-grade'!Z42="","",IF('point-grade'!Z42&gt;=80,4,IF('point-grade'!Z42&gt;=75,3.5,IF('point-grade'!Z42&gt;=70,3,IF('point-grade'!Z42&gt;=65,2.5,IF('point-grade'!Z42&gt;=60,2,IF('point-grade'!Z42&gt;=55,1.5,IF('point-grade'!Z42&gt;=50,1,0)))))))))))</f>
        <v/>
      </c>
      <c r="BA42" s="20" t="str">
        <f>IF('point-grade'!AA42="ร","ร",IF('point-grade'!AA42="มส","มส",IF('point-grade'!AA42="-","ร",IF('point-grade'!AA42="","",IF('point-grade'!AA42&gt;=80,4,IF('point-grade'!AA42&gt;=75,3.5,IF('point-grade'!AA42&gt;=70,3,IF('point-grade'!AA42&gt;=65,2.5,IF('point-grade'!AA42&gt;=60,2,IF('point-grade'!AA42&gt;=55,1.5,IF('point-grade'!AA42&gt;=50,1,0)))))))))))</f>
        <v/>
      </c>
      <c r="BB42" s="20" t="str">
        <f>IF('point-grade'!AB42="ร","ร",IF('point-grade'!AB42="มส","มส",IF('point-grade'!AB42="-","ร",IF('point-grade'!AB42="","",IF('point-grade'!AB42&gt;=80,4,IF('point-grade'!AB42&gt;=75,3.5,IF('point-grade'!AB42&gt;=70,3,IF('point-grade'!AB42&gt;=65,2.5,IF('point-grade'!AB42&gt;=60,2,IF('point-grade'!AB42&gt;=55,1.5,IF('point-grade'!AB42&gt;=50,1,0)))))))))))</f>
        <v/>
      </c>
      <c r="BC42" s="20" t="str">
        <f>IF('point-grade'!AC42="ร","ร",IF('point-grade'!AC42="มส","มส",IF('point-grade'!AC42="-","ร",IF('point-grade'!AC42="","",IF('point-grade'!AC42&gt;=80,4,IF('point-grade'!AC42&gt;=75,3.5,IF('point-grade'!AC42&gt;=70,3,IF('point-grade'!AC42&gt;=65,2.5,IF('point-grade'!AC42&gt;=60,2,IF('point-grade'!AC42&gt;=55,1.5,IF('point-grade'!AC42&gt;=50,1,0)))))))))))</f>
        <v/>
      </c>
      <c r="BD42" s="20" t="str">
        <f>IF('point-grade'!AD42="ร","ร",IF('point-grade'!AD42="มส","มส",IF('point-grade'!AD42="-","ร",IF('point-grade'!AD42="","",IF('point-grade'!AD42&gt;=80,4,IF('point-grade'!AD42&gt;=75,3.5,IF('point-grade'!AD42&gt;=70,3,IF('point-grade'!AD42&gt;=65,2.5,IF('point-grade'!AD42&gt;=60,2,IF('point-grade'!AD42&gt;=55,1.5,IF('point-grade'!AD42&gt;=50,1,0)))))))))))</f>
        <v/>
      </c>
      <c r="BE42" s="20" t="str">
        <f>IF('point-grade'!AE42="ร","ร",IF('point-grade'!AE42="มส","มส",IF('point-grade'!AE42="-","ร",IF('point-grade'!AE42="","",IF('point-grade'!AE42&gt;=80,4,IF('point-grade'!AE42&gt;=75,3.5,IF('point-grade'!AE42&gt;=70,3,IF('point-grade'!AE42&gt;=65,2.5,IF('point-grade'!AE42&gt;=60,2,IF('point-grade'!AE42&gt;=55,1.5,IF('point-grade'!AE42&gt;=50,1,0)))))))))))</f>
        <v/>
      </c>
      <c r="BF42" s="20" t="str">
        <f>IF('point-grade'!AF42="ร","ร",IF('point-grade'!AF42="มส","มส",IF('point-grade'!AF42="-","ร",IF('point-grade'!AF42="","",IF('point-grade'!AF42&gt;=80,4,IF('point-grade'!AF42&gt;=75,3.5,IF('point-grade'!AF42&gt;=70,3,IF('point-grade'!AF42&gt;=65,2.5,IF('point-grade'!AF42&gt;=60,2,IF('point-grade'!AF42&gt;=55,1.5,IF('point-grade'!AF42&gt;=50,1,0)))))))))))</f>
        <v/>
      </c>
      <c r="BG42" s="20" t="str">
        <f>IF('point-grade'!AG42="ร","ร",IF('point-grade'!AG42="มส","มส",IF('point-grade'!AG42="-","ร",IF('point-grade'!AG42="","",IF('point-grade'!AG42&gt;=80,4,IF('point-grade'!AG42&gt;=75,3.5,IF('point-grade'!AG42&gt;=70,3,IF('point-grade'!AG42&gt;=65,2.5,IF('point-grade'!AG42&gt;=60,2,IF('point-grade'!AG42&gt;=55,1.5,IF('point-grade'!AG42&gt;=50,1,0)))))))))))</f>
        <v/>
      </c>
      <c r="BH42" s="20" t="str">
        <f>IF('point-grade'!AH42="ร","ร",IF('point-grade'!AH42="มส","มส",IF('point-grade'!AH42="-","ร",IF('point-grade'!AH42="","",IF('point-grade'!AH42&gt;=80,4,IF('point-grade'!AH42&gt;=75,3.5,IF('point-grade'!AH42&gt;=70,3,IF('point-grade'!AH42&gt;=65,2.5,IF('point-grade'!AH42&gt;=60,2,IF('point-grade'!AH42&gt;=55,1.5,IF('point-grade'!AH42&gt;=50,1,0)))))))))))</f>
        <v/>
      </c>
      <c r="BI42" s="20" t="str">
        <f>IF('point-grade'!AI42="ร","ร",IF('point-grade'!AI42="มส","มส",IF('point-grade'!AI42="-","ร",IF('point-grade'!AI42="","",IF('point-grade'!AI42&gt;=80,4,IF('point-grade'!AI42&gt;=75,3.5,IF('point-grade'!AI42&gt;=70,3,IF('point-grade'!AI42&gt;=65,2.5,IF('point-grade'!AI42&gt;=60,2,IF('point-grade'!AI42&gt;=55,1.5,IF('point-grade'!AI42&gt;=50,1,0)))))))))))</f>
        <v/>
      </c>
      <c r="BJ42" s="20" t="str">
        <f>IF('point-grade'!AJ42="ร","ร",IF('point-grade'!AJ42="มส","มส",IF('point-grade'!AJ42="-","ร",IF('point-grade'!AJ42="","",IF('point-grade'!AJ42&gt;=80,4,IF('point-grade'!AJ42&gt;=75,3.5,IF('point-grade'!AJ42&gt;=70,3,IF('point-grade'!AJ42&gt;=65,2.5,IF('point-grade'!AJ42&gt;=60,2,IF('point-grade'!AJ42&gt;=55,1.5,IF('point-grade'!AJ42&gt;=50,1,0)))))))))))</f>
        <v/>
      </c>
      <c r="BK42" s="20" t="str">
        <f>IF('point-grade'!AK42="ร","ร",IF('point-grade'!AK42="มส","มส",IF('point-grade'!AK42="-","ร",IF('point-grade'!AK42="","",IF('point-grade'!AK42&gt;=80,4,IF('point-grade'!AK42&gt;=75,3.5,IF('point-grade'!AK42&gt;=70,3,IF('point-grade'!AK42&gt;=65,2.5,IF('point-grade'!AK42&gt;=60,2,IF('point-grade'!AK42&gt;=55,1.5,IF('point-grade'!AK42&gt;=50,1,0)))))))))))</f>
        <v/>
      </c>
      <c r="BL42" s="20"/>
      <c r="BM42" s="35" t="str">
        <f t="shared" si="4"/>
        <v/>
      </c>
      <c r="BN42" s="35" t="str">
        <f t="shared" si="5"/>
        <v/>
      </c>
      <c r="BO42" s="35" t="str">
        <f t="shared" si="6"/>
        <v/>
      </c>
      <c r="BP42" s="35" t="str">
        <f t="shared" si="7"/>
        <v/>
      </c>
      <c r="BQ42" s="35" t="str">
        <f t="shared" si="8"/>
        <v/>
      </c>
      <c r="BR42" s="35" t="str">
        <f t="shared" si="9"/>
        <v/>
      </c>
      <c r="BS42" s="35" t="str">
        <f t="shared" si="10"/>
        <v/>
      </c>
      <c r="BT42" s="35" t="str">
        <f t="shared" si="11"/>
        <v/>
      </c>
      <c r="BU42" s="35" t="str">
        <f t="shared" si="12"/>
        <v/>
      </c>
      <c r="BV42" s="35" t="str">
        <f t="shared" si="13"/>
        <v/>
      </c>
      <c r="BW42" s="35" t="str">
        <f t="shared" si="14"/>
        <v/>
      </c>
      <c r="BX42" s="35" t="str">
        <f t="shared" si="15"/>
        <v/>
      </c>
      <c r="BY42" s="35" t="str">
        <f t="shared" si="16"/>
        <v/>
      </c>
      <c r="BZ42" s="35" t="str">
        <f t="shared" si="17"/>
        <v/>
      </c>
      <c r="CA42" s="35" t="str">
        <f t="shared" si="18"/>
        <v/>
      </c>
      <c r="CB42" s="35" t="str">
        <f t="shared" si="19"/>
        <v/>
      </c>
      <c r="CC42" s="35" t="str">
        <f t="shared" si="20"/>
        <v/>
      </c>
      <c r="CD42" s="35" t="str">
        <f t="shared" si="21"/>
        <v/>
      </c>
      <c r="CE42" s="35" t="str">
        <f t="shared" si="22"/>
        <v/>
      </c>
      <c r="CF42" s="35" t="str">
        <f t="shared" si="23"/>
        <v/>
      </c>
      <c r="CG42" s="35" t="str">
        <f t="shared" si="24"/>
        <v/>
      </c>
      <c r="CH42" s="35" t="str">
        <f t="shared" si="25"/>
        <v/>
      </c>
      <c r="CI42" s="35" t="str">
        <f t="shared" si="26"/>
        <v/>
      </c>
      <c r="CJ42" s="35" t="str">
        <f t="shared" si="27"/>
        <v/>
      </c>
      <c r="CK42" s="35" t="str">
        <f t="shared" si="28"/>
        <v/>
      </c>
      <c r="CL42" s="87" t="str">
        <f t="shared" si="29"/>
        <v>0</v>
      </c>
      <c r="CM42" s="87">
        <f>FLOOR('point-grade'!CO42,0.01)</f>
        <v>0</v>
      </c>
      <c r="CN42" s="82" t="str">
        <f t="shared" si="106"/>
        <v/>
      </c>
      <c r="CO42" s="145" t="str">
        <f t="shared" si="107"/>
        <v>0</v>
      </c>
      <c r="CP42" s="51">
        <f t="shared" si="30"/>
        <v>0</v>
      </c>
      <c r="CQ42" s="51">
        <f t="shared" si="31"/>
        <v>0</v>
      </c>
      <c r="CR42" s="51">
        <f t="shared" si="32"/>
        <v>0</v>
      </c>
      <c r="CS42" s="51">
        <f t="shared" si="33"/>
        <v>0</v>
      </c>
      <c r="CT42" s="51">
        <f t="shared" si="34"/>
        <v>0</v>
      </c>
      <c r="CU42" s="51">
        <f t="shared" si="35"/>
        <v>0</v>
      </c>
      <c r="CV42" s="51">
        <f t="shared" si="36"/>
        <v>0</v>
      </c>
      <c r="CW42" s="51">
        <f t="shared" si="37"/>
        <v>0</v>
      </c>
      <c r="CX42" s="51">
        <f t="shared" si="38"/>
        <v>0</v>
      </c>
      <c r="CY42" s="51">
        <f t="shared" si="39"/>
        <v>0</v>
      </c>
      <c r="CZ42" s="51">
        <f t="shared" si="40"/>
        <v>0</v>
      </c>
      <c r="DA42" s="51">
        <f t="shared" si="41"/>
        <v>0</v>
      </c>
      <c r="DB42" s="51">
        <f t="shared" si="42"/>
        <v>0</v>
      </c>
      <c r="DC42" s="51">
        <f t="shared" si="43"/>
        <v>0</v>
      </c>
      <c r="DD42" s="51">
        <f t="shared" si="44"/>
        <v>0</v>
      </c>
      <c r="DF42" s="51">
        <f t="shared" si="45"/>
        <v>0</v>
      </c>
      <c r="DG42" s="51">
        <f t="shared" si="46"/>
        <v>0</v>
      </c>
      <c r="DH42" s="51">
        <f t="shared" si="47"/>
        <v>0</v>
      </c>
      <c r="DI42" s="51">
        <f t="shared" si="48"/>
        <v>0</v>
      </c>
      <c r="DJ42" s="51">
        <f t="shared" si="49"/>
        <v>0</v>
      </c>
      <c r="DK42" s="51">
        <f t="shared" si="50"/>
        <v>0</v>
      </c>
      <c r="DL42" s="51">
        <f t="shared" si="51"/>
        <v>0</v>
      </c>
      <c r="DM42" s="51">
        <f t="shared" si="52"/>
        <v>0</v>
      </c>
      <c r="DN42" s="51">
        <f t="shared" si="53"/>
        <v>0</v>
      </c>
      <c r="DO42" s="51">
        <f t="shared" si="54"/>
        <v>0</v>
      </c>
      <c r="DQ42" s="43">
        <f t="shared" si="55"/>
        <v>0</v>
      </c>
      <c r="DR42" s="43">
        <f t="shared" si="56"/>
        <v>0</v>
      </c>
      <c r="DS42" s="43">
        <f t="shared" si="57"/>
        <v>0</v>
      </c>
      <c r="DT42" s="43">
        <f t="shared" si="58"/>
        <v>0</v>
      </c>
      <c r="DU42" s="43">
        <f t="shared" si="59"/>
        <v>0</v>
      </c>
      <c r="DV42" s="43">
        <f t="shared" si="60"/>
        <v>0</v>
      </c>
      <c r="DW42" s="43">
        <f t="shared" si="61"/>
        <v>0</v>
      </c>
      <c r="DX42" s="43">
        <f t="shared" si="62"/>
        <v>0</v>
      </c>
      <c r="DY42" s="43">
        <f t="shared" si="63"/>
        <v>0</v>
      </c>
      <c r="DZ42" s="43">
        <f t="shared" si="64"/>
        <v>0</v>
      </c>
      <c r="EA42" s="43">
        <f t="shared" si="65"/>
        <v>0</v>
      </c>
      <c r="EB42" s="43">
        <f t="shared" si="66"/>
        <v>0</v>
      </c>
      <c r="EC42" s="43">
        <f t="shared" si="67"/>
        <v>0</v>
      </c>
      <c r="ED42" s="43">
        <f t="shared" si="68"/>
        <v>0</v>
      </c>
      <c r="EE42" s="43">
        <f t="shared" si="69"/>
        <v>0</v>
      </c>
      <c r="EG42" s="43">
        <f t="shared" si="70"/>
        <v>0</v>
      </c>
      <c r="EH42" s="43">
        <f t="shared" si="71"/>
        <v>0</v>
      </c>
      <c r="EI42" s="43">
        <f t="shared" si="72"/>
        <v>0</v>
      </c>
      <c r="EJ42" s="43">
        <f t="shared" si="73"/>
        <v>0</v>
      </c>
      <c r="EK42" s="43">
        <f t="shared" si="74"/>
        <v>0</v>
      </c>
      <c r="EL42" s="43">
        <f t="shared" si="75"/>
        <v>0</v>
      </c>
      <c r="EM42" s="43">
        <f t="shared" si="76"/>
        <v>0</v>
      </c>
      <c r="EN42" s="43">
        <f t="shared" si="77"/>
        <v>0</v>
      </c>
      <c r="EO42" s="43">
        <f t="shared" si="78"/>
        <v>0</v>
      </c>
      <c r="EP42" s="43">
        <f t="shared" si="79"/>
        <v>0</v>
      </c>
      <c r="EQ42" s="19" t="str">
        <f t="shared" si="80"/>
        <v/>
      </c>
      <c r="ER42" s="19" t="str">
        <f t="shared" si="81"/>
        <v/>
      </c>
      <c r="ES42" s="19" t="str">
        <f t="shared" si="82"/>
        <v/>
      </c>
      <c r="ET42" s="19" t="str">
        <f t="shared" si="83"/>
        <v/>
      </c>
      <c r="EU42" s="19" t="str">
        <f t="shared" si="84"/>
        <v/>
      </c>
      <c r="EV42" s="19" t="str">
        <f t="shared" si="85"/>
        <v/>
      </c>
      <c r="EW42" s="19" t="str">
        <f t="shared" si="86"/>
        <v/>
      </c>
      <c r="EX42" s="19" t="str">
        <f t="shared" si="87"/>
        <v/>
      </c>
      <c r="EY42" s="19" t="str">
        <f t="shared" si="88"/>
        <v/>
      </c>
      <c r="EZ42" s="19" t="str">
        <f t="shared" si="89"/>
        <v/>
      </c>
      <c r="FA42" s="19" t="str">
        <f t="shared" si="90"/>
        <v/>
      </c>
      <c r="FB42" s="19" t="str">
        <f t="shared" si="91"/>
        <v/>
      </c>
      <c r="FC42" s="19" t="str">
        <f t="shared" si="92"/>
        <v/>
      </c>
      <c r="FD42" s="19" t="str">
        <f t="shared" si="93"/>
        <v/>
      </c>
      <c r="FE42" s="19" t="str">
        <f t="shared" si="94"/>
        <v/>
      </c>
      <c r="FF42" s="19" t="str">
        <f t="shared" si="95"/>
        <v/>
      </c>
      <c r="FG42" s="19" t="str">
        <f t="shared" si="96"/>
        <v/>
      </c>
      <c r="FH42" s="19" t="str">
        <f t="shared" si="97"/>
        <v/>
      </c>
      <c r="FI42" s="19" t="str">
        <f t="shared" si="98"/>
        <v/>
      </c>
      <c r="FJ42" s="19" t="str">
        <f t="shared" si="99"/>
        <v/>
      </c>
      <c r="FK42" s="19" t="str">
        <f t="shared" si="100"/>
        <v/>
      </c>
      <c r="FL42" s="19" t="str">
        <f t="shared" si="101"/>
        <v/>
      </c>
      <c r="FM42" s="19" t="str">
        <f t="shared" si="102"/>
        <v/>
      </c>
      <c r="FN42" s="19" t="str">
        <f t="shared" si="103"/>
        <v/>
      </c>
      <c r="FO42" s="19" t="str">
        <f t="shared" si="104"/>
        <v/>
      </c>
      <c r="FP42" s="19">
        <f t="shared" si="105"/>
        <v>0</v>
      </c>
      <c r="FQ42" s="85"/>
    </row>
    <row r="43" spans="1:173" ht="16.350000000000001" customHeight="1" thickBot="1" x14ac:dyDescent="0.65">
      <c r="A43" s="40"/>
      <c r="B43" s="40"/>
      <c r="C43" s="40"/>
      <c r="D43" s="40"/>
      <c r="E43" s="40"/>
      <c r="F43" s="40"/>
      <c r="G43" s="40"/>
      <c r="H43" s="40"/>
      <c r="I43" s="140"/>
      <c r="K43" s="44">
        <v>39</v>
      </c>
      <c r="L43" s="50" t="str">
        <f t="shared" si="2"/>
        <v/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91">
        <f t="shared" si="3"/>
        <v>0</v>
      </c>
      <c r="AM43" s="20" t="str">
        <f>IF('point-grade'!M43="ร","ร",IF('point-grade'!M43="มส","มส",IF('point-grade'!M43="-","ร",IF('point-grade'!M43="","",IF('point-grade'!M43&gt;=80,4,IF('point-grade'!M43&gt;=75,3.5,IF('point-grade'!M43&gt;=70,3,IF('point-grade'!M43&gt;=65,2.5,IF('point-grade'!M43&gt;=60,2,IF('point-grade'!M43&gt;=55,1.5,IF('point-grade'!M43&gt;=50,1,0)))))))))))</f>
        <v/>
      </c>
      <c r="AN43" s="20" t="str">
        <f>IF('point-grade'!N43="ร","ร",IF('point-grade'!N43="มส","มส",IF('point-grade'!N43="-","ร",IF('point-grade'!N43="","",IF('point-grade'!N43&gt;=80,4,IF('point-grade'!N43&gt;=75,3.5,IF('point-grade'!N43&gt;=70,3,IF('point-grade'!N43&gt;=65,2.5,IF('point-grade'!N43&gt;=60,2,IF('point-grade'!N43&gt;=55,1.5,IF('point-grade'!N43&gt;=50,1,0)))))))))))</f>
        <v/>
      </c>
      <c r="AO43" s="20" t="str">
        <f>IF('point-grade'!O43="ร","ร",IF('point-grade'!O43="มส","มส",IF('point-grade'!O43="-","ร",IF('point-grade'!O43="","",IF('point-grade'!O43&gt;=80,4,IF('point-grade'!O43&gt;=75,3.5,IF('point-grade'!O43&gt;=70,3,IF('point-grade'!O43&gt;=65,2.5,IF('point-grade'!O43&gt;=60,2,IF('point-grade'!O43&gt;=55,1.5,IF('point-grade'!O43&gt;=50,1,0)))))))))))</f>
        <v/>
      </c>
      <c r="AP43" s="20" t="str">
        <f>IF('point-grade'!P43="ร","ร",IF('point-grade'!P43="มส","มส",IF('point-grade'!P43="-","ร",IF('point-grade'!P43="","",IF('point-grade'!P43&gt;=80,4,IF('point-grade'!P43&gt;=75,3.5,IF('point-grade'!P43&gt;=70,3,IF('point-grade'!P43&gt;=65,2.5,IF('point-grade'!P43&gt;=60,2,IF('point-grade'!P43&gt;=55,1.5,IF('point-grade'!P43&gt;=50,1,0)))))))))))</f>
        <v/>
      </c>
      <c r="AQ43" s="20" t="str">
        <f>IF('point-grade'!Q43="ร","ร",IF('point-grade'!Q43="มส","มส",IF('point-grade'!Q43="-","ร",IF('point-grade'!Q43="","",IF('point-grade'!Q43&gt;=80,4,IF('point-grade'!Q43&gt;=75,3.5,IF('point-grade'!Q43&gt;=70,3,IF('point-grade'!Q43&gt;=65,2.5,IF('point-grade'!Q43&gt;=60,2,IF('point-grade'!Q43&gt;=55,1.5,IF('point-grade'!Q43&gt;=50,1,0)))))))))))</f>
        <v/>
      </c>
      <c r="AR43" s="20" t="str">
        <f>IF('point-grade'!R43="ร","ร",IF('point-grade'!R43="มส","มส",IF('point-grade'!R43="-","ร",IF('point-grade'!R43="","",IF('point-grade'!R43&gt;=80,4,IF('point-grade'!R43&gt;=75,3.5,IF('point-grade'!R43&gt;=70,3,IF('point-grade'!R43&gt;=65,2.5,IF('point-grade'!R43&gt;=60,2,IF('point-grade'!R43&gt;=55,1.5,IF('point-grade'!R43&gt;=50,1,0)))))))))))</f>
        <v/>
      </c>
      <c r="AS43" s="20" t="str">
        <f>IF('point-grade'!S43="ร","ร",IF('point-grade'!S43="มส","มส",IF('point-grade'!S43="-","ร",IF('point-grade'!S43="","",IF('point-grade'!S43&gt;=80,4,IF('point-grade'!S43&gt;=75,3.5,IF('point-grade'!S43&gt;=70,3,IF('point-grade'!S43&gt;=65,2.5,IF('point-grade'!S43&gt;=60,2,IF('point-grade'!S43&gt;=55,1.5,IF('point-grade'!S43&gt;=50,1,0)))))))))))</f>
        <v/>
      </c>
      <c r="AT43" s="20" t="str">
        <f>IF('point-grade'!T43="ร","ร",IF('point-grade'!T43="มส","มส",IF('point-grade'!T43="-","ร",IF('point-grade'!T43="","",IF('point-grade'!T43&gt;=80,4,IF('point-grade'!T43&gt;=75,3.5,IF('point-grade'!T43&gt;=70,3,IF('point-grade'!T43&gt;=65,2.5,IF('point-grade'!T43&gt;=60,2,IF('point-grade'!T43&gt;=55,1.5,IF('point-grade'!T43&gt;=50,1,0)))))))))))</f>
        <v/>
      </c>
      <c r="AU43" s="20" t="str">
        <f>IF('point-grade'!U43="ร","ร",IF('point-grade'!U43="มส","มส",IF('point-grade'!U43="-","ร",IF('point-grade'!U43="","",IF('point-grade'!U43&gt;=80,4,IF('point-grade'!U43&gt;=75,3.5,IF('point-grade'!U43&gt;=70,3,IF('point-grade'!U43&gt;=65,2.5,IF('point-grade'!U43&gt;=60,2,IF('point-grade'!U43&gt;=55,1.5,IF('point-grade'!U43&gt;=50,1,0)))))))))))</f>
        <v/>
      </c>
      <c r="AV43" s="20" t="str">
        <f>IF('point-grade'!V43="ร","ร",IF('point-grade'!V43="มส","มส",IF('point-grade'!V43="-","ร",IF('point-grade'!V43="","",IF('point-grade'!V43&gt;=80,4,IF('point-grade'!V43&gt;=75,3.5,IF('point-grade'!V43&gt;=70,3,IF('point-grade'!V43&gt;=65,2.5,IF('point-grade'!V43&gt;=60,2,IF('point-grade'!V43&gt;=55,1.5,IF('point-grade'!V43&gt;=50,1,0)))))))))))</f>
        <v/>
      </c>
      <c r="AW43" s="20" t="str">
        <f>IF('point-grade'!W43="ร","ร",IF('point-grade'!W43="มส","มส",IF('point-grade'!W43="-","ร",IF('point-grade'!W43="","",IF('point-grade'!W43&gt;=80,4,IF('point-grade'!W43&gt;=75,3.5,IF('point-grade'!W43&gt;=70,3,IF('point-grade'!W43&gt;=65,2.5,IF('point-grade'!W43&gt;=60,2,IF('point-grade'!W43&gt;=55,1.5,IF('point-grade'!W43&gt;=50,1,0)))))))))))</f>
        <v/>
      </c>
      <c r="AX43" s="20" t="str">
        <f>IF('point-grade'!X43="ร","ร",IF('point-grade'!X43="มส","มส",IF('point-grade'!X43="-","ร",IF('point-grade'!X43="","",IF('point-grade'!X43&gt;=80,4,IF('point-grade'!X43&gt;=75,3.5,IF('point-grade'!X43&gt;=70,3,IF('point-grade'!X43&gt;=65,2.5,IF('point-grade'!X43&gt;=60,2,IF('point-grade'!X43&gt;=55,1.5,IF('point-grade'!X43&gt;=50,1,0)))))))))))</f>
        <v/>
      </c>
      <c r="AY43" s="20" t="str">
        <f>IF('point-grade'!Y43="ร","ร",IF('point-grade'!Y43="มส","มส",IF('point-grade'!Y43="-","ร",IF('point-grade'!Y43="","",IF('point-grade'!Y43&gt;=80,4,IF('point-grade'!Y43&gt;=75,3.5,IF('point-grade'!Y43&gt;=70,3,IF('point-grade'!Y43&gt;=65,2.5,IF('point-grade'!Y43&gt;=60,2,IF('point-grade'!Y43&gt;=55,1.5,IF('point-grade'!Y43&gt;=50,1,0)))))))))))</f>
        <v/>
      </c>
      <c r="AZ43" s="20" t="str">
        <f>IF('point-grade'!Z43="ร","ร",IF('point-grade'!Z43="มส","มส",IF('point-grade'!Z43="-","ร",IF('point-grade'!Z43="","",IF('point-grade'!Z43&gt;=80,4,IF('point-grade'!Z43&gt;=75,3.5,IF('point-grade'!Z43&gt;=70,3,IF('point-grade'!Z43&gt;=65,2.5,IF('point-grade'!Z43&gt;=60,2,IF('point-grade'!Z43&gt;=55,1.5,IF('point-grade'!Z43&gt;=50,1,0)))))))))))</f>
        <v/>
      </c>
      <c r="BA43" s="20" t="str">
        <f>IF('point-grade'!AA43="ร","ร",IF('point-grade'!AA43="มส","มส",IF('point-grade'!AA43="-","ร",IF('point-grade'!AA43="","",IF('point-grade'!AA43&gt;=80,4,IF('point-grade'!AA43&gt;=75,3.5,IF('point-grade'!AA43&gt;=70,3,IF('point-grade'!AA43&gt;=65,2.5,IF('point-grade'!AA43&gt;=60,2,IF('point-grade'!AA43&gt;=55,1.5,IF('point-grade'!AA43&gt;=50,1,0)))))))))))</f>
        <v/>
      </c>
      <c r="BB43" s="20" t="str">
        <f>IF('point-grade'!AB43="ร","ร",IF('point-grade'!AB43="มส","มส",IF('point-grade'!AB43="-","ร",IF('point-grade'!AB43="","",IF('point-grade'!AB43&gt;=80,4,IF('point-grade'!AB43&gt;=75,3.5,IF('point-grade'!AB43&gt;=70,3,IF('point-grade'!AB43&gt;=65,2.5,IF('point-grade'!AB43&gt;=60,2,IF('point-grade'!AB43&gt;=55,1.5,IF('point-grade'!AB43&gt;=50,1,0)))))))))))</f>
        <v/>
      </c>
      <c r="BC43" s="20" t="str">
        <f>IF('point-grade'!AC43="ร","ร",IF('point-grade'!AC43="มส","มส",IF('point-grade'!AC43="-","ร",IF('point-grade'!AC43="","",IF('point-grade'!AC43&gt;=80,4,IF('point-grade'!AC43&gt;=75,3.5,IF('point-grade'!AC43&gt;=70,3,IF('point-grade'!AC43&gt;=65,2.5,IF('point-grade'!AC43&gt;=60,2,IF('point-grade'!AC43&gt;=55,1.5,IF('point-grade'!AC43&gt;=50,1,0)))))))))))</f>
        <v/>
      </c>
      <c r="BD43" s="20" t="str">
        <f>IF('point-grade'!AD43="ร","ร",IF('point-grade'!AD43="มส","มส",IF('point-grade'!AD43="-","ร",IF('point-grade'!AD43="","",IF('point-grade'!AD43&gt;=80,4,IF('point-grade'!AD43&gt;=75,3.5,IF('point-grade'!AD43&gt;=70,3,IF('point-grade'!AD43&gt;=65,2.5,IF('point-grade'!AD43&gt;=60,2,IF('point-grade'!AD43&gt;=55,1.5,IF('point-grade'!AD43&gt;=50,1,0)))))))))))</f>
        <v/>
      </c>
      <c r="BE43" s="20" t="str">
        <f>IF('point-grade'!AE43="ร","ร",IF('point-grade'!AE43="มส","มส",IF('point-grade'!AE43="-","ร",IF('point-grade'!AE43="","",IF('point-grade'!AE43&gt;=80,4,IF('point-grade'!AE43&gt;=75,3.5,IF('point-grade'!AE43&gt;=70,3,IF('point-grade'!AE43&gt;=65,2.5,IF('point-grade'!AE43&gt;=60,2,IF('point-grade'!AE43&gt;=55,1.5,IF('point-grade'!AE43&gt;=50,1,0)))))))))))</f>
        <v/>
      </c>
      <c r="BF43" s="20" t="str">
        <f>IF('point-grade'!AF43="ร","ร",IF('point-grade'!AF43="มส","มส",IF('point-grade'!AF43="-","ร",IF('point-grade'!AF43="","",IF('point-grade'!AF43&gt;=80,4,IF('point-grade'!AF43&gt;=75,3.5,IF('point-grade'!AF43&gt;=70,3,IF('point-grade'!AF43&gt;=65,2.5,IF('point-grade'!AF43&gt;=60,2,IF('point-grade'!AF43&gt;=55,1.5,IF('point-grade'!AF43&gt;=50,1,0)))))))))))</f>
        <v/>
      </c>
      <c r="BG43" s="20" t="str">
        <f>IF('point-grade'!AG43="ร","ร",IF('point-grade'!AG43="มส","มส",IF('point-grade'!AG43="-","ร",IF('point-grade'!AG43="","",IF('point-grade'!AG43&gt;=80,4,IF('point-grade'!AG43&gt;=75,3.5,IF('point-grade'!AG43&gt;=70,3,IF('point-grade'!AG43&gt;=65,2.5,IF('point-grade'!AG43&gt;=60,2,IF('point-grade'!AG43&gt;=55,1.5,IF('point-grade'!AG43&gt;=50,1,0)))))))))))</f>
        <v/>
      </c>
      <c r="BH43" s="20" t="str">
        <f>IF('point-grade'!AH43="ร","ร",IF('point-grade'!AH43="มส","มส",IF('point-grade'!AH43="-","ร",IF('point-grade'!AH43="","",IF('point-grade'!AH43&gt;=80,4,IF('point-grade'!AH43&gt;=75,3.5,IF('point-grade'!AH43&gt;=70,3,IF('point-grade'!AH43&gt;=65,2.5,IF('point-grade'!AH43&gt;=60,2,IF('point-grade'!AH43&gt;=55,1.5,IF('point-grade'!AH43&gt;=50,1,0)))))))))))</f>
        <v/>
      </c>
      <c r="BI43" s="20" t="str">
        <f>IF('point-grade'!AI43="ร","ร",IF('point-grade'!AI43="มส","มส",IF('point-grade'!AI43="-","ร",IF('point-grade'!AI43="","",IF('point-grade'!AI43&gt;=80,4,IF('point-grade'!AI43&gt;=75,3.5,IF('point-grade'!AI43&gt;=70,3,IF('point-grade'!AI43&gt;=65,2.5,IF('point-grade'!AI43&gt;=60,2,IF('point-grade'!AI43&gt;=55,1.5,IF('point-grade'!AI43&gt;=50,1,0)))))))))))</f>
        <v/>
      </c>
      <c r="BJ43" s="20" t="str">
        <f>IF('point-grade'!AJ43="ร","ร",IF('point-grade'!AJ43="มส","มส",IF('point-grade'!AJ43="-","ร",IF('point-grade'!AJ43="","",IF('point-grade'!AJ43&gt;=80,4,IF('point-grade'!AJ43&gt;=75,3.5,IF('point-grade'!AJ43&gt;=70,3,IF('point-grade'!AJ43&gt;=65,2.5,IF('point-grade'!AJ43&gt;=60,2,IF('point-grade'!AJ43&gt;=55,1.5,IF('point-grade'!AJ43&gt;=50,1,0)))))))))))</f>
        <v/>
      </c>
      <c r="BK43" s="20" t="str">
        <f>IF('point-grade'!AK43="ร","ร",IF('point-grade'!AK43="มส","มส",IF('point-grade'!AK43="-","ร",IF('point-grade'!AK43="","",IF('point-grade'!AK43&gt;=80,4,IF('point-grade'!AK43&gt;=75,3.5,IF('point-grade'!AK43&gt;=70,3,IF('point-grade'!AK43&gt;=65,2.5,IF('point-grade'!AK43&gt;=60,2,IF('point-grade'!AK43&gt;=55,1.5,IF('point-grade'!AK43&gt;=50,1,0)))))))))))</f>
        <v/>
      </c>
      <c r="BL43" s="20"/>
      <c r="BM43" s="35" t="str">
        <f t="shared" si="4"/>
        <v/>
      </c>
      <c r="BN43" s="35" t="str">
        <f t="shared" si="5"/>
        <v/>
      </c>
      <c r="BO43" s="35" t="str">
        <f t="shared" si="6"/>
        <v/>
      </c>
      <c r="BP43" s="35" t="str">
        <f t="shared" si="7"/>
        <v/>
      </c>
      <c r="BQ43" s="35" t="str">
        <f t="shared" si="8"/>
        <v/>
      </c>
      <c r="BR43" s="35" t="str">
        <f t="shared" si="9"/>
        <v/>
      </c>
      <c r="BS43" s="35" t="str">
        <f t="shared" si="10"/>
        <v/>
      </c>
      <c r="BT43" s="35" t="str">
        <f t="shared" si="11"/>
        <v/>
      </c>
      <c r="BU43" s="35" t="str">
        <f t="shared" si="12"/>
        <v/>
      </c>
      <c r="BV43" s="35" t="str">
        <f t="shared" si="13"/>
        <v/>
      </c>
      <c r="BW43" s="35" t="str">
        <f t="shared" si="14"/>
        <v/>
      </c>
      <c r="BX43" s="35" t="str">
        <f t="shared" si="15"/>
        <v/>
      </c>
      <c r="BY43" s="35" t="str">
        <f t="shared" si="16"/>
        <v/>
      </c>
      <c r="BZ43" s="35" t="str">
        <f t="shared" si="17"/>
        <v/>
      </c>
      <c r="CA43" s="35" t="str">
        <f t="shared" si="18"/>
        <v/>
      </c>
      <c r="CB43" s="35" t="str">
        <f t="shared" si="19"/>
        <v/>
      </c>
      <c r="CC43" s="35" t="str">
        <f t="shared" si="20"/>
        <v/>
      </c>
      <c r="CD43" s="35" t="str">
        <f t="shared" si="21"/>
        <v/>
      </c>
      <c r="CE43" s="35" t="str">
        <f t="shared" si="22"/>
        <v/>
      </c>
      <c r="CF43" s="35" t="str">
        <f t="shared" si="23"/>
        <v/>
      </c>
      <c r="CG43" s="35" t="str">
        <f t="shared" si="24"/>
        <v/>
      </c>
      <c r="CH43" s="35" t="str">
        <f t="shared" si="25"/>
        <v/>
      </c>
      <c r="CI43" s="35" t="str">
        <f t="shared" si="26"/>
        <v/>
      </c>
      <c r="CJ43" s="35" t="str">
        <f t="shared" si="27"/>
        <v/>
      </c>
      <c r="CK43" s="35" t="str">
        <f t="shared" si="28"/>
        <v/>
      </c>
      <c r="CL43" s="87" t="str">
        <f t="shared" si="29"/>
        <v>0</v>
      </c>
      <c r="CM43" s="87">
        <f>FLOOR('point-grade'!CO43,0.01)</f>
        <v>0</v>
      </c>
      <c r="CN43" s="82" t="str">
        <f t="shared" si="106"/>
        <v/>
      </c>
      <c r="CO43" s="145" t="str">
        <f t="shared" si="107"/>
        <v>0</v>
      </c>
      <c r="CP43" s="51">
        <f t="shared" si="30"/>
        <v>0</v>
      </c>
      <c r="CQ43" s="51">
        <f t="shared" si="31"/>
        <v>0</v>
      </c>
      <c r="CR43" s="51">
        <f t="shared" si="32"/>
        <v>0</v>
      </c>
      <c r="CS43" s="51">
        <f t="shared" si="33"/>
        <v>0</v>
      </c>
      <c r="CT43" s="51">
        <f t="shared" si="34"/>
        <v>0</v>
      </c>
      <c r="CU43" s="51">
        <f t="shared" si="35"/>
        <v>0</v>
      </c>
      <c r="CV43" s="51">
        <f t="shared" si="36"/>
        <v>0</v>
      </c>
      <c r="CW43" s="51">
        <f t="shared" si="37"/>
        <v>0</v>
      </c>
      <c r="CX43" s="51">
        <f t="shared" si="38"/>
        <v>0</v>
      </c>
      <c r="CY43" s="51">
        <f t="shared" si="39"/>
        <v>0</v>
      </c>
      <c r="CZ43" s="51">
        <f t="shared" si="40"/>
        <v>0</v>
      </c>
      <c r="DA43" s="51">
        <f t="shared" si="41"/>
        <v>0</v>
      </c>
      <c r="DB43" s="51">
        <f t="shared" si="42"/>
        <v>0</v>
      </c>
      <c r="DC43" s="51">
        <f t="shared" si="43"/>
        <v>0</v>
      </c>
      <c r="DD43" s="51">
        <f t="shared" si="44"/>
        <v>0</v>
      </c>
      <c r="DF43" s="51">
        <f t="shared" si="45"/>
        <v>0</v>
      </c>
      <c r="DG43" s="51">
        <f t="shared" si="46"/>
        <v>0</v>
      </c>
      <c r="DH43" s="51">
        <f t="shared" si="47"/>
        <v>0</v>
      </c>
      <c r="DI43" s="51">
        <f t="shared" si="48"/>
        <v>0</v>
      </c>
      <c r="DJ43" s="51">
        <f t="shared" si="49"/>
        <v>0</v>
      </c>
      <c r="DK43" s="51">
        <f t="shared" si="50"/>
        <v>0</v>
      </c>
      <c r="DL43" s="51">
        <f t="shared" si="51"/>
        <v>0</v>
      </c>
      <c r="DM43" s="51">
        <f t="shared" si="52"/>
        <v>0</v>
      </c>
      <c r="DN43" s="51">
        <f t="shared" si="53"/>
        <v>0</v>
      </c>
      <c r="DO43" s="51">
        <f t="shared" si="54"/>
        <v>0</v>
      </c>
      <c r="DQ43" s="43">
        <f t="shared" si="55"/>
        <v>0</v>
      </c>
      <c r="DR43" s="43">
        <f t="shared" si="56"/>
        <v>0</v>
      </c>
      <c r="DS43" s="43">
        <f t="shared" si="57"/>
        <v>0</v>
      </c>
      <c r="DT43" s="43">
        <f t="shared" si="58"/>
        <v>0</v>
      </c>
      <c r="DU43" s="43">
        <f t="shared" si="59"/>
        <v>0</v>
      </c>
      <c r="DV43" s="43">
        <f t="shared" si="60"/>
        <v>0</v>
      </c>
      <c r="DW43" s="43">
        <f t="shared" si="61"/>
        <v>0</v>
      </c>
      <c r="DX43" s="43">
        <f t="shared" si="62"/>
        <v>0</v>
      </c>
      <c r="DY43" s="43">
        <f t="shared" si="63"/>
        <v>0</v>
      </c>
      <c r="DZ43" s="43">
        <f t="shared" si="64"/>
        <v>0</v>
      </c>
      <c r="EA43" s="43">
        <f t="shared" si="65"/>
        <v>0</v>
      </c>
      <c r="EB43" s="43">
        <f t="shared" si="66"/>
        <v>0</v>
      </c>
      <c r="EC43" s="43">
        <f t="shared" si="67"/>
        <v>0</v>
      </c>
      <c r="ED43" s="43">
        <f t="shared" si="68"/>
        <v>0</v>
      </c>
      <c r="EE43" s="43">
        <f t="shared" si="69"/>
        <v>0</v>
      </c>
      <c r="EG43" s="43">
        <f t="shared" si="70"/>
        <v>0</v>
      </c>
      <c r="EH43" s="43">
        <f t="shared" si="71"/>
        <v>0</v>
      </c>
      <c r="EI43" s="43">
        <f t="shared" si="72"/>
        <v>0</v>
      </c>
      <c r="EJ43" s="43">
        <f t="shared" si="73"/>
        <v>0</v>
      </c>
      <c r="EK43" s="43">
        <f t="shared" si="74"/>
        <v>0</v>
      </c>
      <c r="EL43" s="43">
        <f t="shared" si="75"/>
        <v>0</v>
      </c>
      <c r="EM43" s="43">
        <f t="shared" si="76"/>
        <v>0</v>
      </c>
      <c r="EN43" s="43">
        <f t="shared" si="77"/>
        <v>0</v>
      </c>
      <c r="EO43" s="43">
        <f t="shared" si="78"/>
        <v>0</v>
      </c>
      <c r="EP43" s="43">
        <f t="shared" si="79"/>
        <v>0</v>
      </c>
      <c r="EQ43" s="19" t="str">
        <f t="shared" si="80"/>
        <v/>
      </c>
      <c r="ER43" s="19" t="str">
        <f t="shared" si="81"/>
        <v/>
      </c>
      <c r="ES43" s="19" t="str">
        <f t="shared" si="82"/>
        <v/>
      </c>
      <c r="ET43" s="19" t="str">
        <f t="shared" si="83"/>
        <v/>
      </c>
      <c r="EU43" s="19" t="str">
        <f t="shared" si="84"/>
        <v/>
      </c>
      <c r="EV43" s="19" t="str">
        <f t="shared" si="85"/>
        <v/>
      </c>
      <c r="EW43" s="19" t="str">
        <f t="shared" si="86"/>
        <v/>
      </c>
      <c r="EX43" s="19" t="str">
        <f t="shared" si="87"/>
        <v/>
      </c>
      <c r="EY43" s="19" t="str">
        <f t="shared" si="88"/>
        <v/>
      </c>
      <c r="EZ43" s="19" t="str">
        <f t="shared" si="89"/>
        <v/>
      </c>
      <c r="FA43" s="19" t="str">
        <f t="shared" si="90"/>
        <v/>
      </c>
      <c r="FB43" s="19" t="str">
        <f t="shared" si="91"/>
        <v/>
      </c>
      <c r="FC43" s="19" t="str">
        <f t="shared" si="92"/>
        <v/>
      </c>
      <c r="FD43" s="19" t="str">
        <f t="shared" si="93"/>
        <v/>
      </c>
      <c r="FE43" s="19" t="str">
        <f t="shared" si="94"/>
        <v/>
      </c>
      <c r="FF43" s="19" t="str">
        <f t="shared" si="95"/>
        <v/>
      </c>
      <c r="FG43" s="19" t="str">
        <f t="shared" si="96"/>
        <v/>
      </c>
      <c r="FH43" s="19" t="str">
        <f t="shared" si="97"/>
        <v/>
      </c>
      <c r="FI43" s="19" t="str">
        <f t="shared" si="98"/>
        <v/>
      </c>
      <c r="FJ43" s="19" t="str">
        <f t="shared" si="99"/>
        <v/>
      </c>
      <c r="FK43" s="19" t="str">
        <f t="shared" si="100"/>
        <v/>
      </c>
      <c r="FL43" s="19" t="str">
        <f t="shared" si="101"/>
        <v/>
      </c>
      <c r="FM43" s="19" t="str">
        <f t="shared" si="102"/>
        <v/>
      </c>
      <c r="FN43" s="19" t="str">
        <f t="shared" si="103"/>
        <v/>
      </c>
      <c r="FO43" s="19" t="str">
        <f t="shared" si="104"/>
        <v/>
      </c>
      <c r="FP43" s="19">
        <f t="shared" si="105"/>
        <v>0</v>
      </c>
      <c r="FQ43" s="85"/>
    </row>
    <row r="44" spans="1:173" ht="16.350000000000001" customHeight="1" thickBot="1" x14ac:dyDescent="0.65">
      <c r="A44" s="40"/>
      <c r="B44" s="40"/>
      <c r="C44" s="40"/>
      <c r="D44" s="40"/>
      <c r="E44" s="40"/>
      <c r="F44" s="40"/>
      <c r="G44" s="40"/>
      <c r="H44" s="40"/>
      <c r="I44" s="140"/>
      <c r="K44" s="44">
        <v>40</v>
      </c>
      <c r="L44" s="50" t="str">
        <f t="shared" si="2"/>
        <v/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91">
        <f t="shared" si="3"/>
        <v>0</v>
      </c>
      <c r="AM44" s="20" t="str">
        <f>IF('point-grade'!M44="ร","ร",IF('point-grade'!M44="มส","มส",IF('point-grade'!M44="-","ร",IF('point-grade'!M44="","",IF('point-grade'!M44&gt;=80,4,IF('point-grade'!M44&gt;=75,3.5,IF('point-grade'!M44&gt;=70,3,IF('point-grade'!M44&gt;=65,2.5,IF('point-grade'!M44&gt;=60,2,IF('point-grade'!M44&gt;=55,1.5,IF('point-grade'!M44&gt;=50,1,0)))))))))))</f>
        <v/>
      </c>
      <c r="AN44" s="20" t="str">
        <f>IF('point-grade'!N44="ร","ร",IF('point-grade'!N44="มส","มส",IF('point-grade'!N44="-","ร",IF('point-grade'!N44="","",IF('point-grade'!N44&gt;=80,4,IF('point-grade'!N44&gt;=75,3.5,IF('point-grade'!N44&gt;=70,3,IF('point-grade'!N44&gt;=65,2.5,IF('point-grade'!N44&gt;=60,2,IF('point-grade'!N44&gt;=55,1.5,IF('point-grade'!N44&gt;=50,1,0)))))))))))</f>
        <v/>
      </c>
      <c r="AO44" s="20" t="str">
        <f>IF('point-grade'!O44="ร","ร",IF('point-grade'!O44="มส","มส",IF('point-grade'!O44="-","ร",IF('point-grade'!O44="","",IF('point-grade'!O44&gt;=80,4,IF('point-grade'!O44&gt;=75,3.5,IF('point-grade'!O44&gt;=70,3,IF('point-grade'!O44&gt;=65,2.5,IF('point-grade'!O44&gt;=60,2,IF('point-grade'!O44&gt;=55,1.5,IF('point-grade'!O44&gt;=50,1,0)))))))))))</f>
        <v/>
      </c>
      <c r="AP44" s="20" t="str">
        <f>IF('point-grade'!P44="ร","ร",IF('point-grade'!P44="มส","มส",IF('point-grade'!P44="-","ร",IF('point-grade'!P44="","",IF('point-grade'!P44&gt;=80,4,IF('point-grade'!P44&gt;=75,3.5,IF('point-grade'!P44&gt;=70,3,IF('point-grade'!P44&gt;=65,2.5,IF('point-grade'!P44&gt;=60,2,IF('point-grade'!P44&gt;=55,1.5,IF('point-grade'!P44&gt;=50,1,0)))))))))))</f>
        <v/>
      </c>
      <c r="AQ44" s="20" t="str">
        <f>IF('point-grade'!Q44="ร","ร",IF('point-grade'!Q44="มส","มส",IF('point-grade'!Q44="-","ร",IF('point-grade'!Q44="","",IF('point-grade'!Q44&gt;=80,4,IF('point-grade'!Q44&gt;=75,3.5,IF('point-grade'!Q44&gt;=70,3,IF('point-grade'!Q44&gt;=65,2.5,IF('point-grade'!Q44&gt;=60,2,IF('point-grade'!Q44&gt;=55,1.5,IF('point-grade'!Q44&gt;=50,1,0)))))))))))</f>
        <v/>
      </c>
      <c r="AR44" s="20" t="str">
        <f>IF('point-grade'!R44="ร","ร",IF('point-grade'!R44="มส","มส",IF('point-grade'!R44="-","ร",IF('point-grade'!R44="","",IF('point-grade'!R44&gt;=80,4,IF('point-grade'!R44&gt;=75,3.5,IF('point-grade'!R44&gt;=70,3,IF('point-grade'!R44&gt;=65,2.5,IF('point-grade'!R44&gt;=60,2,IF('point-grade'!R44&gt;=55,1.5,IF('point-grade'!R44&gt;=50,1,0)))))))))))</f>
        <v/>
      </c>
      <c r="AS44" s="20" t="str">
        <f>IF('point-grade'!S44="ร","ร",IF('point-grade'!S44="มส","มส",IF('point-grade'!S44="-","ร",IF('point-grade'!S44="","",IF('point-grade'!S44&gt;=80,4,IF('point-grade'!S44&gt;=75,3.5,IF('point-grade'!S44&gt;=70,3,IF('point-grade'!S44&gt;=65,2.5,IF('point-grade'!S44&gt;=60,2,IF('point-grade'!S44&gt;=55,1.5,IF('point-grade'!S44&gt;=50,1,0)))))))))))</f>
        <v/>
      </c>
      <c r="AT44" s="20" t="str">
        <f>IF('point-grade'!T44="ร","ร",IF('point-grade'!T44="มส","มส",IF('point-grade'!T44="-","ร",IF('point-grade'!T44="","",IF('point-grade'!T44&gt;=80,4,IF('point-grade'!T44&gt;=75,3.5,IF('point-grade'!T44&gt;=70,3,IF('point-grade'!T44&gt;=65,2.5,IF('point-grade'!T44&gt;=60,2,IF('point-grade'!T44&gt;=55,1.5,IF('point-grade'!T44&gt;=50,1,0)))))))))))</f>
        <v/>
      </c>
      <c r="AU44" s="20" t="str">
        <f>IF('point-grade'!U44="ร","ร",IF('point-grade'!U44="มส","มส",IF('point-grade'!U44="-","ร",IF('point-grade'!U44="","",IF('point-grade'!U44&gt;=80,4,IF('point-grade'!U44&gt;=75,3.5,IF('point-grade'!U44&gt;=70,3,IF('point-grade'!U44&gt;=65,2.5,IF('point-grade'!U44&gt;=60,2,IF('point-grade'!U44&gt;=55,1.5,IF('point-grade'!U44&gt;=50,1,0)))))))))))</f>
        <v/>
      </c>
      <c r="AV44" s="20" t="str">
        <f>IF('point-grade'!V44="ร","ร",IF('point-grade'!V44="มส","มส",IF('point-grade'!V44="-","ร",IF('point-grade'!V44="","",IF('point-grade'!V44&gt;=80,4,IF('point-grade'!V44&gt;=75,3.5,IF('point-grade'!V44&gt;=70,3,IF('point-grade'!V44&gt;=65,2.5,IF('point-grade'!V44&gt;=60,2,IF('point-grade'!V44&gt;=55,1.5,IF('point-grade'!V44&gt;=50,1,0)))))))))))</f>
        <v/>
      </c>
      <c r="AW44" s="20" t="str">
        <f>IF('point-grade'!W44="ร","ร",IF('point-grade'!W44="มส","มส",IF('point-grade'!W44="-","ร",IF('point-grade'!W44="","",IF('point-grade'!W44&gt;=80,4,IF('point-grade'!W44&gt;=75,3.5,IF('point-grade'!W44&gt;=70,3,IF('point-grade'!W44&gt;=65,2.5,IF('point-grade'!W44&gt;=60,2,IF('point-grade'!W44&gt;=55,1.5,IF('point-grade'!W44&gt;=50,1,0)))))))))))</f>
        <v/>
      </c>
      <c r="AX44" s="20" t="str">
        <f>IF('point-grade'!X44="ร","ร",IF('point-grade'!X44="มส","มส",IF('point-grade'!X44="-","ร",IF('point-grade'!X44="","",IF('point-grade'!X44&gt;=80,4,IF('point-grade'!X44&gt;=75,3.5,IF('point-grade'!X44&gt;=70,3,IF('point-grade'!X44&gt;=65,2.5,IF('point-grade'!X44&gt;=60,2,IF('point-grade'!X44&gt;=55,1.5,IF('point-grade'!X44&gt;=50,1,0)))))))))))</f>
        <v/>
      </c>
      <c r="AY44" s="20" t="str">
        <f>IF('point-grade'!Y44="ร","ร",IF('point-grade'!Y44="มส","มส",IF('point-grade'!Y44="-","ร",IF('point-grade'!Y44="","",IF('point-grade'!Y44&gt;=80,4,IF('point-grade'!Y44&gt;=75,3.5,IF('point-grade'!Y44&gt;=70,3,IF('point-grade'!Y44&gt;=65,2.5,IF('point-grade'!Y44&gt;=60,2,IF('point-grade'!Y44&gt;=55,1.5,IF('point-grade'!Y44&gt;=50,1,0)))))))))))</f>
        <v/>
      </c>
      <c r="AZ44" s="20" t="str">
        <f>IF('point-grade'!Z44="ร","ร",IF('point-grade'!Z44="มส","มส",IF('point-grade'!Z44="-","ร",IF('point-grade'!Z44="","",IF('point-grade'!Z44&gt;=80,4,IF('point-grade'!Z44&gt;=75,3.5,IF('point-grade'!Z44&gt;=70,3,IF('point-grade'!Z44&gt;=65,2.5,IF('point-grade'!Z44&gt;=60,2,IF('point-grade'!Z44&gt;=55,1.5,IF('point-grade'!Z44&gt;=50,1,0)))))))))))</f>
        <v/>
      </c>
      <c r="BA44" s="20" t="str">
        <f>IF('point-grade'!AA44="ร","ร",IF('point-grade'!AA44="มส","มส",IF('point-grade'!AA44="-","ร",IF('point-grade'!AA44="","",IF('point-grade'!AA44&gt;=80,4,IF('point-grade'!AA44&gt;=75,3.5,IF('point-grade'!AA44&gt;=70,3,IF('point-grade'!AA44&gt;=65,2.5,IF('point-grade'!AA44&gt;=60,2,IF('point-grade'!AA44&gt;=55,1.5,IF('point-grade'!AA44&gt;=50,1,0)))))))))))</f>
        <v/>
      </c>
      <c r="BB44" s="20" t="str">
        <f>IF('point-grade'!AB44="ร","ร",IF('point-grade'!AB44="มส","มส",IF('point-grade'!AB44="-","ร",IF('point-grade'!AB44="","",IF('point-grade'!AB44&gt;=80,4,IF('point-grade'!AB44&gt;=75,3.5,IF('point-grade'!AB44&gt;=70,3,IF('point-grade'!AB44&gt;=65,2.5,IF('point-grade'!AB44&gt;=60,2,IF('point-grade'!AB44&gt;=55,1.5,IF('point-grade'!AB44&gt;=50,1,0)))))))))))</f>
        <v/>
      </c>
      <c r="BC44" s="20" t="str">
        <f>IF('point-grade'!AC44="ร","ร",IF('point-grade'!AC44="มส","มส",IF('point-grade'!AC44="-","ร",IF('point-grade'!AC44="","",IF('point-grade'!AC44&gt;=80,4,IF('point-grade'!AC44&gt;=75,3.5,IF('point-grade'!AC44&gt;=70,3,IF('point-grade'!AC44&gt;=65,2.5,IF('point-grade'!AC44&gt;=60,2,IF('point-grade'!AC44&gt;=55,1.5,IF('point-grade'!AC44&gt;=50,1,0)))))))))))</f>
        <v/>
      </c>
      <c r="BD44" s="20" t="str">
        <f>IF('point-grade'!AD44="ร","ร",IF('point-grade'!AD44="มส","มส",IF('point-grade'!AD44="-","ร",IF('point-grade'!AD44="","",IF('point-grade'!AD44&gt;=80,4,IF('point-grade'!AD44&gt;=75,3.5,IF('point-grade'!AD44&gt;=70,3,IF('point-grade'!AD44&gt;=65,2.5,IF('point-grade'!AD44&gt;=60,2,IF('point-grade'!AD44&gt;=55,1.5,IF('point-grade'!AD44&gt;=50,1,0)))))))))))</f>
        <v/>
      </c>
      <c r="BE44" s="20" t="str">
        <f>IF('point-grade'!AE44="ร","ร",IF('point-grade'!AE44="มส","มส",IF('point-grade'!AE44="-","ร",IF('point-grade'!AE44="","",IF('point-grade'!AE44&gt;=80,4,IF('point-grade'!AE44&gt;=75,3.5,IF('point-grade'!AE44&gt;=70,3,IF('point-grade'!AE44&gt;=65,2.5,IF('point-grade'!AE44&gt;=60,2,IF('point-grade'!AE44&gt;=55,1.5,IF('point-grade'!AE44&gt;=50,1,0)))))))))))</f>
        <v/>
      </c>
      <c r="BF44" s="20" t="str">
        <f>IF('point-grade'!AF44="ร","ร",IF('point-grade'!AF44="มส","มส",IF('point-grade'!AF44="-","ร",IF('point-grade'!AF44="","",IF('point-grade'!AF44&gt;=80,4,IF('point-grade'!AF44&gt;=75,3.5,IF('point-grade'!AF44&gt;=70,3,IF('point-grade'!AF44&gt;=65,2.5,IF('point-grade'!AF44&gt;=60,2,IF('point-grade'!AF44&gt;=55,1.5,IF('point-grade'!AF44&gt;=50,1,0)))))))))))</f>
        <v/>
      </c>
      <c r="BG44" s="20" t="str">
        <f>IF('point-grade'!AG44="ร","ร",IF('point-grade'!AG44="มส","มส",IF('point-grade'!AG44="-","ร",IF('point-grade'!AG44="","",IF('point-grade'!AG44&gt;=80,4,IF('point-grade'!AG44&gt;=75,3.5,IF('point-grade'!AG44&gt;=70,3,IF('point-grade'!AG44&gt;=65,2.5,IF('point-grade'!AG44&gt;=60,2,IF('point-grade'!AG44&gt;=55,1.5,IF('point-grade'!AG44&gt;=50,1,0)))))))))))</f>
        <v/>
      </c>
      <c r="BH44" s="20" t="str">
        <f>IF('point-grade'!AH44="ร","ร",IF('point-grade'!AH44="มส","มส",IF('point-grade'!AH44="-","ร",IF('point-grade'!AH44="","",IF('point-grade'!AH44&gt;=80,4,IF('point-grade'!AH44&gt;=75,3.5,IF('point-grade'!AH44&gt;=70,3,IF('point-grade'!AH44&gt;=65,2.5,IF('point-grade'!AH44&gt;=60,2,IF('point-grade'!AH44&gt;=55,1.5,IF('point-grade'!AH44&gt;=50,1,0)))))))))))</f>
        <v/>
      </c>
      <c r="BI44" s="20" t="str">
        <f>IF('point-grade'!AI44="ร","ร",IF('point-grade'!AI44="มส","มส",IF('point-grade'!AI44="-","ร",IF('point-grade'!AI44="","",IF('point-grade'!AI44&gt;=80,4,IF('point-grade'!AI44&gt;=75,3.5,IF('point-grade'!AI44&gt;=70,3,IF('point-grade'!AI44&gt;=65,2.5,IF('point-grade'!AI44&gt;=60,2,IF('point-grade'!AI44&gt;=55,1.5,IF('point-grade'!AI44&gt;=50,1,0)))))))))))</f>
        <v/>
      </c>
      <c r="BJ44" s="20" t="str">
        <f>IF('point-grade'!AJ44="ร","ร",IF('point-grade'!AJ44="มส","มส",IF('point-grade'!AJ44="-","ร",IF('point-grade'!AJ44="","",IF('point-grade'!AJ44&gt;=80,4,IF('point-grade'!AJ44&gt;=75,3.5,IF('point-grade'!AJ44&gt;=70,3,IF('point-grade'!AJ44&gt;=65,2.5,IF('point-grade'!AJ44&gt;=60,2,IF('point-grade'!AJ44&gt;=55,1.5,IF('point-grade'!AJ44&gt;=50,1,0)))))))))))</f>
        <v/>
      </c>
      <c r="BK44" s="20" t="str">
        <f>IF('point-grade'!AK44="ร","ร",IF('point-grade'!AK44="มส","มส",IF('point-grade'!AK44="-","ร",IF('point-grade'!AK44="","",IF('point-grade'!AK44&gt;=80,4,IF('point-grade'!AK44&gt;=75,3.5,IF('point-grade'!AK44&gt;=70,3,IF('point-grade'!AK44&gt;=65,2.5,IF('point-grade'!AK44&gt;=60,2,IF('point-grade'!AK44&gt;=55,1.5,IF('point-grade'!AK44&gt;=50,1,0)))))))))))</f>
        <v/>
      </c>
      <c r="BL44" s="20"/>
      <c r="BM44" s="35" t="str">
        <f t="shared" si="4"/>
        <v/>
      </c>
      <c r="BN44" s="35" t="str">
        <f t="shared" si="5"/>
        <v/>
      </c>
      <c r="BO44" s="35" t="str">
        <f t="shared" si="6"/>
        <v/>
      </c>
      <c r="BP44" s="35" t="str">
        <f t="shared" si="7"/>
        <v/>
      </c>
      <c r="BQ44" s="35" t="str">
        <f t="shared" si="8"/>
        <v/>
      </c>
      <c r="BR44" s="35" t="str">
        <f t="shared" si="9"/>
        <v/>
      </c>
      <c r="BS44" s="35" t="str">
        <f t="shared" si="10"/>
        <v/>
      </c>
      <c r="BT44" s="35" t="str">
        <f t="shared" si="11"/>
        <v/>
      </c>
      <c r="BU44" s="35" t="str">
        <f t="shared" si="12"/>
        <v/>
      </c>
      <c r="BV44" s="35" t="str">
        <f t="shared" si="13"/>
        <v/>
      </c>
      <c r="BW44" s="35" t="str">
        <f t="shared" si="14"/>
        <v/>
      </c>
      <c r="BX44" s="35" t="str">
        <f t="shared" si="15"/>
        <v/>
      </c>
      <c r="BY44" s="35" t="str">
        <f t="shared" si="16"/>
        <v/>
      </c>
      <c r="BZ44" s="35" t="str">
        <f t="shared" si="17"/>
        <v/>
      </c>
      <c r="CA44" s="35" t="str">
        <f t="shared" si="18"/>
        <v/>
      </c>
      <c r="CB44" s="35" t="str">
        <f t="shared" si="19"/>
        <v/>
      </c>
      <c r="CC44" s="35" t="str">
        <f t="shared" si="20"/>
        <v/>
      </c>
      <c r="CD44" s="35" t="str">
        <f t="shared" si="21"/>
        <v/>
      </c>
      <c r="CE44" s="35" t="str">
        <f t="shared" si="22"/>
        <v/>
      </c>
      <c r="CF44" s="35" t="str">
        <f t="shared" si="23"/>
        <v/>
      </c>
      <c r="CG44" s="35" t="str">
        <f t="shared" si="24"/>
        <v/>
      </c>
      <c r="CH44" s="35" t="str">
        <f t="shared" si="25"/>
        <v/>
      </c>
      <c r="CI44" s="35" t="str">
        <f t="shared" si="26"/>
        <v/>
      </c>
      <c r="CJ44" s="35" t="str">
        <f t="shared" si="27"/>
        <v/>
      </c>
      <c r="CK44" s="35" t="str">
        <f t="shared" si="28"/>
        <v/>
      </c>
      <c r="CL44" s="87" t="str">
        <f t="shared" si="29"/>
        <v>0</v>
      </c>
      <c r="CM44" s="87">
        <f>FLOOR('point-grade'!CO44,0.01)</f>
        <v>0</v>
      </c>
      <c r="CN44" s="82" t="str">
        <f t="shared" si="106"/>
        <v/>
      </c>
      <c r="CO44" s="145" t="str">
        <f t="shared" si="107"/>
        <v>0</v>
      </c>
      <c r="CP44" s="51">
        <f t="shared" si="30"/>
        <v>0</v>
      </c>
      <c r="CQ44" s="51">
        <f t="shared" si="31"/>
        <v>0</v>
      </c>
      <c r="CR44" s="51">
        <f t="shared" si="32"/>
        <v>0</v>
      </c>
      <c r="CS44" s="51">
        <f t="shared" si="33"/>
        <v>0</v>
      </c>
      <c r="CT44" s="51">
        <f t="shared" si="34"/>
        <v>0</v>
      </c>
      <c r="CU44" s="51">
        <f t="shared" si="35"/>
        <v>0</v>
      </c>
      <c r="CV44" s="51">
        <f t="shared" si="36"/>
        <v>0</v>
      </c>
      <c r="CW44" s="51">
        <f t="shared" si="37"/>
        <v>0</v>
      </c>
      <c r="CX44" s="51">
        <f t="shared" si="38"/>
        <v>0</v>
      </c>
      <c r="CY44" s="51">
        <f t="shared" si="39"/>
        <v>0</v>
      </c>
      <c r="CZ44" s="51">
        <f t="shared" si="40"/>
        <v>0</v>
      </c>
      <c r="DA44" s="51">
        <f t="shared" si="41"/>
        <v>0</v>
      </c>
      <c r="DB44" s="51">
        <f t="shared" si="42"/>
        <v>0</v>
      </c>
      <c r="DC44" s="51">
        <f t="shared" si="43"/>
        <v>0</v>
      </c>
      <c r="DD44" s="51">
        <f t="shared" si="44"/>
        <v>0</v>
      </c>
      <c r="DF44" s="51">
        <f t="shared" si="45"/>
        <v>0</v>
      </c>
      <c r="DG44" s="51">
        <f t="shared" si="46"/>
        <v>0</v>
      </c>
      <c r="DH44" s="51">
        <f t="shared" si="47"/>
        <v>0</v>
      </c>
      <c r="DI44" s="51">
        <f t="shared" si="48"/>
        <v>0</v>
      </c>
      <c r="DJ44" s="51">
        <f t="shared" si="49"/>
        <v>0</v>
      </c>
      <c r="DK44" s="51">
        <f t="shared" si="50"/>
        <v>0</v>
      </c>
      <c r="DL44" s="51">
        <f t="shared" si="51"/>
        <v>0</v>
      </c>
      <c r="DM44" s="51">
        <f t="shared" si="52"/>
        <v>0</v>
      </c>
      <c r="DN44" s="51">
        <f t="shared" si="53"/>
        <v>0</v>
      </c>
      <c r="DO44" s="51">
        <f t="shared" si="54"/>
        <v>0</v>
      </c>
      <c r="DQ44" s="43">
        <f t="shared" si="55"/>
        <v>0</v>
      </c>
      <c r="DR44" s="43">
        <f t="shared" si="56"/>
        <v>0</v>
      </c>
      <c r="DS44" s="43">
        <f t="shared" si="57"/>
        <v>0</v>
      </c>
      <c r="DT44" s="43">
        <f t="shared" si="58"/>
        <v>0</v>
      </c>
      <c r="DU44" s="43">
        <f t="shared" si="59"/>
        <v>0</v>
      </c>
      <c r="DV44" s="43">
        <f t="shared" si="60"/>
        <v>0</v>
      </c>
      <c r="DW44" s="43">
        <f t="shared" si="61"/>
        <v>0</v>
      </c>
      <c r="DX44" s="43">
        <f t="shared" si="62"/>
        <v>0</v>
      </c>
      <c r="DY44" s="43">
        <f t="shared" si="63"/>
        <v>0</v>
      </c>
      <c r="DZ44" s="43">
        <f t="shared" si="64"/>
        <v>0</v>
      </c>
      <c r="EA44" s="43">
        <f t="shared" si="65"/>
        <v>0</v>
      </c>
      <c r="EB44" s="43">
        <f t="shared" si="66"/>
        <v>0</v>
      </c>
      <c r="EC44" s="43">
        <f t="shared" si="67"/>
        <v>0</v>
      </c>
      <c r="ED44" s="43">
        <f t="shared" si="68"/>
        <v>0</v>
      </c>
      <c r="EE44" s="43">
        <f t="shared" si="69"/>
        <v>0</v>
      </c>
      <c r="EG44" s="43">
        <f t="shared" si="70"/>
        <v>0</v>
      </c>
      <c r="EH44" s="43">
        <f t="shared" si="71"/>
        <v>0</v>
      </c>
      <c r="EI44" s="43">
        <f t="shared" si="72"/>
        <v>0</v>
      </c>
      <c r="EJ44" s="43">
        <f t="shared" si="73"/>
        <v>0</v>
      </c>
      <c r="EK44" s="43">
        <f t="shared" si="74"/>
        <v>0</v>
      </c>
      <c r="EL44" s="43">
        <f t="shared" si="75"/>
        <v>0</v>
      </c>
      <c r="EM44" s="43">
        <f t="shared" si="76"/>
        <v>0</v>
      </c>
      <c r="EN44" s="43">
        <f t="shared" si="77"/>
        <v>0</v>
      </c>
      <c r="EO44" s="43">
        <f t="shared" si="78"/>
        <v>0</v>
      </c>
      <c r="EP44" s="43">
        <f t="shared" si="79"/>
        <v>0</v>
      </c>
      <c r="EQ44" s="19" t="str">
        <f t="shared" si="80"/>
        <v/>
      </c>
      <c r="ER44" s="19" t="str">
        <f t="shared" si="81"/>
        <v/>
      </c>
      <c r="ES44" s="19" t="str">
        <f t="shared" si="82"/>
        <v/>
      </c>
      <c r="ET44" s="19" t="str">
        <f t="shared" si="83"/>
        <v/>
      </c>
      <c r="EU44" s="19" t="str">
        <f t="shared" si="84"/>
        <v/>
      </c>
      <c r="EV44" s="19" t="str">
        <f t="shared" si="85"/>
        <v/>
      </c>
      <c r="EW44" s="19" t="str">
        <f t="shared" si="86"/>
        <v/>
      </c>
      <c r="EX44" s="19" t="str">
        <f t="shared" si="87"/>
        <v/>
      </c>
      <c r="EY44" s="19" t="str">
        <f t="shared" si="88"/>
        <v/>
      </c>
      <c r="EZ44" s="19" t="str">
        <f t="shared" si="89"/>
        <v/>
      </c>
      <c r="FA44" s="19" t="str">
        <f t="shared" si="90"/>
        <v/>
      </c>
      <c r="FB44" s="19" t="str">
        <f t="shared" si="91"/>
        <v/>
      </c>
      <c r="FC44" s="19" t="str">
        <f t="shared" si="92"/>
        <v/>
      </c>
      <c r="FD44" s="19" t="str">
        <f t="shared" si="93"/>
        <v/>
      </c>
      <c r="FE44" s="19" t="str">
        <f t="shared" si="94"/>
        <v/>
      </c>
      <c r="FF44" s="19" t="str">
        <f t="shared" si="95"/>
        <v/>
      </c>
      <c r="FG44" s="19" t="str">
        <f t="shared" si="96"/>
        <v/>
      </c>
      <c r="FH44" s="19" t="str">
        <f t="shared" si="97"/>
        <v/>
      </c>
      <c r="FI44" s="19" t="str">
        <f t="shared" si="98"/>
        <v/>
      </c>
      <c r="FJ44" s="19" t="str">
        <f t="shared" si="99"/>
        <v/>
      </c>
      <c r="FK44" s="19" t="str">
        <f t="shared" si="100"/>
        <v/>
      </c>
      <c r="FL44" s="19" t="str">
        <f t="shared" si="101"/>
        <v/>
      </c>
      <c r="FM44" s="19" t="str">
        <f t="shared" si="102"/>
        <v/>
      </c>
      <c r="FN44" s="19" t="str">
        <f t="shared" si="103"/>
        <v/>
      </c>
      <c r="FO44" s="19" t="str">
        <f t="shared" si="104"/>
        <v/>
      </c>
      <c r="FP44" s="19">
        <f t="shared" si="105"/>
        <v>0</v>
      </c>
      <c r="FQ44" s="85"/>
    </row>
    <row r="45" spans="1:173" ht="16.350000000000001" customHeight="1" thickBot="1" x14ac:dyDescent="0.65">
      <c r="A45" s="40"/>
      <c r="B45" s="40"/>
      <c r="C45" s="40"/>
      <c r="D45" s="40"/>
      <c r="E45" s="40"/>
      <c r="F45" s="40"/>
      <c r="G45" s="40"/>
      <c r="H45" s="40"/>
      <c r="I45" s="140"/>
      <c r="K45" s="44">
        <v>41</v>
      </c>
      <c r="L45" s="50" t="str">
        <f t="shared" si="2"/>
        <v/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91">
        <f t="shared" si="3"/>
        <v>0</v>
      </c>
      <c r="AM45" s="20" t="str">
        <f>IF('point-grade'!M45="ร","ร",IF('point-grade'!M45="มส","มส",IF('point-grade'!M45="-","ร",IF('point-grade'!M45="","",IF('point-grade'!M45&gt;=80,4,IF('point-grade'!M45&gt;=75,3.5,IF('point-grade'!M45&gt;=70,3,IF('point-grade'!M45&gt;=65,2.5,IF('point-grade'!M45&gt;=60,2,IF('point-grade'!M45&gt;=55,1.5,IF('point-grade'!M45&gt;=50,1,0)))))))))))</f>
        <v/>
      </c>
      <c r="AN45" s="20" t="str">
        <f>IF('point-grade'!N45="ร","ร",IF('point-grade'!N45="มส","มส",IF('point-grade'!N45="-","ร",IF('point-grade'!N45="","",IF('point-grade'!N45&gt;=80,4,IF('point-grade'!N45&gt;=75,3.5,IF('point-grade'!N45&gt;=70,3,IF('point-grade'!N45&gt;=65,2.5,IF('point-grade'!N45&gt;=60,2,IF('point-grade'!N45&gt;=55,1.5,IF('point-grade'!N45&gt;=50,1,0)))))))))))</f>
        <v/>
      </c>
      <c r="AO45" s="20" t="str">
        <f>IF('point-grade'!O45="ร","ร",IF('point-grade'!O45="มส","มส",IF('point-grade'!O45="-","ร",IF('point-grade'!O45="","",IF('point-grade'!O45&gt;=80,4,IF('point-grade'!O45&gt;=75,3.5,IF('point-grade'!O45&gt;=70,3,IF('point-grade'!O45&gt;=65,2.5,IF('point-grade'!O45&gt;=60,2,IF('point-grade'!O45&gt;=55,1.5,IF('point-grade'!O45&gt;=50,1,0)))))))))))</f>
        <v/>
      </c>
      <c r="AP45" s="20" t="str">
        <f>IF('point-grade'!P45="ร","ร",IF('point-grade'!P45="มส","มส",IF('point-grade'!P45="-","ร",IF('point-grade'!P45="","",IF('point-grade'!P45&gt;=80,4,IF('point-grade'!P45&gt;=75,3.5,IF('point-grade'!P45&gt;=70,3,IF('point-grade'!P45&gt;=65,2.5,IF('point-grade'!P45&gt;=60,2,IF('point-grade'!P45&gt;=55,1.5,IF('point-grade'!P45&gt;=50,1,0)))))))))))</f>
        <v/>
      </c>
      <c r="AQ45" s="20" t="str">
        <f>IF('point-grade'!Q45="ร","ร",IF('point-grade'!Q45="มส","มส",IF('point-grade'!Q45="-","ร",IF('point-grade'!Q45="","",IF('point-grade'!Q45&gt;=80,4,IF('point-grade'!Q45&gt;=75,3.5,IF('point-grade'!Q45&gt;=70,3,IF('point-grade'!Q45&gt;=65,2.5,IF('point-grade'!Q45&gt;=60,2,IF('point-grade'!Q45&gt;=55,1.5,IF('point-grade'!Q45&gt;=50,1,0)))))))))))</f>
        <v/>
      </c>
      <c r="AR45" s="20" t="str">
        <f>IF('point-grade'!R45="ร","ร",IF('point-grade'!R45="มส","มส",IF('point-grade'!R45="-","ร",IF('point-grade'!R45="","",IF('point-grade'!R45&gt;=80,4,IF('point-grade'!R45&gt;=75,3.5,IF('point-grade'!R45&gt;=70,3,IF('point-grade'!R45&gt;=65,2.5,IF('point-grade'!R45&gt;=60,2,IF('point-grade'!R45&gt;=55,1.5,IF('point-grade'!R45&gt;=50,1,0)))))))))))</f>
        <v/>
      </c>
      <c r="AS45" s="20" t="str">
        <f>IF('point-grade'!S45="ร","ร",IF('point-grade'!S45="มส","มส",IF('point-grade'!S45="-","ร",IF('point-grade'!S45="","",IF('point-grade'!S45&gt;=80,4,IF('point-grade'!S45&gt;=75,3.5,IF('point-grade'!S45&gt;=70,3,IF('point-grade'!S45&gt;=65,2.5,IF('point-grade'!S45&gt;=60,2,IF('point-grade'!S45&gt;=55,1.5,IF('point-grade'!S45&gt;=50,1,0)))))))))))</f>
        <v/>
      </c>
      <c r="AT45" s="20" t="str">
        <f>IF('point-grade'!T45="ร","ร",IF('point-grade'!T45="มส","มส",IF('point-grade'!T45="-","ร",IF('point-grade'!T45="","",IF('point-grade'!T45&gt;=80,4,IF('point-grade'!T45&gt;=75,3.5,IF('point-grade'!T45&gt;=70,3,IF('point-grade'!T45&gt;=65,2.5,IF('point-grade'!T45&gt;=60,2,IF('point-grade'!T45&gt;=55,1.5,IF('point-grade'!T45&gt;=50,1,0)))))))))))</f>
        <v/>
      </c>
      <c r="AU45" s="20" t="str">
        <f>IF('point-grade'!U45="ร","ร",IF('point-grade'!U45="มส","มส",IF('point-grade'!U45="-","ร",IF('point-grade'!U45="","",IF('point-grade'!U45&gt;=80,4,IF('point-grade'!U45&gt;=75,3.5,IF('point-grade'!U45&gt;=70,3,IF('point-grade'!U45&gt;=65,2.5,IF('point-grade'!U45&gt;=60,2,IF('point-grade'!U45&gt;=55,1.5,IF('point-grade'!U45&gt;=50,1,0)))))))))))</f>
        <v/>
      </c>
      <c r="AV45" s="20" t="str">
        <f>IF('point-grade'!V45="ร","ร",IF('point-grade'!V45="มส","มส",IF('point-grade'!V45="-","ร",IF('point-grade'!V45="","",IF('point-grade'!V45&gt;=80,4,IF('point-grade'!V45&gt;=75,3.5,IF('point-grade'!V45&gt;=70,3,IF('point-grade'!V45&gt;=65,2.5,IF('point-grade'!V45&gt;=60,2,IF('point-grade'!V45&gt;=55,1.5,IF('point-grade'!V45&gt;=50,1,0)))))))))))</f>
        <v/>
      </c>
      <c r="AW45" s="20" t="str">
        <f>IF('point-grade'!W45="ร","ร",IF('point-grade'!W45="มส","มส",IF('point-grade'!W45="-","ร",IF('point-grade'!W45="","",IF('point-grade'!W45&gt;=80,4,IF('point-grade'!W45&gt;=75,3.5,IF('point-grade'!W45&gt;=70,3,IF('point-grade'!W45&gt;=65,2.5,IF('point-grade'!W45&gt;=60,2,IF('point-grade'!W45&gt;=55,1.5,IF('point-grade'!W45&gt;=50,1,0)))))))))))</f>
        <v/>
      </c>
      <c r="AX45" s="20" t="str">
        <f>IF('point-grade'!X45="ร","ร",IF('point-grade'!X45="มส","มส",IF('point-grade'!X45="-","ร",IF('point-grade'!X45="","",IF('point-grade'!X45&gt;=80,4,IF('point-grade'!X45&gt;=75,3.5,IF('point-grade'!X45&gt;=70,3,IF('point-grade'!X45&gt;=65,2.5,IF('point-grade'!X45&gt;=60,2,IF('point-grade'!X45&gt;=55,1.5,IF('point-grade'!X45&gt;=50,1,0)))))))))))</f>
        <v/>
      </c>
      <c r="AY45" s="20" t="str">
        <f>IF('point-grade'!Y45="ร","ร",IF('point-grade'!Y45="มส","มส",IF('point-grade'!Y45="-","ร",IF('point-grade'!Y45="","",IF('point-grade'!Y45&gt;=80,4,IF('point-grade'!Y45&gt;=75,3.5,IF('point-grade'!Y45&gt;=70,3,IF('point-grade'!Y45&gt;=65,2.5,IF('point-grade'!Y45&gt;=60,2,IF('point-grade'!Y45&gt;=55,1.5,IF('point-grade'!Y45&gt;=50,1,0)))))))))))</f>
        <v/>
      </c>
      <c r="AZ45" s="20" t="str">
        <f>IF('point-grade'!Z45="ร","ร",IF('point-grade'!Z45="มส","มส",IF('point-grade'!Z45="-","ร",IF('point-grade'!Z45="","",IF('point-grade'!Z45&gt;=80,4,IF('point-grade'!Z45&gt;=75,3.5,IF('point-grade'!Z45&gt;=70,3,IF('point-grade'!Z45&gt;=65,2.5,IF('point-grade'!Z45&gt;=60,2,IF('point-grade'!Z45&gt;=55,1.5,IF('point-grade'!Z45&gt;=50,1,0)))))))))))</f>
        <v/>
      </c>
      <c r="BA45" s="20" t="str">
        <f>IF('point-grade'!AA45="ร","ร",IF('point-grade'!AA45="มส","มส",IF('point-grade'!AA45="-","ร",IF('point-grade'!AA45="","",IF('point-grade'!AA45&gt;=80,4,IF('point-grade'!AA45&gt;=75,3.5,IF('point-grade'!AA45&gt;=70,3,IF('point-grade'!AA45&gt;=65,2.5,IF('point-grade'!AA45&gt;=60,2,IF('point-grade'!AA45&gt;=55,1.5,IF('point-grade'!AA45&gt;=50,1,0)))))))))))</f>
        <v/>
      </c>
      <c r="BB45" s="20" t="str">
        <f>IF('point-grade'!AB45="ร","ร",IF('point-grade'!AB45="มส","มส",IF('point-grade'!AB45="-","ร",IF('point-grade'!AB45="","",IF('point-grade'!AB45&gt;=80,4,IF('point-grade'!AB45&gt;=75,3.5,IF('point-grade'!AB45&gt;=70,3,IF('point-grade'!AB45&gt;=65,2.5,IF('point-grade'!AB45&gt;=60,2,IF('point-grade'!AB45&gt;=55,1.5,IF('point-grade'!AB45&gt;=50,1,0)))))))))))</f>
        <v/>
      </c>
      <c r="BC45" s="20" t="str">
        <f>IF('point-grade'!AC45="ร","ร",IF('point-grade'!AC45="มส","มส",IF('point-grade'!AC45="-","ร",IF('point-grade'!AC45="","",IF('point-grade'!AC45&gt;=80,4,IF('point-grade'!AC45&gt;=75,3.5,IF('point-grade'!AC45&gt;=70,3,IF('point-grade'!AC45&gt;=65,2.5,IF('point-grade'!AC45&gt;=60,2,IF('point-grade'!AC45&gt;=55,1.5,IF('point-grade'!AC45&gt;=50,1,0)))))))))))</f>
        <v/>
      </c>
      <c r="BD45" s="20" t="str">
        <f>IF('point-grade'!AD45="ร","ร",IF('point-grade'!AD45="มส","มส",IF('point-grade'!AD45="-","ร",IF('point-grade'!AD45="","",IF('point-grade'!AD45&gt;=80,4,IF('point-grade'!AD45&gt;=75,3.5,IF('point-grade'!AD45&gt;=70,3,IF('point-grade'!AD45&gt;=65,2.5,IF('point-grade'!AD45&gt;=60,2,IF('point-grade'!AD45&gt;=55,1.5,IF('point-grade'!AD45&gt;=50,1,0)))))))))))</f>
        <v/>
      </c>
      <c r="BE45" s="20" t="str">
        <f>IF('point-grade'!AE45="ร","ร",IF('point-grade'!AE45="มส","มส",IF('point-grade'!AE45="-","ร",IF('point-grade'!AE45="","",IF('point-grade'!AE45&gt;=80,4,IF('point-grade'!AE45&gt;=75,3.5,IF('point-grade'!AE45&gt;=70,3,IF('point-grade'!AE45&gt;=65,2.5,IF('point-grade'!AE45&gt;=60,2,IF('point-grade'!AE45&gt;=55,1.5,IF('point-grade'!AE45&gt;=50,1,0)))))))))))</f>
        <v/>
      </c>
      <c r="BF45" s="20" t="str">
        <f>IF('point-grade'!AF45="ร","ร",IF('point-grade'!AF45="มส","มส",IF('point-grade'!AF45="-","ร",IF('point-grade'!AF45="","",IF('point-grade'!AF45&gt;=80,4,IF('point-grade'!AF45&gt;=75,3.5,IF('point-grade'!AF45&gt;=70,3,IF('point-grade'!AF45&gt;=65,2.5,IF('point-grade'!AF45&gt;=60,2,IF('point-grade'!AF45&gt;=55,1.5,IF('point-grade'!AF45&gt;=50,1,0)))))))))))</f>
        <v/>
      </c>
      <c r="BG45" s="20" t="str">
        <f>IF('point-grade'!AG45="ร","ร",IF('point-grade'!AG45="มส","มส",IF('point-grade'!AG45="-","ร",IF('point-grade'!AG45="","",IF('point-grade'!AG45&gt;=80,4,IF('point-grade'!AG45&gt;=75,3.5,IF('point-grade'!AG45&gt;=70,3,IF('point-grade'!AG45&gt;=65,2.5,IF('point-grade'!AG45&gt;=60,2,IF('point-grade'!AG45&gt;=55,1.5,IF('point-grade'!AG45&gt;=50,1,0)))))))))))</f>
        <v/>
      </c>
      <c r="BH45" s="20" t="str">
        <f>IF('point-grade'!AH45="ร","ร",IF('point-grade'!AH45="มส","มส",IF('point-grade'!AH45="-","ร",IF('point-grade'!AH45="","",IF('point-grade'!AH45&gt;=80,4,IF('point-grade'!AH45&gt;=75,3.5,IF('point-grade'!AH45&gt;=70,3,IF('point-grade'!AH45&gt;=65,2.5,IF('point-grade'!AH45&gt;=60,2,IF('point-grade'!AH45&gt;=55,1.5,IF('point-grade'!AH45&gt;=50,1,0)))))))))))</f>
        <v/>
      </c>
      <c r="BI45" s="20" t="str">
        <f>IF('point-grade'!AI45="ร","ร",IF('point-grade'!AI45="มส","มส",IF('point-grade'!AI45="-","ร",IF('point-grade'!AI45="","",IF('point-grade'!AI45&gt;=80,4,IF('point-grade'!AI45&gt;=75,3.5,IF('point-grade'!AI45&gt;=70,3,IF('point-grade'!AI45&gt;=65,2.5,IF('point-grade'!AI45&gt;=60,2,IF('point-grade'!AI45&gt;=55,1.5,IF('point-grade'!AI45&gt;=50,1,0)))))))))))</f>
        <v/>
      </c>
      <c r="BJ45" s="20" t="str">
        <f>IF('point-grade'!AJ45="ร","ร",IF('point-grade'!AJ45="มส","มส",IF('point-grade'!AJ45="-","ร",IF('point-grade'!AJ45="","",IF('point-grade'!AJ45&gt;=80,4,IF('point-grade'!AJ45&gt;=75,3.5,IF('point-grade'!AJ45&gt;=70,3,IF('point-grade'!AJ45&gt;=65,2.5,IF('point-grade'!AJ45&gt;=60,2,IF('point-grade'!AJ45&gt;=55,1.5,IF('point-grade'!AJ45&gt;=50,1,0)))))))))))</f>
        <v/>
      </c>
      <c r="BK45" s="20" t="str">
        <f>IF('point-grade'!AK45="ร","ร",IF('point-grade'!AK45="มส","มส",IF('point-grade'!AK45="-","ร",IF('point-grade'!AK45="","",IF('point-grade'!AK45&gt;=80,4,IF('point-grade'!AK45&gt;=75,3.5,IF('point-grade'!AK45&gt;=70,3,IF('point-grade'!AK45&gt;=65,2.5,IF('point-grade'!AK45&gt;=60,2,IF('point-grade'!AK45&gt;=55,1.5,IF('point-grade'!AK45&gt;=50,1,0)))))))))))</f>
        <v/>
      </c>
      <c r="BL45" s="20"/>
      <c r="BM45" s="35" t="str">
        <f t="shared" si="4"/>
        <v/>
      </c>
      <c r="BN45" s="35" t="str">
        <f t="shared" si="5"/>
        <v/>
      </c>
      <c r="BO45" s="35" t="str">
        <f t="shared" si="6"/>
        <v/>
      </c>
      <c r="BP45" s="35" t="str">
        <f t="shared" si="7"/>
        <v/>
      </c>
      <c r="BQ45" s="35" t="str">
        <f t="shared" si="8"/>
        <v/>
      </c>
      <c r="BR45" s="35" t="str">
        <f t="shared" si="9"/>
        <v/>
      </c>
      <c r="BS45" s="35" t="str">
        <f t="shared" si="10"/>
        <v/>
      </c>
      <c r="BT45" s="35" t="str">
        <f t="shared" si="11"/>
        <v/>
      </c>
      <c r="BU45" s="35" t="str">
        <f t="shared" si="12"/>
        <v/>
      </c>
      <c r="BV45" s="35" t="str">
        <f t="shared" si="13"/>
        <v/>
      </c>
      <c r="BW45" s="35" t="str">
        <f t="shared" si="14"/>
        <v/>
      </c>
      <c r="BX45" s="35" t="str">
        <f t="shared" si="15"/>
        <v/>
      </c>
      <c r="BY45" s="35" t="str">
        <f t="shared" si="16"/>
        <v/>
      </c>
      <c r="BZ45" s="35" t="str">
        <f t="shared" si="17"/>
        <v/>
      </c>
      <c r="CA45" s="35" t="str">
        <f t="shared" si="18"/>
        <v/>
      </c>
      <c r="CB45" s="35" t="str">
        <f t="shared" si="19"/>
        <v/>
      </c>
      <c r="CC45" s="35" t="str">
        <f t="shared" si="20"/>
        <v/>
      </c>
      <c r="CD45" s="35" t="str">
        <f t="shared" si="21"/>
        <v/>
      </c>
      <c r="CE45" s="35" t="str">
        <f t="shared" si="22"/>
        <v/>
      </c>
      <c r="CF45" s="35" t="str">
        <f t="shared" si="23"/>
        <v/>
      </c>
      <c r="CG45" s="35" t="str">
        <f t="shared" si="24"/>
        <v/>
      </c>
      <c r="CH45" s="35" t="str">
        <f t="shared" si="25"/>
        <v/>
      </c>
      <c r="CI45" s="35" t="str">
        <f t="shared" si="26"/>
        <v/>
      </c>
      <c r="CJ45" s="35" t="str">
        <f t="shared" si="27"/>
        <v/>
      </c>
      <c r="CK45" s="35" t="str">
        <f t="shared" si="28"/>
        <v/>
      </c>
      <c r="CL45" s="87" t="str">
        <f t="shared" si="29"/>
        <v>0</v>
      </c>
      <c r="CM45" s="87">
        <f>FLOOR('point-grade'!CO45,0.01)</f>
        <v>0</v>
      </c>
      <c r="CN45" s="82" t="str">
        <f t="shared" si="106"/>
        <v/>
      </c>
      <c r="CO45" s="145" t="str">
        <f t="shared" si="107"/>
        <v>0</v>
      </c>
      <c r="CP45" s="51">
        <f t="shared" si="30"/>
        <v>0</v>
      </c>
      <c r="CQ45" s="51">
        <f t="shared" si="31"/>
        <v>0</v>
      </c>
      <c r="CR45" s="51">
        <f t="shared" si="32"/>
        <v>0</v>
      </c>
      <c r="CS45" s="51">
        <f t="shared" si="33"/>
        <v>0</v>
      </c>
      <c r="CT45" s="51">
        <f t="shared" si="34"/>
        <v>0</v>
      </c>
      <c r="CU45" s="51">
        <f t="shared" si="35"/>
        <v>0</v>
      </c>
      <c r="CV45" s="51">
        <f t="shared" si="36"/>
        <v>0</v>
      </c>
      <c r="CW45" s="51">
        <f t="shared" si="37"/>
        <v>0</v>
      </c>
      <c r="CX45" s="51">
        <f t="shared" si="38"/>
        <v>0</v>
      </c>
      <c r="CY45" s="51">
        <f t="shared" si="39"/>
        <v>0</v>
      </c>
      <c r="CZ45" s="51">
        <f t="shared" si="40"/>
        <v>0</v>
      </c>
      <c r="DA45" s="51">
        <f t="shared" si="41"/>
        <v>0</v>
      </c>
      <c r="DB45" s="51">
        <f t="shared" si="42"/>
        <v>0</v>
      </c>
      <c r="DC45" s="51">
        <f t="shared" si="43"/>
        <v>0</v>
      </c>
      <c r="DD45" s="51">
        <f t="shared" si="44"/>
        <v>0</v>
      </c>
      <c r="DF45" s="51">
        <f t="shared" si="45"/>
        <v>0</v>
      </c>
      <c r="DG45" s="51">
        <f t="shared" si="46"/>
        <v>0</v>
      </c>
      <c r="DH45" s="51">
        <f t="shared" si="47"/>
        <v>0</v>
      </c>
      <c r="DI45" s="51">
        <f t="shared" si="48"/>
        <v>0</v>
      </c>
      <c r="DJ45" s="51">
        <f t="shared" si="49"/>
        <v>0</v>
      </c>
      <c r="DK45" s="51">
        <f t="shared" si="50"/>
        <v>0</v>
      </c>
      <c r="DL45" s="51">
        <f t="shared" si="51"/>
        <v>0</v>
      </c>
      <c r="DM45" s="51">
        <f t="shared" si="52"/>
        <v>0</v>
      </c>
      <c r="DN45" s="51">
        <f t="shared" si="53"/>
        <v>0</v>
      </c>
      <c r="DO45" s="51">
        <f t="shared" si="54"/>
        <v>0</v>
      </c>
      <c r="DQ45" s="43">
        <f t="shared" si="55"/>
        <v>0</v>
      </c>
      <c r="DR45" s="43">
        <f t="shared" si="56"/>
        <v>0</v>
      </c>
      <c r="DS45" s="43">
        <f t="shared" si="57"/>
        <v>0</v>
      </c>
      <c r="DT45" s="43">
        <f t="shared" si="58"/>
        <v>0</v>
      </c>
      <c r="DU45" s="43">
        <f t="shared" si="59"/>
        <v>0</v>
      </c>
      <c r="DV45" s="43">
        <f t="shared" si="60"/>
        <v>0</v>
      </c>
      <c r="DW45" s="43">
        <f t="shared" si="61"/>
        <v>0</v>
      </c>
      <c r="DX45" s="43">
        <f t="shared" si="62"/>
        <v>0</v>
      </c>
      <c r="DY45" s="43">
        <f t="shared" si="63"/>
        <v>0</v>
      </c>
      <c r="DZ45" s="43">
        <f t="shared" si="64"/>
        <v>0</v>
      </c>
      <c r="EA45" s="43">
        <f t="shared" si="65"/>
        <v>0</v>
      </c>
      <c r="EB45" s="43">
        <f t="shared" si="66"/>
        <v>0</v>
      </c>
      <c r="EC45" s="43">
        <f t="shared" si="67"/>
        <v>0</v>
      </c>
      <c r="ED45" s="43">
        <f t="shared" si="68"/>
        <v>0</v>
      </c>
      <c r="EE45" s="43">
        <f t="shared" si="69"/>
        <v>0</v>
      </c>
      <c r="EG45" s="43">
        <f t="shared" si="70"/>
        <v>0</v>
      </c>
      <c r="EH45" s="43">
        <f t="shared" si="71"/>
        <v>0</v>
      </c>
      <c r="EI45" s="43">
        <f t="shared" si="72"/>
        <v>0</v>
      </c>
      <c r="EJ45" s="43">
        <f t="shared" si="73"/>
        <v>0</v>
      </c>
      <c r="EK45" s="43">
        <f t="shared" si="74"/>
        <v>0</v>
      </c>
      <c r="EL45" s="43">
        <f t="shared" si="75"/>
        <v>0</v>
      </c>
      <c r="EM45" s="43">
        <f t="shared" si="76"/>
        <v>0</v>
      </c>
      <c r="EN45" s="43">
        <f t="shared" si="77"/>
        <v>0</v>
      </c>
      <c r="EO45" s="43">
        <f t="shared" si="78"/>
        <v>0</v>
      </c>
      <c r="EP45" s="43">
        <f t="shared" si="79"/>
        <v>0</v>
      </c>
      <c r="EQ45" s="19" t="str">
        <f t="shared" si="80"/>
        <v/>
      </c>
      <c r="ER45" s="19" t="str">
        <f t="shared" si="81"/>
        <v/>
      </c>
      <c r="ES45" s="19" t="str">
        <f t="shared" si="82"/>
        <v/>
      </c>
      <c r="ET45" s="19" t="str">
        <f t="shared" si="83"/>
        <v/>
      </c>
      <c r="EU45" s="19" t="str">
        <f t="shared" si="84"/>
        <v/>
      </c>
      <c r="EV45" s="19" t="str">
        <f t="shared" si="85"/>
        <v/>
      </c>
      <c r="EW45" s="19" t="str">
        <f t="shared" si="86"/>
        <v/>
      </c>
      <c r="EX45" s="19" t="str">
        <f t="shared" si="87"/>
        <v/>
      </c>
      <c r="EY45" s="19" t="str">
        <f t="shared" si="88"/>
        <v/>
      </c>
      <c r="EZ45" s="19" t="str">
        <f t="shared" si="89"/>
        <v/>
      </c>
      <c r="FA45" s="19" t="str">
        <f t="shared" si="90"/>
        <v/>
      </c>
      <c r="FB45" s="19" t="str">
        <f t="shared" si="91"/>
        <v/>
      </c>
      <c r="FC45" s="19" t="str">
        <f t="shared" si="92"/>
        <v/>
      </c>
      <c r="FD45" s="19" t="str">
        <f t="shared" si="93"/>
        <v/>
      </c>
      <c r="FE45" s="19" t="str">
        <f t="shared" si="94"/>
        <v/>
      </c>
      <c r="FF45" s="19" t="str">
        <f t="shared" si="95"/>
        <v/>
      </c>
      <c r="FG45" s="19" t="str">
        <f t="shared" si="96"/>
        <v/>
      </c>
      <c r="FH45" s="19" t="str">
        <f t="shared" si="97"/>
        <v/>
      </c>
      <c r="FI45" s="19" t="str">
        <f t="shared" si="98"/>
        <v/>
      </c>
      <c r="FJ45" s="19" t="str">
        <f t="shared" si="99"/>
        <v/>
      </c>
      <c r="FK45" s="19" t="str">
        <f t="shared" si="100"/>
        <v/>
      </c>
      <c r="FL45" s="19" t="str">
        <f t="shared" si="101"/>
        <v/>
      </c>
      <c r="FM45" s="19" t="str">
        <f t="shared" si="102"/>
        <v/>
      </c>
      <c r="FN45" s="19" t="str">
        <f t="shared" si="103"/>
        <v/>
      </c>
      <c r="FO45" s="19" t="str">
        <f t="shared" si="104"/>
        <v/>
      </c>
      <c r="FP45" s="19">
        <f t="shared" si="105"/>
        <v>0</v>
      </c>
      <c r="FQ45" s="85"/>
    </row>
    <row r="46" spans="1:173" ht="16.350000000000001" customHeight="1" thickBot="1" x14ac:dyDescent="0.65">
      <c r="A46" s="40"/>
      <c r="B46" s="40"/>
      <c r="C46" s="40"/>
      <c r="D46" s="40"/>
      <c r="E46" s="40"/>
      <c r="F46" s="40"/>
      <c r="G46" s="40"/>
      <c r="H46" s="40"/>
      <c r="I46" s="140"/>
      <c r="K46" s="44">
        <v>42</v>
      </c>
      <c r="L46" s="50" t="str">
        <f t="shared" si="2"/>
        <v/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91">
        <f t="shared" si="3"/>
        <v>0</v>
      </c>
      <c r="AM46" s="20" t="str">
        <f>IF('point-grade'!M46="ร","ร",IF('point-grade'!M46="มส","มส",IF('point-grade'!M46="-","ร",IF('point-grade'!M46="","",IF('point-grade'!M46&gt;=80,4,IF('point-grade'!M46&gt;=75,3.5,IF('point-grade'!M46&gt;=70,3,IF('point-grade'!M46&gt;=65,2.5,IF('point-grade'!M46&gt;=60,2,IF('point-grade'!M46&gt;=55,1.5,IF('point-grade'!M46&gt;=50,1,0)))))))))))</f>
        <v/>
      </c>
      <c r="AN46" s="20" t="str">
        <f>IF('point-grade'!N46="ร","ร",IF('point-grade'!N46="มส","มส",IF('point-grade'!N46="-","ร",IF('point-grade'!N46="","",IF('point-grade'!N46&gt;=80,4,IF('point-grade'!N46&gt;=75,3.5,IF('point-grade'!N46&gt;=70,3,IF('point-grade'!N46&gt;=65,2.5,IF('point-grade'!N46&gt;=60,2,IF('point-grade'!N46&gt;=55,1.5,IF('point-grade'!N46&gt;=50,1,0)))))))))))</f>
        <v/>
      </c>
      <c r="AO46" s="20" t="str">
        <f>IF('point-grade'!O46="ร","ร",IF('point-grade'!O46="มส","มส",IF('point-grade'!O46="-","ร",IF('point-grade'!O46="","",IF('point-grade'!O46&gt;=80,4,IF('point-grade'!O46&gt;=75,3.5,IF('point-grade'!O46&gt;=70,3,IF('point-grade'!O46&gt;=65,2.5,IF('point-grade'!O46&gt;=60,2,IF('point-grade'!O46&gt;=55,1.5,IF('point-grade'!O46&gt;=50,1,0)))))))))))</f>
        <v/>
      </c>
      <c r="AP46" s="20" t="str">
        <f>IF('point-grade'!P46="ร","ร",IF('point-grade'!P46="มส","มส",IF('point-grade'!P46="-","ร",IF('point-grade'!P46="","",IF('point-grade'!P46&gt;=80,4,IF('point-grade'!P46&gt;=75,3.5,IF('point-grade'!P46&gt;=70,3,IF('point-grade'!P46&gt;=65,2.5,IF('point-grade'!P46&gt;=60,2,IF('point-grade'!P46&gt;=55,1.5,IF('point-grade'!P46&gt;=50,1,0)))))))))))</f>
        <v/>
      </c>
      <c r="AQ46" s="20" t="str">
        <f>IF('point-grade'!Q46="ร","ร",IF('point-grade'!Q46="มส","มส",IF('point-grade'!Q46="-","ร",IF('point-grade'!Q46="","",IF('point-grade'!Q46&gt;=80,4,IF('point-grade'!Q46&gt;=75,3.5,IF('point-grade'!Q46&gt;=70,3,IF('point-grade'!Q46&gt;=65,2.5,IF('point-grade'!Q46&gt;=60,2,IF('point-grade'!Q46&gt;=55,1.5,IF('point-grade'!Q46&gt;=50,1,0)))))))))))</f>
        <v/>
      </c>
      <c r="AR46" s="20" t="str">
        <f>IF('point-grade'!R46="ร","ร",IF('point-grade'!R46="มส","มส",IF('point-grade'!R46="-","ร",IF('point-grade'!R46="","",IF('point-grade'!R46&gt;=80,4,IF('point-grade'!R46&gt;=75,3.5,IF('point-grade'!R46&gt;=70,3,IF('point-grade'!R46&gt;=65,2.5,IF('point-grade'!R46&gt;=60,2,IF('point-grade'!R46&gt;=55,1.5,IF('point-grade'!R46&gt;=50,1,0)))))))))))</f>
        <v/>
      </c>
      <c r="AS46" s="20" t="str">
        <f>IF('point-grade'!S46="ร","ร",IF('point-grade'!S46="มส","มส",IF('point-grade'!S46="-","ร",IF('point-grade'!S46="","",IF('point-grade'!S46&gt;=80,4,IF('point-grade'!S46&gt;=75,3.5,IF('point-grade'!S46&gt;=70,3,IF('point-grade'!S46&gt;=65,2.5,IF('point-grade'!S46&gt;=60,2,IF('point-grade'!S46&gt;=55,1.5,IF('point-grade'!S46&gt;=50,1,0)))))))))))</f>
        <v/>
      </c>
      <c r="AT46" s="20" t="str">
        <f>IF('point-grade'!T46="ร","ร",IF('point-grade'!T46="มส","มส",IF('point-grade'!T46="-","ร",IF('point-grade'!T46="","",IF('point-grade'!T46&gt;=80,4,IF('point-grade'!T46&gt;=75,3.5,IF('point-grade'!T46&gt;=70,3,IF('point-grade'!T46&gt;=65,2.5,IF('point-grade'!T46&gt;=60,2,IF('point-grade'!T46&gt;=55,1.5,IF('point-grade'!T46&gt;=50,1,0)))))))))))</f>
        <v/>
      </c>
      <c r="AU46" s="20" t="str">
        <f>IF('point-grade'!U46="ร","ร",IF('point-grade'!U46="มส","มส",IF('point-grade'!U46="-","ร",IF('point-grade'!U46="","",IF('point-grade'!U46&gt;=80,4,IF('point-grade'!U46&gt;=75,3.5,IF('point-grade'!U46&gt;=70,3,IF('point-grade'!U46&gt;=65,2.5,IF('point-grade'!U46&gt;=60,2,IF('point-grade'!U46&gt;=55,1.5,IF('point-grade'!U46&gt;=50,1,0)))))))))))</f>
        <v/>
      </c>
      <c r="AV46" s="20" t="str">
        <f>IF('point-grade'!V46="ร","ร",IF('point-grade'!V46="มส","มส",IF('point-grade'!V46="-","ร",IF('point-grade'!V46="","",IF('point-grade'!V46&gt;=80,4,IF('point-grade'!V46&gt;=75,3.5,IF('point-grade'!V46&gt;=70,3,IF('point-grade'!V46&gt;=65,2.5,IF('point-grade'!V46&gt;=60,2,IF('point-grade'!V46&gt;=55,1.5,IF('point-grade'!V46&gt;=50,1,0)))))))))))</f>
        <v/>
      </c>
      <c r="AW46" s="20" t="str">
        <f>IF('point-grade'!W46="ร","ร",IF('point-grade'!W46="มส","มส",IF('point-grade'!W46="-","ร",IF('point-grade'!W46="","",IF('point-grade'!W46&gt;=80,4,IF('point-grade'!W46&gt;=75,3.5,IF('point-grade'!W46&gt;=70,3,IF('point-grade'!W46&gt;=65,2.5,IF('point-grade'!W46&gt;=60,2,IF('point-grade'!W46&gt;=55,1.5,IF('point-grade'!W46&gt;=50,1,0)))))))))))</f>
        <v/>
      </c>
      <c r="AX46" s="20" t="str">
        <f>IF('point-grade'!X46="ร","ร",IF('point-grade'!X46="มส","มส",IF('point-grade'!X46="-","ร",IF('point-grade'!X46="","",IF('point-grade'!X46&gt;=80,4,IF('point-grade'!X46&gt;=75,3.5,IF('point-grade'!X46&gt;=70,3,IF('point-grade'!X46&gt;=65,2.5,IF('point-grade'!X46&gt;=60,2,IF('point-grade'!X46&gt;=55,1.5,IF('point-grade'!X46&gt;=50,1,0)))))))))))</f>
        <v/>
      </c>
      <c r="AY46" s="20" t="str">
        <f>IF('point-grade'!Y46="ร","ร",IF('point-grade'!Y46="มส","มส",IF('point-grade'!Y46="-","ร",IF('point-grade'!Y46="","",IF('point-grade'!Y46&gt;=80,4,IF('point-grade'!Y46&gt;=75,3.5,IF('point-grade'!Y46&gt;=70,3,IF('point-grade'!Y46&gt;=65,2.5,IF('point-grade'!Y46&gt;=60,2,IF('point-grade'!Y46&gt;=55,1.5,IF('point-grade'!Y46&gt;=50,1,0)))))))))))</f>
        <v/>
      </c>
      <c r="AZ46" s="20" t="str">
        <f>IF('point-grade'!Z46="ร","ร",IF('point-grade'!Z46="มส","มส",IF('point-grade'!Z46="-","ร",IF('point-grade'!Z46="","",IF('point-grade'!Z46&gt;=80,4,IF('point-grade'!Z46&gt;=75,3.5,IF('point-grade'!Z46&gt;=70,3,IF('point-grade'!Z46&gt;=65,2.5,IF('point-grade'!Z46&gt;=60,2,IF('point-grade'!Z46&gt;=55,1.5,IF('point-grade'!Z46&gt;=50,1,0)))))))))))</f>
        <v/>
      </c>
      <c r="BA46" s="20" t="str">
        <f>IF('point-grade'!AA46="ร","ร",IF('point-grade'!AA46="มส","มส",IF('point-grade'!AA46="-","ร",IF('point-grade'!AA46="","",IF('point-grade'!AA46&gt;=80,4,IF('point-grade'!AA46&gt;=75,3.5,IF('point-grade'!AA46&gt;=70,3,IF('point-grade'!AA46&gt;=65,2.5,IF('point-grade'!AA46&gt;=60,2,IF('point-grade'!AA46&gt;=55,1.5,IF('point-grade'!AA46&gt;=50,1,0)))))))))))</f>
        <v/>
      </c>
      <c r="BB46" s="20" t="str">
        <f>IF('point-grade'!AB46="ร","ร",IF('point-grade'!AB46="มส","มส",IF('point-grade'!AB46="-","ร",IF('point-grade'!AB46="","",IF('point-grade'!AB46&gt;=80,4,IF('point-grade'!AB46&gt;=75,3.5,IF('point-grade'!AB46&gt;=70,3,IF('point-grade'!AB46&gt;=65,2.5,IF('point-grade'!AB46&gt;=60,2,IF('point-grade'!AB46&gt;=55,1.5,IF('point-grade'!AB46&gt;=50,1,0)))))))))))</f>
        <v/>
      </c>
      <c r="BC46" s="20" t="str">
        <f>IF('point-grade'!AC46="ร","ร",IF('point-grade'!AC46="มส","มส",IF('point-grade'!AC46="-","ร",IF('point-grade'!AC46="","",IF('point-grade'!AC46&gt;=80,4,IF('point-grade'!AC46&gt;=75,3.5,IF('point-grade'!AC46&gt;=70,3,IF('point-grade'!AC46&gt;=65,2.5,IF('point-grade'!AC46&gt;=60,2,IF('point-grade'!AC46&gt;=55,1.5,IF('point-grade'!AC46&gt;=50,1,0)))))))))))</f>
        <v/>
      </c>
      <c r="BD46" s="20" t="str">
        <f>IF('point-grade'!AD46="ร","ร",IF('point-grade'!AD46="มส","มส",IF('point-grade'!AD46="-","ร",IF('point-grade'!AD46="","",IF('point-grade'!AD46&gt;=80,4,IF('point-grade'!AD46&gt;=75,3.5,IF('point-grade'!AD46&gt;=70,3,IF('point-grade'!AD46&gt;=65,2.5,IF('point-grade'!AD46&gt;=60,2,IF('point-grade'!AD46&gt;=55,1.5,IF('point-grade'!AD46&gt;=50,1,0)))))))))))</f>
        <v/>
      </c>
      <c r="BE46" s="20" t="str">
        <f>IF('point-grade'!AE46="ร","ร",IF('point-grade'!AE46="มส","มส",IF('point-grade'!AE46="-","ร",IF('point-grade'!AE46="","",IF('point-grade'!AE46&gt;=80,4,IF('point-grade'!AE46&gt;=75,3.5,IF('point-grade'!AE46&gt;=70,3,IF('point-grade'!AE46&gt;=65,2.5,IF('point-grade'!AE46&gt;=60,2,IF('point-grade'!AE46&gt;=55,1.5,IF('point-grade'!AE46&gt;=50,1,0)))))))))))</f>
        <v/>
      </c>
      <c r="BF46" s="20" t="str">
        <f>IF('point-grade'!AF46="ร","ร",IF('point-grade'!AF46="มส","มส",IF('point-grade'!AF46="-","ร",IF('point-grade'!AF46="","",IF('point-grade'!AF46&gt;=80,4,IF('point-grade'!AF46&gt;=75,3.5,IF('point-grade'!AF46&gt;=70,3,IF('point-grade'!AF46&gt;=65,2.5,IF('point-grade'!AF46&gt;=60,2,IF('point-grade'!AF46&gt;=55,1.5,IF('point-grade'!AF46&gt;=50,1,0)))))))))))</f>
        <v/>
      </c>
      <c r="BG46" s="20" t="str">
        <f>IF('point-grade'!AG46="ร","ร",IF('point-grade'!AG46="มส","มส",IF('point-grade'!AG46="-","ร",IF('point-grade'!AG46="","",IF('point-grade'!AG46&gt;=80,4,IF('point-grade'!AG46&gt;=75,3.5,IF('point-grade'!AG46&gt;=70,3,IF('point-grade'!AG46&gt;=65,2.5,IF('point-grade'!AG46&gt;=60,2,IF('point-grade'!AG46&gt;=55,1.5,IF('point-grade'!AG46&gt;=50,1,0)))))))))))</f>
        <v/>
      </c>
      <c r="BH46" s="20" t="str">
        <f>IF('point-grade'!AH46="ร","ร",IF('point-grade'!AH46="มส","มส",IF('point-grade'!AH46="-","ร",IF('point-grade'!AH46="","",IF('point-grade'!AH46&gt;=80,4,IF('point-grade'!AH46&gt;=75,3.5,IF('point-grade'!AH46&gt;=70,3,IF('point-grade'!AH46&gt;=65,2.5,IF('point-grade'!AH46&gt;=60,2,IF('point-grade'!AH46&gt;=55,1.5,IF('point-grade'!AH46&gt;=50,1,0)))))))))))</f>
        <v/>
      </c>
      <c r="BI46" s="20" t="str">
        <f>IF('point-grade'!AI46="ร","ร",IF('point-grade'!AI46="มส","มส",IF('point-grade'!AI46="-","ร",IF('point-grade'!AI46="","",IF('point-grade'!AI46&gt;=80,4,IF('point-grade'!AI46&gt;=75,3.5,IF('point-grade'!AI46&gt;=70,3,IF('point-grade'!AI46&gt;=65,2.5,IF('point-grade'!AI46&gt;=60,2,IF('point-grade'!AI46&gt;=55,1.5,IF('point-grade'!AI46&gt;=50,1,0)))))))))))</f>
        <v/>
      </c>
      <c r="BJ46" s="20" t="str">
        <f>IF('point-grade'!AJ46="ร","ร",IF('point-grade'!AJ46="มส","มส",IF('point-grade'!AJ46="-","ร",IF('point-grade'!AJ46="","",IF('point-grade'!AJ46&gt;=80,4,IF('point-grade'!AJ46&gt;=75,3.5,IF('point-grade'!AJ46&gt;=70,3,IF('point-grade'!AJ46&gt;=65,2.5,IF('point-grade'!AJ46&gt;=60,2,IF('point-grade'!AJ46&gt;=55,1.5,IF('point-grade'!AJ46&gt;=50,1,0)))))))))))</f>
        <v/>
      </c>
      <c r="BK46" s="20" t="str">
        <f>IF('point-grade'!AK46="ร","ร",IF('point-grade'!AK46="มส","มส",IF('point-grade'!AK46="-","ร",IF('point-grade'!AK46="","",IF('point-grade'!AK46&gt;=80,4,IF('point-grade'!AK46&gt;=75,3.5,IF('point-grade'!AK46&gt;=70,3,IF('point-grade'!AK46&gt;=65,2.5,IF('point-grade'!AK46&gt;=60,2,IF('point-grade'!AK46&gt;=55,1.5,IF('point-grade'!AK46&gt;=50,1,0)))))))))))</f>
        <v/>
      </c>
      <c r="BL46" s="20"/>
      <c r="BM46" s="35" t="str">
        <f t="shared" si="4"/>
        <v/>
      </c>
      <c r="BN46" s="35" t="str">
        <f t="shared" si="5"/>
        <v/>
      </c>
      <c r="BO46" s="35" t="str">
        <f t="shared" si="6"/>
        <v/>
      </c>
      <c r="BP46" s="35" t="str">
        <f t="shared" si="7"/>
        <v/>
      </c>
      <c r="BQ46" s="35" t="str">
        <f t="shared" si="8"/>
        <v/>
      </c>
      <c r="BR46" s="35" t="str">
        <f t="shared" si="9"/>
        <v/>
      </c>
      <c r="BS46" s="35" t="str">
        <f t="shared" si="10"/>
        <v/>
      </c>
      <c r="BT46" s="35" t="str">
        <f t="shared" si="11"/>
        <v/>
      </c>
      <c r="BU46" s="35" t="str">
        <f t="shared" si="12"/>
        <v/>
      </c>
      <c r="BV46" s="35" t="str">
        <f t="shared" si="13"/>
        <v/>
      </c>
      <c r="BW46" s="35" t="str">
        <f t="shared" si="14"/>
        <v/>
      </c>
      <c r="BX46" s="35" t="str">
        <f t="shared" si="15"/>
        <v/>
      </c>
      <c r="BY46" s="35" t="str">
        <f t="shared" si="16"/>
        <v/>
      </c>
      <c r="BZ46" s="35" t="str">
        <f t="shared" si="17"/>
        <v/>
      </c>
      <c r="CA46" s="35" t="str">
        <f t="shared" si="18"/>
        <v/>
      </c>
      <c r="CB46" s="35" t="str">
        <f t="shared" si="19"/>
        <v/>
      </c>
      <c r="CC46" s="35" t="str">
        <f t="shared" si="20"/>
        <v/>
      </c>
      <c r="CD46" s="35" t="str">
        <f t="shared" si="21"/>
        <v/>
      </c>
      <c r="CE46" s="35" t="str">
        <f t="shared" si="22"/>
        <v/>
      </c>
      <c r="CF46" s="35" t="str">
        <f t="shared" si="23"/>
        <v/>
      </c>
      <c r="CG46" s="35" t="str">
        <f t="shared" si="24"/>
        <v/>
      </c>
      <c r="CH46" s="35" t="str">
        <f t="shared" si="25"/>
        <v/>
      </c>
      <c r="CI46" s="35" t="str">
        <f t="shared" si="26"/>
        <v/>
      </c>
      <c r="CJ46" s="35" t="str">
        <f t="shared" si="27"/>
        <v/>
      </c>
      <c r="CK46" s="35" t="str">
        <f t="shared" si="28"/>
        <v/>
      </c>
      <c r="CL46" s="87" t="str">
        <f t="shared" si="29"/>
        <v>0</v>
      </c>
      <c r="CM46" s="87">
        <f>FLOOR('point-grade'!CO46,0.01)</f>
        <v>0</v>
      </c>
      <c r="CN46" s="82" t="str">
        <f t="shared" si="106"/>
        <v/>
      </c>
      <c r="CO46" s="145" t="str">
        <f t="shared" si="107"/>
        <v>0</v>
      </c>
      <c r="CP46" s="51">
        <f t="shared" si="30"/>
        <v>0</v>
      </c>
      <c r="CQ46" s="51">
        <f t="shared" si="31"/>
        <v>0</v>
      </c>
      <c r="CR46" s="51">
        <f t="shared" si="32"/>
        <v>0</v>
      </c>
      <c r="CS46" s="51">
        <f t="shared" si="33"/>
        <v>0</v>
      </c>
      <c r="CT46" s="51">
        <f t="shared" si="34"/>
        <v>0</v>
      </c>
      <c r="CU46" s="51">
        <f t="shared" si="35"/>
        <v>0</v>
      </c>
      <c r="CV46" s="51">
        <f t="shared" si="36"/>
        <v>0</v>
      </c>
      <c r="CW46" s="51">
        <f t="shared" si="37"/>
        <v>0</v>
      </c>
      <c r="CX46" s="51">
        <f t="shared" si="38"/>
        <v>0</v>
      </c>
      <c r="CY46" s="51">
        <f t="shared" si="39"/>
        <v>0</v>
      </c>
      <c r="CZ46" s="51">
        <f t="shared" si="40"/>
        <v>0</v>
      </c>
      <c r="DA46" s="51">
        <f t="shared" si="41"/>
        <v>0</v>
      </c>
      <c r="DB46" s="51">
        <f t="shared" si="42"/>
        <v>0</v>
      </c>
      <c r="DC46" s="51">
        <f t="shared" si="43"/>
        <v>0</v>
      </c>
      <c r="DD46" s="51">
        <f t="shared" si="44"/>
        <v>0</v>
      </c>
      <c r="DF46" s="51">
        <f t="shared" si="45"/>
        <v>0</v>
      </c>
      <c r="DG46" s="51">
        <f t="shared" si="46"/>
        <v>0</v>
      </c>
      <c r="DH46" s="51">
        <f t="shared" si="47"/>
        <v>0</v>
      </c>
      <c r="DI46" s="51">
        <f t="shared" si="48"/>
        <v>0</v>
      </c>
      <c r="DJ46" s="51">
        <f t="shared" si="49"/>
        <v>0</v>
      </c>
      <c r="DK46" s="51">
        <f t="shared" si="50"/>
        <v>0</v>
      </c>
      <c r="DL46" s="51">
        <f t="shared" si="51"/>
        <v>0</v>
      </c>
      <c r="DM46" s="51">
        <f t="shared" si="52"/>
        <v>0</v>
      </c>
      <c r="DN46" s="51">
        <f t="shared" si="53"/>
        <v>0</v>
      </c>
      <c r="DO46" s="51">
        <f t="shared" si="54"/>
        <v>0</v>
      </c>
      <c r="DQ46" s="43">
        <f t="shared" si="55"/>
        <v>0</v>
      </c>
      <c r="DR46" s="43">
        <f t="shared" si="56"/>
        <v>0</v>
      </c>
      <c r="DS46" s="43">
        <f t="shared" si="57"/>
        <v>0</v>
      </c>
      <c r="DT46" s="43">
        <f t="shared" si="58"/>
        <v>0</v>
      </c>
      <c r="DU46" s="43">
        <f t="shared" si="59"/>
        <v>0</v>
      </c>
      <c r="DV46" s="43">
        <f t="shared" si="60"/>
        <v>0</v>
      </c>
      <c r="DW46" s="43">
        <f t="shared" si="61"/>
        <v>0</v>
      </c>
      <c r="DX46" s="43">
        <f t="shared" si="62"/>
        <v>0</v>
      </c>
      <c r="DY46" s="43">
        <f t="shared" si="63"/>
        <v>0</v>
      </c>
      <c r="DZ46" s="43">
        <f t="shared" si="64"/>
        <v>0</v>
      </c>
      <c r="EA46" s="43">
        <f t="shared" si="65"/>
        <v>0</v>
      </c>
      <c r="EB46" s="43">
        <f t="shared" si="66"/>
        <v>0</v>
      </c>
      <c r="EC46" s="43">
        <f t="shared" si="67"/>
        <v>0</v>
      </c>
      <c r="ED46" s="43">
        <f t="shared" si="68"/>
        <v>0</v>
      </c>
      <c r="EE46" s="43">
        <f t="shared" si="69"/>
        <v>0</v>
      </c>
      <c r="EG46" s="43">
        <f t="shared" si="70"/>
        <v>0</v>
      </c>
      <c r="EH46" s="43">
        <f t="shared" si="71"/>
        <v>0</v>
      </c>
      <c r="EI46" s="43">
        <f t="shared" si="72"/>
        <v>0</v>
      </c>
      <c r="EJ46" s="43">
        <f t="shared" si="73"/>
        <v>0</v>
      </c>
      <c r="EK46" s="43">
        <f t="shared" si="74"/>
        <v>0</v>
      </c>
      <c r="EL46" s="43">
        <f t="shared" si="75"/>
        <v>0</v>
      </c>
      <c r="EM46" s="43">
        <f t="shared" si="76"/>
        <v>0</v>
      </c>
      <c r="EN46" s="43">
        <f t="shared" si="77"/>
        <v>0</v>
      </c>
      <c r="EO46" s="43">
        <f t="shared" si="78"/>
        <v>0</v>
      </c>
      <c r="EP46" s="43">
        <f t="shared" si="79"/>
        <v>0</v>
      </c>
      <c r="EQ46" s="19" t="str">
        <f t="shared" si="80"/>
        <v/>
      </c>
      <c r="ER46" s="19" t="str">
        <f t="shared" si="81"/>
        <v/>
      </c>
      <c r="ES46" s="19" t="str">
        <f t="shared" si="82"/>
        <v/>
      </c>
      <c r="ET46" s="19" t="str">
        <f t="shared" si="83"/>
        <v/>
      </c>
      <c r="EU46" s="19" t="str">
        <f t="shared" si="84"/>
        <v/>
      </c>
      <c r="EV46" s="19" t="str">
        <f t="shared" si="85"/>
        <v/>
      </c>
      <c r="EW46" s="19" t="str">
        <f t="shared" si="86"/>
        <v/>
      </c>
      <c r="EX46" s="19" t="str">
        <f t="shared" si="87"/>
        <v/>
      </c>
      <c r="EY46" s="19" t="str">
        <f t="shared" si="88"/>
        <v/>
      </c>
      <c r="EZ46" s="19" t="str">
        <f t="shared" si="89"/>
        <v/>
      </c>
      <c r="FA46" s="19" t="str">
        <f t="shared" si="90"/>
        <v/>
      </c>
      <c r="FB46" s="19" t="str">
        <f t="shared" si="91"/>
        <v/>
      </c>
      <c r="FC46" s="19" t="str">
        <f t="shared" si="92"/>
        <v/>
      </c>
      <c r="FD46" s="19" t="str">
        <f t="shared" si="93"/>
        <v/>
      </c>
      <c r="FE46" s="19" t="str">
        <f t="shared" si="94"/>
        <v/>
      </c>
      <c r="FF46" s="19" t="str">
        <f t="shared" si="95"/>
        <v/>
      </c>
      <c r="FG46" s="19" t="str">
        <f t="shared" si="96"/>
        <v/>
      </c>
      <c r="FH46" s="19" t="str">
        <f t="shared" si="97"/>
        <v/>
      </c>
      <c r="FI46" s="19" t="str">
        <f t="shared" si="98"/>
        <v/>
      </c>
      <c r="FJ46" s="19" t="str">
        <f t="shared" si="99"/>
        <v/>
      </c>
      <c r="FK46" s="19" t="str">
        <f t="shared" si="100"/>
        <v/>
      </c>
      <c r="FL46" s="19" t="str">
        <f t="shared" si="101"/>
        <v/>
      </c>
      <c r="FM46" s="19" t="str">
        <f t="shared" si="102"/>
        <v/>
      </c>
      <c r="FN46" s="19" t="str">
        <f t="shared" si="103"/>
        <v/>
      </c>
      <c r="FO46" s="19" t="str">
        <f t="shared" si="104"/>
        <v/>
      </c>
      <c r="FP46" s="19">
        <f t="shared" si="105"/>
        <v>0</v>
      </c>
      <c r="FQ46" s="85"/>
    </row>
    <row r="47" spans="1:173" ht="17.399999999999999" customHeight="1" thickBot="1" x14ac:dyDescent="0.65">
      <c r="A47" s="40"/>
      <c r="B47" s="40"/>
      <c r="C47" s="40"/>
      <c r="D47" s="40"/>
      <c r="E47" s="40"/>
      <c r="F47" s="40"/>
      <c r="G47" s="40"/>
      <c r="H47" s="40"/>
      <c r="I47" s="140"/>
      <c r="K47" s="44">
        <v>43</v>
      </c>
      <c r="L47" s="50" t="str">
        <f t="shared" si="2"/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91">
        <f t="shared" si="3"/>
        <v>0</v>
      </c>
      <c r="AM47" s="20" t="str">
        <f>IF('point-grade'!M47="ร","ร",IF('point-grade'!M47="มส","มส",IF('point-grade'!M47="-","ร",IF('point-grade'!M47="","",IF('point-grade'!M47&gt;=80,4,IF('point-grade'!M47&gt;=75,3.5,IF('point-grade'!M47&gt;=70,3,IF('point-grade'!M47&gt;=65,2.5,IF('point-grade'!M47&gt;=60,2,IF('point-grade'!M47&gt;=55,1.5,IF('point-grade'!M47&gt;=50,1,0)))))))))))</f>
        <v/>
      </c>
      <c r="AN47" s="20" t="str">
        <f>IF('point-grade'!N47="ร","ร",IF('point-grade'!N47="มส","มส",IF('point-grade'!N47="-","ร",IF('point-grade'!N47="","",IF('point-grade'!N47&gt;=80,4,IF('point-grade'!N47&gt;=75,3.5,IF('point-grade'!N47&gt;=70,3,IF('point-grade'!N47&gt;=65,2.5,IF('point-grade'!N47&gt;=60,2,IF('point-grade'!N47&gt;=55,1.5,IF('point-grade'!N47&gt;=50,1,0)))))))))))</f>
        <v/>
      </c>
      <c r="AO47" s="20" t="str">
        <f>IF('point-grade'!O47="ร","ร",IF('point-grade'!O47="มส","มส",IF('point-grade'!O47="-","ร",IF('point-grade'!O47="","",IF('point-grade'!O47&gt;=80,4,IF('point-grade'!O47&gt;=75,3.5,IF('point-grade'!O47&gt;=70,3,IF('point-grade'!O47&gt;=65,2.5,IF('point-grade'!O47&gt;=60,2,IF('point-grade'!O47&gt;=55,1.5,IF('point-grade'!O47&gt;=50,1,0)))))))))))</f>
        <v/>
      </c>
      <c r="AP47" s="20" t="str">
        <f>IF('point-grade'!P47="ร","ร",IF('point-grade'!P47="มส","มส",IF('point-grade'!P47="-","ร",IF('point-grade'!P47="","",IF('point-grade'!P47&gt;=80,4,IF('point-grade'!P47&gt;=75,3.5,IF('point-grade'!P47&gt;=70,3,IF('point-grade'!P47&gt;=65,2.5,IF('point-grade'!P47&gt;=60,2,IF('point-grade'!P47&gt;=55,1.5,IF('point-grade'!P47&gt;=50,1,0)))))))))))</f>
        <v/>
      </c>
      <c r="AQ47" s="20" t="str">
        <f>IF('point-grade'!Q47="ร","ร",IF('point-grade'!Q47="มส","มส",IF('point-grade'!Q47="-","ร",IF('point-grade'!Q47="","",IF('point-grade'!Q47&gt;=80,4,IF('point-grade'!Q47&gt;=75,3.5,IF('point-grade'!Q47&gt;=70,3,IF('point-grade'!Q47&gt;=65,2.5,IF('point-grade'!Q47&gt;=60,2,IF('point-grade'!Q47&gt;=55,1.5,IF('point-grade'!Q47&gt;=50,1,0)))))))))))</f>
        <v/>
      </c>
      <c r="AR47" s="20" t="str">
        <f>IF('point-grade'!R47="ร","ร",IF('point-grade'!R47="มส","มส",IF('point-grade'!R47="-","ร",IF('point-grade'!R47="","",IF('point-grade'!R47&gt;=80,4,IF('point-grade'!R47&gt;=75,3.5,IF('point-grade'!R47&gt;=70,3,IF('point-grade'!R47&gt;=65,2.5,IF('point-grade'!R47&gt;=60,2,IF('point-grade'!R47&gt;=55,1.5,IF('point-grade'!R47&gt;=50,1,0)))))))))))</f>
        <v/>
      </c>
      <c r="AS47" s="20" t="str">
        <f>IF('point-grade'!S47="ร","ร",IF('point-grade'!S47="มส","มส",IF('point-grade'!S47="-","ร",IF('point-grade'!S47="","",IF('point-grade'!S47&gt;=80,4,IF('point-grade'!S47&gt;=75,3.5,IF('point-grade'!S47&gt;=70,3,IF('point-grade'!S47&gt;=65,2.5,IF('point-grade'!S47&gt;=60,2,IF('point-grade'!S47&gt;=55,1.5,IF('point-grade'!S47&gt;=50,1,0)))))))))))</f>
        <v/>
      </c>
      <c r="AT47" s="20" t="str">
        <f>IF('point-grade'!T47="ร","ร",IF('point-grade'!T47="มส","มส",IF('point-grade'!T47="-","ร",IF('point-grade'!T47="","",IF('point-grade'!T47&gt;=80,4,IF('point-grade'!T47&gt;=75,3.5,IF('point-grade'!T47&gt;=70,3,IF('point-grade'!T47&gt;=65,2.5,IF('point-grade'!T47&gt;=60,2,IF('point-grade'!T47&gt;=55,1.5,IF('point-grade'!T47&gt;=50,1,0)))))))))))</f>
        <v/>
      </c>
      <c r="AU47" s="20" t="str">
        <f>IF('point-grade'!U47="ร","ร",IF('point-grade'!U47="มส","มส",IF('point-grade'!U47="-","ร",IF('point-grade'!U47="","",IF('point-grade'!U47&gt;=80,4,IF('point-grade'!U47&gt;=75,3.5,IF('point-grade'!U47&gt;=70,3,IF('point-grade'!U47&gt;=65,2.5,IF('point-grade'!U47&gt;=60,2,IF('point-grade'!U47&gt;=55,1.5,IF('point-grade'!U47&gt;=50,1,0)))))))))))</f>
        <v/>
      </c>
      <c r="AV47" s="20" t="str">
        <f>IF('point-grade'!V47="ร","ร",IF('point-grade'!V47="มส","มส",IF('point-grade'!V47="-","ร",IF('point-grade'!V47="","",IF('point-grade'!V47&gt;=80,4,IF('point-grade'!V47&gt;=75,3.5,IF('point-grade'!V47&gt;=70,3,IF('point-grade'!V47&gt;=65,2.5,IF('point-grade'!V47&gt;=60,2,IF('point-grade'!V47&gt;=55,1.5,IF('point-grade'!V47&gt;=50,1,0)))))))))))</f>
        <v/>
      </c>
      <c r="AW47" s="20" t="str">
        <f>IF('point-grade'!W47="ร","ร",IF('point-grade'!W47="มส","มส",IF('point-grade'!W47="-","ร",IF('point-grade'!W47="","",IF('point-grade'!W47&gt;=80,4,IF('point-grade'!W47&gt;=75,3.5,IF('point-grade'!W47&gt;=70,3,IF('point-grade'!W47&gt;=65,2.5,IF('point-grade'!W47&gt;=60,2,IF('point-grade'!W47&gt;=55,1.5,IF('point-grade'!W47&gt;=50,1,0)))))))))))</f>
        <v/>
      </c>
      <c r="AX47" s="20" t="str">
        <f>IF('point-grade'!X47="ร","ร",IF('point-grade'!X47="มส","มส",IF('point-grade'!X47="-","ร",IF('point-grade'!X47="","",IF('point-grade'!X47&gt;=80,4,IF('point-grade'!X47&gt;=75,3.5,IF('point-grade'!X47&gt;=70,3,IF('point-grade'!X47&gt;=65,2.5,IF('point-grade'!X47&gt;=60,2,IF('point-grade'!X47&gt;=55,1.5,IF('point-grade'!X47&gt;=50,1,0)))))))))))</f>
        <v/>
      </c>
      <c r="AY47" s="20" t="str">
        <f>IF('point-grade'!Y47="ร","ร",IF('point-grade'!Y47="มส","มส",IF('point-grade'!Y47="-","ร",IF('point-grade'!Y47="","",IF('point-grade'!Y47&gt;=80,4,IF('point-grade'!Y47&gt;=75,3.5,IF('point-grade'!Y47&gt;=70,3,IF('point-grade'!Y47&gt;=65,2.5,IF('point-grade'!Y47&gt;=60,2,IF('point-grade'!Y47&gt;=55,1.5,IF('point-grade'!Y47&gt;=50,1,0)))))))))))</f>
        <v/>
      </c>
      <c r="AZ47" s="20" t="str">
        <f>IF('point-grade'!Z47="ร","ร",IF('point-grade'!Z47="มส","มส",IF('point-grade'!Z47="-","ร",IF('point-grade'!Z47="","",IF('point-grade'!Z47&gt;=80,4,IF('point-grade'!Z47&gt;=75,3.5,IF('point-grade'!Z47&gt;=70,3,IF('point-grade'!Z47&gt;=65,2.5,IF('point-grade'!Z47&gt;=60,2,IF('point-grade'!Z47&gt;=55,1.5,IF('point-grade'!Z47&gt;=50,1,0)))))))))))</f>
        <v/>
      </c>
      <c r="BA47" s="20" t="str">
        <f>IF('point-grade'!AA47="ร","ร",IF('point-grade'!AA47="มส","มส",IF('point-grade'!AA47="-","ร",IF('point-grade'!AA47="","",IF('point-grade'!AA47&gt;=80,4,IF('point-grade'!AA47&gt;=75,3.5,IF('point-grade'!AA47&gt;=70,3,IF('point-grade'!AA47&gt;=65,2.5,IF('point-grade'!AA47&gt;=60,2,IF('point-grade'!AA47&gt;=55,1.5,IF('point-grade'!AA47&gt;=50,1,0)))))))))))</f>
        <v/>
      </c>
      <c r="BB47" s="20" t="str">
        <f>IF('point-grade'!AB47="ร","ร",IF('point-grade'!AB47="มส","มส",IF('point-grade'!AB47="-","ร",IF('point-grade'!AB47="","",IF('point-grade'!AB47&gt;=80,4,IF('point-grade'!AB47&gt;=75,3.5,IF('point-grade'!AB47&gt;=70,3,IF('point-grade'!AB47&gt;=65,2.5,IF('point-grade'!AB47&gt;=60,2,IF('point-grade'!AB47&gt;=55,1.5,IF('point-grade'!AB47&gt;=50,1,0)))))))))))</f>
        <v/>
      </c>
      <c r="BC47" s="20" t="str">
        <f>IF('point-grade'!AC47="ร","ร",IF('point-grade'!AC47="มส","มส",IF('point-grade'!AC47="-","ร",IF('point-grade'!AC47="","",IF('point-grade'!AC47&gt;=80,4,IF('point-grade'!AC47&gt;=75,3.5,IF('point-grade'!AC47&gt;=70,3,IF('point-grade'!AC47&gt;=65,2.5,IF('point-grade'!AC47&gt;=60,2,IF('point-grade'!AC47&gt;=55,1.5,IF('point-grade'!AC47&gt;=50,1,0)))))))))))</f>
        <v/>
      </c>
      <c r="BD47" s="20" t="str">
        <f>IF('point-grade'!AD47="ร","ร",IF('point-grade'!AD47="มส","มส",IF('point-grade'!AD47="-","ร",IF('point-grade'!AD47="","",IF('point-grade'!AD47&gt;=80,4,IF('point-grade'!AD47&gt;=75,3.5,IF('point-grade'!AD47&gt;=70,3,IF('point-grade'!AD47&gt;=65,2.5,IF('point-grade'!AD47&gt;=60,2,IF('point-grade'!AD47&gt;=55,1.5,IF('point-grade'!AD47&gt;=50,1,0)))))))))))</f>
        <v/>
      </c>
      <c r="BE47" s="20" t="str">
        <f>IF('point-grade'!AE47="ร","ร",IF('point-grade'!AE47="มส","มส",IF('point-grade'!AE47="-","ร",IF('point-grade'!AE47="","",IF('point-grade'!AE47&gt;=80,4,IF('point-grade'!AE47&gt;=75,3.5,IF('point-grade'!AE47&gt;=70,3,IF('point-grade'!AE47&gt;=65,2.5,IF('point-grade'!AE47&gt;=60,2,IF('point-grade'!AE47&gt;=55,1.5,IF('point-grade'!AE47&gt;=50,1,0)))))))))))</f>
        <v/>
      </c>
      <c r="BF47" s="20" t="str">
        <f>IF('point-grade'!AF47="ร","ร",IF('point-grade'!AF47="มส","มส",IF('point-grade'!AF47="-","ร",IF('point-grade'!AF47="","",IF('point-grade'!AF47&gt;=80,4,IF('point-grade'!AF47&gt;=75,3.5,IF('point-grade'!AF47&gt;=70,3,IF('point-grade'!AF47&gt;=65,2.5,IF('point-grade'!AF47&gt;=60,2,IF('point-grade'!AF47&gt;=55,1.5,IF('point-grade'!AF47&gt;=50,1,0)))))))))))</f>
        <v/>
      </c>
      <c r="BG47" s="20" t="str">
        <f>IF('point-grade'!AG47="ร","ร",IF('point-grade'!AG47="มส","มส",IF('point-grade'!AG47="-","ร",IF('point-grade'!AG47="","",IF('point-grade'!AG47&gt;=80,4,IF('point-grade'!AG47&gt;=75,3.5,IF('point-grade'!AG47&gt;=70,3,IF('point-grade'!AG47&gt;=65,2.5,IF('point-grade'!AG47&gt;=60,2,IF('point-grade'!AG47&gt;=55,1.5,IF('point-grade'!AG47&gt;=50,1,0)))))))))))</f>
        <v/>
      </c>
      <c r="BH47" s="20" t="str">
        <f>IF('point-grade'!AH47="ร","ร",IF('point-grade'!AH47="มส","มส",IF('point-grade'!AH47="-","ร",IF('point-grade'!AH47="","",IF('point-grade'!AH47&gt;=80,4,IF('point-grade'!AH47&gt;=75,3.5,IF('point-grade'!AH47&gt;=70,3,IF('point-grade'!AH47&gt;=65,2.5,IF('point-grade'!AH47&gt;=60,2,IF('point-grade'!AH47&gt;=55,1.5,IF('point-grade'!AH47&gt;=50,1,0)))))))))))</f>
        <v/>
      </c>
      <c r="BI47" s="20" t="str">
        <f>IF('point-grade'!AI47="ร","ร",IF('point-grade'!AI47="มส","มส",IF('point-grade'!AI47="-","ร",IF('point-grade'!AI47="","",IF('point-grade'!AI47&gt;=80,4,IF('point-grade'!AI47&gt;=75,3.5,IF('point-grade'!AI47&gt;=70,3,IF('point-grade'!AI47&gt;=65,2.5,IF('point-grade'!AI47&gt;=60,2,IF('point-grade'!AI47&gt;=55,1.5,IF('point-grade'!AI47&gt;=50,1,0)))))))))))</f>
        <v/>
      </c>
      <c r="BJ47" s="20" t="str">
        <f>IF('point-grade'!AJ47="ร","ร",IF('point-grade'!AJ47="มส","มส",IF('point-grade'!AJ47="-","ร",IF('point-grade'!AJ47="","",IF('point-grade'!AJ47&gt;=80,4,IF('point-grade'!AJ47&gt;=75,3.5,IF('point-grade'!AJ47&gt;=70,3,IF('point-grade'!AJ47&gt;=65,2.5,IF('point-grade'!AJ47&gt;=60,2,IF('point-grade'!AJ47&gt;=55,1.5,IF('point-grade'!AJ47&gt;=50,1,0)))))))))))</f>
        <v/>
      </c>
      <c r="BK47" s="20" t="str">
        <f>IF('point-grade'!AK47="ร","ร",IF('point-grade'!AK47="มส","มส",IF('point-grade'!AK47="-","ร",IF('point-grade'!AK47="","",IF('point-grade'!AK47&gt;=80,4,IF('point-grade'!AK47&gt;=75,3.5,IF('point-grade'!AK47&gt;=70,3,IF('point-grade'!AK47&gt;=65,2.5,IF('point-grade'!AK47&gt;=60,2,IF('point-grade'!AK47&gt;=55,1.5,IF('point-grade'!AK47&gt;=50,1,0)))))))))))</f>
        <v/>
      </c>
      <c r="BL47" s="20"/>
      <c r="BM47" s="35" t="str">
        <f t="shared" si="4"/>
        <v/>
      </c>
      <c r="BN47" s="35" t="str">
        <f t="shared" si="5"/>
        <v/>
      </c>
      <c r="BO47" s="35" t="str">
        <f t="shared" si="6"/>
        <v/>
      </c>
      <c r="BP47" s="35" t="str">
        <f t="shared" si="7"/>
        <v/>
      </c>
      <c r="BQ47" s="35" t="str">
        <f t="shared" si="8"/>
        <v/>
      </c>
      <c r="BR47" s="35" t="str">
        <f t="shared" si="9"/>
        <v/>
      </c>
      <c r="BS47" s="35" t="str">
        <f t="shared" si="10"/>
        <v/>
      </c>
      <c r="BT47" s="35" t="str">
        <f t="shared" si="11"/>
        <v/>
      </c>
      <c r="BU47" s="35" t="str">
        <f t="shared" si="12"/>
        <v/>
      </c>
      <c r="BV47" s="35" t="str">
        <f t="shared" si="13"/>
        <v/>
      </c>
      <c r="BW47" s="35" t="str">
        <f t="shared" si="14"/>
        <v/>
      </c>
      <c r="BX47" s="35" t="str">
        <f t="shared" si="15"/>
        <v/>
      </c>
      <c r="BY47" s="35" t="str">
        <f t="shared" si="16"/>
        <v/>
      </c>
      <c r="BZ47" s="35" t="str">
        <f t="shared" si="17"/>
        <v/>
      </c>
      <c r="CA47" s="35" t="str">
        <f t="shared" si="18"/>
        <v/>
      </c>
      <c r="CB47" s="35" t="str">
        <f t="shared" si="19"/>
        <v/>
      </c>
      <c r="CC47" s="35" t="str">
        <f t="shared" si="20"/>
        <v/>
      </c>
      <c r="CD47" s="35" t="str">
        <f t="shared" si="21"/>
        <v/>
      </c>
      <c r="CE47" s="35" t="str">
        <f t="shared" si="22"/>
        <v/>
      </c>
      <c r="CF47" s="35" t="str">
        <f t="shared" si="23"/>
        <v/>
      </c>
      <c r="CG47" s="35" t="str">
        <f t="shared" si="24"/>
        <v/>
      </c>
      <c r="CH47" s="35" t="str">
        <f t="shared" si="25"/>
        <v/>
      </c>
      <c r="CI47" s="35" t="str">
        <f t="shared" si="26"/>
        <v/>
      </c>
      <c r="CJ47" s="35" t="str">
        <f t="shared" si="27"/>
        <v/>
      </c>
      <c r="CK47" s="35" t="str">
        <f t="shared" si="28"/>
        <v/>
      </c>
      <c r="CL47" s="87" t="str">
        <f t="shared" si="29"/>
        <v>0</v>
      </c>
      <c r="CM47" s="87">
        <f>FLOOR('point-grade'!CO47,0.01)</f>
        <v>0</v>
      </c>
      <c r="CN47" s="82" t="str">
        <f t="shared" si="106"/>
        <v/>
      </c>
      <c r="CO47" s="145" t="str">
        <f t="shared" si="107"/>
        <v>0</v>
      </c>
      <c r="CP47" s="51">
        <f t="shared" si="30"/>
        <v>0</v>
      </c>
      <c r="CQ47" s="51">
        <f t="shared" si="31"/>
        <v>0</v>
      </c>
      <c r="CR47" s="51">
        <f t="shared" si="32"/>
        <v>0</v>
      </c>
      <c r="CS47" s="51">
        <f t="shared" si="33"/>
        <v>0</v>
      </c>
      <c r="CT47" s="51">
        <f t="shared" si="34"/>
        <v>0</v>
      </c>
      <c r="CU47" s="51">
        <f t="shared" si="35"/>
        <v>0</v>
      </c>
      <c r="CV47" s="51">
        <f t="shared" si="36"/>
        <v>0</v>
      </c>
      <c r="CW47" s="51">
        <f t="shared" si="37"/>
        <v>0</v>
      </c>
      <c r="CX47" s="51">
        <f t="shared" si="38"/>
        <v>0</v>
      </c>
      <c r="CY47" s="51">
        <f t="shared" si="39"/>
        <v>0</v>
      </c>
      <c r="CZ47" s="51">
        <f t="shared" si="40"/>
        <v>0</v>
      </c>
      <c r="DA47" s="51">
        <f t="shared" si="41"/>
        <v>0</v>
      </c>
      <c r="DB47" s="51">
        <f t="shared" si="42"/>
        <v>0</v>
      </c>
      <c r="DC47" s="51">
        <f t="shared" si="43"/>
        <v>0</v>
      </c>
      <c r="DD47" s="51">
        <f t="shared" si="44"/>
        <v>0</v>
      </c>
      <c r="DF47" s="51">
        <f t="shared" si="45"/>
        <v>0</v>
      </c>
      <c r="DG47" s="51">
        <f t="shared" si="46"/>
        <v>0</v>
      </c>
      <c r="DH47" s="51">
        <f t="shared" si="47"/>
        <v>0</v>
      </c>
      <c r="DI47" s="51">
        <f t="shared" si="48"/>
        <v>0</v>
      </c>
      <c r="DJ47" s="51">
        <f t="shared" si="49"/>
        <v>0</v>
      </c>
      <c r="DK47" s="51">
        <f t="shared" si="50"/>
        <v>0</v>
      </c>
      <c r="DL47" s="51">
        <f t="shared" si="51"/>
        <v>0</v>
      </c>
      <c r="DM47" s="51">
        <f t="shared" si="52"/>
        <v>0</v>
      </c>
      <c r="DN47" s="51">
        <f t="shared" si="53"/>
        <v>0</v>
      </c>
      <c r="DO47" s="51">
        <f t="shared" si="54"/>
        <v>0</v>
      </c>
      <c r="DQ47" s="43">
        <f t="shared" si="55"/>
        <v>0</v>
      </c>
      <c r="DR47" s="43">
        <f t="shared" si="56"/>
        <v>0</v>
      </c>
      <c r="DS47" s="43">
        <f t="shared" si="57"/>
        <v>0</v>
      </c>
      <c r="DT47" s="43">
        <f t="shared" si="58"/>
        <v>0</v>
      </c>
      <c r="DU47" s="43">
        <f t="shared" si="59"/>
        <v>0</v>
      </c>
      <c r="DV47" s="43">
        <f t="shared" si="60"/>
        <v>0</v>
      </c>
      <c r="DW47" s="43">
        <f t="shared" si="61"/>
        <v>0</v>
      </c>
      <c r="DX47" s="43">
        <f t="shared" si="62"/>
        <v>0</v>
      </c>
      <c r="DY47" s="43">
        <f t="shared" si="63"/>
        <v>0</v>
      </c>
      <c r="DZ47" s="43">
        <f t="shared" si="64"/>
        <v>0</v>
      </c>
      <c r="EA47" s="43">
        <f t="shared" si="65"/>
        <v>0</v>
      </c>
      <c r="EB47" s="43">
        <f t="shared" si="66"/>
        <v>0</v>
      </c>
      <c r="EC47" s="43">
        <f t="shared" si="67"/>
        <v>0</v>
      </c>
      <c r="ED47" s="43">
        <f t="shared" si="68"/>
        <v>0</v>
      </c>
      <c r="EE47" s="43">
        <f t="shared" si="69"/>
        <v>0</v>
      </c>
      <c r="EG47" s="43">
        <f t="shared" si="70"/>
        <v>0</v>
      </c>
      <c r="EH47" s="43">
        <f t="shared" si="71"/>
        <v>0</v>
      </c>
      <c r="EI47" s="43">
        <f t="shared" si="72"/>
        <v>0</v>
      </c>
      <c r="EJ47" s="43">
        <f t="shared" si="73"/>
        <v>0</v>
      </c>
      <c r="EK47" s="43">
        <f t="shared" si="74"/>
        <v>0</v>
      </c>
      <c r="EL47" s="43">
        <f t="shared" si="75"/>
        <v>0</v>
      </c>
      <c r="EM47" s="43">
        <f t="shared" si="76"/>
        <v>0</v>
      </c>
      <c r="EN47" s="43">
        <f t="shared" si="77"/>
        <v>0</v>
      </c>
      <c r="EO47" s="43">
        <f t="shared" si="78"/>
        <v>0</v>
      </c>
      <c r="EP47" s="43">
        <f t="shared" si="79"/>
        <v>0</v>
      </c>
      <c r="EQ47" s="19" t="str">
        <f t="shared" si="80"/>
        <v/>
      </c>
      <c r="ER47" s="19" t="str">
        <f t="shared" si="81"/>
        <v/>
      </c>
      <c r="ES47" s="19" t="str">
        <f t="shared" si="82"/>
        <v/>
      </c>
      <c r="ET47" s="19" t="str">
        <f t="shared" si="83"/>
        <v/>
      </c>
      <c r="EU47" s="19" t="str">
        <f t="shared" si="84"/>
        <v/>
      </c>
      <c r="EV47" s="19" t="str">
        <f t="shared" si="85"/>
        <v/>
      </c>
      <c r="EW47" s="19" t="str">
        <f t="shared" si="86"/>
        <v/>
      </c>
      <c r="EX47" s="19" t="str">
        <f t="shared" si="87"/>
        <v/>
      </c>
      <c r="EY47" s="19" t="str">
        <f t="shared" si="88"/>
        <v/>
      </c>
      <c r="EZ47" s="19" t="str">
        <f t="shared" si="89"/>
        <v/>
      </c>
      <c r="FA47" s="19" t="str">
        <f t="shared" si="90"/>
        <v/>
      </c>
      <c r="FB47" s="19" t="str">
        <f t="shared" si="91"/>
        <v/>
      </c>
      <c r="FC47" s="19" t="str">
        <f t="shared" si="92"/>
        <v/>
      </c>
      <c r="FD47" s="19" t="str">
        <f t="shared" si="93"/>
        <v/>
      </c>
      <c r="FE47" s="19" t="str">
        <f t="shared" si="94"/>
        <v/>
      </c>
      <c r="FF47" s="19" t="str">
        <f t="shared" si="95"/>
        <v/>
      </c>
      <c r="FG47" s="19" t="str">
        <f t="shared" si="96"/>
        <v/>
      </c>
      <c r="FH47" s="19" t="str">
        <f t="shared" si="97"/>
        <v/>
      </c>
      <c r="FI47" s="19" t="str">
        <f t="shared" si="98"/>
        <v/>
      </c>
      <c r="FJ47" s="19" t="str">
        <f t="shared" si="99"/>
        <v/>
      </c>
      <c r="FK47" s="19" t="str">
        <f t="shared" si="100"/>
        <v/>
      </c>
      <c r="FL47" s="19" t="str">
        <f t="shared" si="101"/>
        <v/>
      </c>
      <c r="FM47" s="19" t="str">
        <f t="shared" si="102"/>
        <v/>
      </c>
      <c r="FN47" s="19" t="str">
        <f t="shared" si="103"/>
        <v/>
      </c>
      <c r="FO47" s="19" t="str">
        <f t="shared" si="104"/>
        <v/>
      </c>
      <c r="FP47" s="19">
        <f t="shared" si="105"/>
        <v>0</v>
      </c>
      <c r="FQ47" s="85"/>
    </row>
    <row r="48" spans="1:173" ht="17.399999999999999" customHeight="1" thickBot="1" x14ac:dyDescent="0.65">
      <c r="A48" s="40"/>
      <c r="B48" s="40"/>
      <c r="C48" s="40"/>
      <c r="D48" s="40"/>
      <c r="E48" s="40"/>
      <c r="F48" s="40"/>
      <c r="G48" s="40"/>
      <c r="H48" s="40"/>
      <c r="I48" s="140"/>
      <c r="K48" s="44">
        <v>44</v>
      </c>
      <c r="L48" s="50" t="str">
        <f t="shared" si="2"/>
        <v/>
      </c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91">
        <f t="shared" si="3"/>
        <v>0</v>
      </c>
      <c r="AM48" s="20" t="str">
        <f>IF('point-grade'!M48="ร","ร",IF('point-grade'!M48="มส","มส",IF('point-grade'!M48="-","ร",IF('point-grade'!M48="","",IF('point-grade'!M48&gt;=80,4,IF('point-grade'!M48&gt;=75,3.5,IF('point-grade'!M48&gt;=70,3,IF('point-grade'!M48&gt;=65,2.5,IF('point-grade'!M48&gt;=60,2,IF('point-grade'!M48&gt;=55,1.5,IF('point-grade'!M48&gt;=50,1,0)))))))))))</f>
        <v/>
      </c>
      <c r="AN48" s="20" t="str">
        <f>IF('point-grade'!N48="ร","ร",IF('point-grade'!N48="มส","มส",IF('point-grade'!N48="-","ร",IF('point-grade'!N48="","",IF('point-grade'!N48&gt;=80,4,IF('point-grade'!N48&gt;=75,3.5,IF('point-grade'!N48&gt;=70,3,IF('point-grade'!N48&gt;=65,2.5,IF('point-grade'!N48&gt;=60,2,IF('point-grade'!N48&gt;=55,1.5,IF('point-grade'!N48&gt;=50,1,0)))))))))))</f>
        <v/>
      </c>
      <c r="AO48" s="20" t="str">
        <f>IF('point-grade'!O48="ร","ร",IF('point-grade'!O48="มส","มส",IF('point-grade'!O48="-","ร",IF('point-grade'!O48="","",IF('point-grade'!O48&gt;=80,4,IF('point-grade'!O48&gt;=75,3.5,IF('point-grade'!O48&gt;=70,3,IF('point-grade'!O48&gt;=65,2.5,IF('point-grade'!O48&gt;=60,2,IF('point-grade'!O48&gt;=55,1.5,IF('point-grade'!O48&gt;=50,1,0)))))))))))</f>
        <v/>
      </c>
      <c r="AP48" s="20" t="str">
        <f>IF('point-grade'!P48="ร","ร",IF('point-grade'!P48="มส","มส",IF('point-grade'!P48="-","ร",IF('point-grade'!P48="","",IF('point-grade'!P48&gt;=80,4,IF('point-grade'!P48&gt;=75,3.5,IF('point-grade'!P48&gt;=70,3,IF('point-grade'!P48&gt;=65,2.5,IF('point-grade'!P48&gt;=60,2,IF('point-grade'!P48&gt;=55,1.5,IF('point-grade'!P48&gt;=50,1,0)))))))))))</f>
        <v/>
      </c>
      <c r="AQ48" s="20" t="str">
        <f>IF('point-grade'!Q48="ร","ร",IF('point-grade'!Q48="มส","มส",IF('point-grade'!Q48="-","ร",IF('point-grade'!Q48="","",IF('point-grade'!Q48&gt;=80,4,IF('point-grade'!Q48&gt;=75,3.5,IF('point-grade'!Q48&gt;=70,3,IF('point-grade'!Q48&gt;=65,2.5,IF('point-grade'!Q48&gt;=60,2,IF('point-grade'!Q48&gt;=55,1.5,IF('point-grade'!Q48&gt;=50,1,0)))))))))))</f>
        <v/>
      </c>
      <c r="AR48" s="20" t="str">
        <f>IF('point-grade'!R48="ร","ร",IF('point-grade'!R48="มส","มส",IF('point-grade'!R48="-","ร",IF('point-grade'!R48="","",IF('point-grade'!R48&gt;=80,4,IF('point-grade'!R48&gt;=75,3.5,IF('point-grade'!R48&gt;=70,3,IF('point-grade'!R48&gt;=65,2.5,IF('point-grade'!R48&gt;=60,2,IF('point-grade'!R48&gt;=55,1.5,IF('point-grade'!R48&gt;=50,1,0)))))))))))</f>
        <v/>
      </c>
      <c r="AS48" s="20" t="str">
        <f>IF('point-grade'!S48="ร","ร",IF('point-grade'!S48="มส","มส",IF('point-grade'!S48="-","ร",IF('point-grade'!S48="","",IF('point-grade'!S48&gt;=80,4,IF('point-grade'!S48&gt;=75,3.5,IF('point-grade'!S48&gt;=70,3,IF('point-grade'!S48&gt;=65,2.5,IF('point-grade'!S48&gt;=60,2,IF('point-grade'!S48&gt;=55,1.5,IF('point-grade'!S48&gt;=50,1,0)))))))))))</f>
        <v/>
      </c>
      <c r="AT48" s="20" t="str">
        <f>IF('point-grade'!T48="ร","ร",IF('point-grade'!T48="มส","มส",IF('point-grade'!T48="-","ร",IF('point-grade'!T48="","",IF('point-grade'!T48&gt;=80,4,IF('point-grade'!T48&gt;=75,3.5,IF('point-grade'!T48&gt;=70,3,IF('point-grade'!T48&gt;=65,2.5,IF('point-grade'!T48&gt;=60,2,IF('point-grade'!T48&gt;=55,1.5,IF('point-grade'!T48&gt;=50,1,0)))))))))))</f>
        <v/>
      </c>
      <c r="AU48" s="20" t="str">
        <f>IF('point-grade'!U48="ร","ร",IF('point-grade'!U48="มส","มส",IF('point-grade'!U48="-","ร",IF('point-grade'!U48="","",IF('point-grade'!U48&gt;=80,4,IF('point-grade'!U48&gt;=75,3.5,IF('point-grade'!U48&gt;=70,3,IF('point-grade'!U48&gt;=65,2.5,IF('point-grade'!U48&gt;=60,2,IF('point-grade'!U48&gt;=55,1.5,IF('point-grade'!U48&gt;=50,1,0)))))))))))</f>
        <v/>
      </c>
      <c r="AV48" s="20" t="str">
        <f>IF('point-grade'!V48="ร","ร",IF('point-grade'!V48="มส","มส",IF('point-grade'!V48="-","ร",IF('point-grade'!V48="","",IF('point-grade'!V48&gt;=80,4,IF('point-grade'!V48&gt;=75,3.5,IF('point-grade'!V48&gt;=70,3,IF('point-grade'!V48&gt;=65,2.5,IF('point-grade'!V48&gt;=60,2,IF('point-grade'!V48&gt;=55,1.5,IF('point-grade'!V48&gt;=50,1,0)))))))))))</f>
        <v/>
      </c>
      <c r="AW48" s="20" t="str">
        <f>IF('point-grade'!W48="ร","ร",IF('point-grade'!W48="มส","มส",IF('point-grade'!W48="-","ร",IF('point-grade'!W48="","",IF('point-grade'!W48&gt;=80,4,IF('point-grade'!W48&gt;=75,3.5,IF('point-grade'!W48&gt;=70,3,IF('point-grade'!W48&gt;=65,2.5,IF('point-grade'!W48&gt;=60,2,IF('point-grade'!W48&gt;=55,1.5,IF('point-grade'!W48&gt;=50,1,0)))))))))))</f>
        <v/>
      </c>
      <c r="AX48" s="20" t="str">
        <f>IF('point-grade'!X48="ร","ร",IF('point-grade'!X48="มส","มส",IF('point-grade'!X48="-","ร",IF('point-grade'!X48="","",IF('point-grade'!X48&gt;=80,4,IF('point-grade'!X48&gt;=75,3.5,IF('point-grade'!X48&gt;=70,3,IF('point-grade'!X48&gt;=65,2.5,IF('point-grade'!X48&gt;=60,2,IF('point-grade'!X48&gt;=55,1.5,IF('point-grade'!X48&gt;=50,1,0)))))))))))</f>
        <v/>
      </c>
      <c r="AY48" s="20" t="str">
        <f>IF('point-grade'!Y48="ร","ร",IF('point-grade'!Y48="มส","มส",IF('point-grade'!Y48="-","ร",IF('point-grade'!Y48="","",IF('point-grade'!Y48&gt;=80,4,IF('point-grade'!Y48&gt;=75,3.5,IF('point-grade'!Y48&gt;=70,3,IF('point-grade'!Y48&gt;=65,2.5,IF('point-grade'!Y48&gt;=60,2,IF('point-grade'!Y48&gt;=55,1.5,IF('point-grade'!Y48&gt;=50,1,0)))))))))))</f>
        <v/>
      </c>
      <c r="AZ48" s="20" t="str">
        <f>IF('point-grade'!Z48="ร","ร",IF('point-grade'!Z48="มส","มส",IF('point-grade'!Z48="-","ร",IF('point-grade'!Z48="","",IF('point-grade'!Z48&gt;=80,4,IF('point-grade'!Z48&gt;=75,3.5,IF('point-grade'!Z48&gt;=70,3,IF('point-grade'!Z48&gt;=65,2.5,IF('point-grade'!Z48&gt;=60,2,IF('point-grade'!Z48&gt;=55,1.5,IF('point-grade'!Z48&gt;=50,1,0)))))))))))</f>
        <v/>
      </c>
      <c r="BA48" s="20" t="str">
        <f>IF('point-grade'!AA48="ร","ร",IF('point-grade'!AA48="มส","มส",IF('point-grade'!AA48="-","ร",IF('point-grade'!AA48="","",IF('point-grade'!AA48&gt;=80,4,IF('point-grade'!AA48&gt;=75,3.5,IF('point-grade'!AA48&gt;=70,3,IF('point-grade'!AA48&gt;=65,2.5,IF('point-grade'!AA48&gt;=60,2,IF('point-grade'!AA48&gt;=55,1.5,IF('point-grade'!AA48&gt;=50,1,0)))))))))))</f>
        <v/>
      </c>
      <c r="BB48" s="20" t="str">
        <f>IF('point-grade'!AB48="ร","ร",IF('point-grade'!AB48="มส","มส",IF('point-grade'!AB48="-","ร",IF('point-grade'!AB48="","",IF('point-grade'!AB48&gt;=80,4,IF('point-grade'!AB48&gt;=75,3.5,IF('point-grade'!AB48&gt;=70,3,IF('point-grade'!AB48&gt;=65,2.5,IF('point-grade'!AB48&gt;=60,2,IF('point-grade'!AB48&gt;=55,1.5,IF('point-grade'!AB48&gt;=50,1,0)))))))))))</f>
        <v/>
      </c>
      <c r="BC48" s="20" t="str">
        <f>IF('point-grade'!AC48="ร","ร",IF('point-grade'!AC48="มส","มส",IF('point-grade'!AC48="-","ร",IF('point-grade'!AC48="","",IF('point-grade'!AC48&gt;=80,4,IF('point-grade'!AC48&gt;=75,3.5,IF('point-grade'!AC48&gt;=70,3,IF('point-grade'!AC48&gt;=65,2.5,IF('point-grade'!AC48&gt;=60,2,IF('point-grade'!AC48&gt;=55,1.5,IF('point-grade'!AC48&gt;=50,1,0)))))))))))</f>
        <v/>
      </c>
      <c r="BD48" s="20" t="str">
        <f>IF('point-grade'!AD48="ร","ร",IF('point-grade'!AD48="มส","มส",IF('point-grade'!AD48="-","ร",IF('point-grade'!AD48="","",IF('point-grade'!AD48&gt;=80,4,IF('point-grade'!AD48&gt;=75,3.5,IF('point-grade'!AD48&gt;=70,3,IF('point-grade'!AD48&gt;=65,2.5,IF('point-grade'!AD48&gt;=60,2,IF('point-grade'!AD48&gt;=55,1.5,IF('point-grade'!AD48&gt;=50,1,0)))))))))))</f>
        <v/>
      </c>
      <c r="BE48" s="20" t="str">
        <f>IF('point-grade'!AE48="ร","ร",IF('point-grade'!AE48="มส","มส",IF('point-grade'!AE48="-","ร",IF('point-grade'!AE48="","",IF('point-grade'!AE48&gt;=80,4,IF('point-grade'!AE48&gt;=75,3.5,IF('point-grade'!AE48&gt;=70,3,IF('point-grade'!AE48&gt;=65,2.5,IF('point-grade'!AE48&gt;=60,2,IF('point-grade'!AE48&gt;=55,1.5,IF('point-grade'!AE48&gt;=50,1,0)))))))))))</f>
        <v/>
      </c>
      <c r="BF48" s="20" t="str">
        <f>IF('point-grade'!AF48="ร","ร",IF('point-grade'!AF48="มส","มส",IF('point-grade'!AF48="-","ร",IF('point-grade'!AF48="","",IF('point-grade'!AF48&gt;=80,4,IF('point-grade'!AF48&gt;=75,3.5,IF('point-grade'!AF48&gt;=70,3,IF('point-grade'!AF48&gt;=65,2.5,IF('point-grade'!AF48&gt;=60,2,IF('point-grade'!AF48&gt;=55,1.5,IF('point-grade'!AF48&gt;=50,1,0)))))))))))</f>
        <v/>
      </c>
      <c r="BG48" s="20" t="str">
        <f>IF('point-grade'!AG48="ร","ร",IF('point-grade'!AG48="มส","มส",IF('point-grade'!AG48="-","ร",IF('point-grade'!AG48="","",IF('point-grade'!AG48&gt;=80,4,IF('point-grade'!AG48&gt;=75,3.5,IF('point-grade'!AG48&gt;=70,3,IF('point-grade'!AG48&gt;=65,2.5,IF('point-grade'!AG48&gt;=60,2,IF('point-grade'!AG48&gt;=55,1.5,IF('point-grade'!AG48&gt;=50,1,0)))))))))))</f>
        <v/>
      </c>
      <c r="BH48" s="20" t="str">
        <f>IF('point-grade'!AH48="ร","ร",IF('point-grade'!AH48="มส","มส",IF('point-grade'!AH48="-","ร",IF('point-grade'!AH48="","",IF('point-grade'!AH48&gt;=80,4,IF('point-grade'!AH48&gt;=75,3.5,IF('point-grade'!AH48&gt;=70,3,IF('point-grade'!AH48&gt;=65,2.5,IF('point-grade'!AH48&gt;=60,2,IF('point-grade'!AH48&gt;=55,1.5,IF('point-grade'!AH48&gt;=50,1,0)))))))))))</f>
        <v/>
      </c>
      <c r="BI48" s="20" t="str">
        <f>IF('point-grade'!AI48="ร","ร",IF('point-grade'!AI48="มส","มส",IF('point-grade'!AI48="-","ร",IF('point-grade'!AI48="","",IF('point-grade'!AI48&gt;=80,4,IF('point-grade'!AI48&gt;=75,3.5,IF('point-grade'!AI48&gt;=70,3,IF('point-grade'!AI48&gt;=65,2.5,IF('point-grade'!AI48&gt;=60,2,IF('point-grade'!AI48&gt;=55,1.5,IF('point-grade'!AI48&gt;=50,1,0)))))))))))</f>
        <v/>
      </c>
      <c r="BJ48" s="20" t="str">
        <f>IF('point-grade'!AJ48="ร","ร",IF('point-grade'!AJ48="มส","มส",IF('point-grade'!AJ48="-","ร",IF('point-grade'!AJ48="","",IF('point-grade'!AJ48&gt;=80,4,IF('point-grade'!AJ48&gt;=75,3.5,IF('point-grade'!AJ48&gt;=70,3,IF('point-grade'!AJ48&gt;=65,2.5,IF('point-grade'!AJ48&gt;=60,2,IF('point-grade'!AJ48&gt;=55,1.5,IF('point-grade'!AJ48&gt;=50,1,0)))))))))))</f>
        <v/>
      </c>
      <c r="BK48" s="20" t="str">
        <f>IF('point-grade'!AK48="ร","ร",IF('point-grade'!AK48="มส","มส",IF('point-grade'!AK48="-","ร",IF('point-grade'!AK48="","",IF('point-grade'!AK48&gt;=80,4,IF('point-grade'!AK48&gt;=75,3.5,IF('point-grade'!AK48&gt;=70,3,IF('point-grade'!AK48&gt;=65,2.5,IF('point-grade'!AK48&gt;=60,2,IF('point-grade'!AK48&gt;=55,1.5,IF('point-grade'!AK48&gt;=50,1,0)))))))))))</f>
        <v/>
      </c>
      <c r="BL48" s="20"/>
      <c r="BM48" s="35" t="str">
        <f t="shared" si="4"/>
        <v/>
      </c>
      <c r="BN48" s="35" t="str">
        <f t="shared" si="5"/>
        <v/>
      </c>
      <c r="BO48" s="35" t="str">
        <f t="shared" si="6"/>
        <v/>
      </c>
      <c r="BP48" s="35" t="str">
        <f t="shared" si="7"/>
        <v/>
      </c>
      <c r="BQ48" s="35" t="str">
        <f t="shared" si="8"/>
        <v/>
      </c>
      <c r="BR48" s="35" t="str">
        <f t="shared" si="9"/>
        <v/>
      </c>
      <c r="BS48" s="35" t="str">
        <f t="shared" si="10"/>
        <v/>
      </c>
      <c r="BT48" s="35" t="str">
        <f t="shared" si="11"/>
        <v/>
      </c>
      <c r="BU48" s="35" t="str">
        <f t="shared" si="12"/>
        <v/>
      </c>
      <c r="BV48" s="35" t="str">
        <f t="shared" si="13"/>
        <v/>
      </c>
      <c r="BW48" s="35" t="str">
        <f t="shared" si="14"/>
        <v/>
      </c>
      <c r="BX48" s="35" t="str">
        <f t="shared" si="15"/>
        <v/>
      </c>
      <c r="BY48" s="35" t="str">
        <f t="shared" si="16"/>
        <v/>
      </c>
      <c r="BZ48" s="35" t="str">
        <f t="shared" si="17"/>
        <v/>
      </c>
      <c r="CA48" s="35" t="str">
        <f t="shared" si="18"/>
        <v/>
      </c>
      <c r="CB48" s="35" t="str">
        <f t="shared" si="19"/>
        <v/>
      </c>
      <c r="CC48" s="35" t="str">
        <f t="shared" si="20"/>
        <v/>
      </c>
      <c r="CD48" s="35" t="str">
        <f t="shared" si="21"/>
        <v/>
      </c>
      <c r="CE48" s="35" t="str">
        <f t="shared" si="22"/>
        <v/>
      </c>
      <c r="CF48" s="35" t="str">
        <f t="shared" si="23"/>
        <v/>
      </c>
      <c r="CG48" s="35" t="str">
        <f t="shared" si="24"/>
        <v/>
      </c>
      <c r="CH48" s="35" t="str">
        <f t="shared" si="25"/>
        <v/>
      </c>
      <c r="CI48" s="35" t="str">
        <f t="shared" si="26"/>
        <v/>
      </c>
      <c r="CJ48" s="35" t="str">
        <f t="shared" si="27"/>
        <v/>
      </c>
      <c r="CK48" s="35" t="str">
        <f t="shared" si="28"/>
        <v/>
      </c>
      <c r="CL48" s="87" t="str">
        <f t="shared" si="29"/>
        <v>0</v>
      </c>
      <c r="CM48" s="87">
        <f>FLOOR('point-grade'!CO48,0.01)</f>
        <v>0</v>
      </c>
      <c r="CN48" s="82" t="str">
        <f t="shared" si="106"/>
        <v/>
      </c>
      <c r="CO48" s="145" t="str">
        <f t="shared" si="107"/>
        <v>0</v>
      </c>
      <c r="CP48" s="51">
        <f t="shared" si="30"/>
        <v>0</v>
      </c>
      <c r="CQ48" s="51">
        <f t="shared" si="31"/>
        <v>0</v>
      </c>
      <c r="CR48" s="51">
        <f t="shared" si="32"/>
        <v>0</v>
      </c>
      <c r="CS48" s="51">
        <f t="shared" si="33"/>
        <v>0</v>
      </c>
      <c r="CT48" s="51">
        <f t="shared" si="34"/>
        <v>0</v>
      </c>
      <c r="CU48" s="51">
        <f t="shared" si="35"/>
        <v>0</v>
      </c>
      <c r="CV48" s="51">
        <f t="shared" si="36"/>
        <v>0</v>
      </c>
      <c r="CW48" s="51">
        <f t="shared" si="37"/>
        <v>0</v>
      </c>
      <c r="CX48" s="51">
        <f t="shared" si="38"/>
        <v>0</v>
      </c>
      <c r="CY48" s="51">
        <f t="shared" si="39"/>
        <v>0</v>
      </c>
      <c r="CZ48" s="51">
        <f t="shared" si="40"/>
        <v>0</v>
      </c>
      <c r="DA48" s="51">
        <f t="shared" si="41"/>
        <v>0</v>
      </c>
      <c r="DB48" s="51">
        <f t="shared" si="42"/>
        <v>0</v>
      </c>
      <c r="DC48" s="51">
        <f t="shared" si="43"/>
        <v>0</v>
      </c>
      <c r="DD48" s="51">
        <f t="shared" si="44"/>
        <v>0</v>
      </c>
      <c r="DF48" s="51">
        <f t="shared" si="45"/>
        <v>0</v>
      </c>
      <c r="DG48" s="51">
        <f t="shared" si="46"/>
        <v>0</v>
      </c>
      <c r="DH48" s="51">
        <f t="shared" si="47"/>
        <v>0</v>
      </c>
      <c r="DI48" s="51">
        <f t="shared" si="48"/>
        <v>0</v>
      </c>
      <c r="DJ48" s="51">
        <f t="shared" si="49"/>
        <v>0</v>
      </c>
      <c r="DK48" s="51">
        <f t="shared" si="50"/>
        <v>0</v>
      </c>
      <c r="DL48" s="51">
        <f t="shared" si="51"/>
        <v>0</v>
      </c>
      <c r="DM48" s="51">
        <f t="shared" si="52"/>
        <v>0</v>
      </c>
      <c r="DN48" s="51">
        <f t="shared" si="53"/>
        <v>0</v>
      </c>
      <c r="DO48" s="51">
        <f t="shared" si="54"/>
        <v>0</v>
      </c>
      <c r="DQ48" s="43">
        <f t="shared" si="55"/>
        <v>0</v>
      </c>
      <c r="DR48" s="43">
        <f t="shared" si="56"/>
        <v>0</v>
      </c>
      <c r="DS48" s="43">
        <f t="shared" si="57"/>
        <v>0</v>
      </c>
      <c r="DT48" s="43">
        <f t="shared" si="58"/>
        <v>0</v>
      </c>
      <c r="DU48" s="43">
        <f t="shared" si="59"/>
        <v>0</v>
      </c>
      <c r="DV48" s="43">
        <f t="shared" si="60"/>
        <v>0</v>
      </c>
      <c r="DW48" s="43">
        <f t="shared" si="61"/>
        <v>0</v>
      </c>
      <c r="DX48" s="43">
        <f t="shared" si="62"/>
        <v>0</v>
      </c>
      <c r="DY48" s="43">
        <f t="shared" si="63"/>
        <v>0</v>
      </c>
      <c r="DZ48" s="43">
        <f t="shared" si="64"/>
        <v>0</v>
      </c>
      <c r="EA48" s="43">
        <f t="shared" si="65"/>
        <v>0</v>
      </c>
      <c r="EB48" s="43">
        <f t="shared" si="66"/>
        <v>0</v>
      </c>
      <c r="EC48" s="43">
        <f t="shared" si="67"/>
        <v>0</v>
      </c>
      <c r="ED48" s="43">
        <f t="shared" si="68"/>
        <v>0</v>
      </c>
      <c r="EE48" s="43">
        <f t="shared" si="69"/>
        <v>0</v>
      </c>
      <c r="EG48" s="43">
        <f t="shared" si="70"/>
        <v>0</v>
      </c>
      <c r="EH48" s="43">
        <f t="shared" si="71"/>
        <v>0</v>
      </c>
      <c r="EI48" s="43">
        <f t="shared" si="72"/>
        <v>0</v>
      </c>
      <c r="EJ48" s="43">
        <f t="shared" si="73"/>
        <v>0</v>
      </c>
      <c r="EK48" s="43">
        <f t="shared" si="74"/>
        <v>0</v>
      </c>
      <c r="EL48" s="43">
        <f t="shared" si="75"/>
        <v>0</v>
      </c>
      <c r="EM48" s="43">
        <f t="shared" si="76"/>
        <v>0</v>
      </c>
      <c r="EN48" s="43">
        <f t="shared" si="77"/>
        <v>0</v>
      </c>
      <c r="EO48" s="43">
        <f t="shared" si="78"/>
        <v>0</v>
      </c>
      <c r="EP48" s="43">
        <f t="shared" si="79"/>
        <v>0</v>
      </c>
      <c r="EQ48" s="19" t="str">
        <f t="shared" si="80"/>
        <v/>
      </c>
      <c r="ER48" s="19" t="str">
        <f t="shared" si="81"/>
        <v/>
      </c>
      <c r="ES48" s="19" t="str">
        <f t="shared" si="82"/>
        <v/>
      </c>
      <c r="ET48" s="19" t="str">
        <f t="shared" si="83"/>
        <v/>
      </c>
      <c r="EU48" s="19" t="str">
        <f t="shared" si="84"/>
        <v/>
      </c>
      <c r="EV48" s="19" t="str">
        <f t="shared" si="85"/>
        <v/>
      </c>
      <c r="EW48" s="19" t="str">
        <f t="shared" si="86"/>
        <v/>
      </c>
      <c r="EX48" s="19" t="str">
        <f t="shared" si="87"/>
        <v/>
      </c>
      <c r="EY48" s="19" t="str">
        <f t="shared" si="88"/>
        <v/>
      </c>
      <c r="EZ48" s="19" t="str">
        <f t="shared" si="89"/>
        <v/>
      </c>
      <c r="FA48" s="19" t="str">
        <f t="shared" si="90"/>
        <v/>
      </c>
      <c r="FB48" s="19" t="str">
        <f t="shared" si="91"/>
        <v/>
      </c>
      <c r="FC48" s="19" t="str">
        <f t="shared" si="92"/>
        <v/>
      </c>
      <c r="FD48" s="19" t="str">
        <f t="shared" si="93"/>
        <v/>
      </c>
      <c r="FE48" s="19" t="str">
        <f t="shared" si="94"/>
        <v/>
      </c>
      <c r="FF48" s="19" t="str">
        <f t="shared" si="95"/>
        <v/>
      </c>
      <c r="FG48" s="19" t="str">
        <f t="shared" si="96"/>
        <v/>
      </c>
      <c r="FH48" s="19" t="str">
        <f t="shared" si="97"/>
        <v/>
      </c>
      <c r="FI48" s="19" t="str">
        <f t="shared" si="98"/>
        <v/>
      </c>
      <c r="FJ48" s="19" t="str">
        <f t="shared" si="99"/>
        <v/>
      </c>
      <c r="FK48" s="19" t="str">
        <f t="shared" si="100"/>
        <v/>
      </c>
      <c r="FL48" s="19" t="str">
        <f t="shared" si="101"/>
        <v/>
      </c>
      <c r="FM48" s="19" t="str">
        <f t="shared" si="102"/>
        <v/>
      </c>
      <c r="FN48" s="19" t="str">
        <f t="shared" si="103"/>
        <v/>
      </c>
      <c r="FO48" s="19" t="str">
        <f t="shared" si="104"/>
        <v/>
      </c>
      <c r="FP48" s="19">
        <f t="shared" si="105"/>
        <v>0</v>
      </c>
      <c r="FQ48" s="85"/>
    </row>
    <row r="49" spans="1:173" ht="17.399999999999999" customHeight="1" thickBot="1" x14ac:dyDescent="0.65">
      <c r="A49" s="40"/>
      <c r="B49" s="40"/>
      <c r="C49" s="40"/>
      <c r="D49" s="40"/>
      <c r="E49" s="40"/>
      <c r="F49" s="40"/>
      <c r="G49" s="40"/>
      <c r="H49" s="40"/>
      <c r="I49" s="140"/>
      <c r="K49" s="44">
        <v>45</v>
      </c>
      <c r="L49" s="50" t="str">
        <f t="shared" si="2"/>
        <v/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91">
        <f t="shared" si="3"/>
        <v>0</v>
      </c>
      <c r="AM49" s="20" t="str">
        <f>IF('point-grade'!M49="ร","ร",IF('point-grade'!M49="มส","มส",IF('point-grade'!M49="-","ร",IF('point-grade'!M49="","",IF('point-grade'!M49&gt;=80,4,IF('point-grade'!M49&gt;=75,3.5,IF('point-grade'!M49&gt;=70,3,IF('point-grade'!M49&gt;=65,2.5,IF('point-grade'!M49&gt;=60,2,IF('point-grade'!M49&gt;=55,1.5,IF('point-grade'!M49&gt;=50,1,0)))))))))))</f>
        <v/>
      </c>
      <c r="AN49" s="20" t="str">
        <f>IF('point-grade'!N49="ร","ร",IF('point-grade'!N49="มส","มส",IF('point-grade'!N49="-","ร",IF('point-grade'!N49="","",IF('point-grade'!N49&gt;=80,4,IF('point-grade'!N49&gt;=75,3.5,IF('point-grade'!N49&gt;=70,3,IF('point-grade'!N49&gt;=65,2.5,IF('point-grade'!N49&gt;=60,2,IF('point-grade'!N49&gt;=55,1.5,IF('point-grade'!N49&gt;=50,1,0)))))))))))</f>
        <v/>
      </c>
      <c r="AO49" s="20" t="str">
        <f>IF('point-grade'!O49="ร","ร",IF('point-grade'!O49="มส","มส",IF('point-grade'!O49="-","ร",IF('point-grade'!O49="","",IF('point-grade'!O49&gt;=80,4,IF('point-grade'!O49&gt;=75,3.5,IF('point-grade'!O49&gt;=70,3,IF('point-grade'!O49&gt;=65,2.5,IF('point-grade'!O49&gt;=60,2,IF('point-grade'!O49&gt;=55,1.5,IF('point-grade'!O49&gt;=50,1,0)))))))))))</f>
        <v/>
      </c>
      <c r="AP49" s="20" t="str">
        <f>IF('point-grade'!P49="ร","ร",IF('point-grade'!P49="มส","มส",IF('point-grade'!P49="-","ร",IF('point-grade'!P49="","",IF('point-grade'!P49&gt;=80,4,IF('point-grade'!P49&gt;=75,3.5,IF('point-grade'!P49&gt;=70,3,IF('point-grade'!P49&gt;=65,2.5,IF('point-grade'!P49&gt;=60,2,IF('point-grade'!P49&gt;=55,1.5,IF('point-grade'!P49&gt;=50,1,0)))))))))))</f>
        <v/>
      </c>
      <c r="AQ49" s="20" t="str">
        <f>IF('point-grade'!Q49="ร","ร",IF('point-grade'!Q49="มส","มส",IF('point-grade'!Q49="-","ร",IF('point-grade'!Q49="","",IF('point-grade'!Q49&gt;=80,4,IF('point-grade'!Q49&gt;=75,3.5,IF('point-grade'!Q49&gt;=70,3,IF('point-grade'!Q49&gt;=65,2.5,IF('point-grade'!Q49&gt;=60,2,IF('point-grade'!Q49&gt;=55,1.5,IF('point-grade'!Q49&gt;=50,1,0)))))))))))</f>
        <v/>
      </c>
      <c r="AR49" s="20" t="str">
        <f>IF('point-grade'!R49="ร","ร",IF('point-grade'!R49="มส","มส",IF('point-grade'!R49="-","ร",IF('point-grade'!R49="","",IF('point-grade'!R49&gt;=80,4,IF('point-grade'!R49&gt;=75,3.5,IF('point-grade'!R49&gt;=70,3,IF('point-grade'!R49&gt;=65,2.5,IF('point-grade'!R49&gt;=60,2,IF('point-grade'!R49&gt;=55,1.5,IF('point-grade'!R49&gt;=50,1,0)))))))))))</f>
        <v/>
      </c>
      <c r="AS49" s="20" t="str">
        <f>IF('point-grade'!S49="ร","ร",IF('point-grade'!S49="มส","มส",IF('point-grade'!S49="-","ร",IF('point-grade'!S49="","",IF('point-grade'!S49&gt;=80,4,IF('point-grade'!S49&gt;=75,3.5,IF('point-grade'!S49&gt;=70,3,IF('point-grade'!S49&gt;=65,2.5,IF('point-grade'!S49&gt;=60,2,IF('point-grade'!S49&gt;=55,1.5,IF('point-grade'!S49&gt;=50,1,0)))))))))))</f>
        <v/>
      </c>
      <c r="AT49" s="20" t="str">
        <f>IF('point-grade'!T49="ร","ร",IF('point-grade'!T49="มส","มส",IF('point-grade'!T49="-","ร",IF('point-grade'!T49="","",IF('point-grade'!T49&gt;=80,4,IF('point-grade'!T49&gt;=75,3.5,IF('point-grade'!T49&gt;=70,3,IF('point-grade'!T49&gt;=65,2.5,IF('point-grade'!T49&gt;=60,2,IF('point-grade'!T49&gt;=55,1.5,IF('point-grade'!T49&gt;=50,1,0)))))))))))</f>
        <v/>
      </c>
      <c r="AU49" s="20" t="str">
        <f>IF('point-grade'!U49="ร","ร",IF('point-grade'!U49="มส","มส",IF('point-grade'!U49="-","ร",IF('point-grade'!U49="","",IF('point-grade'!U49&gt;=80,4,IF('point-grade'!U49&gt;=75,3.5,IF('point-grade'!U49&gt;=70,3,IF('point-grade'!U49&gt;=65,2.5,IF('point-grade'!U49&gt;=60,2,IF('point-grade'!U49&gt;=55,1.5,IF('point-grade'!U49&gt;=50,1,0)))))))))))</f>
        <v/>
      </c>
      <c r="AV49" s="20" t="str">
        <f>IF('point-grade'!V49="ร","ร",IF('point-grade'!V49="มส","มส",IF('point-grade'!V49="-","ร",IF('point-grade'!V49="","",IF('point-grade'!V49&gt;=80,4,IF('point-grade'!V49&gt;=75,3.5,IF('point-grade'!V49&gt;=70,3,IF('point-grade'!V49&gt;=65,2.5,IF('point-grade'!V49&gt;=60,2,IF('point-grade'!V49&gt;=55,1.5,IF('point-grade'!V49&gt;=50,1,0)))))))))))</f>
        <v/>
      </c>
      <c r="AW49" s="20" t="str">
        <f>IF('point-grade'!W49="ร","ร",IF('point-grade'!W49="มส","มส",IF('point-grade'!W49="-","ร",IF('point-grade'!W49="","",IF('point-grade'!W49&gt;=80,4,IF('point-grade'!W49&gt;=75,3.5,IF('point-grade'!W49&gt;=70,3,IF('point-grade'!W49&gt;=65,2.5,IF('point-grade'!W49&gt;=60,2,IF('point-grade'!W49&gt;=55,1.5,IF('point-grade'!W49&gt;=50,1,0)))))))))))</f>
        <v/>
      </c>
      <c r="AX49" s="20" t="str">
        <f>IF('point-grade'!X49="ร","ร",IF('point-grade'!X49="มส","มส",IF('point-grade'!X49="-","ร",IF('point-grade'!X49="","",IF('point-grade'!X49&gt;=80,4,IF('point-grade'!X49&gt;=75,3.5,IF('point-grade'!X49&gt;=70,3,IF('point-grade'!X49&gt;=65,2.5,IF('point-grade'!X49&gt;=60,2,IF('point-grade'!X49&gt;=55,1.5,IF('point-grade'!X49&gt;=50,1,0)))))))))))</f>
        <v/>
      </c>
      <c r="AY49" s="20" t="str">
        <f>IF('point-grade'!Y49="ร","ร",IF('point-grade'!Y49="มส","มส",IF('point-grade'!Y49="-","ร",IF('point-grade'!Y49="","",IF('point-grade'!Y49&gt;=80,4,IF('point-grade'!Y49&gt;=75,3.5,IF('point-grade'!Y49&gt;=70,3,IF('point-grade'!Y49&gt;=65,2.5,IF('point-grade'!Y49&gt;=60,2,IF('point-grade'!Y49&gt;=55,1.5,IF('point-grade'!Y49&gt;=50,1,0)))))))))))</f>
        <v/>
      </c>
      <c r="AZ49" s="20" t="str">
        <f>IF('point-grade'!Z49="ร","ร",IF('point-grade'!Z49="มส","มส",IF('point-grade'!Z49="-","ร",IF('point-grade'!Z49="","",IF('point-grade'!Z49&gt;=80,4,IF('point-grade'!Z49&gt;=75,3.5,IF('point-grade'!Z49&gt;=70,3,IF('point-grade'!Z49&gt;=65,2.5,IF('point-grade'!Z49&gt;=60,2,IF('point-grade'!Z49&gt;=55,1.5,IF('point-grade'!Z49&gt;=50,1,0)))))))))))</f>
        <v/>
      </c>
      <c r="BA49" s="20" t="str">
        <f>IF('point-grade'!AA49="ร","ร",IF('point-grade'!AA49="มส","มส",IF('point-grade'!AA49="-","ร",IF('point-grade'!AA49="","",IF('point-grade'!AA49&gt;=80,4,IF('point-grade'!AA49&gt;=75,3.5,IF('point-grade'!AA49&gt;=70,3,IF('point-grade'!AA49&gt;=65,2.5,IF('point-grade'!AA49&gt;=60,2,IF('point-grade'!AA49&gt;=55,1.5,IF('point-grade'!AA49&gt;=50,1,0)))))))))))</f>
        <v/>
      </c>
      <c r="BB49" s="20" t="str">
        <f>IF('point-grade'!AB49="ร","ร",IF('point-grade'!AB49="มส","มส",IF('point-grade'!AB49="-","ร",IF('point-grade'!AB49="","",IF('point-grade'!AB49&gt;=80,4,IF('point-grade'!AB49&gt;=75,3.5,IF('point-grade'!AB49&gt;=70,3,IF('point-grade'!AB49&gt;=65,2.5,IF('point-grade'!AB49&gt;=60,2,IF('point-grade'!AB49&gt;=55,1.5,IF('point-grade'!AB49&gt;=50,1,0)))))))))))</f>
        <v/>
      </c>
      <c r="BC49" s="20" t="str">
        <f>IF('point-grade'!AC49="ร","ร",IF('point-grade'!AC49="มส","มส",IF('point-grade'!AC49="-","ร",IF('point-grade'!AC49="","",IF('point-grade'!AC49&gt;=80,4,IF('point-grade'!AC49&gt;=75,3.5,IF('point-grade'!AC49&gt;=70,3,IF('point-grade'!AC49&gt;=65,2.5,IF('point-grade'!AC49&gt;=60,2,IF('point-grade'!AC49&gt;=55,1.5,IF('point-grade'!AC49&gt;=50,1,0)))))))))))</f>
        <v/>
      </c>
      <c r="BD49" s="20" t="str">
        <f>IF('point-grade'!AD49="ร","ร",IF('point-grade'!AD49="มส","มส",IF('point-grade'!AD49="-","ร",IF('point-grade'!AD49="","",IF('point-grade'!AD49&gt;=80,4,IF('point-grade'!AD49&gt;=75,3.5,IF('point-grade'!AD49&gt;=70,3,IF('point-grade'!AD49&gt;=65,2.5,IF('point-grade'!AD49&gt;=60,2,IF('point-grade'!AD49&gt;=55,1.5,IF('point-grade'!AD49&gt;=50,1,0)))))))))))</f>
        <v/>
      </c>
      <c r="BE49" s="20" t="str">
        <f>IF('point-grade'!AE49="ร","ร",IF('point-grade'!AE49="มส","มส",IF('point-grade'!AE49="-","ร",IF('point-grade'!AE49="","",IF('point-grade'!AE49&gt;=80,4,IF('point-grade'!AE49&gt;=75,3.5,IF('point-grade'!AE49&gt;=70,3,IF('point-grade'!AE49&gt;=65,2.5,IF('point-grade'!AE49&gt;=60,2,IF('point-grade'!AE49&gt;=55,1.5,IF('point-grade'!AE49&gt;=50,1,0)))))))))))</f>
        <v/>
      </c>
      <c r="BF49" s="20" t="str">
        <f>IF('point-grade'!AF49="ร","ร",IF('point-grade'!AF49="มส","มส",IF('point-grade'!AF49="-","ร",IF('point-grade'!AF49="","",IF('point-grade'!AF49&gt;=80,4,IF('point-grade'!AF49&gt;=75,3.5,IF('point-grade'!AF49&gt;=70,3,IF('point-grade'!AF49&gt;=65,2.5,IF('point-grade'!AF49&gt;=60,2,IF('point-grade'!AF49&gt;=55,1.5,IF('point-grade'!AF49&gt;=50,1,0)))))))))))</f>
        <v/>
      </c>
      <c r="BG49" s="20" t="str">
        <f>IF('point-grade'!AG49="ร","ร",IF('point-grade'!AG49="มส","มส",IF('point-grade'!AG49="-","ร",IF('point-grade'!AG49="","",IF('point-grade'!AG49&gt;=80,4,IF('point-grade'!AG49&gt;=75,3.5,IF('point-grade'!AG49&gt;=70,3,IF('point-grade'!AG49&gt;=65,2.5,IF('point-grade'!AG49&gt;=60,2,IF('point-grade'!AG49&gt;=55,1.5,IF('point-grade'!AG49&gt;=50,1,0)))))))))))</f>
        <v/>
      </c>
      <c r="BH49" s="20" t="str">
        <f>IF('point-grade'!AH49="ร","ร",IF('point-grade'!AH49="มส","มส",IF('point-grade'!AH49="-","ร",IF('point-grade'!AH49="","",IF('point-grade'!AH49&gt;=80,4,IF('point-grade'!AH49&gt;=75,3.5,IF('point-grade'!AH49&gt;=70,3,IF('point-grade'!AH49&gt;=65,2.5,IF('point-grade'!AH49&gt;=60,2,IF('point-grade'!AH49&gt;=55,1.5,IF('point-grade'!AH49&gt;=50,1,0)))))))))))</f>
        <v/>
      </c>
      <c r="BI49" s="20" t="str">
        <f>IF('point-grade'!AI49="ร","ร",IF('point-grade'!AI49="มส","มส",IF('point-grade'!AI49="-","ร",IF('point-grade'!AI49="","",IF('point-grade'!AI49&gt;=80,4,IF('point-grade'!AI49&gt;=75,3.5,IF('point-grade'!AI49&gt;=70,3,IF('point-grade'!AI49&gt;=65,2.5,IF('point-grade'!AI49&gt;=60,2,IF('point-grade'!AI49&gt;=55,1.5,IF('point-grade'!AI49&gt;=50,1,0)))))))))))</f>
        <v/>
      </c>
      <c r="BJ49" s="20" t="str">
        <f>IF('point-grade'!AJ49="ร","ร",IF('point-grade'!AJ49="มส","มส",IF('point-grade'!AJ49="-","ร",IF('point-grade'!AJ49="","",IF('point-grade'!AJ49&gt;=80,4,IF('point-grade'!AJ49&gt;=75,3.5,IF('point-grade'!AJ49&gt;=70,3,IF('point-grade'!AJ49&gt;=65,2.5,IF('point-grade'!AJ49&gt;=60,2,IF('point-grade'!AJ49&gt;=55,1.5,IF('point-grade'!AJ49&gt;=50,1,0)))))))))))</f>
        <v/>
      </c>
      <c r="BK49" s="20" t="str">
        <f>IF('point-grade'!AK49="ร","ร",IF('point-grade'!AK49="มส","มส",IF('point-grade'!AK49="-","ร",IF('point-grade'!AK49="","",IF('point-grade'!AK49&gt;=80,4,IF('point-grade'!AK49&gt;=75,3.5,IF('point-grade'!AK49&gt;=70,3,IF('point-grade'!AK49&gt;=65,2.5,IF('point-grade'!AK49&gt;=60,2,IF('point-grade'!AK49&gt;=55,1.5,IF('point-grade'!AK49&gt;=50,1,0)))))))))))</f>
        <v/>
      </c>
      <c r="BL49" s="20"/>
      <c r="BM49" s="35" t="str">
        <f t="shared" si="4"/>
        <v/>
      </c>
      <c r="BN49" s="35" t="str">
        <f t="shared" si="5"/>
        <v/>
      </c>
      <c r="BO49" s="35" t="str">
        <f t="shared" si="6"/>
        <v/>
      </c>
      <c r="BP49" s="35" t="str">
        <f t="shared" si="7"/>
        <v/>
      </c>
      <c r="BQ49" s="35" t="str">
        <f t="shared" si="8"/>
        <v/>
      </c>
      <c r="BR49" s="35" t="str">
        <f t="shared" si="9"/>
        <v/>
      </c>
      <c r="BS49" s="35" t="str">
        <f t="shared" si="10"/>
        <v/>
      </c>
      <c r="BT49" s="35" t="str">
        <f t="shared" si="11"/>
        <v/>
      </c>
      <c r="BU49" s="35" t="str">
        <f t="shared" si="12"/>
        <v/>
      </c>
      <c r="BV49" s="35" t="str">
        <f t="shared" si="13"/>
        <v/>
      </c>
      <c r="BW49" s="35" t="str">
        <f t="shared" si="14"/>
        <v/>
      </c>
      <c r="BX49" s="35" t="str">
        <f t="shared" si="15"/>
        <v/>
      </c>
      <c r="BY49" s="35" t="str">
        <f t="shared" si="16"/>
        <v/>
      </c>
      <c r="BZ49" s="35" t="str">
        <f t="shared" si="17"/>
        <v/>
      </c>
      <c r="CA49" s="35" t="str">
        <f t="shared" si="18"/>
        <v/>
      </c>
      <c r="CB49" s="35" t="str">
        <f t="shared" si="19"/>
        <v/>
      </c>
      <c r="CC49" s="35" t="str">
        <f t="shared" si="20"/>
        <v/>
      </c>
      <c r="CD49" s="35" t="str">
        <f t="shared" si="21"/>
        <v/>
      </c>
      <c r="CE49" s="35" t="str">
        <f t="shared" si="22"/>
        <v/>
      </c>
      <c r="CF49" s="35" t="str">
        <f t="shared" si="23"/>
        <v/>
      </c>
      <c r="CG49" s="35" t="str">
        <f t="shared" si="24"/>
        <v/>
      </c>
      <c r="CH49" s="35" t="str">
        <f t="shared" si="25"/>
        <v/>
      </c>
      <c r="CI49" s="35" t="str">
        <f t="shared" si="26"/>
        <v/>
      </c>
      <c r="CJ49" s="35" t="str">
        <f t="shared" si="27"/>
        <v/>
      </c>
      <c r="CK49" s="35" t="str">
        <f t="shared" si="28"/>
        <v/>
      </c>
      <c r="CL49" s="87" t="str">
        <f t="shared" si="29"/>
        <v>0</v>
      </c>
      <c r="CM49" s="87">
        <f>FLOOR('point-grade'!CO49,0.01)</f>
        <v>0</v>
      </c>
      <c r="CN49" s="82" t="str">
        <f t="shared" si="106"/>
        <v/>
      </c>
      <c r="CO49" s="145" t="str">
        <f t="shared" si="107"/>
        <v>0</v>
      </c>
      <c r="CP49" s="51">
        <f t="shared" si="30"/>
        <v>0</v>
      </c>
      <c r="CQ49" s="51">
        <f t="shared" si="31"/>
        <v>0</v>
      </c>
      <c r="CR49" s="51">
        <f t="shared" si="32"/>
        <v>0</v>
      </c>
      <c r="CS49" s="51">
        <f t="shared" si="33"/>
        <v>0</v>
      </c>
      <c r="CT49" s="51">
        <f t="shared" si="34"/>
        <v>0</v>
      </c>
      <c r="CU49" s="51">
        <f t="shared" si="35"/>
        <v>0</v>
      </c>
      <c r="CV49" s="51">
        <f t="shared" si="36"/>
        <v>0</v>
      </c>
      <c r="CW49" s="51">
        <f t="shared" si="37"/>
        <v>0</v>
      </c>
      <c r="CX49" s="51">
        <f t="shared" si="38"/>
        <v>0</v>
      </c>
      <c r="CY49" s="51">
        <f t="shared" si="39"/>
        <v>0</v>
      </c>
      <c r="CZ49" s="51">
        <f t="shared" si="40"/>
        <v>0</v>
      </c>
      <c r="DA49" s="51">
        <f t="shared" si="41"/>
        <v>0</v>
      </c>
      <c r="DB49" s="51">
        <f t="shared" si="42"/>
        <v>0</v>
      </c>
      <c r="DC49" s="51">
        <f t="shared" si="43"/>
        <v>0</v>
      </c>
      <c r="DD49" s="51">
        <f t="shared" si="44"/>
        <v>0</v>
      </c>
      <c r="DF49" s="51">
        <f t="shared" si="45"/>
        <v>0</v>
      </c>
      <c r="DG49" s="51">
        <f t="shared" si="46"/>
        <v>0</v>
      </c>
      <c r="DH49" s="51">
        <f t="shared" si="47"/>
        <v>0</v>
      </c>
      <c r="DI49" s="51">
        <f t="shared" si="48"/>
        <v>0</v>
      </c>
      <c r="DJ49" s="51">
        <f t="shared" si="49"/>
        <v>0</v>
      </c>
      <c r="DK49" s="51">
        <f t="shared" si="50"/>
        <v>0</v>
      </c>
      <c r="DL49" s="51">
        <f t="shared" si="51"/>
        <v>0</v>
      </c>
      <c r="DM49" s="51">
        <f t="shared" si="52"/>
        <v>0</v>
      </c>
      <c r="DN49" s="51">
        <f t="shared" si="53"/>
        <v>0</v>
      </c>
      <c r="DO49" s="51">
        <f t="shared" si="54"/>
        <v>0</v>
      </c>
      <c r="DQ49" s="43">
        <f t="shared" si="55"/>
        <v>0</v>
      </c>
      <c r="DR49" s="43">
        <f t="shared" si="56"/>
        <v>0</v>
      </c>
      <c r="DS49" s="43">
        <f t="shared" si="57"/>
        <v>0</v>
      </c>
      <c r="DT49" s="43">
        <f t="shared" si="58"/>
        <v>0</v>
      </c>
      <c r="DU49" s="43">
        <f t="shared" si="59"/>
        <v>0</v>
      </c>
      <c r="DV49" s="43">
        <f t="shared" si="60"/>
        <v>0</v>
      </c>
      <c r="DW49" s="43">
        <f t="shared" si="61"/>
        <v>0</v>
      </c>
      <c r="DX49" s="43">
        <f t="shared" si="62"/>
        <v>0</v>
      </c>
      <c r="DY49" s="43">
        <f t="shared" si="63"/>
        <v>0</v>
      </c>
      <c r="DZ49" s="43">
        <f t="shared" si="64"/>
        <v>0</v>
      </c>
      <c r="EA49" s="43">
        <f t="shared" si="65"/>
        <v>0</v>
      </c>
      <c r="EB49" s="43">
        <f t="shared" si="66"/>
        <v>0</v>
      </c>
      <c r="EC49" s="43">
        <f t="shared" si="67"/>
        <v>0</v>
      </c>
      <c r="ED49" s="43">
        <f t="shared" si="68"/>
        <v>0</v>
      </c>
      <c r="EE49" s="43">
        <f t="shared" si="69"/>
        <v>0</v>
      </c>
      <c r="EG49" s="43">
        <f t="shared" si="70"/>
        <v>0</v>
      </c>
      <c r="EH49" s="43">
        <f t="shared" si="71"/>
        <v>0</v>
      </c>
      <c r="EI49" s="43">
        <f t="shared" si="72"/>
        <v>0</v>
      </c>
      <c r="EJ49" s="43">
        <f t="shared" si="73"/>
        <v>0</v>
      </c>
      <c r="EK49" s="43">
        <f t="shared" si="74"/>
        <v>0</v>
      </c>
      <c r="EL49" s="43">
        <f t="shared" si="75"/>
        <v>0</v>
      </c>
      <c r="EM49" s="43">
        <f t="shared" si="76"/>
        <v>0</v>
      </c>
      <c r="EN49" s="43">
        <f t="shared" si="77"/>
        <v>0</v>
      </c>
      <c r="EO49" s="43">
        <f t="shared" si="78"/>
        <v>0</v>
      </c>
      <c r="EP49" s="43">
        <f t="shared" si="79"/>
        <v>0</v>
      </c>
      <c r="EQ49" s="19" t="str">
        <f t="shared" si="80"/>
        <v/>
      </c>
      <c r="ER49" s="19" t="str">
        <f t="shared" si="81"/>
        <v/>
      </c>
      <c r="ES49" s="19" t="str">
        <f t="shared" si="82"/>
        <v/>
      </c>
      <c r="ET49" s="19" t="str">
        <f t="shared" si="83"/>
        <v/>
      </c>
      <c r="EU49" s="19" t="str">
        <f t="shared" si="84"/>
        <v/>
      </c>
      <c r="EV49" s="19" t="str">
        <f t="shared" si="85"/>
        <v/>
      </c>
      <c r="EW49" s="19" t="str">
        <f t="shared" si="86"/>
        <v/>
      </c>
      <c r="EX49" s="19" t="str">
        <f t="shared" si="87"/>
        <v/>
      </c>
      <c r="EY49" s="19" t="str">
        <f t="shared" si="88"/>
        <v/>
      </c>
      <c r="EZ49" s="19" t="str">
        <f t="shared" si="89"/>
        <v/>
      </c>
      <c r="FA49" s="19" t="str">
        <f t="shared" si="90"/>
        <v/>
      </c>
      <c r="FB49" s="19" t="str">
        <f t="shared" si="91"/>
        <v/>
      </c>
      <c r="FC49" s="19" t="str">
        <f t="shared" si="92"/>
        <v/>
      </c>
      <c r="FD49" s="19" t="str">
        <f t="shared" si="93"/>
        <v/>
      </c>
      <c r="FE49" s="19" t="str">
        <f t="shared" si="94"/>
        <v/>
      </c>
      <c r="FF49" s="19" t="str">
        <f t="shared" si="95"/>
        <v/>
      </c>
      <c r="FG49" s="19" t="str">
        <f t="shared" si="96"/>
        <v/>
      </c>
      <c r="FH49" s="19" t="str">
        <f t="shared" si="97"/>
        <v/>
      </c>
      <c r="FI49" s="19" t="str">
        <f t="shared" si="98"/>
        <v/>
      </c>
      <c r="FJ49" s="19" t="str">
        <f t="shared" si="99"/>
        <v/>
      </c>
      <c r="FK49" s="19" t="str">
        <f t="shared" si="100"/>
        <v/>
      </c>
      <c r="FL49" s="19" t="str">
        <f t="shared" si="101"/>
        <v/>
      </c>
      <c r="FM49" s="19" t="str">
        <f t="shared" si="102"/>
        <v/>
      </c>
      <c r="FN49" s="19" t="str">
        <f t="shared" si="103"/>
        <v/>
      </c>
      <c r="FO49" s="19" t="str">
        <f t="shared" si="104"/>
        <v/>
      </c>
      <c r="FP49" s="19">
        <f t="shared" si="105"/>
        <v>0</v>
      </c>
      <c r="FQ49" s="85"/>
    </row>
    <row r="50" spans="1:173" ht="17.399999999999999" customHeight="1" thickBot="1" x14ac:dyDescent="0.65">
      <c r="A50" s="40"/>
      <c r="B50" s="40"/>
      <c r="C50" s="40"/>
      <c r="D50" s="40"/>
      <c r="E50" s="40"/>
      <c r="F50" s="40"/>
      <c r="G50" s="40"/>
      <c r="H50" s="40"/>
      <c r="I50" s="140"/>
      <c r="K50" s="44">
        <v>46</v>
      </c>
      <c r="L50" s="50" t="str">
        <f t="shared" si="2"/>
        <v/>
      </c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91">
        <f t="shared" si="3"/>
        <v>0</v>
      </c>
      <c r="AM50" s="20" t="str">
        <f>IF('point-grade'!M50="ร","ร",IF('point-grade'!M50="มส","มส",IF('point-grade'!M50="-","ร",IF('point-grade'!M50="","",IF('point-grade'!M50&gt;=80,4,IF('point-grade'!M50&gt;=75,3.5,IF('point-grade'!M50&gt;=70,3,IF('point-grade'!M50&gt;=65,2.5,IF('point-grade'!M50&gt;=60,2,IF('point-grade'!M50&gt;=55,1.5,IF('point-grade'!M50&gt;=50,1,0)))))))))))</f>
        <v/>
      </c>
      <c r="AN50" s="20" t="str">
        <f>IF('point-grade'!N50="ร","ร",IF('point-grade'!N50="มส","มส",IF('point-grade'!N50="-","ร",IF('point-grade'!N50="","",IF('point-grade'!N50&gt;=80,4,IF('point-grade'!N50&gt;=75,3.5,IF('point-grade'!N50&gt;=70,3,IF('point-grade'!N50&gt;=65,2.5,IF('point-grade'!N50&gt;=60,2,IF('point-grade'!N50&gt;=55,1.5,IF('point-grade'!N50&gt;=50,1,0)))))))))))</f>
        <v/>
      </c>
      <c r="AO50" s="20" t="str">
        <f>IF('point-grade'!O50="ร","ร",IF('point-grade'!O50="มส","มส",IF('point-grade'!O50="-","ร",IF('point-grade'!O50="","",IF('point-grade'!O50&gt;=80,4,IF('point-grade'!O50&gt;=75,3.5,IF('point-grade'!O50&gt;=70,3,IF('point-grade'!O50&gt;=65,2.5,IF('point-grade'!O50&gt;=60,2,IF('point-grade'!O50&gt;=55,1.5,IF('point-grade'!O50&gt;=50,1,0)))))))))))</f>
        <v/>
      </c>
      <c r="AP50" s="20" t="str">
        <f>IF('point-grade'!P50="ร","ร",IF('point-grade'!P50="มส","มส",IF('point-grade'!P50="-","ร",IF('point-grade'!P50="","",IF('point-grade'!P50&gt;=80,4,IF('point-grade'!P50&gt;=75,3.5,IF('point-grade'!P50&gt;=70,3,IF('point-grade'!P50&gt;=65,2.5,IF('point-grade'!P50&gt;=60,2,IF('point-grade'!P50&gt;=55,1.5,IF('point-grade'!P50&gt;=50,1,0)))))))))))</f>
        <v/>
      </c>
      <c r="AQ50" s="20" t="str">
        <f>IF('point-grade'!Q50="ร","ร",IF('point-grade'!Q50="มส","มส",IF('point-grade'!Q50="-","ร",IF('point-grade'!Q50="","",IF('point-grade'!Q50&gt;=80,4,IF('point-grade'!Q50&gt;=75,3.5,IF('point-grade'!Q50&gt;=70,3,IF('point-grade'!Q50&gt;=65,2.5,IF('point-grade'!Q50&gt;=60,2,IF('point-grade'!Q50&gt;=55,1.5,IF('point-grade'!Q50&gt;=50,1,0)))))))))))</f>
        <v/>
      </c>
      <c r="AR50" s="20" t="str">
        <f>IF('point-grade'!R50="ร","ร",IF('point-grade'!R50="มส","มส",IF('point-grade'!R50="-","ร",IF('point-grade'!R50="","",IF('point-grade'!R50&gt;=80,4,IF('point-grade'!R50&gt;=75,3.5,IF('point-grade'!R50&gt;=70,3,IF('point-grade'!R50&gt;=65,2.5,IF('point-grade'!R50&gt;=60,2,IF('point-grade'!R50&gt;=55,1.5,IF('point-grade'!R50&gt;=50,1,0)))))))))))</f>
        <v/>
      </c>
      <c r="AS50" s="20" t="str">
        <f>IF('point-grade'!S50="ร","ร",IF('point-grade'!S50="มส","มส",IF('point-grade'!S50="-","ร",IF('point-grade'!S50="","",IF('point-grade'!S50&gt;=80,4,IF('point-grade'!S50&gt;=75,3.5,IF('point-grade'!S50&gt;=70,3,IF('point-grade'!S50&gt;=65,2.5,IF('point-grade'!S50&gt;=60,2,IF('point-grade'!S50&gt;=55,1.5,IF('point-grade'!S50&gt;=50,1,0)))))))))))</f>
        <v/>
      </c>
      <c r="AT50" s="20" t="str">
        <f>IF('point-grade'!T50="ร","ร",IF('point-grade'!T50="มส","มส",IF('point-grade'!T50="-","ร",IF('point-grade'!T50="","",IF('point-grade'!T50&gt;=80,4,IF('point-grade'!T50&gt;=75,3.5,IF('point-grade'!T50&gt;=70,3,IF('point-grade'!T50&gt;=65,2.5,IF('point-grade'!T50&gt;=60,2,IF('point-grade'!T50&gt;=55,1.5,IF('point-grade'!T50&gt;=50,1,0)))))))))))</f>
        <v/>
      </c>
      <c r="AU50" s="20" t="str">
        <f>IF('point-grade'!U50="ร","ร",IF('point-grade'!U50="มส","มส",IF('point-grade'!U50="-","ร",IF('point-grade'!U50="","",IF('point-grade'!U50&gt;=80,4,IF('point-grade'!U50&gt;=75,3.5,IF('point-grade'!U50&gt;=70,3,IF('point-grade'!U50&gt;=65,2.5,IF('point-grade'!U50&gt;=60,2,IF('point-grade'!U50&gt;=55,1.5,IF('point-grade'!U50&gt;=50,1,0)))))))))))</f>
        <v/>
      </c>
      <c r="AV50" s="20" t="str">
        <f>IF('point-grade'!V50="ร","ร",IF('point-grade'!V50="มส","มส",IF('point-grade'!V50="-","ร",IF('point-grade'!V50="","",IF('point-grade'!V50&gt;=80,4,IF('point-grade'!V50&gt;=75,3.5,IF('point-grade'!V50&gt;=70,3,IF('point-grade'!V50&gt;=65,2.5,IF('point-grade'!V50&gt;=60,2,IF('point-grade'!V50&gt;=55,1.5,IF('point-grade'!V50&gt;=50,1,0)))))))))))</f>
        <v/>
      </c>
      <c r="AW50" s="20" t="str">
        <f>IF('point-grade'!W50="ร","ร",IF('point-grade'!W50="มส","มส",IF('point-grade'!W50="-","ร",IF('point-grade'!W50="","",IF('point-grade'!W50&gt;=80,4,IF('point-grade'!W50&gt;=75,3.5,IF('point-grade'!W50&gt;=70,3,IF('point-grade'!W50&gt;=65,2.5,IF('point-grade'!W50&gt;=60,2,IF('point-grade'!W50&gt;=55,1.5,IF('point-grade'!W50&gt;=50,1,0)))))))))))</f>
        <v/>
      </c>
      <c r="AX50" s="20" t="str">
        <f>IF('point-grade'!X50="ร","ร",IF('point-grade'!X50="มส","มส",IF('point-grade'!X50="-","ร",IF('point-grade'!X50="","",IF('point-grade'!X50&gt;=80,4,IF('point-grade'!X50&gt;=75,3.5,IF('point-grade'!X50&gt;=70,3,IF('point-grade'!X50&gt;=65,2.5,IF('point-grade'!X50&gt;=60,2,IF('point-grade'!X50&gt;=55,1.5,IF('point-grade'!X50&gt;=50,1,0)))))))))))</f>
        <v/>
      </c>
      <c r="AY50" s="20" t="str">
        <f>IF('point-grade'!Y50="ร","ร",IF('point-grade'!Y50="มส","มส",IF('point-grade'!Y50="-","ร",IF('point-grade'!Y50="","",IF('point-grade'!Y50&gt;=80,4,IF('point-grade'!Y50&gt;=75,3.5,IF('point-grade'!Y50&gt;=70,3,IF('point-grade'!Y50&gt;=65,2.5,IF('point-grade'!Y50&gt;=60,2,IF('point-grade'!Y50&gt;=55,1.5,IF('point-grade'!Y50&gt;=50,1,0)))))))))))</f>
        <v/>
      </c>
      <c r="AZ50" s="20" t="str">
        <f>IF('point-grade'!Z50="ร","ร",IF('point-grade'!Z50="มส","มส",IF('point-grade'!Z50="-","ร",IF('point-grade'!Z50="","",IF('point-grade'!Z50&gt;=80,4,IF('point-grade'!Z50&gt;=75,3.5,IF('point-grade'!Z50&gt;=70,3,IF('point-grade'!Z50&gt;=65,2.5,IF('point-grade'!Z50&gt;=60,2,IF('point-grade'!Z50&gt;=55,1.5,IF('point-grade'!Z50&gt;=50,1,0)))))))))))</f>
        <v/>
      </c>
      <c r="BA50" s="20" t="str">
        <f>IF('point-grade'!AA50="ร","ร",IF('point-grade'!AA50="มส","มส",IF('point-grade'!AA50="-","ร",IF('point-grade'!AA50="","",IF('point-grade'!AA50&gt;=80,4,IF('point-grade'!AA50&gt;=75,3.5,IF('point-grade'!AA50&gt;=70,3,IF('point-grade'!AA50&gt;=65,2.5,IF('point-grade'!AA50&gt;=60,2,IF('point-grade'!AA50&gt;=55,1.5,IF('point-grade'!AA50&gt;=50,1,0)))))))))))</f>
        <v/>
      </c>
      <c r="BB50" s="20" t="str">
        <f>IF('point-grade'!AB50="ร","ร",IF('point-grade'!AB50="มส","มส",IF('point-grade'!AB50="-","ร",IF('point-grade'!AB50="","",IF('point-grade'!AB50&gt;=80,4,IF('point-grade'!AB50&gt;=75,3.5,IF('point-grade'!AB50&gt;=70,3,IF('point-grade'!AB50&gt;=65,2.5,IF('point-grade'!AB50&gt;=60,2,IF('point-grade'!AB50&gt;=55,1.5,IF('point-grade'!AB50&gt;=50,1,0)))))))))))</f>
        <v/>
      </c>
      <c r="BC50" s="20" t="str">
        <f>IF('point-grade'!AC50="ร","ร",IF('point-grade'!AC50="มส","มส",IF('point-grade'!AC50="-","ร",IF('point-grade'!AC50="","",IF('point-grade'!AC50&gt;=80,4,IF('point-grade'!AC50&gt;=75,3.5,IF('point-grade'!AC50&gt;=70,3,IF('point-grade'!AC50&gt;=65,2.5,IF('point-grade'!AC50&gt;=60,2,IF('point-grade'!AC50&gt;=55,1.5,IF('point-grade'!AC50&gt;=50,1,0)))))))))))</f>
        <v/>
      </c>
      <c r="BD50" s="20" t="str">
        <f>IF('point-grade'!AD50="ร","ร",IF('point-grade'!AD50="มส","มส",IF('point-grade'!AD50="-","ร",IF('point-grade'!AD50="","",IF('point-grade'!AD50&gt;=80,4,IF('point-grade'!AD50&gt;=75,3.5,IF('point-grade'!AD50&gt;=70,3,IF('point-grade'!AD50&gt;=65,2.5,IF('point-grade'!AD50&gt;=60,2,IF('point-grade'!AD50&gt;=55,1.5,IF('point-grade'!AD50&gt;=50,1,0)))))))))))</f>
        <v/>
      </c>
      <c r="BE50" s="20" t="str">
        <f>IF('point-grade'!AE50="ร","ร",IF('point-grade'!AE50="มส","มส",IF('point-grade'!AE50="-","ร",IF('point-grade'!AE50="","",IF('point-grade'!AE50&gt;=80,4,IF('point-grade'!AE50&gt;=75,3.5,IF('point-grade'!AE50&gt;=70,3,IF('point-grade'!AE50&gt;=65,2.5,IF('point-grade'!AE50&gt;=60,2,IF('point-grade'!AE50&gt;=55,1.5,IF('point-grade'!AE50&gt;=50,1,0)))))))))))</f>
        <v/>
      </c>
      <c r="BF50" s="20" t="str">
        <f>IF('point-grade'!AF50="ร","ร",IF('point-grade'!AF50="มส","มส",IF('point-grade'!AF50="-","ร",IF('point-grade'!AF50="","",IF('point-grade'!AF50&gt;=80,4,IF('point-grade'!AF50&gt;=75,3.5,IF('point-grade'!AF50&gt;=70,3,IF('point-grade'!AF50&gt;=65,2.5,IF('point-grade'!AF50&gt;=60,2,IF('point-grade'!AF50&gt;=55,1.5,IF('point-grade'!AF50&gt;=50,1,0)))))))))))</f>
        <v/>
      </c>
      <c r="BG50" s="20" t="str">
        <f>IF('point-grade'!AG50="ร","ร",IF('point-grade'!AG50="มส","มส",IF('point-grade'!AG50="-","ร",IF('point-grade'!AG50="","",IF('point-grade'!AG50&gt;=80,4,IF('point-grade'!AG50&gt;=75,3.5,IF('point-grade'!AG50&gt;=70,3,IF('point-grade'!AG50&gt;=65,2.5,IF('point-grade'!AG50&gt;=60,2,IF('point-grade'!AG50&gt;=55,1.5,IF('point-grade'!AG50&gt;=50,1,0)))))))))))</f>
        <v/>
      </c>
      <c r="BH50" s="20" t="str">
        <f>IF('point-grade'!AH50="ร","ร",IF('point-grade'!AH50="มส","มส",IF('point-grade'!AH50="-","ร",IF('point-grade'!AH50="","",IF('point-grade'!AH50&gt;=80,4,IF('point-grade'!AH50&gt;=75,3.5,IF('point-grade'!AH50&gt;=70,3,IF('point-grade'!AH50&gt;=65,2.5,IF('point-grade'!AH50&gt;=60,2,IF('point-grade'!AH50&gt;=55,1.5,IF('point-grade'!AH50&gt;=50,1,0)))))))))))</f>
        <v/>
      </c>
      <c r="BI50" s="20" t="str">
        <f>IF('point-grade'!AI50="ร","ร",IF('point-grade'!AI50="มส","มส",IF('point-grade'!AI50="-","ร",IF('point-grade'!AI50="","",IF('point-grade'!AI50&gt;=80,4,IF('point-grade'!AI50&gt;=75,3.5,IF('point-grade'!AI50&gt;=70,3,IF('point-grade'!AI50&gt;=65,2.5,IF('point-grade'!AI50&gt;=60,2,IF('point-grade'!AI50&gt;=55,1.5,IF('point-grade'!AI50&gt;=50,1,0)))))))))))</f>
        <v/>
      </c>
      <c r="BJ50" s="20" t="str">
        <f>IF('point-grade'!AJ50="ร","ร",IF('point-grade'!AJ50="มส","มส",IF('point-grade'!AJ50="-","ร",IF('point-grade'!AJ50="","",IF('point-grade'!AJ50&gt;=80,4,IF('point-grade'!AJ50&gt;=75,3.5,IF('point-grade'!AJ50&gt;=70,3,IF('point-grade'!AJ50&gt;=65,2.5,IF('point-grade'!AJ50&gt;=60,2,IF('point-grade'!AJ50&gt;=55,1.5,IF('point-grade'!AJ50&gt;=50,1,0)))))))))))</f>
        <v/>
      </c>
      <c r="BK50" s="20" t="str">
        <f>IF('point-grade'!AK50="ร","ร",IF('point-grade'!AK50="มส","มส",IF('point-grade'!AK50="-","ร",IF('point-grade'!AK50="","",IF('point-grade'!AK50&gt;=80,4,IF('point-grade'!AK50&gt;=75,3.5,IF('point-grade'!AK50&gt;=70,3,IF('point-grade'!AK50&gt;=65,2.5,IF('point-grade'!AK50&gt;=60,2,IF('point-grade'!AK50&gt;=55,1.5,IF('point-grade'!AK50&gt;=50,1,0)))))))))))</f>
        <v/>
      </c>
      <c r="BL50" s="20"/>
      <c r="BM50" s="35" t="str">
        <f t="shared" si="4"/>
        <v/>
      </c>
      <c r="BN50" s="35" t="str">
        <f t="shared" si="5"/>
        <v/>
      </c>
      <c r="BO50" s="35" t="str">
        <f t="shared" si="6"/>
        <v/>
      </c>
      <c r="BP50" s="35" t="str">
        <f t="shared" si="7"/>
        <v/>
      </c>
      <c r="BQ50" s="35" t="str">
        <f t="shared" si="8"/>
        <v/>
      </c>
      <c r="BR50" s="35" t="str">
        <f t="shared" si="9"/>
        <v/>
      </c>
      <c r="BS50" s="35" t="str">
        <f t="shared" si="10"/>
        <v/>
      </c>
      <c r="BT50" s="35" t="str">
        <f t="shared" si="11"/>
        <v/>
      </c>
      <c r="BU50" s="35" t="str">
        <f t="shared" si="12"/>
        <v/>
      </c>
      <c r="BV50" s="35" t="str">
        <f t="shared" si="13"/>
        <v/>
      </c>
      <c r="BW50" s="35" t="str">
        <f t="shared" si="14"/>
        <v/>
      </c>
      <c r="BX50" s="35" t="str">
        <f t="shared" si="15"/>
        <v/>
      </c>
      <c r="BY50" s="35" t="str">
        <f t="shared" si="16"/>
        <v/>
      </c>
      <c r="BZ50" s="35" t="str">
        <f t="shared" si="17"/>
        <v/>
      </c>
      <c r="CA50" s="35" t="str">
        <f t="shared" si="18"/>
        <v/>
      </c>
      <c r="CB50" s="35" t="str">
        <f t="shared" si="19"/>
        <v/>
      </c>
      <c r="CC50" s="35" t="str">
        <f t="shared" si="20"/>
        <v/>
      </c>
      <c r="CD50" s="35" t="str">
        <f t="shared" si="21"/>
        <v/>
      </c>
      <c r="CE50" s="35" t="str">
        <f t="shared" si="22"/>
        <v/>
      </c>
      <c r="CF50" s="35" t="str">
        <f t="shared" si="23"/>
        <v/>
      </c>
      <c r="CG50" s="35" t="str">
        <f t="shared" si="24"/>
        <v/>
      </c>
      <c r="CH50" s="35" t="str">
        <f t="shared" si="25"/>
        <v/>
      </c>
      <c r="CI50" s="35" t="str">
        <f t="shared" si="26"/>
        <v/>
      </c>
      <c r="CJ50" s="35" t="str">
        <f t="shared" si="27"/>
        <v/>
      </c>
      <c r="CK50" s="35" t="str">
        <f t="shared" si="28"/>
        <v/>
      </c>
      <c r="CL50" s="87" t="str">
        <f t="shared" si="29"/>
        <v>0</v>
      </c>
      <c r="CM50" s="87">
        <f>FLOOR('point-grade'!CO50,0.01)</f>
        <v>0</v>
      </c>
      <c r="CN50" s="82" t="str">
        <f t="shared" si="106"/>
        <v/>
      </c>
      <c r="CO50" s="145" t="str">
        <f t="shared" si="107"/>
        <v>0</v>
      </c>
      <c r="CP50" s="51">
        <f t="shared" si="30"/>
        <v>0</v>
      </c>
      <c r="CQ50" s="51">
        <f t="shared" si="31"/>
        <v>0</v>
      </c>
      <c r="CR50" s="51">
        <f t="shared" si="32"/>
        <v>0</v>
      </c>
      <c r="CS50" s="51">
        <f t="shared" si="33"/>
        <v>0</v>
      </c>
      <c r="CT50" s="51">
        <f t="shared" si="34"/>
        <v>0</v>
      </c>
      <c r="CU50" s="51">
        <f t="shared" si="35"/>
        <v>0</v>
      </c>
      <c r="CV50" s="51">
        <f t="shared" si="36"/>
        <v>0</v>
      </c>
      <c r="CW50" s="51">
        <f t="shared" si="37"/>
        <v>0</v>
      </c>
      <c r="CX50" s="51">
        <f t="shared" si="38"/>
        <v>0</v>
      </c>
      <c r="CY50" s="51">
        <f t="shared" si="39"/>
        <v>0</v>
      </c>
      <c r="CZ50" s="51">
        <f t="shared" si="40"/>
        <v>0</v>
      </c>
      <c r="DA50" s="51">
        <f t="shared" si="41"/>
        <v>0</v>
      </c>
      <c r="DB50" s="51">
        <f t="shared" si="42"/>
        <v>0</v>
      </c>
      <c r="DC50" s="51">
        <f t="shared" si="43"/>
        <v>0</v>
      </c>
      <c r="DD50" s="51">
        <f t="shared" si="44"/>
        <v>0</v>
      </c>
      <c r="DF50" s="51">
        <f t="shared" si="45"/>
        <v>0</v>
      </c>
      <c r="DG50" s="51">
        <f t="shared" si="46"/>
        <v>0</v>
      </c>
      <c r="DH50" s="51">
        <f t="shared" si="47"/>
        <v>0</v>
      </c>
      <c r="DI50" s="51">
        <f t="shared" si="48"/>
        <v>0</v>
      </c>
      <c r="DJ50" s="51">
        <f t="shared" si="49"/>
        <v>0</v>
      </c>
      <c r="DK50" s="51">
        <f t="shared" si="50"/>
        <v>0</v>
      </c>
      <c r="DL50" s="51">
        <f t="shared" si="51"/>
        <v>0</v>
      </c>
      <c r="DM50" s="51">
        <f t="shared" si="52"/>
        <v>0</v>
      </c>
      <c r="DN50" s="51">
        <f t="shared" si="53"/>
        <v>0</v>
      </c>
      <c r="DO50" s="51">
        <f t="shared" si="54"/>
        <v>0</v>
      </c>
      <c r="DQ50" s="43">
        <f t="shared" si="55"/>
        <v>0</v>
      </c>
      <c r="DR50" s="43">
        <f t="shared" si="56"/>
        <v>0</v>
      </c>
      <c r="DS50" s="43">
        <f t="shared" si="57"/>
        <v>0</v>
      </c>
      <c r="DT50" s="43">
        <f t="shared" si="58"/>
        <v>0</v>
      </c>
      <c r="DU50" s="43">
        <f t="shared" si="59"/>
        <v>0</v>
      </c>
      <c r="DV50" s="43">
        <f t="shared" si="60"/>
        <v>0</v>
      </c>
      <c r="DW50" s="43">
        <f t="shared" si="61"/>
        <v>0</v>
      </c>
      <c r="DX50" s="43">
        <f t="shared" si="62"/>
        <v>0</v>
      </c>
      <c r="DY50" s="43">
        <f t="shared" si="63"/>
        <v>0</v>
      </c>
      <c r="DZ50" s="43">
        <f t="shared" si="64"/>
        <v>0</v>
      </c>
      <c r="EA50" s="43">
        <f t="shared" si="65"/>
        <v>0</v>
      </c>
      <c r="EB50" s="43">
        <f t="shared" si="66"/>
        <v>0</v>
      </c>
      <c r="EC50" s="43">
        <f t="shared" si="67"/>
        <v>0</v>
      </c>
      <c r="ED50" s="43">
        <f t="shared" si="68"/>
        <v>0</v>
      </c>
      <c r="EE50" s="43">
        <f t="shared" si="69"/>
        <v>0</v>
      </c>
      <c r="EG50" s="43">
        <f t="shared" si="70"/>
        <v>0</v>
      </c>
      <c r="EH50" s="43">
        <f t="shared" si="71"/>
        <v>0</v>
      </c>
      <c r="EI50" s="43">
        <f t="shared" si="72"/>
        <v>0</v>
      </c>
      <c r="EJ50" s="43">
        <f t="shared" si="73"/>
        <v>0</v>
      </c>
      <c r="EK50" s="43">
        <f t="shared" si="74"/>
        <v>0</v>
      </c>
      <c r="EL50" s="43">
        <f t="shared" si="75"/>
        <v>0</v>
      </c>
      <c r="EM50" s="43">
        <f t="shared" si="76"/>
        <v>0</v>
      </c>
      <c r="EN50" s="43">
        <f t="shared" si="77"/>
        <v>0</v>
      </c>
      <c r="EO50" s="43">
        <f t="shared" si="78"/>
        <v>0</v>
      </c>
      <c r="EP50" s="43">
        <f t="shared" si="79"/>
        <v>0</v>
      </c>
      <c r="EQ50" s="19" t="str">
        <f t="shared" si="80"/>
        <v/>
      </c>
      <c r="ER50" s="19" t="str">
        <f t="shared" si="81"/>
        <v/>
      </c>
      <c r="ES50" s="19" t="str">
        <f t="shared" si="82"/>
        <v/>
      </c>
      <c r="ET50" s="19" t="str">
        <f t="shared" si="83"/>
        <v/>
      </c>
      <c r="EU50" s="19" t="str">
        <f t="shared" si="84"/>
        <v/>
      </c>
      <c r="EV50" s="19" t="str">
        <f t="shared" si="85"/>
        <v/>
      </c>
      <c r="EW50" s="19" t="str">
        <f t="shared" si="86"/>
        <v/>
      </c>
      <c r="EX50" s="19" t="str">
        <f t="shared" si="87"/>
        <v/>
      </c>
      <c r="EY50" s="19" t="str">
        <f t="shared" si="88"/>
        <v/>
      </c>
      <c r="EZ50" s="19" t="str">
        <f t="shared" si="89"/>
        <v/>
      </c>
      <c r="FA50" s="19" t="str">
        <f t="shared" si="90"/>
        <v/>
      </c>
      <c r="FB50" s="19" t="str">
        <f t="shared" si="91"/>
        <v/>
      </c>
      <c r="FC50" s="19" t="str">
        <f t="shared" si="92"/>
        <v/>
      </c>
      <c r="FD50" s="19" t="str">
        <f t="shared" si="93"/>
        <v/>
      </c>
      <c r="FE50" s="19" t="str">
        <f t="shared" si="94"/>
        <v/>
      </c>
      <c r="FF50" s="19" t="str">
        <f t="shared" si="95"/>
        <v/>
      </c>
      <c r="FG50" s="19" t="str">
        <f t="shared" si="96"/>
        <v/>
      </c>
      <c r="FH50" s="19" t="str">
        <f t="shared" si="97"/>
        <v/>
      </c>
      <c r="FI50" s="19" t="str">
        <f t="shared" si="98"/>
        <v/>
      </c>
      <c r="FJ50" s="19" t="str">
        <f t="shared" si="99"/>
        <v/>
      </c>
      <c r="FK50" s="19" t="str">
        <f t="shared" si="100"/>
        <v/>
      </c>
      <c r="FL50" s="19" t="str">
        <f t="shared" si="101"/>
        <v/>
      </c>
      <c r="FM50" s="19" t="str">
        <f t="shared" si="102"/>
        <v/>
      </c>
      <c r="FN50" s="19" t="str">
        <f t="shared" si="103"/>
        <v/>
      </c>
      <c r="FO50" s="19" t="str">
        <f t="shared" si="104"/>
        <v/>
      </c>
      <c r="FP50" s="19">
        <f t="shared" si="105"/>
        <v>0</v>
      </c>
      <c r="FQ50" s="85"/>
    </row>
    <row r="51" spans="1:173" ht="17.399999999999999" customHeight="1" thickBot="1" x14ac:dyDescent="0.65">
      <c r="A51" s="40"/>
      <c r="B51" s="40"/>
      <c r="C51" s="40"/>
      <c r="D51" s="40"/>
      <c r="E51" s="40"/>
      <c r="F51" s="40"/>
      <c r="G51" s="40"/>
      <c r="H51" s="40"/>
      <c r="I51" s="140"/>
      <c r="K51" s="44">
        <v>47</v>
      </c>
      <c r="L51" s="50" t="str">
        <f t="shared" si="2"/>
        <v/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91">
        <f t="shared" si="3"/>
        <v>0</v>
      </c>
      <c r="AM51" s="20" t="str">
        <f>IF('point-grade'!M51="ร","ร",IF('point-grade'!M51="มส","มส",IF('point-grade'!M51="-","ร",IF('point-grade'!M51="","",IF('point-grade'!M51&gt;=80,4,IF('point-grade'!M51&gt;=75,3.5,IF('point-grade'!M51&gt;=70,3,IF('point-grade'!M51&gt;=65,2.5,IF('point-grade'!M51&gt;=60,2,IF('point-grade'!M51&gt;=55,1.5,IF('point-grade'!M51&gt;=50,1,0)))))))))))</f>
        <v/>
      </c>
      <c r="AN51" s="20" t="str">
        <f>IF('point-grade'!N51="ร","ร",IF('point-grade'!N51="มส","มส",IF('point-grade'!N51="-","ร",IF('point-grade'!N51="","",IF('point-grade'!N51&gt;=80,4,IF('point-grade'!N51&gt;=75,3.5,IF('point-grade'!N51&gt;=70,3,IF('point-grade'!N51&gt;=65,2.5,IF('point-grade'!N51&gt;=60,2,IF('point-grade'!N51&gt;=55,1.5,IF('point-grade'!N51&gt;=50,1,0)))))))))))</f>
        <v/>
      </c>
      <c r="AO51" s="20" t="str">
        <f>IF('point-grade'!O51="ร","ร",IF('point-grade'!O51="มส","มส",IF('point-grade'!O51="-","ร",IF('point-grade'!O51="","",IF('point-grade'!O51&gt;=80,4,IF('point-grade'!O51&gt;=75,3.5,IF('point-grade'!O51&gt;=70,3,IF('point-grade'!O51&gt;=65,2.5,IF('point-grade'!O51&gt;=60,2,IF('point-grade'!O51&gt;=55,1.5,IF('point-grade'!O51&gt;=50,1,0)))))))))))</f>
        <v/>
      </c>
      <c r="AP51" s="20" t="str">
        <f>IF('point-grade'!P51="ร","ร",IF('point-grade'!P51="มส","มส",IF('point-grade'!P51="-","ร",IF('point-grade'!P51="","",IF('point-grade'!P51&gt;=80,4,IF('point-grade'!P51&gt;=75,3.5,IF('point-grade'!P51&gt;=70,3,IF('point-grade'!P51&gt;=65,2.5,IF('point-grade'!P51&gt;=60,2,IF('point-grade'!P51&gt;=55,1.5,IF('point-grade'!P51&gt;=50,1,0)))))))))))</f>
        <v/>
      </c>
      <c r="AQ51" s="20" t="str">
        <f>IF('point-grade'!Q51="ร","ร",IF('point-grade'!Q51="มส","มส",IF('point-grade'!Q51="-","ร",IF('point-grade'!Q51="","",IF('point-grade'!Q51&gt;=80,4,IF('point-grade'!Q51&gt;=75,3.5,IF('point-grade'!Q51&gt;=70,3,IF('point-grade'!Q51&gt;=65,2.5,IF('point-grade'!Q51&gt;=60,2,IF('point-grade'!Q51&gt;=55,1.5,IF('point-grade'!Q51&gt;=50,1,0)))))))))))</f>
        <v/>
      </c>
      <c r="AR51" s="20" t="str">
        <f>IF('point-grade'!R51="ร","ร",IF('point-grade'!R51="มส","มส",IF('point-grade'!R51="-","ร",IF('point-grade'!R51="","",IF('point-grade'!R51&gt;=80,4,IF('point-grade'!R51&gt;=75,3.5,IF('point-grade'!R51&gt;=70,3,IF('point-grade'!R51&gt;=65,2.5,IF('point-grade'!R51&gt;=60,2,IF('point-grade'!R51&gt;=55,1.5,IF('point-grade'!R51&gt;=50,1,0)))))))))))</f>
        <v/>
      </c>
      <c r="AS51" s="20" t="str">
        <f>IF('point-grade'!S51="ร","ร",IF('point-grade'!S51="มส","มส",IF('point-grade'!S51="-","ร",IF('point-grade'!S51="","",IF('point-grade'!S51&gt;=80,4,IF('point-grade'!S51&gt;=75,3.5,IF('point-grade'!S51&gt;=70,3,IF('point-grade'!S51&gt;=65,2.5,IF('point-grade'!S51&gt;=60,2,IF('point-grade'!S51&gt;=55,1.5,IF('point-grade'!S51&gt;=50,1,0)))))))))))</f>
        <v/>
      </c>
      <c r="AT51" s="20" t="str">
        <f>IF('point-grade'!T51="ร","ร",IF('point-grade'!T51="มส","มส",IF('point-grade'!T51="-","ร",IF('point-grade'!T51="","",IF('point-grade'!T51&gt;=80,4,IF('point-grade'!T51&gt;=75,3.5,IF('point-grade'!T51&gt;=70,3,IF('point-grade'!T51&gt;=65,2.5,IF('point-grade'!T51&gt;=60,2,IF('point-grade'!T51&gt;=55,1.5,IF('point-grade'!T51&gt;=50,1,0)))))))))))</f>
        <v/>
      </c>
      <c r="AU51" s="20" t="str">
        <f>IF('point-grade'!U51="ร","ร",IF('point-grade'!U51="มส","มส",IF('point-grade'!U51="-","ร",IF('point-grade'!U51="","",IF('point-grade'!U51&gt;=80,4,IF('point-grade'!U51&gt;=75,3.5,IF('point-grade'!U51&gt;=70,3,IF('point-grade'!U51&gt;=65,2.5,IF('point-grade'!U51&gt;=60,2,IF('point-grade'!U51&gt;=55,1.5,IF('point-grade'!U51&gt;=50,1,0)))))))))))</f>
        <v/>
      </c>
      <c r="AV51" s="20" t="str">
        <f>IF('point-grade'!V51="ร","ร",IF('point-grade'!V51="มส","มส",IF('point-grade'!V51="-","ร",IF('point-grade'!V51="","",IF('point-grade'!V51&gt;=80,4,IF('point-grade'!V51&gt;=75,3.5,IF('point-grade'!V51&gt;=70,3,IF('point-grade'!V51&gt;=65,2.5,IF('point-grade'!V51&gt;=60,2,IF('point-grade'!V51&gt;=55,1.5,IF('point-grade'!V51&gt;=50,1,0)))))))))))</f>
        <v/>
      </c>
      <c r="AW51" s="20" t="str">
        <f>IF('point-grade'!W51="ร","ร",IF('point-grade'!W51="มส","มส",IF('point-grade'!W51="-","ร",IF('point-grade'!W51="","",IF('point-grade'!W51&gt;=80,4,IF('point-grade'!W51&gt;=75,3.5,IF('point-grade'!W51&gt;=70,3,IF('point-grade'!W51&gt;=65,2.5,IF('point-grade'!W51&gt;=60,2,IF('point-grade'!W51&gt;=55,1.5,IF('point-grade'!W51&gt;=50,1,0)))))))))))</f>
        <v/>
      </c>
      <c r="AX51" s="20" t="str">
        <f>IF('point-grade'!X51="ร","ร",IF('point-grade'!X51="มส","มส",IF('point-grade'!X51="-","ร",IF('point-grade'!X51="","",IF('point-grade'!X51&gt;=80,4,IF('point-grade'!X51&gt;=75,3.5,IF('point-grade'!X51&gt;=70,3,IF('point-grade'!X51&gt;=65,2.5,IF('point-grade'!X51&gt;=60,2,IF('point-grade'!X51&gt;=55,1.5,IF('point-grade'!X51&gt;=50,1,0)))))))))))</f>
        <v/>
      </c>
      <c r="AY51" s="20" t="str">
        <f>IF('point-grade'!Y51="ร","ร",IF('point-grade'!Y51="มส","มส",IF('point-grade'!Y51="-","ร",IF('point-grade'!Y51="","",IF('point-grade'!Y51&gt;=80,4,IF('point-grade'!Y51&gt;=75,3.5,IF('point-grade'!Y51&gt;=70,3,IF('point-grade'!Y51&gt;=65,2.5,IF('point-grade'!Y51&gt;=60,2,IF('point-grade'!Y51&gt;=55,1.5,IF('point-grade'!Y51&gt;=50,1,0)))))))))))</f>
        <v/>
      </c>
      <c r="AZ51" s="20" t="str">
        <f>IF('point-grade'!Z51="ร","ร",IF('point-grade'!Z51="มส","มส",IF('point-grade'!Z51="-","ร",IF('point-grade'!Z51="","",IF('point-grade'!Z51&gt;=80,4,IF('point-grade'!Z51&gt;=75,3.5,IF('point-grade'!Z51&gt;=70,3,IF('point-grade'!Z51&gt;=65,2.5,IF('point-grade'!Z51&gt;=60,2,IF('point-grade'!Z51&gt;=55,1.5,IF('point-grade'!Z51&gt;=50,1,0)))))))))))</f>
        <v/>
      </c>
      <c r="BA51" s="20" t="str">
        <f>IF('point-grade'!AA51="ร","ร",IF('point-grade'!AA51="มส","มส",IF('point-grade'!AA51="-","ร",IF('point-grade'!AA51="","",IF('point-grade'!AA51&gt;=80,4,IF('point-grade'!AA51&gt;=75,3.5,IF('point-grade'!AA51&gt;=70,3,IF('point-grade'!AA51&gt;=65,2.5,IF('point-grade'!AA51&gt;=60,2,IF('point-grade'!AA51&gt;=55,1.5,IF('point-grade'!AA51&gt;=50,1,0)))))))))))</f>
        <v/>
      </c>
      <c r="BB51" s="20" t="str">
        <f>IF('point-grade'!AB51="ร","ร",IF('point-grade'!AB51="มส","มส",IF('point-grade'!AB51="-","ร",IF('point-grade'!AB51="","",IF('point-grade'!AB51&gt;=80,4,IF('point-grade'!AB51&gt;=75,3.5,IF('point-grade'!AB51&gt;=70,3,IF('point-grade'!AB51&gt;=65,2.5,IF('point-grade'!AB51&gt;=60,2,IF('point-grade'!AB51&gt;=55,1.5,IF('point-grade'!AB51&gt;=50,1,0)))))))))))</f>
        <v/>
      </c>
      <c r="BC51" s="20" t="str">
        <f>IF('point-grade'!AC51="ร","ร",IF('point-grade'!AC51="มส","มส",IF('point-grade'!AC51="-","ร",IF('point-grade'!AC51="","",IF('point-grade'!AC51&gt;=80,4,IF('point-grade'!AC51&gt;=75,3.5,IF('point-grade'!AC51&gt;=70,3,IF('point-grade'!AC51&gt;=65,2.5,IF('point-grade'!AC51&gt;=60,2,IF('point-grade'!AC51&gt;=55,1.5,IF('point-grade'!AC51&gt;=50,1,0)))))))))))</f>
        <v/>
      </c>
      <c r="BD51" s="20" t="str">
        <f>IF('point-grade'!AD51="ร","ร",IF('point-grade'!AD51="มส","มส",IF('point-grade'!AD51="-","ร",IF('point-grade'!AD51="","",IF('point-grade'!AD51&gt;=80,4,IF('point-grade'!AD51&gt;=75,3.5,IF('point-grade'!AD51&gt;=70,3,IF('point-grade'!AD51&gt;=65,2.5,IF('point-grade'!AD51&gt;=60,2,IF('point-grade'!AD51&gt;=55,1.5,IF('point-grade'!AD51&gt;=50,1,0)))))))))))</f>
        <v/>
      </c>
      <c r="BE51" s="20" t="str">
        <f>IF('point-grade'!AE51="ร","ร",IF('point-grade'!AE51="มส","มส",IF('point-grade'!AE51="-","ร",IF('point-grade'!AE51="","",IF('point-grade'!AE51&gt;=80,4,IF('point-grade'!AE51&gt;=75,3.5,IF('point-grade'!AE51&gt;=70,3,IF('point-grade'!AE51&gt;=65,2.5,IF('point-grade'!AE51&gt;=60,2,IF('point-grade'!AE51&gt;=55,1.5,IF('point-grade'!AE51&gt;=50,1,0)))))))))))</f>
        <v/>
      </c>
      <c r="BF51" s="20" t="str">
        <f>IF('point-grade'!AF51="ร","ร",IF('point-grade'!AF51="มส","มส",IF('point-grade'!AF51="-","ร",IF('point-grade'!AF51="","",IF('point-grade'!AF51&gt;=80,4,IF('point-grade'!AF51&gt;=75,3.5,IF('point-grade'!AF51&gt;=70,3,IF('point-grade'!AF51&gt;=65,2.5,IF('point-grade'!AF51&gt;=60,2,IF('point-grade'!AF51&gt;=55,1.5,IF('point-grade'!AF51&gt;=50,1,0)))))))))))</f>
        <v/>
      </c>
      <c r="BG51" s="20" t="str">
        <f>IF('point-grade'!AG51="ร","ร",IF('point-grade'!AG51="มส","มส",IF('point-grade'!AG51="-","ร",IF('point-grade'!AG51="","",IF('point-grade'!AG51&gt;=80,4,IF('point-grade'!AG51&gt;=75,3.5,IF('point-grade'!AG51&gt;=70,3,IF('point-grade'!AG51&gt;=65,2.5,IF('point-grade'!AG51&gt;=60,2,IF('point-grade'!AG51&gt;=55,1.5,IF('point-grade'!AG51&gt;=50,1,0)))))))))))</f>
        <v/>
      </c>
      <c r="BH51" s="20" t="str">
        <f>IF('point-grade'!AH51="ร","ร",IF('point-grade'!AH51="มส","มส",IF('point-grade'!AH51="-","ร",IF('point-grade'!AH51="","",IF('point-grade'!AH51&gt;=80,4,IF('point-grade'!AH51&gt;=75,3.5,IF('point-grade'!AH51&gt;=70,3,IF('point-grade'!AH51&gt;=65,2.5,IF('point-grade'!AH51&gt;=60,2,IF('point-grade'!AH51&gt;=55,1.5,IF('point-grade'!AH51&gt;=50,1,0)))))))))))</f>
        <v/>
      </c>
      <c r="BI51" s="20" t="str">
        <f>IF('point-grade'!AI51="ร","ร",IF('point-grade'!AI51="มส","มส",IF('point-grade'!AI51="-","ร",IF('point-grade'!AI51="","",IF('point-grade'!AI51&gt;=80,4,IF('point-grade'!AI51&gt;=75,3.5,IF('point-grade'!AI51&gt;=70,3,IF('point-grade'!AI51&gt;=65,2.5,IF('point-grade'!AI51&gt;=60,2,IF('point-grade'!AI51&gt;=55,1.5,IF('point-grade'!AI51&gt;=50,1,0)))))))))))</f>
        <v/>
      </c>
      <c r="BJ51" s="20" t="str">
        <f>IF('point-grade'!AJ51="ร","ร",IF('point-grade'!AJ51="มส","มส",IF('point-grade'!AJ51="-","ร",IF('point-grade'!AJ51="","",IF('point-grade'!AJ51&gt;=80,4,IF('point-grade'!AJ51&gt;=75,3.5,IF('point-grade'!AJ51&gt;=70,3,IF('point-grade'!AJ51&gt;=65,2.5,IF('point-grade'!AJ51&gt;=60,2,IF('point-grade'!AJ51&gt;=55,1.5,IF('point-grade'!AJ51&gt;=50,1,0)))))))))))</f>
        <v/>
      </c>
      <c r="BK51" s="20" t="str">
        <f>IF('point-grade'!AK51="ร","ร",IF('point-grade'!AK51="มส","มส",IF('point-grade'!AK51="-","ร",IF('point-grade'!AK51="","",IF('point-grade'!AK51&gt;=80,4,IF('point-grade'!AK51&gt;=75,3.5,IF('point-grade'!AK51&gt;=70,3,IF('point-grade'!AK51&gt;=65,2.5,IF('point-grade'!AK51&gt;=60,2,IF('point-grade'!AK51&gt;=55,1.5,IF('point-grade'!AK51&gt;=50,1,0)))))))))))</f>
        <v/>
      </c>
      <c r="BL51" s="20"/>
      <c r="BM51" s="35" t="str">
        <f t="shared" si="4"/>
        <v/>
      </c>
      <c r="BN51" s="35" t="str">
        <f t="shared" si="5"/>
        <v/>
      </c>
      <c r="BO51" s="35" t="str">
        <f t="shared" si="6"/>
        <v/>
      </c>
      <c r="BP51" s="35" t="str">
        <f t="shared" si="7"/>
        <v/>
      </c>
      <c r="BQ51" s="35" t="str">
        <f t="shared" si="8"/>
        <v/>
      </c>
      <c r="BR51" s="35" t="str">
        <f t="shared" si="9"/>
        <v/>
      </c>
      <c r="BS51" s="35" t="str">
        <f t="shared" si="10"/>
        <v/>
      </c>
      <c r="BT51" s="35" t="str">
        <f t="shared" si="11"/>
        <v/>
      </c>
      <c r="BU51" s="35" t="str">
        <f t="shared" si="12"/>
        <v/>
      </c>
      <c r="BV51" s="35" t="str">
        <f t="shared" si="13"/>
        <v/>
      </c>
      <c r="BW51" s="35" t="str">
        <f t="shared" si="14"/>
        <v/>
      </c>
      <c r="BX51" s="35" t="str">
        <f t="shared" si="15"/>
        <v/>
      </c>
      <c r="BY51" s="35" t="str">
        <f t="shared" si="16"/>
        <v/>
      </c>
      <c r="BZ51" s="35" t="str">
        <f t="shared" si="17"/>
        <v/>
      </c>
      <c r="CA51" s="35" t="str">
        <f t="shared" si="18"/>
        <v/>
      </c>
      <c r="CB51" s="35" t="str">
        <f t="shared" si="19"/>
        <v/>
      </c>
      <c r="CC51" s="35" t="str">
        <f t="shared" si="20"/>
        <v/>
      </c>
      <c r="CD51" s="35" t="str">
        <f t="shared" si="21"/>
        <v/>
      </c>
      <c r="CE51" s="35" t="str">
        <f t="shared" si="22"/>
        <v/>
      </c>
      <c r="CF51" s="35" t="str">
        <f t="shared" si="23"/>
        <v/>
      </c>
      <c r="CG51" s="35" t="str">
        <f t="shared" si="24"/>
        <v/>
      </c>
      <c r="CH51" s="35" t="str">
        <f t="shared" si="25"/>
        <v/>
      </c>
      <c r="CI51" s="35" t="str">
        <f t="shared" si="26"/>
        <v/>
      </c>
      <c r="CJ51" s="35" t="str">
        <f t="shared" si="27"/>
        <v/>
      </c>
      <c r="CK51" s="35" t="str">
        <f t="shared" si="28"/>
        <v/>
      </c>
      <c r="CL51" s="87" t="str">
        <f t="shared" si="29"/>
        <v>0</v>
      </c>
      <c r="CM51" s="87">
        <f>FLOOR('point-grade'!CO51,0.01)</f>
        <v>0</v>
      </c>
      <c r="CN51" s="82" t="str">
        <f t="shared" si="106"/>
        <v/>
      </c>
      <c r="CO51" s="145" t="str">
        <f t="shared" si="107"/>
        <v>0</v>
      </c>
      <c r="CP51" s="51">
        <f t="shared" si="30"/>
        <v>0</v>
      </c>
      <c r="CQ51" s="51">
        <f t="shared" si="31"/>
        <v>0</v>
      </c>
      <c r="CR51" s="51">
        <f t="shared" si="32"/>
        <v>0</v>
      </c>
      <c r="CS51" s="51">
        <f t="shared" si="33"/>
        <v>0</v>
      </c>
      <c r="CT51" s="51">
        <f t="shared" si="34"/>
        <v>0</v>
      </c>
      <c r="CU51" s="51">
        <f t="shared" si="35"/>
        <v>0</v>
      </c>
      <c r="CV51" s="51">
        <f t="shared" si="36"/>
        <v>0</v>
      </c>
      <c r="CW51" s="51">
        <f t="shared" si="37"/>
        <v>0</v>
      </c>
      <c r="CX51" s="51">
        <f t="shared" si="38"/>
        <v>0</v>
      </c>
      <c r="CY51" s="51">
        <f t="shared" si="39"/>
        <v>0</v>
      </c>
      <c r="CZ51" s="51">
        <f t="shared" si="40"/>
        <v>0</v>
      </c>
      <c r="DA51" s="51">
        <f t="shared" si="41"/>
        <v>0</v>
      </c>
      <c r="DB51" s="51">
        <f t="shared" si="42"/>
        <v>0</v>
      </c>
      <c r="DC51" s="51">
        <f t="shared" si="43"/>
        <v>0</v>
      </c>
      <c r="DD51" s="51">
        <f t="shared" si="44"/>
        <v>0</v>
      </c>
      <c r="DF51" s="51">
        <f t="shared" si="45"/>
        <v>0</v>
      </c>
      <c r="DG51" s="51">
        <f t="shared" si="46"/>
        <v>0</v>
      </c>
      <c r="DH51" s="51">
        <f t="shared" si="47"/>
        <v>0</v>
      </c>
      <c r="DI51" s="51">
        <f t="shared" si="48"/>
        <v>0</v>
      </c>
      <c r="DJ51" s="51">
        <f t="shared" si="49"/>
        <v>0</v>
      </c>
      <c r="DK51" s="51">
        <f t="shared" si="50"/>
        <v>0</v>
      </c>
      <c r="DL51" s="51">
        <f t="shared" si="51"/>
        <v>0</v>
      </c>
      <c r="DM51" s="51">
        <f t="shared" si="52"/>
        <v>0</v>
      </c>
      <c r="DN51" s="51">
        <f t="shared" si="53"/>
        <v>0</v>
      </c>
      <c r="DO51" s="51">
        <f t="shared" si="54"/>
        <v>0</v>
      </c>
      <c r="DQ51" s="43">
        <f t="shared" si="55"/>
        <v>0</v>
      </c>
      <c r="DR51" s="43">
        <f t="shared" si="56"/>
        <v>0</v>
      </c>
      <c r="DS51" s="43">
        <f t="shared" si="57"/>
        <v>0</v>
      </c>
      <c r="DT51" s="43">
        <f t="shared" si="58"/>
        <v>0</v>
      </c>
      <c r="DU51" s="43">
        <f t="shared" si="59"/>
        <v>0</v>
      </c>
      <c r="DV51" s="43">
        <f t="shared" si="60"/>
        <v>0</v>
      </c>
      <c r="DW51" s="43">
        <f t="shared" si="61"/>
        <v>0</v>
      </c>
      <c r="DX51" s="43">
        <f t="shared" si="62"/>
        <v>0</v>
      </c>
      <c r="DY51" s="43">
        <f t="shared" si="63"/>
        <v>0</v>
      </c>
      <c r="DZ51" s="43">
        <f t="shared" si="64"/>
        <v>0</v>
      </c>
      <c r="EA51" s="43">
        <f t="shared" si="65"/>
        <v>0</v>
      </c>
      <c r="EB51" s="43">
        <f t="shared" si="66"/>
        <v>0</v>
      </c>
      <c r="EC51" s="43">
        <f t="shared" si="67"/>
        <v>0</v>
      </c>
      <c r="ED51" s="43">
        <f t="shared" si="68"/>
        <v>0</v>
      </c>
      <c r="EE51" s="43">
        <f t="shared" si="69"/>
        <v>0</v>
      </c>
      <c r="EG51" s="43">
        <f t="shared" si="70"/>
        <v>0</v>
      </c>
      <c r="EH51" s="43">
        <f t="shared" si="71"/>
        <v>0</v>
      </c>
      <c r="EI51" s="43">
        <f t="shared" si="72"/>
        <v>0</v>
      </c>
      <c r="EJ51" s="43">
        <f t="shared" si="73"/>
        <v>0</v>
      </c>
      <c r="EK51" s="43">
        <f t="shared" si="74"/>
        <v>0</v>
      </c>
      <c r="EL51" s="43">
        <f t="shared" si="75"/>
        <v>0</v>
      </c>
      <c r="EM51" s="43">
        <f t="shared" si="76"/>
        <v>0</v>
      </c>
      <c r="EN51" s="43">
        <f t="shared" si="77"/>
        <v>0</v>
      </c>
      <c r="EO51" s="43">
        <f t="shared" si="78"/>
        <v>0</v>
      </c>
      <c r="EP51" s="43">
        <f t="shared" si="79"/>
        <v>0</v>
      </c>
      <c r="EQ51" s="19" t="str">
        <f t="shared" si="80"/>
        <v/>
      </c>
      <c r="ER51" s="19" t="str">
        <f t="shared" si="81"/>
        <v/>
      </c>
      <c r="ES51" s="19" t="str">
        <f t="shared" si="82"/>
        <v/>
      </c>
      <c r="ET51" s="19" t="str">
        <f t="shared" si="83"/>
        <v/>
      </c>
      <c r="EU51" s="19" t="str">
        <f t="shared" si="84"/>
        <v/>
      </c>
      <c r="EV51" s="19" t="str">
        <f t="shared" si="85"/>
        <v/>
      </c>
      <c r="EW51" s="19" t="str">
        <f t="shared" si="86"/>
        <v/>
      </c>
      <c r="EX51" s="19" t="str">
        <f t="shared" si="87"/>
        <v/>
      </c>
      <c r="EY51" s="19" t="str">
        <f t="shared" si="88"/>
        <v/>
      </c>
      <c r="EZ51" s="19" t="str">
        <f t="shared" si="89"/>
        <v/>
      </c>
      <c r="FA51" s="19" t="str">
        <f t="shared" si="90"/>
        <v/>
      </c>
      <c r="FB51" s="19" t="str">
        <f t="shared" si="91"/>
        <v/>
      </c>
      <c r="FC51" s="19" t="str">
        <f t="shared" si="92"/>
        <v/>
      </c>
      <c r="FD51" s="19" t="str">
        <f t="shared" si="93"/>
        <v/>
      </c>
      <c r="FE51" s="19" t="str">
        <f t="shared" si="94"/>
        <v/>
      </c>
      <c r="FF51" s="19" t="str">
        <f t="shared" si="95"/>
        <v/>
      </c>
      <c r="FG51" s="19" t="str">
        <f t="shared" si="96"/>
        <v/>
      </c>
      <c r="FH51" s="19" t="str">
        <f t="shared" si="97"/>
        <v/>
      </c>
      <c r="FI51" s="19" t="str">
        <f t="shared" si="98"/>
        <v/>
      </c>
      <c r="FJ51" s="19" t="str">
        <f t="shared" si="99"/>
        <v/>
      </c>
      <c r="FK51" s="19" t="str">
        <f t="shared" si="100"/>
        <v/>
      </c>
      <c r="FL51" s="19" t="str">
        <f t="shared" si="101"/>
        <v/>
      </c>
      <c r="FM51" s="19" t="str">
        <f t="shared" si="102"/>
        <v/>
      </c>
      <c r="FN51" s="19" t="str">
        <f t="shared" si="103"/>
        <v/>
      </c>
      <c r="FO51" s="19" t="str">
        <f t="shared" si="104"/>
        <v/>
      </c>
      <c r="FP51" s="19">
        <f t="shared" si="105"/>
        <v>0</v>
      </c>
      <c r="FQ51" s="85"/>
    </row>
    <row r="52" spans="1:173" ht="17.399999999999999" customHeight="1" thickBot="1" x14ac:dyDescent="0.65">
      <c r="A52" s="40"/>
      <c r="B52" s="40"/>
      <c r="C52" s="40"/>
      <c r="D52" s="40"/>
      <c r="E52" s="40"/>
      <c r="F52" s="40"/>
      <c r="G52" s="40"/>
      <c r="H52" s="40"/>
      <c r="I52" s="140"/>
      <c r="K52" s="44">
        <v>48</v>
      </c>
      <c r="L52" s="50" t="str">
        <f t="shared" si="2"/>
        <v/>
      </c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91">
        <f t="shared" si="3"/>
        <v>0</v>
      </c>
      <c r="AM52" s="20" t="str">
        <f>IF('point-grade'!M52="ร","ร",IF('point-grade'!M52="มส","มส",IF('point-grade'!M52="-","ร",IF('point-grade'!M52="","",IF('point-grade'!M52&gt;=80,4,IF('point-grade'!M52&gt;=75,3.5,IF('point-grade'!M52&gt;=70,3,IF('point-grade'!M52&gt;=65,2.5,IF('point-grade'!M52&gt;=60,2,IF('point-grade'!M52&gt;=55,1.5,IF('point-grade'!M52&gt;=50,1,0)))))))))))</f>
        <v/>
      </c>
      <c r="AN52" s="20" t="str">
        <f>IF('point-grade'!N52="ร","ร",IF('point-grade'!N52="มส","มส",IF('point-grade'!N52="-","ร",IF('point-grade'!N52="","",IF('point-grade'!N52&gt;=80,4,IF('point-grade'!N52&gt;=75,3.5,IF('point-grade'!N52&gt;=70,3,IF('point-grade'!N52&gt;=65,2.5,IF('point-grade'!N52&gt;=60,2,IF('point-grade'!N52&gt;=55,1.5,IF('point-grade'!N52&gt;=50,1,0)))))))))))</f>
        <v/>
      </c>
      <c r="AO52" s="20" t="str">
        <f>IF('point-grade'!O52="ร","ร",IF('point-grade'!O52="มส","มส",IF('point-grade'!O52="-","ร",IF('point-grade'!O52="","",IF('point-grade'!O52&gt;=80,4,IF('point-grade'!O52&gt;=75,3.5,IF('point-grade'!O52&gt;=70,3,IF('point-grade'!O52&gt;=65,2.5,IF('point-grade'!O52&gt;=60,2,IF('point-grade'!O52&gt;=55,1.5,IF('point-grade'!O52&gt;=50,1,0)))))))))))</f>
        <v/>
      </c>
      <c r="AP52" s="20" t="str">
        <f>IF('point-grade'!P52="ร","ร",IF('point-grade'!P52="มส","มส",IF('point-grade'!P52="-","ร",IF('point-grade'!P52="","",IF('point-grade'!P52&gt;=80,4,IF('point-grade'!P52&gt;=75,3.5,IF('point-grade'!P52&gt;=70,3,IF('point-grade'!P52&gt;=65,2.5,IF('point-grade'!P52&gt;=60,2,IF('point-grade'!P52&gt;=55,1.5,IF('point-grade'!P52&gt;=50,1,0)))))))))))</f>
        <v/>
      </c>
      <c r="AQ52" s="20" t="str">
        <f>IF('point-grade'!Q52="ร","ร",IF('point-grade'!Q52="มส","มส",IF('point-grade'!Q52="-","ร",IF('point-grade'!Q52="","",IF('point-grade'!Q52&gt;=80,4,IF('point-grade'!Q52&gt;=75,3.5,IF('point-grade'!Q52&gt;=70,3,IF('point-grade'!Q52&gt;=65,2.5,IF('point-grade'!Q52&gt;=60,2,IF('point-grade'!Q52&gt;=55,1.5,IF('point-grade'!Q52&gt;=50,1,0)))))))))))</f>
        <v/>
      </c>
      <c r="AR52" s="20" t="str">
        <f>IF('point-grade'!R52="ร","ร",IF('point-grade'!R52="มส","มส",IF('point-grade'!R52="-","ร",IF('point-grade'!R52="","",IF('point-grade'!R52&gt;=80,4,IF('point-grade'!R52&gt;=75,3.5,IF('point-grade'!R52&gt;=70,3,IF('point-grade'!R52&gt;=65,2.5,IF('point-grade'!R52&gt;=60,2,IF('point-grade'!R52&gt;=55,1.5,IF('point-grade'!R52&gt;=50,1,0)))))))))))</f>
        <v/>
      </c>
      <c r="AS52" s="20" t="str">
        <f>IF('point-grade'!S52="ร","ร",IF('point-grade'!S52="มส","มส",IF('point-grade'!S52="-","ร",IF('point-grade'!S52="","",IF('point-grade'!S52&gt;=80,4,IF('point-grade'!S52&gt;=75,3.5,IF('point-grade'!S52&gt;=70,3,IF('point-grade'!S52&gt;=65,2.5,IF('point-grade'!S52&gt;=60,2,IF('point-grade'!S52&gt;=55,1.5,IF('point-grade'!S52&gt;=50,1,0)))))))))))</f>
        <v/>
      </c>
      <c r="AT52" s="20" t="str">
        <f>IF('point-grade'!T52="ร","ร",IF('point-grade'!T52="มส","มส",IF('point-grade'!T52="-","ร",IF('point-grade'!T52="","",IF('point-grade'!T52&gt;=80,4,IF('point-grade'!T52&gt;=75,3.5,IF('point-grade'!T52&gt;=70,3,IF('point-grade'!T52&gt;=65,2.5,IF('point-grade'!T52&gt;=60,2,IF('point-grade'!T52&gt;=55,1.5,IF('point-grade'!T52&gt;=50,1,0)))))))))))</f>
        <v/>
      </c>
      <c r="AU52" s="20" t="str">
        <f>IF('point-grade'!U52="ร","ร",IF('point-grade'!U52="มส","มส",IF('point-grade'!U52="-","ร",IF('point-grade'!U52="","",IF('point-grade'!U52&gt;=80,4,IF('point-grade'!U52&gt;=75,3.5,IF('point-grade'!U52&gt;=70,3,IF('point-grade'!U52&gt;=65,2.5,IF('point-grade'!U52&gt;=60,2,IF('point-grade'!U52&gt;=55,1.5,IF('point-grade'!U52&gt;=50,1,0)))))))))))</f>
        <v/>
      </c>
      <c r="AV52" s="20" t="str">
        <f>IF('point-grade'!V52="ร","ร",IF('point-grade'!V52="มส","มส",IF('point-grade'!V52="-","ร",IF('point-grade'!V52="","",IF('point-grade'!V52&gt;=80,4,IF('point-grade'!V52&gt;=75,3.5,IF('point-grade'!V52&gt;=70,3,IF('point-grade'!V52&gt;=65,2.5,IF('point-grade'!V52&gt;=60,2,IF('point-grade'!V52&gt;=55,1.5,IF('point-grade'!V52&gt;=50,1,0)))))))))))</f>
        <v/>
      </c>
      <c r="AW52" s="20" t="str">
        <f>IF('point-grade'!W52="ร","ร",IF('point-grade'!W52="มส","มส",IF('point-grade'!W52="-","ร",IF('point-grade'!W52="","",IF('point-grade'!W52&gt;=80,4,IF('point-grade'!W52&gt;=75,3.5,IF('point-grade'!W52&gt;=70,3,IF('point-grade'!W52&gt;=65,2.5,IF('point-grade'!W52&gt;=60,2,IF('point-grade'!W52&gt;=55,1.5,IF('point-grade'!W52&gt;=50,1,0)))))))))))</f>
        <v/>
      </c>
      <c r="AX52" s="20" t="str">
        <f>IF('point-grade'!X52="ร","ร",IF('point-grade'!X52="มส","มส",IF('point-grade'!X52="-","ร",IF('point-grade'!X52="","",IF('point-grade'!X52&gt;=80,4,IF('point-grade'!X52&gt;=75,3.5,IF('point-grade'!X52&gt;=70,3,IF('point-grade'!X52&gt;=65,2.5,IF('point-grade'!X52&gt;=60,2,IF('point-grade'!X52&gt;=55,1.5,IF('point-grade'!X52&gt;=50,1,0)))))))))))</f>
        <v/>
      </c>
      <c r="AY52" s="20" t="str">
        <f>IF('point-grade'!Y52="ร","ร",IF('point-grade'!Y52="มส","มส",IF('point-grade'!Y52="-","ร",IF('point-grade'!Y52="","",IF('point-grade'!Y52&gt;=80,4,IF('point-grade'!Y52&gt;=75,3.5,IF('point-grade'!Y52&gt;=70,3,IF('point-grade'!Y52&gt;=65,2.5,IF('point-grade'!Y52&gt;=60,2,IF('point-grade'!Y52&gt;=55,1.5,IF('point-grade'!Y52&gt;=50,1,0)))))))))))</f>
        <v/>
      </c>
      <c r="AZ52" s="20" t="str">
        <f>IF('point-grade'!Z52="ร","ร",IF('point-grade'!Z52="มส","มส",IF('point-grade'!Z52="-","ร",IF('point-grade'!Z52="","",IF('point-grade'!Z52&gt;=80,4,IF('point-grade'!Z52&gt;=75,3.5,IF('point-grade'!Z52&gt;=70,3,IF('point-grade'!Z52&gt;=65,2.5,IF('point-grade'!Z52&gt;=60,2,IF('point-grade'!Z52&gt;=55,1.5,IF('point-grade'!Z52&gt;=50,1,0)))))))))))</f>
        <v/>
      </c>
      <c r="BA52" s="20" t="str">
        <f>IF('point-grade'!AA52="ร","ร",IF('point-grade'!AA52="มส","มส",IF('point-grade'!AA52="-","ร",IF('point-grade'!AA52="","",IF('point-grade'!AA52&gt;=80,4,IF('point-grade'!AA52&gt;=75,3.5,IF('point-grade'!AA52&gt;=70,3,IF('point-grade'!AA52&gt;=65,2.5,IF('point-grade'!AA52&gt;=60,2,IF('point-grade'!AA52&gt;=55,1.5,IF('point-grade'!AA52&gt;=50,1,0)))))))))))</f>
        <v/>
      </c>
      <c r="BB52" s="20" t="str">
        <f>IF('point-grade'!AB52="ร","ร",IF('point-grade'!AB52="มส","มส",IF('point-grade'!AB52="-","ร",IF('point-grade'!AB52="","",IF('point-grade'!AB52&gt;=80,4,IF('point-grade'!AB52&gt;=75,3.5,IF('point-grade'!AB52&gt;=70,3,IF('point-grade'!AB52&gt;=65,2.5,IF('point-grade'!AB52&gt;=60,2,IF('point-grade'!AB52&gt;=55,1.5,IF('point-grade'!AB52&gt;=50,1,0)))))))))))</f>
        <v/>
      </c>
      <c r="BC52" s="20" t="str">
        <f>IF('point-grade'!AC52="ร","ร",IF('point-grade'!AC52="มส","มส",IF('point-grade'!AC52="-","ร",IF('point-grade'!AC52="","",IF('point-grade'!AC52&gt;=80,4,IF('point-grade'!AC52&gt;=75,3.5,IF('point-grade'!AC52&gt;=70,3,IF('point-grade'!AC52&gt;=65,2.5,IF('point-grade'!AC52&gt;=60,2,IF('point-grade'!AC52&gt;=55,1.5,IF('point-grade'!AC52&gt;=50,1,0)))))))))))</f>
        <v/>
      </c>
      <c r="BD52" s="20" t="str">
        <f>IF('point-grade'!AD52="ร","ร",IF('point-grade'!AD52="มส","มส",IF('point-grade'!AD52="-","ร",IF('point-grade'!AD52="","",IF('point-grade'!AD52&gt;=80,4,IF('point-grade'!AD52&gt;=75,3.5,IF('point-grade'!AD52&gt;=70,3,IF('point-grade'!AD52&gt;=65,2.5,IF('point-grade'!AD52&gt;=60,2,IF('point-grade'!AD52&gt;=55,1.5,IF('point-grade'!AD52&gt;=50,1,0)))))))))))</f>
        <v/>
      </c>
      <c r="BE52" s="20" t="str">
        <f>IF('point-grade'!AE52="ร","ร",IF('point-grade'!AE52="มส","มส",IF('point-grade'!AE52="-","ร",IF('point-grade'!AE52="","",IF('point-grade'!AE52&gt;=80,4,IF('point-grade'!AE52&gt;=75,3.5,IF('point-grade'!AE52&gt;=70,3,IF('point-grade'!AE52&gt;=65,2.5,IF('point-grade'!AE52&gt;=60,2,IF('point-grade'!AE52&gt;=55,1.5,IF('point-grade'!AE52&gt;=50,1,0)))))))))))</f>
        <v/>
      </c>
      <c r="BF52" s="20" t="str">
        <f>IF('point-grade'!AF52="ร","ร",IF('point-grade'!AF52="มส","มส",IF('point-grade'!AF52="-","ร",IF('point-grade'!AF52="","",IF('point-grade'!AF52&gt;=80,4,IF('point-grade'!AF52&gt;=75,3.5,IF('point-grade'!AF52&gt;=70,3,IF('point-grade'!AF52&gt;=65,2.5,IF('point-grade'!AF52&gt;=60,2,IF('point-grade'!AF52&gt;=55,1.5,IF('point-grade'!AF52&gt;=50,1,0)))))))))))</f>
        <v/>
      </c>
      <c r="BG52" s="20" t="str">
        <f>IF('point-grade'!AG52="ร","ร",IF('point-grade'!AG52="มส","มส",IF('point-grade'!AG52="-","ร",IF('point-grade'!AG52="","",IF('point-grade'!AG52&gt;=80,4,IF('point-grade'!AG52&gt;=75,3.5,IF('point-grade'!AG52&gt;=70,3,IF('point-grade'!AG52&gt;=65,2.5,IF('point-grade'!AG52&gt;=60,2,IF('point-grade'!AG52&gt;=55,1.5,IF('point-grade'!AG52&gt;=50,1,0)))))))))))</f>
        <v/>
      </c>
      <c r="BH52" s="20" t="str">
        <f>IF('point-grade'!AH52="ร","ร",IF('point-grade'!AH52="มส","มส",IF('point-grade'!AH52="-","ร",IF('point-grade'!AH52="","",IF('point-grade'!AH52&gt;=80,4,IF('point-grade'!AH52&gt;=75,3.5,IF('point-grade'!AH52&gt;=70,3,IF('point-grade'!AH52&gt;=65,2.5,IF('point-grade'!AH52&gt;=60,2,IF('point-grade'!AH52&gt;=55,1.5,IF('point-grade'!AH52&gt;=50,1,0)))))))))))</f>
        <v/>
      </c>
      <c r="BI52" s="20" t="str">
        <f>IF('point-grade'!AI52="ร","ร",IF('point-grade'!AI52="มส","มส",IF('point-grade'!AI52="-","ร",IF('point-grade'!AI52="","",IF('point-grade'!AI52&gt;=80,4,IF('point-grade'!AI52&gt;=75,3.5,IF('point-grade'!AI52&gt;=70,3,IF('point-grade'!AI52&gt;=65,2.5,IF('point-grade'!AI52&gt;=60,2,IF('point-grade'!AI52&gt;=55,1.5,IF('point-grade'!AI52&gt;=50,1,0)))))))))))</f>
        <v/>
      </c>
      <c r="BJ52" s="20" t="str">
        <f>IF('point-grade'!AJ52="ร","ร",IF('point-grade'!AJ52="มส","มส",IF('point-grade'!AJ52="-","ร",IF('point-grade'!AJ52="","",IF('point-grade'!AJ52&gt;=80,4,IF('point-grade'!AJ52&gt;=75,3.5,IF('point-grade'!AJ52&gt;=70,3,IF('point-grade'!AJ52&gt;=65,2.5,IF('point-grade'!AJ52&gt;=60,2,IF('point-grade'!AJ52&gt;=55,1.5,IF('point-grade'!AJ52&gt;=50,1,0)))))))))))</f>
        <v/>
      </c>
      <c r="BK52" s="20" t="str">
        <f>IF('point-grade'!AK52="ร","ร",IF('point-grade'!AK52="มส","มส",IF('point-grade'!AK52="-","ร",IF('point-grade'!AK52="","",IF('point-grade'!AK52&gt;=80,4,IF('point-grade'!AK52&gt;=75,3.5,IF('point-grade'!AK52&gt;=70,3,IF('point-grade'!AK52&gt;=65,2.5,IF('point-grade'!AK52&gt;=60,2,IF('point-grade'!AK52&gt;=55,1.5,IF('point-grade'!AK52&gt;=50,1,0)))))))))))</f>
        <v/>
      </c>
      <c r="BL52" s="20"/>
      <c r="BM52" s="35" t="str">
        <f t="shared" si="4"/>
        <v/>
      </c>
      <c r="BN52" s="35" t="str">
        <f t="shared" si="5"/>
        <v/>
      </c>
      <c r="BO52" s="35" t="str">
        <f t="shared" si="6"/>
        <v/>
      </c>
      <c r="BP52" s="35" t="str">
        <f t="shared" si="7"/>
        <v/>
      </c>
      <c r="BQ52" s="35" t="str">
        <f t="shared" si="8"/>
        <v/>
      </c>
      <c r="BR52" s="35" t="str">
        <f t="shared" si="9"/>
        <v/>
      </c>
      <c r="BS52" s="35" t="str">
        <f t="shared" si="10"/>
        <v/>
      </c>
      <c r="BT52" s="35" t="str">
        <f t="shared" si="11"/>
        <v/>
      </c>
      <c r="BU52" s="35" t="str">
        <f t="shared" si="12"/>
        <v/>
      </c>
      <c r="BV52" s="35" t="str">
        <f t="shared" si="13"/>
        <v/>
      </c>
      <c r="BW52" s="35" t="str">
        <f t="shared" si="14"/>
        <v/>
      </c>
      <c r="BX52" s="35" t="str">
        <f t="shared" si="15"/>
        <v/>
      </c>
      <c r="BY52" s="35" t="str">
        <f t="shared" si="16"/>
        <v/>
      </c>
      <c r="BZ52" s="35" t="str">
        <f t="shared" si="17"/>
        <v/>
      </c>
      <c r="CA52" s="35" t="str">
        <f t="shared" si="18"/>
        <v/>
      </c>
      <c r="CB52" s="35" t="str">
        <f t="shared" si="19"/>
        <v/>
      </c>
      <c r="CC52" s="35" t="str">
        <f t="shared" si="20"/>
        <v/>
      </c>
      <c r="CD52" s="35" t="str">
        <f t="shared" si="21"/>
        <v/>
      </c>
      <c r="CE52" s="35" t="str">
        <f t="shared" si="22"/>
        <v/>
      </c>
      <c r="CF52" s="35" t="str">
        <f t="shared" si="23"/>
        <v/>
      </c>
      <c r="CG52" s="35" t="str">
        <f t="shared" si="24"/>
        <v/>
      </c>
      <c r="CH52" s="35" t="str">
        <f t="shared" si="25"/>
        <v/>
      </c>
      <c r="CI52" s="35" t="str">
        <f t="shared" si="26"/>
        <v/>
      </c>
      <c r="CJ52" s="35" t="str">
        <f t="shared" si="27"/>
        <v/>
      </c>
      <c r="CK52" s="35" t="str">
        <f t="shared" si="28"/>
        <v/>
      </c>
      <c r="CL52" s="87" t="str">
        <f t="shared" si="29"/>
        <v>0</v>
      </c>
      <c r="CM52" s="87">
        <f>FLOOR('point-grade'!CO52,0.01)</f>
        <v>0</v>
      </c>
      <c r="CN52" s="82" t="str">
        <f t="shared" si="106"/>
        <v/>
      </c>
      <c r="CO52" s="145" t="str">
        <f t="shared" si="107"/>
        <v>0</v>
      </c>
      <c r="CP52" s="51">
        <f t="shared" si="30"/>
        <v>0</v>
      </c>
      <c r="CQ52" s="51">
        <f t="shared" si="31"/>
        <v>0</v>
      </c>
      <c r="CR52" s="51">
        <f t="shared" si="32"/>
        <v>0</v>
      </c>
      <c r="CS52" s="51">
        <f t="shared" si="33"/>
        <v>0</v>
      </c>
      <c r="CT52" s="51">
        <f t="shared" si="34"/>
        <v>0</v>
      </c>
      <c r="CU52" s="51">
        <f t="shared" si="35"/>
        <v>0</v>
      </c>
      <c r="CV52" s="51">
        <f t="shared" si="36"/>
        <v>0</v>
      </c>
      <c r="CW52" s="51">
        <f t="shared" si="37"/>
        <v>0</v>
      </c>
      <c r="CX52" s="51">
        <f t="shared" si="38"/>
        <v>0</v>
      </c>
      <c r="CY52" s="51">
        <f t="shared" si="39"/>
        <v>0</v>
      </c>
      <c r="CZ52" s="51">
        <f t="shared" si="40"/>
        <v>0</v>
      </c>
      <c r="DA52" s="51">
        <f t="shared" si="41"/>
        <v>0</v>
      </c>
      <c r="DB52" s="51">
        <f t="shared" si="42"/>
        <v>0</v>
      </c>
      <c r="DC52" s="51">
        <f t="shared" si="43"/>
        <v>0</v>
      </c>
      <c r="DD52" s="51">
        <f t="shared" si="44"/>
        <v>0</v>
      </c>
      <c r="DF52" s="51">
        <f t="shared" si="45"/>
        <v>0</v>
      </c>
      <c r="DG52" s="51">
        <f t="shared" si="46"/>
        <v>0</v>
      </c>
      <c r="DH52" s="51">
        <f t="shared" si="47"/>
        <v>0</v>
      </c>
      <c r="DI52" s="51">
        <f t="shared" si="48"/>
        <v>0</v>
      </c>
      <c r="DJ52" s="51">
        <f t="shared" si="49"/>
        <v>0</v>
      </c>
      <c r="DK52" s="51">
        <f t="shared" si="50"/>
        <v>0</v>
      </c>
      <c r="DL52" s="51">
        <f t="shared" si="51"/>
        <v>0</v>
      </c>
      <c r="DM52" s="51">
        <f t="shared" si="52"/>
        <v>0</v>
      </c>
      <c r="DN52" s="51">
        <f t="shared" si="53"/>
        <v>0</v>
      </c>
      <c r="DO52" s="51">
        <f t="shared" si="54"/>
        <v>0</v>
      </c>
      <c r="DQ52" s="43">
        <f t="shared" si="55"/>
        <v>0</v>
      </c>
      <c r="DR52" s="43">
        <f t="shared" si="56"/>
        <v>0</v>
      </c>
      <c r="DS52" s="43">
        <f t="shared" si="57"/>
        <v>0</v>
      </c>
      <c r="DT52" s="43">
        <f t="shared" si="58"/>
        <v>0</v>
      </c>
      <c r="DU52" s="43">
        <f t="shared" si="59"/>
        <v>0</v>
      </c>
      <c r="DV52" s="43">
        <f t="shared" si="60"/>
        <v>0</v>
      </c>
      <c r="DW52" s="43">
        <f t="shared" si="61"/>
        <v>0</v>
      </c>
      <c r="DX52" s="43">
        <f t="shared" si="62"/>
        <v>0</v>
      </c>
      <c r="DY52" s="43">
        <f t="shared" si="63"/>
        <v>0</v>
      </c>
      <c r="DZ52" s="43">
        <f t="shared" si="64"/>
        <v>0</v>
      </c>
      <c r="EA52" s="43">
        <f t="shared" si="65"/>
        <v>0</v>
      </c>
      <c r="EB52" s="43">
        <f t="shared" si="66"/>
        <v>0</v>
      </c>
      <c r="EC52" s="43">
        <f t="shared" si="67"/>
        <v>0</v>
      </c>
      <c r="ED52" s="43">
        <f t="shared" si="68"/>
        <v>0</v>
      </c>
      <c r="EE52" s="43">
        <f t="shared" si="69"/>
        <v>0</v>
      </c>
      <c r="EG52" s="43">
        <f t="shared" si="70"/>
        <v>0</v>
      </c>
      <c r="EH52" s="43">
        <f t="shared" si="71"/>
        <v>0</v>
      </c>
      <c r="EI52" s="43">
        <f t="shared" si="72"/>
        <v>0</v>
      </c>
      <c r="EJ52" s="43">
        <f t="shared" si="73"/>
        <v>0</v>
      </c>
      <c r="EK52" s="43">
        <f t="shared" si="74"/>
        <v>0</v>
      </c>
      <c r="EL52" s="43">
        <f t="shared" si="75"/>
        <v>0</v>
      </c>
      <c r="EM52" s="43">
        <f t="shared" si="76"/>
        <v>0</v>
      </c>
      <c r="EN52" s="43">
        <f t="shared" si="77"/>
        <v>0</v>
      </c>
      <c r="EO52" s="43">
        <f t="shared" si="78"/>
        <v>0</v>
      </c>
      <c r="EP52" s="43">
        <f t="shared" si="79"/>
        <v>0</v>
      </c>
      <c r="EQ52" s="19" t="str">
        <f t="shared" si="80"/>
        <v/>
      </c>
      <c r="ER52" s="19" t="str">
        <f t="shared" si="81"/>
        <v/>
      </c>
      <c r="ES52" s="19" t="str">
        <f t="shared" si="82"/>
        <v/>
      </c>
      <c r="ET52" s="19" t="str">
        <f t="shared" si="83"/>
        <v/>
      </c>
      <c r="EU52" s="19" t="str">
        <f t="shared" si="84"/>
        <v/>
      </c>
      <c r="EV52" s="19" t="str">
        <f t="shared" si="85"/>
        <v/>
      </c>
      <c r="EW52" s="19" t="str">
        <f t="shared" si="86"/>
        <v/>
      </c>
      <c r="EX52" s="19" t="str">
        <f t="shared" si="87"/>
        <v/>
      </c>
      <c r="EY52" s="19" t="str">
        <f t="shared" si="88"/>
        <v/>
      </c>
      <c r="EZ52" s="19" t="str">
        <f t="shared" si="89"/>
        <v/>
      </c>
      <c r="FA52" s="19" t="str">
        <f t="shared" si="90"/>
        <v/>
      </c>
      <c r="FB52" s="19" t="str">
        <f t="shared" si="91"/>
        <v/>
      </c>
      <c r="FC52" s="19" t="str">
        <f t="shared" si="92"/>
        <v/>
      </c>
      <c r="FD52" s="19" t="str">
        <f t="shared" si="93"/>
        <v/>
      </c>
      <c r="FE52" s="19" t="str">
        <f t="shared" si="94"/>
        <v/>
      </c>
      <c r="FF52" s="19" t="str">
        <f t="shared" si="95"/>
        <v/>
      </c>
      <c r="FG52" s="19" t="str">
        <f t="shared" si="96"/>
        <v/>
      </c>
      <c r="FH52" s="19" t="str">
        <f t="shared" si="97"/>
        <v/>
      </c>
      <c r="FI52" s="19" t="str">
        <f t="shared" si="98"/>
        <v/>
      </c>
      <c r="FJ52" s="19" t="str">
        <f t="shared" si="99"/>
        <v/>
      </c>
      <c r="FK52" s="19" t="str">
        <f t="shared" si="100"/>
        <v/>
      </c>
      <c r="FL52" s="19" t="str">
        <f t="shared" si="101"/>
        <v/>
      </c>
      <c r="FM52" s="19" t="str">
        <f t="shared" si="102"/>
        <v/>
      </c>
      <c r="FN52" s="19" t="str">
        <f t="shared" si="103"/>
        <v/>
      </c>
      <c r="FO52" s="19" t="str">
        <f t="shared" si="104"/>
        <v/>
      </c>
      <c r="FP52" s="19">
        <f t="shared" si="105"/>
        <v>0</v>
      </c>
      <c r="FQ52" s="85"/>
    </row>
    <row r="53" spans="1:173" ht="17.399999999999999" customHeight="1" thickBot="1" x14ac:dyDescent="0.65">
      <c r="A53" s="40"/>
      <c r="B53" s="40"/>
      <c r="C53" s="40"/>
      <c r="D53" s="40"/>
      <c r="E53" s="40"/>
      <c r="F53" s="40"/>
      <c r="G53" s="40"/>
      <c r="H53" s="40"/>
      <c r="I53" s="140"/>
      <c r="K53" s="44">
        <v>49</v>
      </c>
      <c r="L53" s="50" t="str">
        <f t="shared" si="2"/>
        <v/>
      </c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91">
        <f t="shared" si="3"/>
        <v>0</v>
      </c>
      <c r="AM53" s="20" t="str">
        <f>IF('point-grade'!M53="ร","ร",IF('point-grade'!M53="มส","มส",IF('point-grade'!M53="-","ร",IF('point-grade'!M53="","",IF('point-grade'!M53&gt;=80,4,IF('point-grade'!M53&gt;=75,3.5,IF('point-grade'!M53&gt;=70,3,IF('point-grade'!M53&gt;=65,2.5,IF('point-grade'!M53&gt;=60,2,IF('point-grade'!M53&gt;=55,1.5,IF('point-grade'!M53&gt;=50,1,0)))))))))))</f>
        <v/>
      </c>
      <c r="AN53" s="20" t="str">
        <f>IF('point-grade'!N53="ร","ร",IF('point-grade'!N53="มส","มส",IF('point-grade'!N53="-","ร",IF('point-grade'!N53="","",IF('point-grade'!N53&gt;=80,4,IF('point-grade'!N53&gt;=75,3.5,IF('point-grade'!N53&gt;=70,3,IF('point-grade'!N53&gt;=65,2.5,IF('point-grade'!N53&gt;=60,2,IF('point-grade'!N53&gt;=55,1.5,IF('point-grade'!N53&gt;=50,1,0)))))))))))</f>
        <v/>
      </c>
      <c r="AO53" s="20" t="str">
        <f>IF('point-grade'!O53="ร","ร",IF('point-grade'!O53="มส","มส",IF('point-grade'!O53="-","ร",IF('point-grade'!O53="","",IF('point-grade'!O53&gt;=80,4,IF('point-grade'!O53&gt;=75,3.5,IF('point-grade'!O53&gt;=70,3,IF('point-grade'!O53&gt;=65,2.5,IF('point-grade'!O53&gt;=60,2,IF('point-grade'!O53&gt;=55,1.5,IF('point-grade'!O53&gt;=50,1,0)))))))))))</f>
        <v/>
      </c>
      <c r="AP53" s="20" t="str">
        <f>IF('point-grade'!P53="ร","ร",IF('point-grade'!P53="มส","มส",IF('point-grade'!P53="-","ร",IF('point-grade'!P53="","",IF('point-grade'!P53&gt;=80,4,IF('point-grade'!P53&gt;=75,3.5,IF('point-grade'!P53&gt;=70,3,IF('point-grade'!P53&gt;=65,2.5,IF('point-grade'!P53&gt;=60,2,IF('point-grade'!P53&gt;=55,1.5,IF('point-grade'!P53&gt;=50,1,0)))))))))))</f>
        <v/>
      </c>
      <c r="AQ53" s="20" t="str">
        <f>IF('point-grade'!Q53="ร","ร",IF('point-grade'!Q53="มส","มส",IF('point-grade'!Q53="-","ร",IF('point-grade'!Q53="","",IF('point-grade'!Q53&gt;=80,4,IF('point-grade'!Q53&gt;=75,3.5,IF('point-grade'!Q53&gt;=70,3,IF('point-grade'!Q53&gt;=65,2.5,IF('point-grade'!Q53&gt;=60,2,IF('point-grade'!Q53&gt;=55,1.5,IF('point-grade'!Q53&gt;=50,1,0)))))))))))</f>
        <v/>
      </c>
      <c r="AR53" s="20" t="str">
        <f>IF('point-grade'!R53="ร","ร",IF('point-grade'!R53="มส","มส",IF('point-grade'!R53="-","ร",IF('point-grade'!R53="","",IF('point-grade'!R53&gt;=80,4,IF('point-grade'!R53&gt;=75,3.5,IF('point-grade'!R53&gt;=70,3,IF('point-grade'!R53&gt;=65,2.5,IF('point-grade'!R53&gt;=60,2,IF('point-grade'!R53&gt;=55,1.5,IF('point-grade'!R53&gt;=50,1,0)))))))))))</f>
        <v/>
      </c>
      <c r="AS53" s="20" t="str">
        <f>IF('point-grade'!S53="ร","ร",IF('point-grade'!S53="มส","มส",IF('point-grade'!S53="-","ร",IF('point-grade'!S53="","",IF('point-grade'!S53&gt;=80,4,IF('point-grade'!S53&gt;=75,3.5,IF('point-grade'!S53&gt;=70,3,IF('point-grade'!S53&gt;=65,2.5,IF('point-grade'!S53&gt;=60,2,IF('point-grade'!S53&gt;=55,1.5,IF('point-grade'!S53&gt;=50,1,0)))))))))))</f>
        <v/>
      </c>
      <c r="AT53" s="20" t="str">
        <f>IF('point-grade'!T53="ร","ร",IF('point-grade'!T53="มส","มส",IF('point-grade'!T53="-","ร",IF('point-grade'!T53="","",IF('point-grade'!T53&gt;=80,4,IF('point-grade'!T53&gt;=75,3.5,IF('point-grade'!T53&gt;=70,3,IF('point-grade'!T53&gt;=65,2.5,IF('point-grade'!T53&gt;=60,2,IF('point-grade'!T53&gt;=55,1.5,IF('point-grade'!T53&gt;=50,1,0)))))))))))</f>
        <v/>
      </c>
      <c r="AU53" s="20" t="str">
        <f>IF('point-grade'!U53="ร","ร",IF('point-grade'!U53="มส","มส",IF('point-grade'!U53="-","ร",IF('point-grade'!U53="","",IF('point-grade'!U53&gt;=80,4,IF('point-grade'!U53&gt;=75,3.5,IF('point-grade'!U53&gt;=70,3,IF('point-grade'!U53&gt;=65,2.5,IF('point-grade'!U53&gt;=60,2,IF('point-grade'!U53&gt;=55,1.5,IF('point-grade'!U53&gt;=50,1,0)))))))))))</f>
        <v/>
      </c>
      <c r="AV53" s="20" t="str">
        <f>IF('point-grade'!V53="ร","ร",IF('point-grade'!V53="มส","มส",IF('point-grade'!V53="-","ร",IF('point-grade'!V53="","",IF('point-grade'!V53&gt;=80,4,IF('point-grade'!V53&gt;=75,3.5,IF('point-grade'!V53&gt;=70,3,IF('point-grade'!V53&gt;=65,2.5,IF('point-grade'!V53&gt;=60,2,IF('point-grade'!V53&gt;=55,1.5,IF('point-grade'!V53&gt;=50,1,0)))))))))))</f>
        <v/>
      </c>
      <c r="AW53" s="20" t="str">
        <f>IF('point-grade'!W53="ร","ร",IF('point-grade'!W53="มส","มส",IF('point-grade'!W53="-","ร",IF('point-grade'!W53="","",IF('point-grade'!W53&gt;=80,4,IF('point-grade'!W53&gt;=75,3.5,IF('point-grade'!W53&gt;=70,3,IF('point-grade'!W53&gt;=65,2.5,IF('point-grade'!W53&gt;=60,2,IF('point-grade'!W53&gt;=55,1.5,IF('point-grade'!W53&gt;=50,1,0)))))))))))</f>
        <v/>
      </c>
      <c r="AX53" s="20" t="str">
        <f>IF('point-grade'!X53="ร","ร",IF('point-grade'!X53="มส","มส",IF('point-grade'!X53="-","ร",IF('point-grade'!X53="","",IF('point-grade'!X53&gt;=80,4,IF('point-grade'!X53&gt;=75,3.5,IF('point-grade'!X53&gt;=70,3,IF('point-grade'!X53&gt;=65,2.5,IF('point-grade'!X53&gt;=60,2,IF('point-grade'!X53&gt;=55,1.5,IF('point-grade'!X53&gt;=50,1,0)))))))))))</f>
        <v/>
      </c>
      <c r="AY53" s="20" t="str">
        <f>IF('point-grade'!Y53="ร","ร",IF('point-grade'!Y53="มส","มส",IF('point-grade'!Y53="-","ร",IF('point-grade'!Y53="","",IF('point-grade'!Y53&gt;=80,4,IF('point-grade'!Y53&gt;=75,3.5,IF('point-grade'!Y53&gt;=70,3,IF('point-grade'!Y53&gt;=65,2.5,IF('point-grade'!Y53&gt;=60,2,IF('point-grade'!Y53&gt;=55,1.5,IF('point-grade'!Y53&gt;=50,1,0)))))))))))</f>
        <v/>
      </c>
      <c r="AZ53" s="20" t="str">
        <f>IF('point-grade'!Z53="ร","ร",IF('point-grade'!Z53="มส","มส",IF('point-grade'!Z53="-","ร",IF('point-grade'!Z53="","",IF('point-grade'!Z53&gt;=80,4,IF('point-grade'!Z53&gt;=75,3.5,IF('point-grade'!Z53&gt;=70,3,IF('point-grade'!Z53&gt;=65,2.5,IF('point-grade'!Z53&gt;=60,2,IF('point-grade'!Z53&gt;=55,1.5,IF('point-grade'!Z53&gt;=50,1,0)))))))))))</f>
        <v/>
      </c>
      <c r="BA53" s="20" t="str">
        <f>IF('point-grade'!AA53="ร","ร",IF('point-grade'!AA53="มส","มส",IF('point-grade'!AA53="-","ร",IF('point-grade'!AA53="","",IF('point-grade'!AA53&gt;=80,4,IF('point-grade'!AA53&gt;=75,3.5,IF('point-grade'!AA53&gt;=70,3,IF('point-grade'!AA53&gt;=65,2.5,IF('point-grade'!AA53&gt;=60,2,IF('point-grade'!AA53&gt;=55,1.5,IF('point-grade'!AA53&gt;=50,1,0)))))))))))</f>
        <v/>
      </c>
      <c r="BB53" s="20" t="str">
        <f>IF('point-grade'!AB53="ร","ร",IF('point-grade'!AB53="มส","มส",IF('point-grade'!AB53="-","ร",IF('point-grade'!AB53="","",IF('point-grade'!AB53&gt;=80,4,IF('point-grade'!AB53&gt;=75,3.5,IF('point-grade'!AB53&gt;=70,3,IF('point-grade'!AB53&gt;=65,2.5,IF('point-grade'!AB53&gt;=60,2,IF('point-grade'!AB53&gt;=55,1.5,IF('point-grade'!AB53&gt;=50,1,0)))))))))))</f>
        <v/>
      </c>
      <c r="BC53" s="20" t="str">
        <f>IF('point-grade'!AC53="ร","ร",IF('point-grade'!AC53="มส","มส",IF('point-grade'!AC53="-","ร",IF('point-grade'!AC53="","",IF('point-grade'!AC53&gt;=80,4,IF('point-grade'!AC53&gt;=75,3.5,IF('point-grade'!AC53&gt;=70,3,IF('point-grade'!AC53&gt;=65,2.5,IF('point-grade'!AC53&gt;=60,2,IF('point-grade'!AC53&gt;=55,1.5,IF('point-grade'!AC53&gt;=50,1,0)))))))))))</f>
        <v/>
      </c>
      <c r="BD53" s="20" t="str">
        <f>IF('point-grade'!AD53="ร","ร",IF('point-grade'!AD53="มส","มส",IF('point-grade'!AD53="-","ร",IF('point-grade'!AD53="","",IF('point-grade'!AD53&gt;=80,4,IF('point-grade'!AD53&gt;=75,3.5,IF('point-grade'!AD53&gt;=70,3,IF('point-grade'!AD53&gt;=65,2.5,IF('point-grade'!AD53&gt;=60,2,IF('point-grade'!AD53&gt;=55,1.5,IF('point-grade'!AD53&gt;=50,1,0)))))))))))</f>
        <v/>
      </c>
      <c r="BE53" s="20" t="str">
        <f>IF('point-grade'!AE53="ร","ร",IF('point-grade'!AE53="มส","มส",IF('point-grade'!AE53="-","ร",IF('point-grade'!AE53="","",IF('point-grade'!AE53&gt;=80,4,IF('point-grade'!AE53&gt;=75,3.5,IF('point-grade'!AE53&gt;=70,3,IF('point-grade'!AE53&gt;=65,2.5,IF('point-grade'!AE53&gt;=60,2,IF('point-grade'!AE53&gt;=55,1.5,IF('point-grade'!AE53&gt;=50,1,0)))))))))))</f>
        <v/>
      </c>
      <c r="BF53" s="20" t="str">
        <f>IF('point-grade'!AF53="ร","ร",IF('point-grade'!AF53="มส","มส",IF('point-grade'!AF53="-","ร",IF('point-grade'!AF53="","",IF('point-grade'!AF53&gt;=80,4,IF('point-grade'!AF53&gt;=75,3.5,IF('point-grade'!AF53&gt;=70,3,IF('point-grade'!AF53&gt;=65,2.5,IF('point-grade'!AF53&gt;=60,2,IF('point-grade'!AF53&gt;=55,1.5,IF('point-grade'!AF53&gt;=50,1,0)))))))))))</f>
        <v/>
      </c>
      <c r="BG53" s="20" t="str">
        <f>IF('point-grade'!AG53="ร","ร",IF('point-grade'!AG53="มส","มส",IF('point-grade'!AG53="-","ร",IF('point-grade'!AG53="","",IF('point-grade'!AG53&gt;=80,4,IF('point-grade'!AG53&gt;=75,3.5,IF('point-grade'!AG53&gt;=70,3,IF('point-grade'!AG53&gt;=65,2.5,IF('point-grade'!AG53&gt;=60,2,IF('point-grade'!AG53&gt;=55,1.5,IF('point-grade'!AG53&gt;=50,1,0)))))))))))</f>
        <v/>
      </c>
      <c r="BH53" s="20" t="str">
        <f>IF('point-grade'!AH53="ร","ร",IF('point-grade'!AH53="มส","มส",IF('point-grade'!AH53="-","ร",IF('point-grade'!AH53="","",IF('point-grade'!AH53&gt;=80,4,IF('point-grade'!AH53&gt;=75,3.5,IF('point-grade'!AH53&gt;=70,3,IF('point-grade'!AH53&gt;=65,2.5,IF('point-grade'!AH53&gt;=60,2,IF('point-grade'!AH53&gt;=55,1.5,IF('point-grade'!AH53&gt;=50,1,0)))))))))))</f>
        <v/>
      </c>
      <c r="BI53" s="20" t="str">
        <f>IF('point-grade'!AI53="ร","ร",IF('point-grade'!AI53="มส","มส",IF('point-grade'!AI53="-","ร",IF('point-grade'!AI53="","",IF('point-grade'!AI53&gt;=80,4,IF('point-grade'!AI53&gt;=75,3.5,IF('point-grade'!AI53&gt;=70,3,IF('point-grade'!AI53&gt;=65,2.5,IF('point-grade'!AI53&gt;=60,2,IF('point-grade'!AI53&gt;=55,1.5,IF('point-grade'!AI53&gt;=50,1,0)))))))))))</f>
        <v/>
      </c>
      <c r="BJ53" s="20" t="str">
        <f>IF('point-grade'!AJ53="ร","ร",IF('point-grade'!AJ53="มส","มส",IF('point-grade'!AJ53="-","ร",IF('point-grade'!AJ53="","",IF('point-grade'!AJ53&gt;=80,4,IF('point-grade'!AJ53&gt;=75,3.5,IF('point-grade'!AJ53&gt;=70,3,IF('point-grade'!AJ53&gt;=65,2.5,IF('point-grade'!AJ53&gt;=60,2,IF('point-grade'!AJ53&gt;=55,1.5,IF('point-grade'!AJ53&gt;=50,1,0)))))))))))</f>
        <v/>
      </c>
      <c r="BK53" s="20" t="str">
        <f>IF('point-grade'!AK53="ร","ร",IF('point-grade'!AK53="มส","มส",IF('point-grade'!AK53="-","ร",IF('point-grade'!AK53="","",IF('point-grade'!AK53&gt;=80,4,IF('point-grade'!AK53&gt;=75,3.5,IF('point-grade'!AK53&gt;=70,3,IF('point-grade'!AK53&gt;=65,2.5,IF('point-grade'!AK53&gt;=60,2,IF('point-grade'!AK53&gt;=55,1.5,IF('point-grade'!AK53&gt;=50,1,0)))))))))))</f>
        <v/>
      </c>
      <c r="BL53" s="20"/>
      <c r="BM53" s="35" t="str">
        <f t="shared" si="4"/>
        <v/>
      </c>
      <c r="BN53" s="35" t="str">
        <f t="shared" si="5"/>
        <v/>
      </c>
      <c r="BO53" s="35" t="str">
        <f t="shared" si="6"/>
        <v/>
      </c>
      <c r="BP53" s="35" t="str">
        <f t="shared" si="7"/>
        <v/>
      </c>
      <c r="BQ53" s="35" t="str">
        <f t="shared" si="8"/>
        <v/>
      </c>
      <c r="BR53" s="35" t="str">
        <f t="shared" si="9"/>
        <v/>
      </c>
      <c r="BS53" s="35" t="str">
        <f t="shared" si="10"/>
        <v/>
      </c>
      <c r="BT53" s="35" t="str">
        <f t="shared" si="11"/>
        <v/>
      </c>
      <c r="BU53" s="35" t="str">
        <f t="shared" si="12"/>
        <v/>
      </c>
      <c r="BV53" s="35" t="str">
        <f t="shared" si="13"/>
        <v/>
      </c>
      <c r="BW53" s="35" t="str">
        <f t="shared" si="14"/>
        <v/>
      </c>
      <c r="BX53" s="35" t="str">
        <f t="shared" si="15"/>
        <v/>
      </c>
      <c r="BY53" s="35" t="str">
        <f t="shared" si="16"/>
        <v/>
      </c>
      <c r="BZ53" s="35" t="str">
        <f t="shared" si="17"/>
        <v/>
      </c>
      <c r="CA53" s="35" t="str">
        <f t="shared" si="18"/>
        <v/>
      </c>
      <c r="CB53" s="35" t="str">
        <f t="shared" si="19"/>
        <v/>
      </c>
      <c r="CC53" s="35" t="str">
        <f t="shared" si="20"/>
        <v/>
      </c>
      <c r="CD53" s="35" t="str">
        <f t="shared" si="21"/>
        <v/>
      </c>
      <c r="CE53" s="35" t="str">
        <f t="shared" si="22"/>
        <v/>
      </c>
      <c r="CF53" s="35" t="str">
        <f t="shared" si="23"/>
        <v/>
      </c>
      <c r="CG53" s="35" t="str">
        <f t="shared" si="24"/>
        <v/>
      </c>
      <c r="CH53" s="35" t="str">
        <f t="shared" si="25"/>
        <v/>
      </c>
      <c r="CI53" s="35" t="str">
        <f t="shared" si="26"/>
        <v/>
      </c>
      <c r="CJ53" s="35" t="str">
        <f t="shared" si="27"/>
        <v/>
      </c>
      <c r="CK53" s="35" t="str">
        <f t="shared" si="28"/>
        <v/>
      </c>
      <c r="CL53" s="87" t="str">
        <f t="shared" si="29"/>
        <v>0</v>
      </c>
      <c r="CM53" s="87">
        <f>FLOOR('point-grade'!CO53,0.01)</f>
        <v>0</v>
      </c>
      <c r="CN53" s="82" t="str">
        <f t="shared" si="106"/>
        <v/>
      </c>
      <c r="CO53" s="145" t="str">
        <f t="shared" si="107"/>
        <v>0</v>
      </c>
      <c r="CP53" s="51">
        <f t="shared" si="30"/>
        <v>0</v>
      </c>
      <c r="CQ53" s="51">
        <f t="shared" si="31"/>
        <v>0</v>
      </c>
      <c r="CR53" s="51">
        <f t="shared" si="32"/>
        <v>0</v>
      </c>
      <c r="CS53" s="51">
        <f t="shared" si="33"/>
        <v>0</v>
      </c>
      <c r="CT53" s="51">
        <f t="shared" si="34"/>
        <v>0</v>
      </c>
      <c r="CU53" s="51">
        <f t="shared" si="35"/>
        <v>0</v>
      </c>
      <c r="CV53" s="51">
        <f t="shared" si="36"/>
        <v>0</v>
      </c>
      <c r="CW53" s="51">
        <f t="shared" si="37"/>
        <v>0</v>
      </c>
      <c r="CX53" s="51">
        <f t="shared" si="38"/>
        <v>0</v>
      </c>
      <c r="CY53" s="51">
        <f t="shared" si="39"/>
        <v>0</v>
      </c>
      <c r="CZ53" s="51">
        <f t="shared" si="40"/>
        <v>0</v>
      </c>
      <c r="DA53" s="51">
        <f t="shared" si="41"/>
        <v>0</v>
      </c>
      <c r="DB53" s="51">
        <f t="shared" si="42"/>
        <v>0</v>
      </c>
      <c r="DC53" s="51">
        <f t="shared" si="43"/>
        <v>0</v>
      </c>
      <c r="DD53" s="51">
        <f t="shared" si="44"/>
        <v>0</v>
      </c>
      <c r="DF53" s="51">
        <f t="shared" si="45"/>
        <v>0</v>
      </c>
      <c r="DG53" s="51">
        <f t="shared" si="46"/>
        <v>0</v>
      </c>
      <c r="DH53" s="51">
        <f t="shared" si="47"/>
        <v>0</v>
      </c>
      <c r="DI53" s="51">
        <f t="shared" si="48"/>
        <v>0</v>
      </c>
      <c r="DJ53" s="51">
        <f t="shared" si="49"/>
        <v>0</v>
      </c>
      <c r="DK53" s="51">
        <f t="shared" si="50"/>
        <v>0</v>
      </c>
      <c r="DL53" s="51">
        <f t="shared" si="51"/>
        <v>0</v>
      </c>
      <c r="DM53" s="51">
        <f t="shared" si="52"/>
        <v>0</v>
      </c>
      <c r="DN53" s="51">
        <f t="shared" si="53"/>
        <v>0</v>
      </c>
      <c r="DO53" s="51">
        <f t="shared" si="54"/>
        <v>0</v>
      </c>
      <c r="DQ53" s="43">
        <f t="shared" si="55"/>
        <v>0</v>
      </c>
      <c r="DR53" s="43">
        <f t="shared" si="56"/>
        <v>0</v>
      </c>
      <c r="DS53" s="43">
        <f t="shared" si="57"/>
        <v>0</v>
      </c>
      <c r="DT53" s="43">
        <f t="shared" si="58"/>
        <v>0</v>
      </c>
      <c r="DU53" s="43">
        <f t="shared" si="59"/>
        <v>0</v>
      </c>
      <c r="DV53" s="43">
        <f t="shared" si="60"/>
        <v>0</v>
      </c>
      <c r="DW53" s="43">
        <f t="shared" si="61"/>
        <v>0</v>
      </c>
      <c r="DX53" s="43">
        <f t="shared" si="62"/>
        <v>0</v>
      </c>
      <c r="DY53" s="43">
        <f t="shared" si="63"/>
        <v>0</v>
      </c>
      <c r="DZ53" s="43">
        <f t="shared" si="64"/>
        <v>0</v>
      </c>
      <c r="EA53" s="43">
        <f t="shared" si="65"/>
        <v>0</v>
      </c>
      <c r="EB53" s="43">
        <f t="shared" si="66"/>
        <v>0</v>
      </c>
      <c r="EC53" s="43">
        <f t="shared" si="67"/>
        <v>0</v>
      </c>
      <c r="ED53" s="43">
        <f t="shared" si="68"/>
        <v>0</v>
      </c>
      <c r="EE53" s="43">
        <f t="shared" si="69"/>
        <v>0</v>
      </c>
      <c r="EG53" s="43">
        <f t="shared" si="70"/>
        <v>0</v>
      </c>
      <c r="EH53" s="43">
        <f t="shared" si="71"/>
        <v>0</v>
      </c>
      <c r="EI53" s="43">
        <f t="shared" si="72"/>
        <v>0</v>
      </c>
      <c r="EJ53" s="43">
        <f t="shared" si="73"/>
        <v>0</v>
      </c>
      <c r="EK53" s="43">
        <f t="shared" si="74"/>
        <v>0</v>
      </c>
      <c r="EL53" s="43">
        <f t="shared" si="75"/>
        <v>0</v>
      </c>
      <c r="EM53" s="43">
        <f t="shared" si="76"/>
        <v>0</v>
      </c>
      <c r="EN53" s="43">
        <f t="shared" si="77"/>
        <v>0</v>
      </c>
      <c r="EO53" s="43">
        <f t="shared" si="78"/>
        <v>0</v>
      </c>
      <c r="EP53" s="43">
        <f t="shared" si="79"/>
        <v>0</v>
      </c>
      <c r="EQ53" s="19" t="str">
        <f t="shared" si="80"/>
        <v/>
      </c>
      <c r="ER53" s="19" t="str">
        <f t="shared" si="81"/>
        <v/>
      </c>
      <c r="ES53" s="19" t="str">
        <f t="shared" si="82"/>
        <v/>
      </c>
      <c r="ET53" s="19" t="str">
        <f t="shared" si="83"/>
        <v/>
      </c>
      <c r="EU53" s="19" t="str">
        <f t="shared" si="84"/>
        <v/>
      </c>
      <c r="EV53" s="19" t="str">
        <f t="shared" si="85"/>
        <v/>
      </c>
      <c r="EW53" s="19" t="str">
        <f t="shared" si="86"/>
        <v/>
      </c>
      <c r="EX53" s="19" t="str">
        <f t="shared" si="87"/>
        <v/>
      </c>
      <c r="EY53" s="19" t="str">
        <f t="shared" si="88"/>
        <v/>
      </c>
      <c r="EZ53" s="19" t="str">
        <f t="shared" si="89"/>
        <v/>
      </c>
      <c r="FA53" s="19" t="str">
        <f t="shared" si="90"/>
        <v/>
      </c>
      <c r="FB53" s="19" t="str">
        <f t="shared" si="91"/>
        <v/>
      </c>
      <c r="FC53" s="19" t="str">
        <f t="shared" si="92"/>
        <v/>
      </c>
      <c r="FD53" s="19" t="str">
        <f t="shared" si="93"/>
        <v/>
      </c>
      <c r="FE53" s="19" t="str">
        <f t="shared" si="94"/>
        <v/>
      </c>
      <c r="FF53" s="19" t="str">
        <f t="shared" si="95"/>
        <v/>
      </c>
      <c r="FG53" s="19" t="str">
        <f t="shared" si="96"/>
        <v/>
      </c>
      <c r="FH53" s="19" t="str">
        <f t="shared" si="97"/>
        <v/>
      </c>
      <c r="FI53" s="19" t="str">
        <f t="shared" si="98"/>
        <v/>
      </c>
      <c r="FJ53" s="19" t="str">
        <f t="shared" si="99"/>
        <v/>
      </c>
      <c r="FK53" s="19" t="str">
        <f t="shared" si="100"/>
        <v/>
      </c>
      <c r="FL53" s="19" t="str">
        <f t="shared" si="101"/>
        <v/>
      </c>
      <c r="FM53" s="19" t="str">
        <f t="shared" si="102"/>
        <v/>
      </c>
      <c r="FN53" s="19" t="str">
        <f t="shared" si="103"/>
        <v/>
      </c>
      <c r="FO53" s="19" t="str">
        <f t="shared" si="104"/>
        <v/>
      </c>
      <c r="FP53" s="19">
        <f t="shared" si="105"/>
        <v>0</v>
      </c>
      <c r="FQ53" s="85"/>
    </row>
    <row r="54" spans="1:173" ht="17.399999999999999" customHeight="1" x14ac:dyDescent="0.6">
      <c r="A54" s="40"/>
      <c r="B54" s="40"/>
      <c r="C54" s="40"/>
      <c r="D54" s="40"/>
      <c r="E54" s="40"/>
      <c r="F54" s="40"/>
      <c r="G54" s="40"/>
      <c r="H54" s="40"/>
      <c r="I54" s="140"/>
      <c r="K54" s="44">
        <v>50</v>
      </c>
      <c r="L54" s="50" t="str">
        <f t="shared" si="2"/>
        <v/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91">
        <f t="shared" si="3"/>
        <v>0</v>
      </c>
      <c r="AM54" s="20" t="str">
        <f>IF('point-grade'!M54="ร","ร",IF('point-grade'!M54="มส","มส",IF('point-grade'!M54="-","ร",IF('point-grade'!M54="","",IF('point-grade'!M54&gt;=80,4,IF('point-grade'!M54&gt;=75,3.5,IF('point-grade'!M54&gt;=70,3,IF('point-grade'!M54&gt;=65,2.5,IF('point-grade'!M54&gt;=60,2,IF('point-grade'!M54&gt;=55,1.5,IF('point-grade'!M54&gt;=50,1,0)))))))))))</f>
        <v/>
      </c>
      <c r="AN54" s="20" t="str">
        <f>IF('point-grade'!N54="ร","ร",IF('point-grade'!N54="มส","มส",IF('point-grade'!N54="-","ร",IF('point-grade'!N54="","",IF('point-grade'!N54&gt;=80,4,IF('point-grade'!N54&gt;=75,3.5,IF('point-grade'!N54&gt;=70,3,IF('point-grade'!N54&gt;=65,2.5,IF('point-grade'!N54&gt;=60,2,IF('point-grade'!N54&gt;=55,1.5,IF('point-grade'!N54&gt;=50,1,0)))))))))))</f>
        <v/>
      </c>
      <c r="AO54" s="20" t="str">
        <f>IF('point-grade'!O54="ร","ร",IF('point-grade'!O54="มส","มส",IF('point-grade'!O54="-","ร",IF('point-grade'!O54="","",IF('point-grade'!O54&gt;=80,4,IF('point-grade'!O54&gt;=75,3.5,IF('point-grade'!O54&gt;=70,3,IF('point-grade'!O54&gt;=65,2.5,IF('point-grade'!O54&gt;=60,2,IF('point-grade'!O54&gt;=55,1.5,IF('point-grade'!O54&gt;=50,1,0)))))))))))</f>
        <v/>
      </c>
      <c r="AP54" s="20" t="str">
        <f>IF('point-grade'!P54="ร","ร",IF('point-grade'!P54="มส","มส",IF('point-grade'!P54="-","ร",IF('point-grade'!P54="","",IF('point-grade'!P54&gt;=80,4,IF('point-grade'!P54&gt;=75,3.5,IF('point-grade'!P54&gt;=70,3,IF('point-grade'!P54&gt;=65,2.5,IF('point-grade'!P54&gt;=60,2,IF('point-grade'!P54&gt;=55,1.5,IF('point-grade'!P54&gt;=50,1,0)))))))))))</f>
        <v/>
      </c>
      <c r="AQ54" s="20" t="str">
        <f>IF('point-grade'!Q54="ร","ร",IF('point-grade'!Q54="มส","มส",IF('point-grade'!Q54="-","ร",IF('point-grade'!Q54="","",IF('point-grade'!Q54&gt;=80,4,IF('point-grade'!Q54&gt;=75,3.5,IF('point-grade'!Q54&gt;=70,3,IF('point-grade'!Q54&gt;=65,2.5,IF('point-grade'!Q54&gt;=60,2,IF('point-grade'!Q54&gt;=55,1.5,IF('point-grade'!Q54&gt;=50,1,0)))))))))))</f>
        <v/>
      </c>
      <c r="AR54" s="20" t="str">
        <f>IF('point-grade'!R54="ร","ร",IF('point-grade'!R54="มส","มส",IF('point-grade'!R54="-","ร",IF('point-grade'!R54="","",IF('point-grade'!R54&gt;=80,4,IF('point-grade'!R54&gt;=75,3.5,IF('point-grade'!R54&gt;=70,3,IF('point-grade'!R54&gt;=65,2.5,IF('point-grade'!R54&gt;=60,2,IF('point-grade'!R54&gt;=55,1.5,IF('point-grade'!R54&gt;=50,1,0)))))))))))</f>
        <v/>
      </c>
      <c r="AS54" s="20" t="str">
        <f>IF('point-grade'!S54="ร","ร",IF('point-grade'!S54="มส","มส",IF('point-grade'!S54="-","ร",IF('point-grade'!S54="","",IF('point-grade'!S54&gt;=80,4,IF('point-grade'!S54&gt;=75,3.5,IF('point-grade'!S54&gt;=70,3,IF('point-grade'!S54&gt;=65,2.5,IF('point-grade'!S54&gt;=60,2,IF('point-grade'!S54&gt;=55,1.5,IF('point-grade'!S54&gt;=50,1,0)))))))))))</f>
        <v/>
      </c>
      <c r="AT54" s="20" t="str">
        <f>IF('point-grade'!T54="ร","ร",IF('point-grade'!T54="มส","มส",IF('point-grade'!T54="-","ร",IF('point-grade'!T54="","",IF('point-grade'!T54&gt;=80,4,IF('point-grade'!T54&gt;=75,3.5,IF('point-grade'!T54&gt;=70,3,IF('point-grade'!T54&gt;=65,2.5,IF('point-grade'!T54&gt;=60,2,IF('point-grade'!T54&gt;=55,1.5,IF('point-grade'!T54&gt;=50,1,0)))))))))))</f>
        <v/>
      </c>
      <c r="AU54" s="20" t="str">
        <f>IF('point-grade'!U54="ร","ร",IF('point-grade'!U54="มส","มส",IF('point-grade'!U54="-","ร",IF('point-grade'!U54="","",IF('point-grade'!U54&gt;=80,4,IF('point-grade'!U54&gt;=75,3.5,IF('point-grade'!U54&gt;=70,3,IF('point-grade'!U54&gt;=65,2.5,IF('point-grade'!U54&gt;=60,2,IF('point-grade'!U54&gt;=55,1.5,IF('point-grade'!U54&gt;=50,1,0)))))))))))</f>
        <v/>
      </c>
      <c r="AV54" s="20" t="str">
        <f>IF('point-grade'!V54="ร","ร",IF('point-grade'!V54="มส","มส",IF('point-grade'!V54="-","ร",IF('point-grade'!V54="","",IF('point-grade'!V54&gt;=80,4,IF('point-grade'!V54&gt;=75,3.5,IF('point-grade'!V54&gt;=70,3,IF('point-grade'!V54&gt;=65,2.5,IF('point-grade'!V54&gt;=60,2,IF('point-grade'!V54&gt;=55,1.5,IF('point-grade'!V54&gt;=50,1,0)))))))))))</f>
        <v/>
      </c>
      <c r="AW54" s="20" t="str">
        <f>IF('point-grade'!W54="ร","ร",IF('point-grade'!W54="มส","มส",IF('point-grade'!W54="-","ร",IF('point-grade'!W54="","",IF('point-grade'!W54&gt;=80,4,IF('point-grade'!W54&gt;=75,3.5,IF('point-grade'!W54&gt;=70,3,IF('point-grade'!W54&gt;=65,2.5,IF('point-grade'!W54&gt;=60,2,IF('point-grade'!W54&gt;=55,1.5,IF('point-grade'!W54&gt;=50,1,0)))))))))))</f>
        <v/>
      </c>
      <c r="AX54" s="20" t="str">
        <f>IF('point-grade'!X54="ร","ร",IF('point-grade'!X54="มส","มส",IF('point-grade'!X54="-","ร",IF('point-grade'!X54="","",IF('point-grade'!X54&gt;=80,4,IF('point-grade'!X54&gt;=75,3.5,IF('point-grade'!X54&gt;=70,3,IF('point-grade'!X54&gt;=65,2.5,IF('point-grade'!X54&gt;=60,2,IF('point-grade'!X54&gt;=55,1.5,IF('point-grade'!X54&gt;=50,1,0)))))))))))</f>
        <v/>
      </c>
      <c r="AY54" s="20" t="str">
        <f>IF('point-grade'!Y54="ร","ร",IF('point-grade'!Y54="มส","มส",IF('point-grade'!Y54="-","ร",IF('point-grade'!Y54="","",IF('point-grade'!Y54&gt;=80,4,IF('point-grade'!Y54&gt;=75,3.5,IF('point-grade'!Y54&gt;=70,3,IF('point-grade'!Y54&gt;=65,2.5,IF('point-grade'!Y54&gt;=60,2,IF('point-grade'!Y54&gt;=55,1.5,IF('point-grade'!Y54&gt;=50,1,0)))))))))))</f>
        <v/>
      </c>
      <c r="AZ54" s="20" t="str">
        <f>IF('point-grade'!Z54="ร","ร",IF('point-grade'!Z54="มส","มส",IF('point-grade'!Z54="-","ร",IF('point-grade'!Z54="","",IF('point-grade'!Z54&gt;=80,4,IF('point-grade'!Z54&gt;=75,3.5,IF('point-grade'!Z54&gt;=70,3,IF('point-grade'!Z54&gt;=65,2.5,IF('point-grade'!Z54&gt;=60,2,IF('point-grade'!Z54&gt;=55,1.5,IF('point-grade'!Z54&gt;=50,1,0)))))))))))</f>
        <v/>
      </c>
      <c r="BA54" s="20" t="str">
        <f>IF('point-grade'!AA54="ร","ร",IF('point-grade'!AA54="มส","มส",IF('point-grade'!AA54="-","ร",IF('point-grade'!AA54="","",IF('point-grade'!AA54&gt;=80,4,IF('point-grade'!AA54&gt;=75,3.5,IF('point-grade'!AA54&gt;=70,3,IF('point-grade'!AA54&gt;=65,2.5,IF('point-grade'!AA54&gt;=60,2,IF('point-grade'!AA54&gt;=55,1.5,IF('point-grade'!AA54&gt;=50,1,0)))))))))))</f>
        <v/>
      </c>
      <c r="BB54" s="20" t="str">
        <f>IF('point-grade'!AB54="ร","ร",IF('point-grade'!AB54="มส","มส",IF('point-grade'!AB54="-","ร",IF('point-grade'!AB54="","",IF('point-grade'!AB54&gt;=80,4,IF('point-grade'!AB54&gt;=75,3.5,IF('point-grade'!AB54&gt;=70,3,IF('point-grade'!AB54&gt;=65,2.5,IF('point-grade'!AB54&gt;=60,2,IF('point-grade'!AB54&gt;=55,1.5,IF('point-grade'!AB54&gt;=50,1,0)))))))))))</f>
        <v/>
      </c>
      <c r="BC54" s="20" t="str">
        <f>IF('point-grade'!AC54="ร","ร",IF('point-grade'!AC54="มส","มส",IF('point-grade'!AC54="-","ร",IF('point-grade'!AC54="","",IF('point-grade'!AC54&gt;=80,4,IF('point-grade'!AC54&gt;=75,3.5,IF('point-grade'!AC54&gt;=70,3,IF('point-grade'!AC54&gt;=65,2.5,IF('point-grade'!AC54&gt;=60,2,IF('point-grade'!AC54&gt;=55,1.5,IF('point-grade'!AC54&gt;=50,1,0)))))))))))</f>
        <v/>
      </c>
      <c r="BD54" s="20" t="str">
        <f>IF('point-grade'!AD54="ร","ร",IF('point-grade'!AD54="มส","มส",IF('point-grade'!AD54="-","ร",IF('point-grade'!AD54="","",IF('point-grade'!AD54&gt;=80,4,IF('point-grade'!AD54&gt;=75,3.5,IF('point-grade'!AD54&gt;=70,3,IF('point-grade'!AD54&gt;=65,2.5,IF('point-grade'!AD54&gt;=60,2,IF('point-grade'!AD54&gt;=55,1.5,IF('point-grade'!AD54&gt;=50,1,0)))))))))))</f>
        <v/>
      </c>
      <c r="BE54" s="20" t="str">
        <f>IF('point-grade'!AE54="ร","ร",IF('point-grade'!AE54="มส","มส",IF('point-grade'!AE54="-","ร",IF('point-grade'!AE54="","",IF('point-grade'!AE54&gt;=80,4,IF('point-grade'!AE54&gt;=75,3.5,IF('point-grade'!AE54&gt;=70,3,IF('point-grade'!AE54&gt;=65,2.5,IF('point-grade'!AE54&gt;=60,2,IF('point-grade'!AE54&gt;=55,1.5,IF('point-grade'!AE54&gt;=50,1,0)))))))))))</f>
        <v/>
      </c>
      <c r="BF54" s="20" t="str">
        <f>IF('point-grade'!AF54="ร","ร",IF('point-grade'!AF54="มส","มส",IF('point-grade'!AF54="-","ร",IF('point-grade'!AF54="","",IF('point-grade'!AF54&gt;=80,4,IF('point-grade'!AF54&gt;=75,3.5,IF('point-grade'!AF54&gt;=70,3,IF('point-grade'!AF54&gt;=65,2.5,IF('point-grade'!AF54&gt;=60,2,IF('point-grade'!AF54&gt;=55,1.5,IF('point-grade'!AF54&gt;=50,1,0)))))))))))</f>
        <v/>
      </c>
      <c r="BG54" s="20" t="str">
        <f>IF('point-grade'!AG54="ร","ร",IF('point-grade'!AG54="มส","มส",IF('point-grade'!AG54="-","ร",IF('point-grade'!AG54="","",IF('point-grade'!AG54&gt;=80,4,IF('point-grade'!AG54&gt;=75,3.5,IF('point-grade'!AG54&gt;=70,3,IF('point-grade'!AG54&gt;=65,2.5,IF('point-grade'!AG54&gt;=60,2,IF('point-grade'!AG54&gt;=55,1.5,IF('point-grade'!AG54&gt;=50,1,0)))))))))))</f>
        <v/>
      </c>
      <c r="BH54" s="20" t="str">
        <f>IF('point-grade'!AH54="ร","ร",IF('point-grade'!AH54="มส","มส",IF('point-grade'!AH54="-","ร",IF('point-grade'!AH54="","",IF('point-grade'!AH54&gt;=80,4,IF('point-grade'!AH54&gt;=75,3.5,IF('point-grade'!AH54&gt;=70,3,IF('point-grade'!AH54&gt;=65,2.5,IF('point-grade'!AH54&gt;=60,2,IF('point-grade'!AH54&gt;=55,1.5,IF('point-grade'!AH54&gt;=50,1,0)))))))))))</f>
        <v/>
      </c>
      <c r="BI54" s="20" t="str">
        <f>IF('point-grade'!AI54="ร","ร",IF('point-grade'!AI54="มส","มส",IF('point-grade'!AI54="-","ร",IF('point-grade'!AI54="","",IF('point-grade'!AI54&gt;=80,4,IF('point-grade'!AI54&gt;=75,3.5,IF('point-grade'!AI54&gt;=70,3,IF('point-grade'!AI54&gt;=65,2.5,IF('point-grade'!AI54&gt;=60,2,IF('point-grade'!AI54&gt;=55,1.5,IF('point-grade'!AI54&gt;=50,1,0)))))))))))</f>
        <v/>
      </c>
      <c r="BJ54" s="20" t="str">
        <f>IF('point-grade'!AJ54="ร","ร",IF('point-grade'!AJ54="มส","มส",IF('point-grade'!AJ54="-","ร",IF('point-grade'!AJ54="","",IF('point-grade'!AJ54&gt;=80,4,IF('point-grade'!AJ54&gt;=75,3.5,IF('point-grade'!AJ54&gt;=70,3,IF('point-grade'!AJ54&gt;=65,2.5,IF('point-grade'!AJ54&gt;=60,2,IF('point-grade'!AJ54&gt;=55,1.5,IF('point-grade'!AJ54&gt;=50,1,0)))))))))))</f>
        <v/>
      </c>
      <c r="BK54" s="20" t="str">
        <f>IF('point-grade'!AK54="ร","ร",IF('point-grade'!AK54="มส","มส",IF('point-grade'!AK54="-","ร",IF('point-grade'!AK54="","",IF('point-grade'!AK54&gt;=80,4,IF('point-grade'!AK54&gt;=75,3.5,IF('point-grade'!AK54&gt;=70,3,IF('point-grade'!AK54&gt;=65,2.5,IF('point-grade'!AK54&gt;=60,2,IF('point-grade'!AK54&gt;=55,1.5,IF('point-grade'!AK54&gt;=50,1,0)))))))))))</f>
        <v/>
      </c>
      <c r="BL54" s="20"/>
      <c r="BM54" s="35" t="str">
        <f t="shared" si="4"/>
        <v/>
      </c>
      <c r="BN54" s="35" t="str">
        <f t="shared" si="5"/>
        <v/>
      </c>
      <c r="BO54" s="35" t="str">
        <f t="shared" si="6"/>
        <v/>
      </c>
      <c r="BP54" s="35" t="str">
        <f t="shared" si="7"/>
        <v/>
      </c>
      <c r="BQ54" s="35" t="str">
        <f t="shared" si="8"/>
        <v/>
      </c>
      <c r="BR54" s="35" t="str">
        <f t="shared" si="9"/>
        <v/>
      </c>
      <c r="BS54" s="35" t="str">
        <f t="shared" si="10"/>
        <v/>
      </c>
      <c r="BT54" s="35" t="str">
        <f t="shared" si="11"/>
        <v/>
      </c>
      <c r="BU54" s="35" t="str">
        <f t="shared" si="12"/>
        <v/>
      </c>
      <c r="BV54" s="35" t="str">
        <f t="shared" si="13"/>
        <v/>
      </c>
      <c r="BW54" s="35" t="str">
        <f t="shared" si="14"/>
        <v/>
      </c>
      <c r="BX54" s="35" t="str">
        <f t="shared" si="15"/>
        <v/>
      </c>
      <c r="BY54" s="35" t="str">
        <f t="shared" si="16"/>
        <v/>
      </c>
      <c r="BZ54" s="35" t="str">
        <f t="shared" si="17"/>
        <v/>
      </c>
      <c r="CA54" s="35" t="str">
        <f t="shared" si="18"/>
        <v/>
      </c>
      <c r="CB54" s="35" t="str">
        <f t="shared" si="19"/>
        <v/>
      </c>
      <c r="CC54" s="35" t="str">
        <f t="shared" si="20"/>
        <v/>
      </c>
      <c r="CD54" s="35" t="str">
        <f t="shared" si="21"/>
        <v/>
      </c>
      <c r="CE54" s="35" t="str">
        <f t="shared" si="22"/>
        <v/>
      </c>
      <c r="CF54" s="35" t="str">
        <f t="shared" si="23"/>
        <v/>
      </c>
      <c r="CG54" s="35" t="str">
        <f t="shared" si="24"/>
        <v/>
      </c>
      <c r="CH54" s="35" t="str">
        <f t="shared" si="25"/>
        <v/>
      </c>
      <c r="CI54" s="35" t="str">
        <f t="shared" si="26"/>
        <v/>
      </c>
      <c r="CJ54" s="35" t="str">
        <f t="shared" si="27"/>
        <v/>
      </c>
      <c r="CK54" s="35" t="str">
        <f t="shared" si="28"/>
        <v/>
      </c>
      <c r="CL54" s="87" t="str">
        <f t="shared" si="29"/>
        <v>0</v>
      </c>
      <c r="CM54" s="87">
        <f>FLOOR('point-grade'!CO54,0.01)</f>
        <v>0</v>
      </c>
      <c r="CN54" s="82" t="str">
        <f t="shared" si="106"/>
        <v/>
      </c>
      <c r="CO54" s="145" t="str">
        <f t="shared" si="107"/>
        <v>0</v>
      </c>
      <c r="CP54" s="51">
        <f t="shared" si="30"/>
        <v>0</v>
      </c>
      <c r="CQ54" s="51">
        <f t="shared" si="31"/>
        <v>0</v>
      </c>
      <c r="CR54" s="51">
        <f t="shared" si="32"/>
        <v>0</v>
      </c>
      <c r="CS54" s="51">
        <f t="shared" si="33"/>
        <v>0</v>
      </c>
      <c r="CT54" s="51">
        <f t="shared" si="34"/>
        <v>0</v>
      </c>
      <c r="CU54" s="51">
        <f t="shared" si="35"/>
        <v>0</v>
      </c>
      <c r="CV54" s="51">
        <f t="shared" si="36"/>
        <v>0</v>
      </c>
      <c r="CW54" s="51">
        <f t="shared" si="37"/>
        <v>0</v>
      </c>
      <c r="CX54" s="51">
        <f t="shared" si="38"/>
        <v>0</v>
      </c>
      <c r="CY54" s="51">
        <f t="shared" si="39"/>
        <v>0</v>
      </c>
      <c r="CZ54" s="51">
        <f t="shared" si="40"/>
        <v>0</v>
      </c>
      <c r="DA54" s="51">
        <f t="shared" si="41"/>
        <v>0</v>
      </c>
      <c r="DB54" s="51">
        <f t="shared" si="42"/>
        <v>0</v>
      </c>
      <c r="DC54" s="51">
        <f t="shared" si="43"/>
        <v>0</v>
      </c>
      <c r="DD54" s="51">
        <f t="shared" si="44"/>
        <v>0</v>
      </c>
      <c r="DF54" s="51">
        <f t="shared" si="45"/>
        <v>0</v>
      </c>
      <c r="DG54" s="51">
        <f t="shared" si="46"/>
        <v>0</v>
      </c>
      <c r="DH54" s="51">
        <f t="shared" si="47"/>
        <v>0</v>
      </c>
      <c r="DI54" s="51">
        <f t="shared" si="48"/>
        <v>0</v>
      </c>
      <c r="DJ54" s="51">
        <f t="shared" si="49"/>
        <v>0</v>
      </c>
      <c r="DK54" s="51">
        <f t="shared" si="50"/>
        <v>0</v>
      </c>
      <c r="DL54" s="51">
        <f t="shared" si="51"/>
        <v>0</v>
      </c>
      <c r="DM54" s="51">
        <f t="shared" si="52"/>
        <v>0</v>
      </c>
      <c r="DN54" s="51">
        <f t="shared" si="53"/>
        <v>0</v>
      </c>
      <c r="DO54" s="51">
        <f t="shared" si="54"/>
        <v>0</v>
      </c>
      <c r="DQ54" s="43">
        <f t="shared" si="55"/>
        <v>0</v>
      </c>
      <c r="DR54" s="43">
        <f t="shared" si="56"/>
        <v>0</v>
      </c>
      <c r="DS54" s="43">
        <f t="shared" si="57"/>
        <v>0</v>
      </c>
      <c r="DT54" s="43">
        <f t="shared" si="58"/>
        <v>0</v>
      </c>
      <c r="DU54" s="43">
        <f t="shared" si="59"/>
        <v>0</v>
      </c>
      <c r="DV54" s="43">
        <f t="shared" si="60"/>
        <v>0</v>
      </c>
      <c r="DW54" s="43">
        <f t="shared" si="61"/>
        <v>0</v>
      </c>
      <c r="DX54" s="43">
        <f t="shared" si="62"/>
        <v>0</v>
      </c>
      <c r="DY54" s="43">
        <f t="shared" si="63"/>
        <v>0</v>
      </c>
      <c r="DZ54" s="43">
        <f t="shared" si="64"/>
        <v>0</v>
      </c>
      <c r="EA54" s="43">
        <f t="shared" si="65"/>
        <v>0</v>
      </c>
      <c r="EB54" s="43">
        <f t="shared" si="66"/>
        <v>0</v>
      </c>
      <c r="EC54" s="43">
        <f t="shared" si="67"/>
        <v>0</v>
      </c>
      <c r="ED54" s="43">
        <f t="shared" si="68"/>
        <v>0</v>
      </c>
      <c r="EE54" s="43">
        <f t="shared" si="69"/>
        <v>0</v>
      </c>
      <c r="EG54" s="43">
        <f t="shared" si="70"/>
        <v>0</v>
      </c>
      <c r="EH54" s="43">
        <f t="shared" si="71"/>
        <v>0</v>
      </c>
      <c r="EI54" s="43">
        <f t="shared" si="72"/>
        <v>0</v>
      </c>
      <c r="EJ54" s="43">
        <f t="shared" si="73"/>
        <v>0</v>
      </c>
      <c r="EK54" s="43">
        <f t="shared" si="74"/>
        <v>0</v>
      </c>
      <c r="EL54" s="43">
        <f t="shared" si="75"/>
        <v>0</v>
      </c>
      <c r="EM54" s="43">
        <f t="shared" si="76"/>
        <v>0</v>
      </c>
      <c r="EN54" s="43">
        <f t="shared" si="77"/>
        <v>0</v>
      </c>
      <c r="EO54" s="43">
        <f t="shared" si="78"/>
        <v>0</v>
      </c>
      <c r="EP54" s="43">
        <f t="shared" si="79"/>
        <v>0</v>
      </c>
      <c r="EQ54" s="19" t="str">
        <f t="shared" si="80"/>
        <v/>
      </c>
      <c r="ER54" s="19" t="str">
        <f t="shared" si="81"/>
        <v/>
      </c>
      <c r="ES54" s="19" t="str">
        <f t="shared" si="82"/>
        <v/>
      </c>
      <c r="ET54" s="19" t="str">
        <f t="shared" si="83"/>
        <v/>
      </c>
      <c r="EU54" s="19" t="str">
        <f t="shared" si="84"/>
        <v/>
      </c>
      <c r="EV54" s="19" t="str">
        <f t="shared" si="85"/>
        <v/>
      </c>
      <c r="EW54" s="19" t="str">
        <f t="shared" si="86"/>
        <v/>
      </c>
      <c r="EX54" s="19" t="str">
        <f t="shared" si="87"/>
        <v/>
      </c>
      <c r="EY54" s="19" t="str">
        <f t="shared" si="88"/>
        <v/>
      </c>
      <c r="EZ54" s="19" t="str">
        <f t="shared" si="89"/>
        <v/>
      </c>
      <c r="FA54" s="19" t="str">
        <f t="shared" si="90"/>
        <v/>
      </c>
      <c r="FB54" s="19" t="str">
        <f t="shared" si="91"/>
        <v/>
      </c>
      <c r="FC54" s="19" t="str">
        <f t="shared" si="92"/>
        <v/>
      </c>
      <c r="FD54" s="19" t="str">
        <f t="shared" si="93"/>
        <v/>
      </c>
      <c r="FE54" s="19" t="str">
        <f t="shared" si="94"/>
        <v/>
      </c>
      <c r="FF54" s="19" t="str">
        <f t="shared" si="95"/>
        <v/>
      </c>
      <c r="FG54" s="19" t="str">
        <f t="shared" si="96"/>
        <v/>
      </c>
      <c r="FH54" s="19" t="str">
        <f t="shared" si="97"/>
        <v/>
      </c>
      <c r="FI54" s="19" t="str">
        <f t="shared" si="98"/>
        <v/>
      </c>
      <c r="FJ54" s="19" t="str">
        <f t="shared" si="99"/>
        <v/>
      </c>
      <c r="FK54" s="19" t="str">
        <f t="shared" si="100"/>
        <v/>
      </c>
      <c r="FL54" s="19" t="str">
        <f t="shared" si="101"/>
        <v/>
      </c>
      <c r="FM54" s="19" t="str">
        <f t="shared" si="102"/>
        <v/>
      </c>
      <c r="FN54" s="19" t="str">
        <f t="shared" si="103"/>
        <v/>
      </c>
      <c r="FO54" s="19" t="str">
        <f t="shared" si="104"/>
        <v/>
      </c>
      <c r="FP54" s="19">
        <f t="shared" si="105"/>
        <v>0</v>
      </c>
      <c r="FQ54" s="85"/>
    </row>
    <row r="55" spans="1:173" ht="17.399999999999999" customHeight="1" x14ac:dyDescent="0.6">
      <c r="A55" s="40"/>
      <c r="B55" s="40"/>
      <c r="C55" s="40"/>
      <c r="D55" s="40"/>
      <c r="E55" s="40"/>
      <c r="F55" s="40"/>
      <c r="G55" s="40"/>
      <c r="H55" s="40"/>
      <c r="I55" s="40"/>
      <c r="K55" s="161" t="s">
        <v>2</v>
      </c>
      <c r="L55" s="162"/>
      <c r="M55" s="78" t="str">
        <f t="shared" ref="M55:AK55" si="108">IF(M$4="","",SUM(M$5:M$54))</f>
        <v/>
      </c>
      <c r="N55" s="78" t="str">
        <f t="shared" si="108"/>
        <v/>
      </c>
      <c r="O55" s="78" t="str">
        <f t="shared" si="108"/>
        <v/>
      </c>
      <c r="P55" s="78" t="str">
        <f t="shared" si="108"/>
        <v/>
      </c>
      <c r="Q55" s="78" t="str">
        <f t="shared" si="108"/>
        <v/>
      </c>
      <c r="R55" s="78" t="str">
        <f t="shared" si="108"/>
        <v/>
      </c>
      <c r="S55" s="78" t="str">
        <f t="shared" si="108"/>
        <v/>
      </c>
      <c r="T55" s="78" t="str">
        <f t="shared" si="108"/>
        <v/>
      </c>
      <c r="U55" s="78" t="str">
        <f t="shared" si="108"/>
        <v/>
      </c>
      <c r="V55" s="78" t="str">
        <f t="shared" si="108"/>
        <v/>
      </c>
      <c r="W55" s="78" t="str">
        <f t="shared" si="108"/>
        <v/>
      </c>
      <c r="X55" s="78" t="str">
        <f t="shared" si="108"/>
        <v/>
      </c>
      <c r="Y55" s="78" t="str">
        <f t="shared" si="108"/>
        <v/>
      </c>
      <c r="Z55" s="78" t="str">
        <f t="shared" si="108"/>
        <v/>
      </c>
      <c r="AA55" s="78" t="str">
        <f t="shared" si="108"/>
        <v/>
      </c>
      <c r="AB55" s="78" t="str">
        <f t="shared" si="108"/>
        <v/>
      </c>
      <c r="AC55" s="78" t="str">
        <f t="shared" si="108"/>
        <v/>
      </c>
      <c r="AD55" s="78" t="str">
        <f t="shared" si="108"/>
        <v/>
      </c>
      <c r="AE55" s="78" t="str">
        <f t="shared" si="108"/>
        <v/>
      </c>
      <c r="AF55" s="78" t="str">
        <f t="shared" si="108"/>
        <v/>
      </c>
      <c r="AG55" s="78" t="str">
        <f t="shared" si="108"/>
        <v/>
      </c>
      <c r="AH55" s="78" t="str">
        <f t="shared" si="108"/>
        <v/>
      </c>
      <c r="AI55" s="78" t="str">
        <f t="shared" si="108"/>
        <v/>
      </c>
      <c r="AJ55" s="78" t="str">
        <f t="shared" si="108"/>
        <v/>
      </c>
      <c r="AK55" s="78" t="str">
        <f t="shared" si="108"/>
        <v/>
      </c>
      <c r="AL55" s="79">
        <f>SUM($AL$5:$AL$54)</f>
        <v>0</v>
      </c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</row>
    <row r="56" spans="1:173" ht="16.350000000000001" customHeight="1" x14ac:dyDescent="0.65">
      <c r="A56" s="40"/>
      <c r="B56" s="40"/>
      <c r="C56" s="40"/>
      <c r="D56" s="40"/>
      <c r="E56" s="40"/>
      <c r="F56" s="40"/>
      <c r="G56" s="40"/>
      <c r="H56" s="40"/>
      <c r="I56" s="40"/>
      <c r="K56" s="160" t="s">
        <v>3</v>
      </c>
      <c r="L56" s="160"/>
      <c r="M56" s="80" t="str">
        <f>IF(M$55="","",AVERAGE(M$55)/M$63)</f>
        <v/>
      </c>
      <c r="N56" s="80" t="str">
        <f t="shared" ref="N56:AK56" si="109">IF(N$55="","",AVERAGE(N$55)/N$63)</f>
        <v/>
      </c>
      <c r="O56" s="80" t="str">
        <f t="shared" si="109"/>
        <v/>
      </c>
      <c r="P56" s="80" t="str">
        <f t="shared" si="109"/>
        <v/>
      </c>
      <c r="Q56" s="80" t="str">
        <f t="shared" si="109"/>
        <v/>
      </c>
      <c r="R56" s="80" t="str">
        <f t="shared" si="109"/>
        <v/>
      </c>
      <c r="S56" s="80" t="str">
        <f>IF(S$55="","",AVERAGE(S$55)/S$63)</f>
        <v/>
      </c>
      <c r="T56" s="80" t="str">
        <f t="shared" si="109"/>
        <v/>
      </c>
      <c r="U56" s="80" t="str">
        <f t="shared" si="109"/>
        <v/>
      </c>
      <c r="V56" s="80" t="str">
        <f t="shared" si="109"/>
        <v/>
      </c>
      <c r="W56" s="80" t="str">
        <f t="shared" si="109"/>
        <v/>
      </c>
      <c r="X56" s="80" t="str">
        <f t="shared" si="109"/>
        <v/>
      </c>
      <c r="Y56" s="80" t="str">
        <f t="shared" si="109"/>
        <v/>
      </c>
      <c r="Z56" s="80" t="str">
        <f t="shared" si="109"/>
        <v/>
      </c>
      <c r="AA56" s="80" t="str">
        <f t="shared" si="109"/>
        <v/>
      </c>
      <c r="AB56" s="80" t="str">
        <f t="shared" si="109"/>
        <v/>
      </c>
      <c r="AC56" s="80" t="str">
        <f t="shared" si="109"/>
        <v/>
      </c>
      <c r="AD56" s="80" t="str">
        <f t="shared" si="109"/>
        <v/>
      </c>
      <c r="AE56" s="80" t="str">
        <f t="shared" si="109"/>
        <v/>
      </c>
      <c r="AF56" s="80" t="str">
        <f t="shared" si="109"/>
        <v/>
      </c>
      <c r="AG56" s="80" t="str">
        <f t="shared" si="109"/>
        <v/>
      </c>
      <c r="AH56" s="80" t="str">
        <f t="shared" si="109"/>
        <v/>
      </c>
      <c r="AI56" s="80" t="str">
        <f t="shared" si="109"/>
        <v/>
      </c>
      <c r="AJ56" s="80" t="str">
        <f t="shared" si="109"/>
        <v/>
      </c>
      <c r="AK56" s="80" t="str">
        <f t="shared" si="109"/>
        <v/>
      </c>
      <c r="AL56" s="81" t="e">
        <f>SUM($M$56:$AK$56)/$L$63</f>
        <v>#DIV/0!</v>
      </c>
      <c r="AM56" s="38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4"/>
      <c r="CM56" s="163"/>
      <c r="CN56" s="164"/>
      <c r="CO56" s="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</row>
    <row r="57" spans="1:173" ht="16.350000000000001" hidden="1" customHeight="1" x14ac:dyDescent="0.65">
      <c r="K57" s="165" t="s">
        <v>6</v>
      </c>
      <c r="L57" s="165"/>
      <c r="M57" s="54">
        <f>SUM(M58:M61)</f>
        <v>0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25"/>
      <c r="AM57" s="26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37"/>
      <c r="CM57" s="163"/>
      <c r="CN57" s="164"/>
      <c r="CO57" s="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</row>
    <row r="58" spans="1:173" ht="17.399999999999999" hidden="1" customHeight="1" x14ac:dyDescent="0.6">
      <c r="L58" s="43" t="s">
        <v>33</v>
      </c>
      <c r="M58" s="56">
        <f t="array" ref="M58">COUNT(FIND("เด็กชาย",$L$5:$L$54))</f>
        <v>0</v>
      </c>
      <c r="AM58" s="3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7"/>
      <c r="CM58" s="158"/>
      <c r="CN58" s="159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</row>
    <row r="59" spans="1:173" ht="17.399999999999999" hidden="1" customHeight="1" x14ac:dyDescent="0.6">
      <c r="L59" s="43" t="s">
        <v>39</v>
      </c>
      <c r="M59" s="56">
        <f t="array" ref="M59">COUNT(FIND("เด็กหญิง",$L$5:$L$54))</f>
        <v>0</v>
      </c>
      <c r="AM59" s="3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7"/>
      <c r="CM59" s="158"/>
      <c r="CN59" s="159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</row>
    <row r="60" spans="1:173" ht="17.399999999999999" hidden="1" customHeight="1" x14ac:dyDescent="0.6">
      <c r="L60" s="43" t="s">
        <v>34</v>
      </c>
      <c r="M60" s="57">
        <f t="array" ref="M60">COUNT(FIND("นาย",$L$5:$L$54))</f>
        <v>0</v>
      </c>
      <c r="AM60" s="3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39"/>
      <c r="CM60" s="158"/>
      <c r="CN60" s="159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</row>
    <row r="61" spans="1:173" ht="17.399999999999999" hidden="1" customHeight="1" x14ac:dyDescent="0.6">
      <c r="L61" s="43" t="s">
        <v>35</v>
      </c>
      <c r="M61" s="56">
        <f t="array" ref="M61">COUNT(FIND("นางสาว",$L$5:$L$54))</f>
        <v>0</v>
      </c>
      <c r="AM61" s="3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7"/>
      <c r="CM61" s="158"/>
      <c r="CN61" s="159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</row>
    <row r="62" spans="1:173" ht="17.399999999999999" hidden="1" customHeight="1" x14ac:dyDescent="0.6">
      <c r="M62" s="19">
        <f>IF(M$4="",1,2)</f>
        <v>1</v>
      </c>
      <c r="N62" s="19">
        <f t="shared" ref="N62:AK62" si="110">IF(N$4="",1,2)</f>
        <v>1</v>
      </c>
      <c r="O62" s="19">
        <f t="shared" si="110"/>
        <v>1</v>
      </c>
      <c r="P62" s="19">
        <f t="shared" si="110"/>
        <v>1</v>
      </c>
      <c r="Q62" s="19">
        <f t="shared" si="110"/>
        <v>1</v>
      </c>
      <c r="R62" s="19">
        <f t="shared" si="110"/>
        <v>1</v>
      </c>
      <c r="S62" s="19">
        <f t="shared" si="110"/>
        <v>1</v>
      </c>
      <c r="T62" s="19">
        <f t="shared" si="110"/>
        <v>1</v>
      </c>
      <c r="U62" s="19">
        <f t="shared" si="110"/>
        <v>1</v>
      </c>
      <c r="V62" s="19">
        <f t="shared" si="110"/>
        <v>1</v>
      </c>
      <c r="W62" s="19">
        <f t="shared" si="110"/>
        <v>1</v>
      </c>
      <c r="X62" s="19">
        <f t="shared" si="110"/>
        <v>1</v>
      </c>
      <c r="Y62" s="19">
        <f t="shared" si="110"/>
        <v>1</v>
      </c>
      <c r="Z62" s="19">
        <f t="shared" si="110"/>
        <v>1</v>
      </c>
      <c r="AA62" s="19">
        <f t="shared" si="110"/>
        <v>1</v>
      </c>
      <c r="AB62" s="19">
        <f t="shared" si="110"/>
        <v>1</v>
      </c>
      <c r="AC62" s="19">
        <f t="shared" si="110"/>
        <v>1</v>
      </c>
      <c r="AD62" s="19">
        <f t="shared" si="110"/>
        <v>1</v>
      </c>
      <c r="AE62" s="19">
        <f t="shared" si="110"/>
        <v>1</v>
      </c>
      <c r="AF62" s="19">
        <f t="shared" si="110"/>
        <v>1</v>
      </c>
      <c r="AG62" s="19">
        <f t="shared" si="110"/>
        <v>1</v>
      </c>
      <c r="AH62" s="19">
        <f t="shared" si="110"/>
        <v>1</v>
      </c>
      <c r="AI62" s="19">
        <f t="shared" si="110"/>
        <v>1</v>
      </c>
      <c r="AJ62" s="19">
        <f t="shared" si="110"/>
        <v>1</v>
      </c>
      <c r="AK62" s="19">
        <f t="shared" si="110"/>
        <v>1</v>
      </c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39"/>
      <c r="CM62" s="158"/>
      <c r="CN62" s="159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</row>
    <row r="63" spans="1:173" ht="17.399999999999999" hidden="1" customHeight="1" x14ac:dyDescent="0.6">
      <c r="L63" s="43">
        <f t="array" ref="L63">COUNT(FIND("2",M62:AK62))</f>
        <v>0</v>
      </c>
      <c r="M63" s="19">
        <f>COUNT(M$5:M$54)</f>
        <v>0</v>
      </c>
      <c r="N63" s="19">
        <f t="shared" ref="N63:AA63" si="111">COUNT(N$5:N$54)</f>
        <v>0</v>
      </c>
      <c r="O63" s="19">
        <f t="shared" si="111"/>
        <v>0</v>
      </c>
      <c r="P63" s="19">
        <f t="shared" si="111"/>
        <v>0</v>
      </c>
      <c r="Q63" s="19">
        <f t="shared" si="111"/>
        <v>0</v>
      </c>
      <c r="R63" s="19">
        <f t="shared" si="111"/>
        <v>0</v>
      </c>
      <c r="S63" s="19">
        <f t="shared" si="111"/>
        <v>0</v>
      </c>
      <c r="T63" s="19">
        <f t="shared" si="111"/>
        <v>0</v>
      </c>
      <c r="U63" s="19">
        <f t="shared" si="111"/>
        <v>0</v>
      </c>
      <c r="V63" s="19">
        <f t="shared" si="111"/>
        <v>0</v>
      </c>
      <c r="W63" s="19">
        <f t="shared" si="111"/>
        <v>0</v>
      </c>
      <c r="X63" s="19">
        <f t="shared" si="111"/>
        <v>0</v>
      </c>
      <c r="Y63" s="19">
        <f t="shared" si="111"/>
        <v>0</v>
      </c>
      <c r="Z63" s="19">
        <f t="shared" si="111"/>
        <v>0</v>
      </c>
      <c r="AA63" s="19">
        <f t="shared" si="111"/>
        <v>0</v>
      </c>
      <c r="AB63" s="19">
        <f>COUNT(AB$5:AB$54)</f>
        <v>0</v>
      </c>
      <c r="AC63" s="19">
        <f t="shared" ref="AC63:AK63" si="112">COUNT(AC$5:AC$54)</f>
        <v>0</v>
      </c>
      <c r="AD63" s="19">
        <f t="shared" si="112"/>
        <v>0</v>
      </c>
      <c r="AE63" s="19">
        <f t="shared" si="112"/>
        <v>0</v>
      </c>
      <c r="AF63" s="19">
        <f t="shared" si="112"/>
        <v>0</v>
      </c>
      <c r="AG63" s="19">
        <f t="shared" si="112"/>
        <v>0</v>
      </c>
      <c r="AH63" s="19">
        <f t="shared" si="112"/>
        <v>0</v>
      </c>
      <c r="AI63" s="19">
        <f t="shared" si="112"/>
        <v>0</v>
      </c>
      <c r="AJ63" s="19">
        <f t="shared" si="112"/>
        <v>0</v>
      </c>
      <c r="AK63" s="19">
        <f t="shared" si="112"/>
        <v>0</v>
      </c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7"/>
      <c r="CM63" s="158"/>
      <c r="CN63" s="159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</row>
    <row r="64" spans="1:173" ht="17.399999999999999" customHeight="1" x14ac:dyDescent="0.6"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39"/>
      <c r="CM64" s="158"/>
      <c r="CN64" s="159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</row>
    <row r="65" spans="65:146" ht="17.399999999999999" customHeight="1" x14ac:dyDescent="0.6"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7"/>
      <c r="CM65" s="158"/>
      <c r="CN65" s="159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</row>
    <row r="66" spans="65:146" ht="17.399999999999999" customHeight="1" x14ac:dyDescent="0.6"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39"/>
      <c r="CM66" s="158"/>
      <c r="CN66" s="159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</row>
    <row r="67" spans="65:146" ht="17.399999999999999" customHeight="1" x14ac:dyDescent="0.6"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7"/>
      <c r="CM67" s="158"/>
      <c r="CN67" s="159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</row>
    <row r="68" spans="65:146" ht="17.399999999999999" customHeight="1" x14ac:dyDescent="0.6"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39"/>
      <c r="CM68" s="158"/>
      <c r="CN68" s="159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</row>
    <row r="69" spans="65:146" ht="17.399999999999999" customHeight="1" x14ac:dyDescent="0.6"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7"/>
      <c r="CM69" s="158"/>
      <c r="CN69" s="159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</row>
    <row r="70" spans="65:146" ht="17.399999999999999" customHeight="1" x14ac:dyDescent="0.6"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39"/>
      <c r="CM70" s="158"/>
      <c r="CN70" s="159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</row>
    <row r="71" spans="65:146" ht="17.399999999999999" customHeight="1" x14ac:dyDescent="0.6"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7"/>
      <c r="CM71" s="158"/>
      <c r="CN71" s="159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</row>
    <row r="72" spans="65:146" ht="17.399999999999999" customHeight="1" x14ac:dyDescent="0.6"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39"/>
      <c r="CM72" s="158"/>
      <c r="CN72" s="159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</row>
    <row r="73" spans="65:146" ht="17.399999999999999" customHeight="1" x14ac:dyDescent="0.6"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7"/>
      <c r="CM73" s="158"/>
      <c r="CN73" s="159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</row>
    <row r="74" spans="65:146" ht="17.399999999999999" customHeight="1" x14ac:dyDescent="0.6"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39"/>
      <c r="CM74" s="158"/>
      <c r="CN74" s="159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</row>
    <row r="75" spans="65:146" ht="17.399999999999999" customHeight="1" x14ac:dyDescent="0.6"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7"/>
      <c r="CM75" s="158"/>
      <c r="CN75" s="159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</row>
    <row r="76" spans="65:146" ht="17.399999999999999" customHeight="1" x14ac:dyDescent="0.6"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39"/>
      <c r="CM76" s="158"/>
      <c r="CN76" s="159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</row>
    <row r="77" spans="65:146" ht="17.399999999999999" customHeight="1" x14ac:dyDescent="0.6"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7"/>
      <c r="CM77" s="158"/>
      <c r="CN77" s="159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</row>
    <row r="78" spans="65:146" ht="17.399999999999999" customHeight="1" x14ac:dyDescent="0.6"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39"/>
      <c r="CM78" s="158"/>
      <c r="CN78" s="159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</row>
    <row r="79" spans="65:146" ht="17.399999999999999" customHeight="1" x14ac:dyDescent="0.6"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7"/>
      <c r="CM79" s="158"/>
      <c r="CN79" s="159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</row>
    <row r="80" spans="65:146" ht="17.399999999999999" customHeight="1" x14ac:dyDescent="0.6"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39"/>
      <c r="CM80" s="158"/>
      <c r="CN80" s="159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</row>
    <row r="81" spans="65:146" ht="17.399999999999999" customHeight="1" x14ac:dyDescent="0.6"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7"/>
      <c r="CM81" s="158"/>
      <c r="CN81" s="159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</row>
    <row r="82" spans="65:146" ht="17.399999999999999" customHeight="1" x14ac:dyDescent="0.6"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39"/>
      <c r="CM82" s="158"/>
      <c r="CN82" s="159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</row>
    <row r="83" spans="65:146" ht="17.399999999999999" customHeight="1" x14ac:dyDescent="0.6"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7"/>
      <c r="CM83" s="158"/>
      <c r="CN83" s="159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</row>
    <row r="84" spans="65:146" ht="17.399999999999999" customHeight="1" x14ac:dyDescent="0.6"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39"/>
      <c r="CM84" s="158"/>
      <c r="CN84" s="159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</row>
    <row r="85" spans="65:146" ht="17.399999999999999" customHeight="1" x14ac:dyDescent="0.6"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7"/>
      <c r="CM85" s="158"/>
      <c r="CN85" s="159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</row>
    <row r="86" spans="65:146" ht="17.399999999999999" customHeight="1" x14ac:dyDescent="0.6"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39"/>
      <c r="CM86" s="158"/>
      <c r="CN86" s="159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</row>
    <row r="87" spans="65:146" ht="17.399999999999999" customHeight="1" x14ac:dyDescent="0.6"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7"/>
      <c r="CM87" s="158"/>
      <c r="CN87" s="159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</row>
    <row r="88" spans="65:146" ht="17.399999999999999" customHeight="1" x14ac:dyDescent="0.6"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39"/>
      <c r="CM88" s="158"/>
      <c r="CN88" s="159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</row>
    <row r="89" spans="65:146" ht="17.399999999999999" customHeight="1" x14ac:dyDescent="0.6"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7"/>
      <c r="CM89" s="158"/>
      <c r="CN89" s="159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</row>
    <row r="90" spans="65:146" ht="17.399999999999999" customHeight="1" x14ac:dyDescent="0.6"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39"/>
      <c r="CM90" s="158"/>
      <c r="CN90" s="159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</row>
    <row r="91" spans="65:146" ht="17.399999999999999" customHeight="1" x14ac:dyDescent="0.6"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7"/>
      <c r="CM91" s="158"/>
      <c r="CN91" s="159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</row>
    <row r="92" spans="65:146" ht="17.399999999999999" customHeight="1" x14ac:dyDescent="0.6"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39"/>
      <c r="CM92" s="158"/>
      <c r="CN92" s="159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</row>
    <row r="93" spans="65:146" ht="17.399999999999999" customHeight="1" x14ac:dyDescent="0.6"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7"/>
      <c r="CM93" s="158"/>
      <c r="CN93" s="159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</row>
    <row r="94" spans="65:146" ht="17.399999999999999" customHeight="1" x14ac:dyDescent="0.6"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39"/>
      <c r="CM94" s="158"/>
      <c r="CN94" s="159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</row>
    <row r="95" spans="65:146" ht="17.399999999999999" customHeight="1" x14ac:dyDescent="0.6"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7"/>
      <c r="CM95" s="158"/>
      <c r="CN95" s="159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</row>
    <row r="96" spans="65:146" ht="17.399999999999999" customHeight="1" x14ac:dyDescent="0.6"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39"/>
      <c r="CM96" s="158"/>
      <c r="CN96" s="159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</row>
    <row r="97" spans="65:146" ht="17.399999999999999" customHeight="1" x14ac:dyDescent="0.6"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7"/>
      <c r="CM97" s="158"/>
      <c r="CN97" s="159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</row>
    <row r="98" spans="65:146" ht="17.399999999999999" customHeight="1" x14ac:dyDescent="0.6"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39"/>
      <c r="CM98" s="158"/>
      <c r="CN98" s="159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</row>
    <row r="99" spans="65:146" ht="17.399999999999999" customHeight="1" x14ac:dyDescent="0.6"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7"/>
      <c r="CM99" s="158"/>
      <c r="CN99" s="159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</row>
    <row r="100" spans="65:146" ht="17.399999999999999" customHeight="1" x14ac:dyDescent="0.6"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39"/>
      <c r="CM100" s="158"/>
      <c r="CN100" s="159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</row>
    <row r="101" spans="65:146" ht="17.399999999999999" customHeight="1" x14ac:dyDescent="0.6"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7"/>
      <c r="CM101" s="158"/>
      <c r="CN101" s="159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</row>
    <row r="102" spans="65:146" ht="17.399999999999999" customHeight="1" x14ac:dyDescent="0.6"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39"/>
      <c r="CM102" s="158"/>
      <c r="CN102" s="159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</row>
    <row r="103" spans="65:146" ht="17.399999999999999" customHeight="1" x14ac:dyDescent="0.6"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7"/>
      <c r="CM103" s="158"/>
      <c r="CN103" s="159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</row>
    <row r="104" spans="65:146" ht="17.399999999999999" customHeight="1" x14ac:dyDescent="0.6"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39"/>
      <c r="CM104" s="158"/>
      <c r="CN104" s="159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</row>
    <row r="105" spans="65:146" ht="17.399999999999999" customHeight="1" x14ac:dyDescent="0.6"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7"/>
      <c r="CM105" s="158"/>
      <c r="CN105" s="159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</row>
    <row r="106" spans="65:146" ht="17.399999999999999" customHeight="1" x14ac:dyDescent="0.6"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39"/>
      <c r="CM106" s="158"/>
      <c r="CN106" s="159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</row>
    <row r="107" spans="65:146" ht="17.399999999999999" customHeight="1" x14ac:dyDescent="0.6"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</row>
    <row r="108" spans="65:146" ht="17.399999999999999" customHeight="1" x14ac:dyDescent="0.6"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</row>
    <row r="109" spans="65:146" ht="17.399999999999999" customHeight="1" x14ac:dyDescent="0.6"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</row>
    <row r="111" spans="65:146" ht="17.399999999999999" customHeight="1" x14ac:dyDescent="0.6">
      <c r="BQ111" s="4"/>
    </row>
  </sheetData>
  <sheetProtection algorithmName="SHA-512" hashValue="8KD8vjGQg0fHbpYDIGxqeeClaOfwplM44Tz4m9ulxgARuk5X7/xL6/VlLDGrUCuCWdcW5KiFA35TGcu8tWoshg==" saltValue="P+7bhduxB0zUT67Htm9Z2A==" spinCount="100000" sheet="1" objects="1" scenarios="1"/>
  <mergeCells count="123"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0:C20"/>
    <mergeCell ref="D20:F20"/>
    <mergeCell ref="B21:C21"/>
    <mergeCell ref="D21:F21"/>
    <mergeCell ref="B24:C24"/>
    <mergeCell ref="D24:F24"/>
    <mergeCell ref="A22:G23"/>
    <mergeCell ref="B17:C17"/>
    <mergeCell ref="D17:F17"/>
    <mergeCell ref="B18:C18"/>
    <mergeCell ref="D18:F18"/>
    <mergeCell ref="B19:C19"/>
    <mergeCell ref="D19:F19"/>
    <mergeCell ref="D14:F14"/>
    <mergeCell ref="B15:C15"/>
    <mergeCell ref="D15:F15"/>
    <mergeCell ref="B16:C16"/>
    <mergeCell ref="D16:F16"/>
    <mergeCell ref="M2:AK2"/>
    <mergeCell ref="M3:R3"/>
    <mergeCell ref="S3:AK3"/>
    <mergeCell ref="M1:AK1"/>
    <mergeCell ref="AM3:BK3"/>
    <mergeCell ref="B7:C7"/>
    <mergeCell ref="D7:F7"/>
    <mergeCell ref="B8:C8"/>
    <mergeCell ref="D8:F8"/>
    <mergeCell ref="G1:H1"/>
    <mergeCell ref="G2:H2"/>
    <mergeCell ref="A1:B1"/>
    <mergeCell ref="C1:F1"/>
    <mergeCell ref="A2:B2"/>
    <mergeCell ref="C2:F2"/>
    <mergeCell ref="AM2:BK2"/>
    <mergeCell ref="AM1:BK1"/>
    <mergeCell ref="B12:C12"/>
    <mergeCell ref="D12:F12"/>
    <mergeCell ref="B13:C13"/>
    <mergeCell ref="D13:F13"/>
    <mergeCell ref="B14:C14"/>
    <mergeCell ref="B4:C4"/>
    <mergeCell ref="D4:F4"/>
    <mergeCell ref="A5:G6"/>
    <mergeCell ref="CL3:CN3"/>
    <mergeCell ref="B9:C9"/>
    <mergeCell ref="D9:F9"/>
    <mergeCell ref="B10:C10"/>
    <mergeCell ref="D10:F10"/>
    <mergeCell ref="B11:C11"/>
    <mergeCell ref="D11:F11"/>
    <mergeCell ref="K56:L56"/>
    <mergeCell ref="K55:L55"/>
    <mergeCell ref="CM56:CM57"/>
    <mergeCell ref="CN56:CN57"/>
    <mergeCell ref="K57:L57"/>
    <mergeCell ref="CM58:CM60"/>
    <mergeCell ref="CN58:CN60"/>
    <mergeCell ref="CM61:CM62"/>
    <mergeCell ref="CN61:CN62"/>
    <mergeCell ref="CM63:CM64"/>
    <mergeCell ref="CN63:CN64"/>
    <mergeCell ref="CM65:CM66"/>
    <mergeCell ref="CN65:CN66"/>
    <mergeCell ref="CM67:CM68"/>
    <mergeCell ref="CN67:CN68"/>
    <mergeCell ref="CM69:CM70"/>
    <mergeCell ref="CN69:CN70"/>
    <mergeCell ref="CM71:CM72"/>
    <mergeCell ref="CN71:CN72"/>
    <mergeCell ref="CM97:CM98"/>
    <mergeCell ref="CN97:CN98"/>
    <mergeCell ref="CM73:CM74"/>
    <mergeCell ref="CN73:CN74"/>
    <mergeCell ref="CM75:CM76"/>
    <mergeCell ref="CN75:CN76"/>
    <mergeCell ref="CM77:CM78"/>
    <mergeCell ref="CN77:CN78"/>
    <mergeCell ref="CM79:CM80"/>
    <mergeCell ref="CN79:CN80"/>
    <mergeCell ref="CM81:CM82"/>
    <mergeCell ref="CN81:CN82"/>
    <mergeCell ref="BM1:CN1"/>
    <mergeCell ref="BM2:CN2"/>
    <mergeCell ref="CM105:CM106"/>
    <mergeCell ref="CN105:CN106"/>
    <mergeCell ref="CM99:CM100"/>
    <mergeCell ref="CN99:CN100"/>
    <mergeCell ref="CM101:CM102"/>
    <mergeCell ref="CN101:CN102"/>
    <mergeCell ref="CM83:CM84"/>
    <mergeCell ref="CN83:CN84"/>
    <mergeCell ref="CM85:CM86"/>
    <mergeCell ref="CN85:CN86"/>
    <mergeCell ref="CM87:CM88"/>
    <mergeCell ref="CN87:CN88"/>
    <mergeCell ref="CM89:CM90"/>
    <mergeCell ref="CN89:CN90"/>
    <mergeCell ref="CM103:CM104"/>
    <mergeCell ref="CM91:CM92"/>
    <mergeCell ref="CN91:CN92"/>
    <mergeCell ref="CN103:CN104"/>
    <mergeCell ref="CM93:CM94"/>
    <mergeCell ref="CN93:CN94"/>
    <mergeCell ref="CM95:CM96"/>
    <mergeCell ref="CN95:CN96"/>
  </mergeCells>
  <phoneticPr fontId="1" type="noConversion"/>
  <pageMargins left="0.39370078740157483" right="0.51181102362204722" top="0.35433070866141736" bottom="0.35433070866141736" header="0.31496062992125984" footer="0.31496062992125984"/>
  <pageSetup paperSize="9" scale="86" fitToWidth="0" fitToHeight="0" orientation="landscape" horizontalDpi="4294967293" verticalDpi="300" r:id="rId1"/>
  <headerFooter alignWithMargins="0">
    <oddFooter>&amp;C&amp;"Angsana New,ตัวหนา"&amp;16รายงานผลการจัดการศึกษา หน้าที่ &amp;P  จาก &amp;N               วันที่พิมพ์ : &amp;D     เวลาพิมพ์ : &amp;T
Copyright © 2019 Developer By Apisit Kaewmanee. All rights reserved.</oddFooter>
  </headerFooter>
  <rowBreaks count="2" manualBreakCount="2">
    <brk id="19" min="10" max="90" man="1"/>
    <brk id="38" min="10" max="90" man="1"/>
  </rowBreaks>
  <colBreaks count="2" manualBreakCount="2">
    <brk id="38" max="55" man="1"/>
    <brk id="63" max="5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กรุณาเลือกชั้นเรียน" prompt="กรุณาเลือกชั้นเรียน" xr:uid="{00000000-0002-0000-0200-000001000000}">
          <x14:formula1>
            <xm:f>ทั่วไป!$H$1:$H$39</xm:f>
          </x14:formula1>
          <xm:sqref>C1:F1</xm:sqref>
        </x14:dataValidation>
        <x14:dataValidation type="list" allowBlank="1" showInputMessage="1" showErrorMessage="1" promptTitle="กรุณาเลือกภาคเรียน" prompt="กรุณาเลือกภาคเรียน" xr:uid="{00000000-0002-0000-0200-000002000000}">
          <x14:formula1>
            <xm:f>ทั่วไป!$I$1:$I$3</xm:f>
          </x14:formula1>
          <xm:sqref>C2:F2</xm:sqref>
        </x14:dataValidation>
        <x14:dataValidation type="list" allowBlank="1" showInputMessage="1" showErrorMessage="1" promptTitle="กรุณาเลือกปีการศึกษา" prompt="กรุณาเลือกปีการศึกษา" xr:uid="{00000000-0002-0000-0200-000003000000}">
          <x14:formula1>
            <xm:f>ทั่วไป!$J$1:$J$14</xm:f>
          </x14:formula1>
          <xm:sqref>I1</xm:sqref>
        </x14:dataValidation>
        <x14:dataValidation type="list" allowBlank="1" showInputMessage="1" showErrorMessage="1" xr:uid="{0A489DD7-6D75-4183-A2AF-87CD65912419}">
          <x14:formula1>
            <xm:f>ทั่วไป!$B$2:$F$2</xm:f>
          </x14:formula1>
          <xm:sqref>G7:G21 G24:G33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E75E-CC70-4782-B4FC-DBFC7272F10C}">
  <dimension ref="A1:Z11"/>
  <sheetViews>
    <sheetView workbookViewId="0">
      <selection activeCell="F17" sqref="F17"/>
    </sheetView>
  </sheetViews>
  <sheetFormatPr defaultColWidth="8.5546875" defaultRowHeight="23.4" x14ac:dyDescent="0.6"/>
  <cols>
    <col min="1" max="1" width="20.109375" style="112" customWidth="1"/>
    <col min="2" max="16384" width="8.5546875" style="112"/>
  </cols>
  <sheetData>
    <row r="1" spans="1:26" ht="186" customHeight="1" x14ac:dyDescent="0.6">
      <c r="B1" s="113" t="str">
        <f>'point-grade'!AM4</f>
        <v/>
      </c>
      <c r="C1" s="113" t="str">
        <f>'point-grade'!AN4</f>
        <v/>
      </c>
      <c r="D1" s="113" t="str">
        <f>'point-grade'!AO4</f>
        <v/>
      </c>
      <c r="E1" s="113" t="str">
        <f>'point-grade'!AP4</f>
        <v/>
      </c>
      <c r="F1" s="113" t="str">
        <f>'point-grade'!AQ4</f>
        <v/>
      </c>
      <c r="G1" s="113" t="str">
        <f>'point-grade'!AR4</f>
        <v/>
      </c>
      <c r="H1" s="113" t="str">
        <f>'point-grade'!AS4</f>
        <v/>
      </c>
      <c r="I1" s="113" t="str">
        <f>'point-grade'!AT4</f>
        <v/>
      </c>
      <c r="J1" s="113" t="str">
        <f>'point-grade'!AU4</f>
        <v/>
      </c>
      <c r="K1" s="113" t="str">
        <f>'point-grade'!AV4</f>
        <v/>
      </c>
      <c r="L1" s="113" t="str">
        <f>'point-grade'!AW4</f>
        <v/>
      </c>
      <c r="M1" s="113" t="str">
        <f>'point-grade'!AX4</f>
        <v/>
      </c>
      <c r="N1" s="113" t="str">
        <f>'point-grade'!AY4</f>
        <v/>
      </c>
      <c r="O1" s="113" t="str">
        <f>'point-grade'!AZ4</f>
        <v/>
      </c>
      <c r="P1" s="113" t="str">
        <f>'point-grade'!BA4</f>
        <v/>
      </c>
      <c r="Q1" s="113" t="str">
        <f>'point-grade'!BB4</f>
        <v/>
      </c>
      <c r="R1" s="113" t="str">
        <f>'point-grade'!BC4</f>
        <v/>
      </c>
      <c r="S1" s="113" t="str">
        <f>'point-grade'!BD4</f>
        <v/>
      </c>
      <c r="T1" s="113" t="str">
        <f>'point-grade'!BE4</f>
        <v/>
      </c>
      <c r="U1" s="113" t="str">
        <f>'point-grade'!BF4</f>
        <v/>
      </c>
      <c r="V1" s="113" t="str">
        <f>'point-grade'!BG4</f>
        <v/>
      </c>
      <c r="W1" s="113" t="str">
        <f>'point-grade'!BH4</f>
        <v/>
      </c>
      <c r="X1" s="113" t="str">
        <f>'point-grade'!BI4</f>
        <v/>
      </c>
      <c r="Y1" s="113" t="str">
        <f>'point-grade'!BJ4</f>
        <v/>
      </c>
      <c r="Z1" s="113" t="str">
        <f>'point-grade'!BK4</f>
        <v/>
      </c>
    </row>
    <row r="2" spans="1:26" x14ac:dyDescent="0.6">
      <c r="A2" s="115">
        <v>4</v>
      </c>
      <c r="B2" s="114" t="str">
        <f>IF(B1="","",COUNTIF('point-grade'!AM$5:AM$54,"4"))</f>
        <v/>
      </c>
      <c r="C2" s="114" t="str">
        <f>IF(C1="","",COUNTIF('point-grade'!AN$5:AN$54,"4"))</f>
        <v/>
      </c>
      <c r="D2" s="114" t="str">
        <f>IF(D1="","",COUNTIF('point-grade'!AO$5:AO$54,"4"))</f>
        <v/>
      </c>
      <c r="E2" s="114" t="str">
        <f>IF(E1="","",COUNTIF('point-grade'!AP$5:AP$54,"4"))</f>
        <v/>
      </c>
      <c r="F2" s="114" t="str">
        <f>IF(F1="","",COUNTIF('point-grade'!AQ$5:AQ$54,"4"))</f>
        <v/>
      </c>
      <c r="G2" s="114" t="str">
        <f>IF(G1="","",COUNTIF('point-grade'!AR$5:AR$54,"4"))</f>
        <v/>
      </c>
      <c r="H2" s="114" t="str">
        <f>IF(H1="","",COUNTIF('point-grade'!AS$5:AS$54,"4"))</f>
        <v/>
      </c>
      <c r="I2" s="114" t="str">
        <f>IF(I1="","",COUNTIF('point-grade'!AT$5:AT$54,"4"))</f>
        <v/>
      </c>
      <c r="J2" s="114" t="str">
        <f>IF(J1="","",COUNTIF('point-grade'!AU$5:AU$54,"4"))</f>
        <v/>
      </c>
      <c r="K2" s="114" t="str">
        <f>IF(K1="","",COUNTIF('point-grade'!AV$5:AV$54,"4"))</f>
        <v/>
      </c>
      <c r="L2" s="114" t="str">
        <f>IF(L1="","",COUNTIF('point-grade'!AW$5:AW$54,"4"))</f>
        <v/>
      </c>
      <c r="M2" s="114" t="str">
        <f>IF(M1="","",COUNTIF('point-grade'!AX$5:AX$54,"4"))</f>
        <v/>
      </c>
      <c r="N2" s="114" t="str">
        <f>IF(N1="","",COUNTIF('point-grade'!AY$5:AY$54,"4"))</f>
        <v/>
      </c>
      <c r="O2" s="114" t="str">
        <f>IF(O1="","",COUNTIF('point-grade'!AZ$5:AZ$54,"4"))</f>
        <v/>
      </c>
      <c r="P2" s="114" t="str">
        <f>IF(P1="","",COUNTIF('point-grade'!BA$5:BA$54,"4"))</f>
        <v/>
      </c>
      <c r="Q2" s="114" t="str">
        <f>IF(Q1="","",COUNTIF('point-grade'!BB$5:BB$54,"4"))</f>
        <v/>
      </c>
      <c r="R2" s="114" t="str">
        <f>IF(R1="","",COUNTIF('point-grade'!BC$5:BC$54,"4"))</f>
        <v/>
      </c>
      <c r="S2" s="114" t="str">
        <f>IF(S1="","",COUNTIF('point-grade'!BD$5:BD$54,"4"))</f>
        <v/>
      </c>
      <c r="T2" s="114" t="str">
        <f>IF(T1="","",COUNTIF('point-grade'!BE$5:BE$54,"4"))</f>
        <v/>
      </c>
      <c r="U2" s="114" t="str">
        <f>IF(U1="","",COUNTIF('point-grade'!BF$5:BF$54,"4"))</f>
        <v/>
      </c>
      <c r="V2" s="114" t="str">
        <f>IF(V1="","",COUNTIF('point-grade'!BG$5:BG$54,"4"))</f>
        <v/>
      </c>
      <c r="W2" s="114" t="str">
        <f>IF(W1="","",COUNTIF('point-grade'!BH$5:BH$54,"4"))</f>
        <v/>
      </c>
      <c r="X2" s="114" t="str">
        <f>IF(X1="","",COUNTIF('point-grade'!BI$5:BI$54,"4"))</f>
        <v/>
      </c>
      <c r="Y2" s="114" t="str">
        <f>IF(Y1="","",COUNTIF('point-grade'!BJ$5:BJ$54,"4"))</f>
        <v/>
      </c>
      <c r="Z2" s="114" t="str">
        <f>IF(Z1="","",COUNTIF('point-grade'!BK$5:BK$54,"4"))</f>
        <v/>
      </c>
    </row>
    <row r="3" spans="1:26" x14ac:dyDescent="0.6">
      <c r="A3" s="115">
        <v>3.5</v>
      </c>
      <c r="B3" s="114" t="str">
        <f>IF(B1="","",COUNTIF('point-grade'!AM$5:AM$54,"3.5"))</f>
        <v/>
      </c>
      <c r="C3" s="114" t="str">
        <f>IF(C1="","",COUNTIF('point-grade'!AN$5:AN$54,"3.5"))</f>
        <v/>
      </c>
      <c r="D3" s="114" t="str">
        <f>IF(D1="","",COUNTIF('point-grade'!AO$5:AO$54,"3.5"))</f>
        <v/>
      </c>
      <c r="E3" s="114" t="str">
        <f>IF(E1="","",COUNTIF('point-grade'!AP$5:AP$54,"3.5"))</f>
        <v/>
      </c>
      <c r="F3" s="114" t="str">
        <f>IF(F1="","",COUNTIF('point-grade'!AQ$5:AQ$54,"3.5"))</f>
        <v/>
      </c>
      <c r="G3" s="114" t="str">
        <f>IF(G1="","",COUNTIF('point-grade'!AR$5:AR$54,"3.5"))</f>
        <v/>
      </c>
      <c r="H3" s="114" t="str">
        <f>IF(H1="","",COUNTIF('point-grade'!AS$5:AS$54,"3.5"))</f>
        <v/>
      </c>
      <c r="I3" s="114" t="str">
        <f>IF(I1="","",COUNTIF('point-grade'!AT$5:AT$54,"3.5"))</f>
        <v/>
      </c>
      <c r="J3" s="114" t="str">
        <f>IF(J1="","",COUNTIF('point-grade'!AU$5:AU$54,"3.5"))</f>
        <v/>
      </c>
      <c r="K3" s="114" t="str">
        <f>IF(K1="","",COUNTIF('point-grade'!AV$5:AV$54,"3.5"))</f>
        <v/>
      </c>
      <c r="L3" s="114" t="str">
        <f>IF(L1="","",COUNTIF('point-grade'!AW$5:AW$54,"3.5"))</f>
        <v/>
      </c>
      <c r="M3" s="114" t="str">
        <f>IF(M1="","",COUNTIF('point-grade'!AX$5:AX$54,"3.5"))</f>
        <v/>
      </c>
      <c r="N3" s="114" t="str">
        <f>IF(N1="","",COUNTIF('point-grade'!AY$5:AY$54,"3.5"))</f>
        <v/>
      </c>
      <c r="O3" s="114" t="str">
        <f>IF(O1="","",COUNTIF('point-grade'!AZ$5:AZ$54,"3.5"))</f>
        <v/>
      </c>
      <c r="P3" s="114" t="str">
        <f>IF(P1="","",COUNTIF('point-grade'!BA$5:BA$54,"3.5"))</f>
        <v/>
      </c>
      <c r="Q3" s="114" t="str">
        <f>IF(Q1="","",COUNTIF('point-grade'!BB$5:BB$54,"3.5"))</f>
        <v/>
      </c>
      <c r="R3" s="114" t="str">
        <f>IF(R1="","",COUNTIF('point-grade'!BC$5:BC$54,"3.5"))</f>
        <v/>
      </c>
      <c r="S3" s="114" t="str">
        <f>IF(S1="","",COUNTIF('point-grade'!BD$5:BD$54,"3.5"))</f>
        <v/>
      </c>
      <c r="T3" s="114" t="str">
        <f>IF(T1="","",COUNTIF('point-grade'!BE$5:BE$54,"3.5"))</f>
        <v/>
      </c>
      <c r="U3" s="114" t="str">
        <f>IF(U1="","",COUNTIF('point-grade'!BF$5:BF$54,"3.5"))</f>
        <v/>
      </c>
      <c r="V3" s="114" t="str">
        <f>IF(V1="","",COUNTIF('point-grade'!BG$5:BG$54,"3.5"))</f>
        <v/>
      </c>
      <c r="W3" s="114" t="str">
        <f>IF(W1="","",COUNTIF('point-grade'!BH$5:BH$54,"3.5"))</f>
        <v/>
      </c>
      <c r="X3" s="114" t="str">
        <f>IF(X1="","",COUNTIF('point-grade'!BI$5:BI$54,"3.5"))</f>
        <v/>
      </c>
      <c r="Y3" s="114" t="str">
        <f>IF(Y1="","",COUNTIF('point-grade'!BJ$5:BJ$54,"3.5"))</f>
        <v/>
      </c>
      <c r="Z3" s="114" t="str">
        <f>IF(Z1="","",COUNTIF('point-grade'!BK$5:BK$54,"3.5"))</f>
        <v/>
      </c>
    </row>
    <row r="4" spans="1:26" x14ac:dyDescent="0.6">
      <c r="A4" s="115">
        <v>3</v>
      </c>
      <c r="B4" s="114" t="str">
        <f>IF(B1="","",COUNTIF('point-grade'!AM$5:AM$54,"3"))</f>
        <v/>
      </c>
      <c r="C4" s="114" t="str">
        <f>IF(C1="","",COUNTIF('point-grade'!AN$5:AN$54,"3"))</f>
        <v/>
      </c>
      <c r="D4" s="114" t="str">
        <f>IF(D1="","",COUNTIF('point-grade'!AO$5:AO$54,"3"))</f>
        <v/>
      </c>
      <c r="E4" s="114" t="str">
        <f>IF(E1="","",COUNTIF('point-grade'!AP$5:AP$54,"3"))</f>
        <v/>
      </c>
      <c r="F4" s="114" t="str">
        <f>IF(F1="","",COUNTIF('point-grade'!AQ$5:AQ$54,"3"))</f>
        <v/>
      </c>
      <c r="G4" s="114" t="str">
        <f>IF(G1="","",COUNTIF('point-grade'!AR$5:AR$54,"3"))</f>
        <v/>
      </c>
      <c r="H4" s="114" t="str">
        <f>IF(H1="","",COUNTIF('point-grade'!AS$5:AS$54,"3"))</f>
        <v/>
      </c>
      <c r="I4" s="114" t="str">
        <f>IF(I1="","",COUNTIF('point-grade'!AT$5:AT$54,"3"))</f>
        <v/>
      </c>
      <c r="J4" s="114" t="str">
        <f>IF(J1="","",COUNTIF('point-grade'!AU$5:AU$54,"3"))</f>
        <v/>
      </c>
      <c r="K4" s="114" t="str">
        <f>IF(K1="","",COUNTIF('point-grade'!AV$5:AV$54,"3"))</f>
        <v/>
      </c>
      <c r="L4" s="114" t="str">
        <f>IF(L1="","",COUNTIF('point-grade'!AW$5:AW$54,"3"))</f>
        <v/>
      </c>
      <c r="M4" s="114" t="str">
        <f>IF(M1="","",COUNTIF('point-grade'!AX$5:AX$54,"3"))</f>
        <v/>
      </c>
      <c r="N4" s="114" t="str">
        <f>IF(N1="","",COUNTIF('point-grade'!AY$5:AY$54,"3"))</f>
        <v/>
      </c>
      <c r="O4" s="114" t="str">
        <f>IF(O1="","",COUNTIF('point-grade'!AZ$5:AZ$54,"3"))</f>
        <v/>
      </c>
      <c r="P4" s="114" t="str">
        <f>IF(P1="","",COUNTIF('point-grade'!BA$5:BA$54,"3"))</f>
        <v/>
      </c>
      <c r="Q4" s="114" t="str">
        <f>IF(Q1="","",COUNTIF('point-grade'!BB$5:BB$54,"3"))</f>
        <v/>
      </c>
      <c r="R4" s="114" t="str">
        <f>IF(R1="","",COUNTIF('point-grade'!BC$5:BC$54,"3"))</f>
        <v/>
      </c>
      <c r="S4" s="114" t="str">
        <f>IF(S1="","",COUNTIF('point-grade'!BD$5:BD$54,"3"))</f>
        <v/>
      </c>
      <c r="T4" s="114" t="str">
        <f>IF(T1="","",COUNTIF('point-grade'!BE$5:BE$54,"3"))</f>
        <v/>
      </c>
      <c r="U4" s="114" t="str">
        <f>IF(U1="","",COUNTIF('point-grade'!BF$5:BF$54,"3"))</f>
        <v/>
      </c>
      <c r="V4" s="114" t="str">
        <f>IF(V1="","",COUNTIF('point-grade'!BG$5:BG$54,"3"))</f>
        <v/>
      </c>
      <c r="W4" s="114" t="str">
        <f>IF(W1="","",COUNTIF('point-grade'!BH$5:BH$54,"3"))</f>
        <v/>
      </c>
      <c r="X4" s="114" t="str">
        <f>IF(X1="","",COUNTIF('point-grade'!BI$5:BI$54,"3"))</f>
        <v/>
      </c>
      <c r="Y4" s="114" t="str">
        <f>IF(Y1="","",COUNTIF('point-grade'!BJ$5:BJ$54,"3"))</f>
        <v/>
      </c>
      <c r="Z4" s="114" t="str">
        <f>IF(Z1="","",COUNTIF('point-grade'!BK$5:BK$54,"3"))</f>
        <v/>
      </c>
    </row>
    <row r="5" spans="1:26" x14ac:dyDescent="0.6">
      <c r="A5" s="115">
        <v>2.5</v>
      </c>
      <c r="B5" s="114" t="str">
        <f>IF(B1="","",COUNTIF('point-grade'!AM$5:AM$54,"2.5"))</f>
        <v/>
      </c>
      <c r="C5" s="114" t="str">
        <f>IF(C1="","",COUNTIF('point-grade'!AN$5:AN$54,"2.5"))</f>
        <v/>
      </c>
      <c r="D5" s="114" t="str">
        <f>IF(D1="","",COUNTIF('point-grade'!AO$5:AO$54,"2.5"))</f>
        <v/>
      </c>
      <c r="E5" s="114" t="str">
        <f>IF(E1="","",COUNTIF('point-grade'!AP$5:AP$54,"2.5"))</f>
        <v/>
      </c>
      <c r="F5" s="114" t="str">
        <f>IF(F1="","",COUNTIF('point-grade'!AQ$5:AQ$54,"2.5"))</f>
        <v/>
      </c>
      <c r="G5" s="114" t="str">
        <f>IF(G1="","",COUNTIF('point-grade'!AR$5:AR$54,"2.5"))</f>
        <v/>
      </c>
      <c r="H5" s="114" t="str">
        <f>IF(H1="","",COUNTIF('point-grade'!AS$5:AS$54,"2.5"))</f>
        <v/>
      </c>
      <c r="I5" s="114" t="str">
        <f>IF(I1="","",COUNTIF('point-grade'!AT$5:AT$54,"2.5"))</f>
        <v/>
      </c>
      <c r="J5" s="114" t="str">
        <f>IF(J1="","",COUNTIF('point-grade'!AU$5:AU$54,"2.5"))</f>
        <v/>
      </c>
      <c r="K5" s="114" t="str">
        <f>IF(K1="","",COUNTIF('point-grade'!AV$5:AV$54,"2.5"))</f>
        <v/>
      </c>
      <c r="L5" s="114" t="str">
        <f>IF(L1="","",COUNTIF('point-grade'!AW$5:AW$54,"2.5"))</f>
        <v/>
      </c>
      <c r="M5" s="114" t="str">
        <f>IF(M1="","",COUNTIF('point-grade'!AX$5:AX$54,"2.5"))</f>
        <v/>
      </c>
      <c r="N5" s="114" t="str">
        <f>IF(N1="","",COUNTIF('point-grade'!AY$5:AY$54,"2.5"))</f>
        <v/>
      </c>
      <c r="O5" s="114" t="str">
        <f>IF(O1="","",COUNTIF('point-grade'!AZ$5:AZ$54,"2.5"))</f>
        <v/>
      </c>
      <c r="P5" s="114" t="str">
        <f>IF(P1="","",COUNTIF('point-grade'!BA$5:BA$54,"2.5"))</f>
        <v/>
      </c>
      <c r="Q5" s="114" t="str">
        <f>IF(Q1="","",COUNTIF('point-grade'!BB$5:BB$54,"2.5"))</f>
        <v/>
      </c>
      <c r="R5" s="114" t="str">
        <f>IF(R1="","",COUNTIF('point-grade'!BC$5:BC$54,"2.5"))</f>
        <v/>
      </c>
      <c r="S5" s="114" t="str">
        <f>IF(S1="","",COUNTIF('point-grade'!BD$5:BD$54,"2.5"))</f>
        <v/>
      </c>
      <c r="T5" s="114" t="str">
        <f>IF(T1="","",COUNTIF('point-grade'!BE$5:BE$54,"2.5"))</f>
        <v/>
      </c>
      <c r="U5" s="114" t="str">
        <f>IF(U1="","",COUNTIF('point-grade'!BF$5:BF$54,"2.5"))</f>
        <v/>
      </c>
      <c r="V5" s="114" t="str">
        <f>IF(V1="","",COUNTIF('point-grade'!BG$5:BG$54,"2.5"))</f>
        <v/>
      </c>
      <c r="W5" s="114" t="str">
        <f>IF(W1="","",COUNTIF('point-grade'!BH$5:BH$54,"2.5"))</f>
        <v/>
      </c>
      <c r="X5" s="114" t="str">
        <f>IF(X1="","",COUNTIF('point-grade'!BI$5:BI$54,"2.5"))</f>
        <v/>
      </c>
      <c r="Y5" s="114" t="str">
        <f>IF(Y1="","",COUNTIF('point-grade'!BJ$5:BJ$54,"2.5"))</f>
        <v/>
      </c>
      <c r="Z5" s="114" t="str">
        <f>IF(Z1="","",COUNTIF('point-grade'!BK$5:BK$54,"2.5"))</f>
        <v/>
      </c>
    </row>
    <row r="6" spans="1:26" x14ac:dyDescent="0.6">
      <c r="A6" s="115">
        <v>2</v>
      </c>
      <c r="B6" s="114" t="str">
        <f>IF(B1="","",COUNTIF('point-grade'!AM$5:AM$54,"2"))</f>
        <v/>
      </c>
      <c r="C6" s="114" t="str">
        <f>IF(C1="","",COUNTIF('point-grade'!AN$5:AN$54,"2"))</f>
        <v/>
      </c>
      <c r="D6" s="114" t="str">
        <f>IF(D1="","",COUNTIF('point-grade'!AO$5:AO$54,"2"))</f>
        <v/>
      </c>
      <c r="E6" s="114" t="str">
        <f>IF(E1="","",COUNTIF('point-grade'!AP$5:AP$54,"2"))</f>
        <v/>
      </c>
      <c r="F6" s="114" t="str">
        <f>IF(F1="","",COUNTIF('point-grade'!AQ$5:AQ$54,"2"))</f>
        <v/>
      </c>
      <c r="G6" s="114" t="str">
        <f>IF(G1="","",COUNTIF('point-grade'!AR$5:AR$54,"2"))</f>
        <v/>
      </c>
      <c r="H6" s="114" t="str">
        <f>IF(H1="","",COUNTIF('point-grade'!AS$5:AS$54,"2"))</f>
        <v/>
      </c>
      <c r="I6" s="114" t="str">
        <f>IF(I1="","",COUNTIF('point-grade'!AT$5:AT$54,"2"))</f>
        <v/>
      </c>
      <c r="J6" s="114" t="str">
        <f>IF(J1="","",COUNTIF('point-grade'!AU$5:AU$54,"2"))</f>
        <v/>
      </c>
      <c r="K6" s="114" t="str">
        <f>IF(K1="","",COUNTIF('point-grade'!AV$5:AV$54,"2"))</f>
        <v/>
      </c>
      <c r="L6" s="114" t="str">
        <f>IF(L1="","",COUNTIF('point-grade'!AW$5:AW$54,"2"))</f>
        <v/>
      </c>
      <c r="M6" s="114" t="str">
        <f>IF(M1="","",COUNTIF('point-grade'!AX$5:AX$54,"2"))</f>
        <v/>
      </c>
      <c r="N6" s="114" t="str">
        <f>IF(N1="","",COUNTIF('point-grade'!AY$5:AY$54,"2"))</f>
        <v/>
      </c>
      <c r="O6" s="114" t="str">
        <f>IF(O1="","",COUNTIF('point-grade'!AZ$5:AZ$54,"2"))</f>
        <v/>
      </c>
      <c r="P6" s="114" t="str">
        <f>IF(P1="","",COUNTIF('point-grade'!BA$5:BA$54,"2"))</f>
        <v/>
      </c>
      <c r="Q6" s="114" t="str">
        <f>IF(Q1="","",COUNTIF('point-grade'!BB$5:BB$54,"2"))</f>
        <v/>
      </c>
      <c r="R6" s="114" t="str">
        <f>IF(R1="","",COUNTIF('point-grade'!BC$5:BC$54,"2"))</f>
        <v/>
      </c>
      <c r="S6" s="114" t="str">
        <f>IF(S1="","",COUNTIF('point-grade'!BD$5:BD$54,"2"))</f>
        <v/>
      </c>
      <c r="T6" s="114" t="str">
        <f>IF(T1="","",COUNTIF('point-grade'!BE$5:BE$54,"2"))</f>
        <v/>
      </c>
      <c r="U6" s="114" t="str">
        <f>IF(U1="","",COUNTIF('point-grade'!BF$5:BF$54,"2"))</f>
        <v/>
      </c>
      <c r="V6" s="114" t="str">
        <f>IF(V1="","",COUNTIF('point-grade'!BG$5:BG$54,"2"))</f>
        <v/>
      </c>
      <c r="W6" s="114" t="str">
        <f>IF(W1="","",COUNTIF('point-grade'!BH$5:BH$54,"2"))</f>
        <v/>
      </c>
      <c r="X6" s="114" t="str">
        <f>IF(X1="","",COUNTIF('point-grade'!BI$5:BI$54,"2"))</f>
        <v/>
      </c>
      <c r="Y6" s="114" t="str">
        <f>IF(Y1="","",COUNTIF('point-grade'!BJ$5:BJ$54,"2"))</f>
        <v/>
      </c>
      <c r="Z6" s="114" t="str">
        <f>IF(Z1="","",COUNTIF('point-grade'!BK$5:BK$54,"2"))</f>
        <v/>
      </c>
    </row>
    <row r="7" spans="1:26" x14ac:dyDescent="0.6">
      <c r="A7" s="115">
        <v>1.5</v>
      </c>
      <c r="B7" s="114" t="str">
        <f>IF(B1="","",COUNTIF('point-grade'!AM$5:AM$54,"1.5"))</f>
        <v/>
      </c>
      <c r="C7" s="114" t="str">
        <f>IF(C1="","",COUNTIF('point-grade'!AN$5:AN$54,"1.5"))</f>
        <v/>
      </c>
      <c r="D7" s="114" t="str">
        <f>IF(D1="","",COUNTIF('point-grade'!AO$5:AO$54,"1.5"))</f>
        <v/>
      </c>
      <c r="E7" s="114" t="str">
        <f>IF(E1="","",COUNTIF('point-grade'!AP$5:AP$54,"1.5"))</f>
        <v/>
      </c>
      <c r="F7" s="114" t="str">
        <f>IF(F1="","",COUNTIF('point-grade'!AQ$5:AQ$54,"1.5"))</f>
        <v/>
      </c>
      <c r="G7" s="114" t="str">
        <f>IF(G1="","",COUNTIF('point-grade'!AR$5:AR$54,"1.5"))</f>
        <v/>
      </c>
      <c r="H7" s="114" t="str">
        <f>IF(H1="","",COUNTIF('point-grade'!AS$5:AS$54,"1.5"))</f>
        <v/>
      </c>
      <c r="I7" s="114" t="str">
        <f>IF(I1="","",COUNTIF('point-grade'!AT$5:AT$54,"1.5"))</f>
        <v/>
      </c>
      <c r="J7" s="114" t="str">
        <f>IF(J1="","",COUNTIF('point-grade'!AU$5:AU$54,"1.5"))</f>
        <v/>
      </c>
      <c r="K7" s="114" t="str">
        <f>IF(K1="","",COUNTIF('point-grade'!AV$5:AV$54,"1.5"))</f>
        <v/>
      </c>
      <c r="L7" s="114" t="str">
        <f>IF(L1="","",COUNTIF('point-grade'!AW$5:AW$54,"1.5"))</f>
        <v/>
      </c>
      <c r="M7" s="114" t="str">
        <f>IF(M1="","",COUNTIF('point-grade'!AX$5:AX$54,"1.5"))</f>
        <v/>
      </c>
      <c r="N7" s="114" t="str">
        <f>IF(N1="","",COUNTIF('point-grade'!AY$5:AY$54,"1.5"))</f>
        <v/>
      </c>
      <c r="O7" s="114" t="str">
        <f>IF(O1="","",COUNTIF('point-grade'!AZ$5:AZ$54,"1.5"))</f>
        <v/>
      </c>
      <c r="P7" s="114" t="str">
        <f>IF(P1="","",COUNTIF('point-grade'!BA$5:BA$54,"1.5"))</f>
        <v/>
      </c>
      <c r="Q7" s="114" t="str">
        <f>IF(Q1="","",COUNTIF('point-grade'!BB$5:BB$54,"1.5"))</f>
        <v/>
      </c>
      <c r="R7" s="114" t="str">
        <f>IF(R1="","",COUNTIF('point-grade'!BC$5:BC$54,"1.5"))</f>
        <v/>
      </c>
      <c r="S7" s="114" t="str">
        <f>IF(S1="","",COUNTIF('point-grade'!BD$5:BD$54,"1.5"))</f>
        <v/>
      </c>
      <c r="T7" s="114" t="str">
        <f>IF(T1="","",COUNTIF('point-grade'!BE$5:BE$54,"1.5"))</f>
        <v/>
      </c>
      <c r="U7" s="114" t="str">
        <f>IF(U1="","",COUNTIF('point-grade'!BF$5:BF$54,"1.5"))</f>
        <v/>
      </c>
      <c r="V7" s="114" t="str">
        <f>IF(V1="","",COUNTIF('point-grade'!BG$5:BG$54,"1.5"))</f>
        <v/>
      </c>
      <c r="W7" s="114" t="str">
        <f>IF(W1="","",COUNTIF('point-grade'!BH$5:BH$54,"1.5"))</f>
        <v/>
      </c>
      <c r="X7" s="114" t="str">
        <f>IF(X1="","",COUNTIF('point-grade'!BI$5:BI$54,"1.5"))</f>
        <v/>
      </c>
      <c r="Y7" s="114" t="str">
        <f>IF(Y1="","",COUNTIF('point-grade'!BJ$5:BJ$54,"1.5"))</f>
        <v/>
      </c>
      <c r="Z7" s="114" t="str">
        <f>IF(Z1="","",COUNTIF('point-grade'!BK$5:BK$54,"1.5"))</f>
        <v/>
      </c>
    </row>
    <row r="8" spans="1:26" x14ac:dyDescent="0.6">
      <c r="A8" s="115">
        <v>1</v>
      </c>
      <c r="B8" s="114" t="str">
        <f>IF(B1="","",COUNTIF('point-grade'!AM$5:AM$54,"1"))</f>
        <v/>
      </c>
      <c r="C8" s="114" t="str">
        <f>IF(C1="","",COUNTIF('point-grade'!AN$5:AN$54,"1"))</f>
        <v/>
      </c>
      <c r="D8" s="114" t="str">
        <f>IF(D1="","",COUNTIF('point-grade'!AO$5:AO$54,"1"))</f>
        <v/>
      </c>
      <c r="E8" s="114" t="str">
        <f>IF(E1="","",COUNTIF('point-grade'!AP$5:AP$54,"1"))</f>
        <v/>
      </c>
      <c r="F8" s="114" t="str">
        <f>IF(F1="","",COUNTIF('point-grade'!AQ$5:AQ$54,"1"))</f>
        <v/>
      </c>
      <c r="G8" s="114" t="str">
        <f>IF(G1="","",COUNTIF('point-grade'!AR$5:AR$54,"1"))</f>
        <v/>
      </c>
      <c r="H8" s="114" t="str">
        <f>IF(H1="","",COUNTIF('point-grade'!AS$5:AS$54,"1"))</f>
        <v/>
      </c>
      <c r="I8" s="114" t="str">
        <f>IF(I1="","",COUNTIF('point-grade'!AT$5:AT$54,"1"))</f>
        <v/>
      </c>
      <c r="J8" s="114" t="str">
        <f>IF(J1="","",COUNTIF('point-grade'!AU$5:AU$54,"1"))</f>
        <v/>
      </c>
      <c r="K8" s="114" t="str">
        <f>IF(K1="","",COUNTIF('point-grade'!AV$5:AV$54,"1"))</f>
        <v/>
      </c>
      <c r="L8" s="114" t="str">
        <f>IF(L1="","",COUNTIF('point-grade'!AW$5:AW$54,"1"))</f>
        <v/>
      </c>
      <c r="M8" s="114" t="str">
        <f>IF(M1="","",COUNTIF('point-grade'!AX$5:AX$54,"1"))</f>
        <v/>
      </c>
      <c r="N8" s="114" t="str">
        <f>IF(N1="","",COUNTIF('point-grade'!AY$5:AY$54,"1"))</f>
        <v/>
      </c>
      <c r="O8" s="114" t="str">
        <f>IF(O1="","",COUNTIF('point-grade'!AZ$5:AZ$54,"1"))</f>
        <v/>
      </c>
      <c r="P8" s="114" t="str">
        <f>IF(P1="","",COUNTIF('point-grade'!BA$5:BA$54,"1"))</f>
        <v/>
      </c>
      <c r="Q8" s="114" t="str">
        <f>IF(Q1="","",COUNTIF('point-grade'!BB$5:BB$54,"1"))</f>
        <v/>
      </c>
      <c r="R8" s="114" t="str">
        <f>IF(R1="","",COUNTIF('point-grade'!BC$5:BC$54,"1"))</f>
        <v/>
      </c>
      <c r="S8" s="114" t="str">
        <f>IF(S1="","",COUNTIF('point-grade'!BD$5:BD$54,"1"))</f>
        <v/>
      </c>
      <c r="T8" s="114" t="str">
        <f>IF(T1="","",COUNTIF('point-grade'!BE$5:BE$54,"1"))</f>
        <v/>
      </c>
      <c r="U8" s="114" t="str">
        <f>IF(U1="","",COUNTIF('point-grade'!BF$5:BF$54,"1"))</f>
        <v/>
      </c>
      <c r="V8" s="114" t="str">
        <f>IF(V1="","",COUNTIF('point-grade'!BG$5:BG$54,"1"))</f>
        <v/>
      </c>
      <c r="W8" s="114" t="str">
        <f>IF(W1="","",COUNTIF('point-grade'!BH$5:BH$54,"1"))</f>
        <v/>
      </c>
      <c r="X8" s="114" t="str">
        <f>IF(X1="","",COUNTIF('point-grade'!BI$5:BI$54,"1"))</f>
        <v/>
      </c>
      <c r="Y8" s="114" t="str">
        <f>IF(Y1="","",COUNTIF('point-grade'!BJ$5:BJ$54,"1"))</f>
        <v/>
      </c>
      <c r="Z8" s="114" t="str">
        <f>IF(Z1="","",COUNTIF('point-grade'!BK$5:BK$54,"1"))</f>
        <v/>
      </c>
    </row>
    <row r="9" spans="1:26" x14ac:dyDescent="0.6">
      <c r="A9" s="115">
        <v>0</v>
      </c>
      <c r="B9" s="114" t="str">
        <f>IF(B1="","",COUNTIF('point-grade'!AM$5:AM$54,"0"))</f>
        <v/>
      </c>
      <c r="C9" s="114" t="str">
        <f>IF(C1="","",COUNTIF('point-grade'!AN$5:AN$54,"0"))</f>
        <v/>
      </c>
      <c r="D9" s="114" t="str">
        <f>IF(D1="","",COUNTIF('point-grade'!AO$5:AO$54,"0"))</f>
        <v/>
      </c>
      <c r="E9" s="114" t="str">
        <f>IF(E1="","",COUNTIF('point-grade'!AP$5:AP$54,"0"))</f>
        <v/>
      </c>
      <c r="F9" s="114" t="str">
        <f>IF(F1="","",COUNTIF('point-grade'!AQ$5:AQ$54,"0"))</f>
        <v/>
      </c>
      <c r="G9" s="114" t="str">
        <f>IF(G1="","",COUNTIF('point-grade'!AR$5:AR$54,"0"))</f>
        <v/>
      </c>
      <c r="H9" s="114" t="str">
        <f>IF(H1="","",COUNTIF('point-grade'!AS$5:AS$54,"0"))</f>
        <v/>
      </c>
      <c r="I9" s="114" t="str">
        <f>IF(I1="","",COUNTIF('point-grade'!AT$5:AT$54,"0"))</f>
        <v/>
      </c>
      <c r="J9" s="114" t="str">
        <f>IF(J1="","",COUNTIF('point-grade'!AU$5:AU$54,"0"))</f>
        <v/>
      </c>
      <c r="K9" s="114" t="str">
        <f>IF(K1="","",COUNTIF('point-grade'!AV$5:AV$54,"0"))</f>
        <v/>
      </c>
      <c r="L9" s="114" t="str">
        <f>IF(L1="","",COUNTIF('point-grade'!AW$5:AW$54,"0"))</f>
        <v/>
      </c>
      <c r="M9" s="114" t="str">
        <f>IF(M1="","",COUNTIF('point-grade'!AX$5:AX$54,"0"))</f>
        <v/>
      </c>
      <c r="N9" s="114" t="str">
        <f>IF(N1="","",COUNTIF('point-grade'!AY$5:AY$54,"0"))</f>
        <v/>
      </c>
      <c r="O9" s="114" t="str">
        <f>IF(O1="","",COUNTIF('point-grade'!AZ$5:AZ$54,"0"))</f>
        <v/>
      </c>
      <c r="P9" s="114" t="str">
        <f>IF(P1="","",COUNTIF('point-grade'!BA$5:BA$54,"0"))</f>
        <v/>
      </c>
      <c r="Q9" s="114" t="str">
        <f>IF(Q1="","",COUNTIF('point-grade'!BB$5:BB$54,"0"))</f>
        <v/>
      </c>
      <c r="R9" s="114" t="str">
        <f>IF(R1="","",COUNTIF('point-grade'!BC$5:BC$54,"0"))</f>
        <v/>
      </c>
      <c r="S9" s="114" t="str">
        <f>IF(S1="","",COUNTIF('point-grade'!BD$5:BD$54,"0"))</f>
        <v/>
      </c>
      <c r="T9" s="114" t="str">
        <f>IF(T1="","",COUNTIF('point-grade'!BE$5:BE$54,"0"))</f>
        <v/>
      </c>
      <c r="U9" s="114" t="str">
        <f>IF(U1="","",COUNTIF('point-grade'!BF$5:BF$54,"0"))</f>
        <v/>
      </c>
      <c r="V9" s="114" t="str">
        <f>IF(V1="","",COUNTIF('point-grade'!BG$5:BG$54,"0"))</f>
        <v/>
      </c>
      <c r="W9" s="114" t="str">
        <f>IF(W1="","",COUNTIF('point-grade'!BH$5:BH$54,"0"))</f>
        <v/>
      </c>
      <c r="X9" s="114" t="str">
        <f>IF(X1="","",COUNTIF('point-grade'!BI$5:BI$54,"0"))</f>
        <v/>
      </c>
      <c r="Y9" s="114" t="str">
        <f>IF(Y1="","",COUNTIF('point-grade'!BJ$5:BJ$54,"0"))</f>
        <v/>
      </c>
      <c r="Z9" s="114" t="str">
        <f>IF(Z1="","",COUNTIF('point-grade'!BK$5:BK$54,"0"))</f>
        <v/>
      </c>
    </row>
    <row r="10" spans="1:26" x14ac:dyDescent="0.6">
      <c r="A10" s="115" t="s">
        <v>97</v>
      </c>
      <c r="B10" s="114" t="str">
        <f>IF(B1="","",COUNTIF('point-grade'!AM$5:AM$54,"ร"))</f>
        <v/>
      </c>
      <c r="C10" s="114" t="str">
        <f>IF(C1="","",COUNTIF('point-grade'!AN$5:AN$54,"ร"))</f>
        <v/>
      </c>
      <c r="D10" s="114" t="str">
        <f>IF(D1="","",COUNTIF('point-grade'!AO$5:AO$54,"ร"))</f>
        <v/>
      </c>
      <c r="E10" s="114" t="str">
        <f>IF(E1="","",COUNTIF('point-grade'!AP$5:AP$54,"ร"))</f>
        <v/>
      </c>
      <c r="F10" s="114" t="str">
        <f>IF(F1="","",COUNTIF('point-grade'!AQ$5:AQ$54,"ร"))</f>
        <v/>
      </c>
      <c r="G10" s="114" t="str">
        <f>IF(G1="","",COUNTIF('point-grade'!AR$5:AR$54,"ร"))</f>
        <v/>
      </c>
      <c r="H10" s="114" t="str">
        <f>IF(H1="","",COUNTIF('point-grade'!AS$5:AS$54,"ร"))</f>
        <v/>
      </c>
      <c r="I10" s="114" t="str">
        <f>IF(I1="","",COUNTIF('point-grade'!AT$5:AT$54,"ร"))</f>
        <v/>
      </c>
      <c r="J10" s="114" t="str">
        <f>IF(J1="","",COUNTIF('point-grade'!AU$5:AU$54,"ร"))</f>
        <v/>
      </c>
      <c r="K10" s="114" t="str">
        <f>IF(K1="","",COUNTIF('point-grade'!AV$5:AV$54,"ร"))</f>
        <v/>
      </c>
      <c r="L10" s="114" t="str">
        <f>IF(L1="","",COUNTIF('point-grade'!AW$5:AW$54,"ร"))</f>
        <v/>
      </c>
      <c r="M10" s="114" t="str">
        <f>IF(M1="","",COUNTIF('point-grade'!AX$5:AX$54,"ร"))</f>
        <v/>
      </c>
      <c r="N10" s="114" t="str">
        <f>IF(N1="","",COUNTIF('point-grade'!AY$5:AY$54,"ร"))</f>
        <v/>
      </c>
      <c r="O10" s="114" t="str">
        <f>IF(O1="","",COUNTIF('point-grade'!AZ$5:AZ$54,"ร"))</f>
        <v/>
      </c>
      <c r="P10" s="114" t="str">
        <f>IF(P1="","",COUNTIF('point-grade'!BA$5:BA$54,"ร"))</f>
        <v/>
      </c>
      <c r="Q10" s="114" t="str">
        <f>IF(Q1="","",COUNTIF('point-grade'!BB$5:BB$54,"ร"))</f>
        <v/>
      </c>
      <c r="R10" s="114" t="str">
        <f>IF(R1="","",COUNTIF('point-grade'!BC$5:BC$54,"ร"))</f>
        <v/>
      </c>
      <c r="S10" s="114" t="str">
        <f>IF(S1="","",COUNTIF('point-grade'!BD$5:BD$54,"ร"))</f>
        <v/>
      </c>
      <c r="T10" s="114" t="str">
        <f>IF(T1="","",COUNTIF('point-grade'!BE$5:BE$54,"ร"))</f>
        <v/>
      </c>
      <c r="U10" s="114" t="str">
        <f>IF(U1="","",COUNTIF('point-grade'!BF$5:BF$54,"ร"))</f>
        <v/>
      </c>
      <c r="V10" s="114" t="str">
        <f>IF(V1="","",COUNTIF('point-grade'!BG$5:BG$54,"ร"))</f>
        <v/>
      </c>
      <c r="W10" s="114" t="str">
        <f>IF(W1="","",COUNTIF('point-grade'!BH$5:BH$54,"ร"))</f>
        <v/>
      </c>
      <c r="X10" s="114" t="str">
        <f>IF(X1="","",COUNTIF('point-grade'!BI$5:BI$54,"ร"))</f>
        <v/>
      </c>
      <c r="Y10" s="114" t="str">
        <f>IF(Y1="","",COUNTIF('point-grade'!BJ$5:BJ$54,"ร"))</f>
        <v/>
      </c>
      <c r="Z10" s="114" t="str">
        <f>IF(Z1="","",COUNTIF('point-grade'!BK$5:BK$54,"ร"))</f>
        <v/>
      </c>
    </row>
    <row r="11" spans="1:26" x14ac:dyDescent="0.6">
      <c r="A11" s="115" t="s">
        <v>96</v>
      </c>
      <c r="B11" s="114" t="str">
        <f>IF(B1="","",COUNTIF('point-grade'!AM$5:AM$54,"มส"))</f>
        <v/>
      </c>
      <c r="C11" s="114" t="str">
        <f>IF(C1="","",COUNTIF('point-grade'!AN$5:AN$54,"มส"))</f>
        <v/>
      </c>
      <c r="D11" s="114" t="str">
        <f>IF(D1="","",COUNTIF('point-grade'!AO$5:AO$54,"มส"))</f>
        <v/>
      </c>
      <c r="E11" s="114" t="str">
        <f>IF(E1="","",COUNTIF('point-grade'!AP$5:AP$54,"มส"))</f>
        <v/>
      </c>
      <c r="F11" s="114" t="str">
        <f>IF(F1="","",COUNTIF('point-grade'!AQ$5:AQ$54,"มส"))</f>
        <v/>
      </c>
      <c r="G11" s="114" t="str">
        <f>IF(G1="","",COUNTIF('point-grade'!AR$5:AR$54,"มส"))</f>
        <v/>
      </c>
      <c r="H11" s="114" t="str">
        <f>IF(H1="","",COUNTIF('point-grade'!AS$5:AS$54,"มส"))</f>
        <v/>
      </c>
      <c r="I11" s="114" t="str">
        <f>IF(I1="","",COUNTIF('point-grade'!AT$5:AT$54,"มส"))</f>
        <v/>
      </c>
      <c r="J11" s="114" t="str">
        <f>IF(J1="","",COUNTIF('point-grade'!AU$5:AU$54,"มส"))</f>
        <v/>
      </c>
      <c r="K11" s="114" t="str">
        <f>IF(K1="","",COUNTIF('point-grade'!AV$5:AV$54,"มส"))</f>
        <v/>
      </c>
      <c r="L11" s="114" t="str">
        <f>IF(L1="","",COUNTIF('point-grade'!AW$5:AW$54,"มส"))</f>
        <v/>
      </c>
      <c r="M11" s="114" t="str">
        <f>IF(M1="","",COUNTIF('point-grade'!AX$5:AX$54,"มส"))</f>
        <v/>
      </c>
      <c r="N11" s="114" t="str">
        <f>IF(N1="","",COUNTIF('point-grade'!AY$5:AY$54,"มส"))</f>
        <v/>
      </c>
      <c r="O11" s="114" t="str">
        <f>IF(O1="","",COUNTIF('point-grade'!AZ$5:AZ$54,"มส"))</f>
        <v/>
      </c>
      <c r="P11" s="114" t="str">
        <f>IF(P1="","",COUNTIF('point-grade'!BA$5:BA$54,"มส"))</f>
        <v/>
      </c>
      <c r="Q11" s="114" t="str">
        <f>IF(Q1="","",COUNTIF('point-grade'!BB$5:BB$54,"มส"))</f>
        <v/>
      </c>
      <c r="R11" s="114" t="str">
        <f>IF(R1="","",COUNTIF('point-grade'!BC$5:BC$54,"มส"))</f>
        <v/>
      </c>
      <c r="S11" s="114" t="str">
        <f>IF(S1="","",COUNTIF('point-grade'!BD$5:BD$54,"มส"))</f>
        <v/>
      </c>
      <c r="T11" s="114" t="str">
        <f>IF(T1="","",COUNTIF('point-grade'!BE$5:BE$54,"มส"))</f>
        <v/>
      </c>
      <c r="U11" s="114" t="str">
        <f>IF(U1="","",COUNTIF('point-grade'!BF$5:BF$54,"มส"))</f>
        <v/>
      </c>
      <c r="V11" s="114" t="str">
        <f>IF(V1="","",COUNTIF('point-grade'!BG$5:BG$54,"มส"))</f>
        <v/>
      </c>
      <c r="W11" s="114" t="str">
        <f>IF(W1="","",COUNTIF('point-grade'!BH$5:BH$54,"มส"))</f>
        <v/>
      </c>
      <c r="X11" s="114" t="str">
        <f>IF(X1="","",COUNTIF('point-grade'!BI$5:BI$54,"มส"))</f>
        <v/>
      </c>
      <c r="Y11" s="114" t="str">
        <f>IF(Y1="","",COUNTIF('point-grade'!BJ$5:BJ$54,"มส"))</f>
        <v/>
      </c>
      <c r="Z11" s="114" t="str">
        <f>IF(Z1="","",COUNTIF('point-grade'!BK$5:BK$54,"มส"))</f>
        <v/>
      </c>
    </row>
  </sheetData>
  <sheetProtection algorithmName="SHA-512" hashValue="T89g2KixtFBiuvdA/WAUW4bYOP2BOxnpjy40YZV98ANnWsfCyszsPow5P3K362Npew7WeAIQzCbxJIYq0czOqQ==" saltValue="X13PpGs0YF9Xw0SdzVLJW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A27"/>
  <sheetViews>
    <sheetView view="pageBreakPreview" topLeftCell="A2" zoomScale="90" zoomScaleNormal="51" zoomScaleSheetLayoutView="90" workbookViewId="0">
      <selection activeCell="M5" sqref="M5"/>
    </sheetView>
  </sheetViews>
  <sheetFormatPr defaultColWidth="9.109375" defaultRowHeight="19.8" x14ac:dyDescent="0.25"/>
  <cols>
    <col min="1" max="1" width="22.44140625" style="6" customWidth="1"/>
    <col min="2" max="11" width="4.33203125" style="6" customWidth="1"/>
    <col min="12" max="12" width="9" style="6" customWidth="1"/>
    <col min="13" max="15" width="6.109375" style="6" customWidth="1"/>
    <col min="16" max="26" width="7.44140625" style="6" customWidth="1"/>
    <col min="27" max="27" width="44.5546875" style="6" customWidth="1"/>
    <col min="28" max="16384" width="9.109375" style="6"/>
  </cols>
  <sheetData>
    <row r="1" spans="1:27" x14ac:dyDescent="0.25">
      <c r="P1" s="7"/>
    </row>
    <row r="2" spans="1:27" ht="234" customHeight="1" x14ac:dyDescent="0.25">
      <c r="A2" s="8">
        <f>'point-grade'!M57</f>
        <v>0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10" t="s">
        <v>31</v>
      </c>
      <c r="M2" s="11" t="s">
        <v>18</v>
      </c>
      <c r="N2" s="11" t="s">
        <v>20</v>
      </c>
      <c r="O2" s="11" t="s">
        <v>17</v>
      </c>
      <c r="P2" s="11" t="s">
        <v>19</v>
      </c>
      <c r="Q2" s="12" t="s">
        <v>21</v>
      </c>
      <c r="R2" s="12" t="s">
        <v>22</v>
      </c>
      <c r="S2" s="12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6" t="s">
        <v>32</v>
      </c>
    </row>
    <row r="3" spans="1:27" ht="26.4" x14ac:dyDescent="0.25">
      <c r="A3" s="13" t="str">
        <f>'point-grade'!M$4</f>
        <v/>
      </c>
      <c r="B3" s="14" t="str">
        <f>Sheet1!B2</f>
        <v/>
      </c>
      <c r="C3" s="14" t="str">
        <f>Sheet1!B3</f>
        <v/>
      </c>
      <c r="D3" s="14" t="str">
        <f>Sheet1!B4</f>
        <v/>
      </c>
      <c r="E3" s="14" t="str">
        <f>Sheet1!B5</f>
        <v/>
      </c>
      <c r="F3" s="14" t="str">
        <f>Sheet1!B6</f>
        <v/>
      </c>
      <c r="G3" s="14" t="str">
        <f>Sheet1!B7</f>
        <v/>
      </c>
      <c r="H3" s="14" t="str">
        <f>Sheet1!B8</f>
        <v/>
      </c>
      <c r="I3" s="14" t="str">
        <f>Sheet1!B9</f>
        <v/>
      </c>
      <c r="J3" s="14" t="str">
        <f>Sheet1!B10</f>
        <v/>
      </c>
      <c r="K3" s="14" t="str">
        <f>Sheet1!B11</f>
        <v/>
      </c>
      <c r="L3" s="36" t="str">
        <f t="shared" ref="L3:L10" si="0">IF(A3="","",SUM(B3:K3))</f>
        <v/>
      </c>
      <c r="M3" s="15" t="str">
        <f>'point-grade'!M$56</f>
        <v/>
      </c>
      <c r="N3" s="15" t="str">
        <f>IF(A3="","",STDEVA(B3:K3))</f>
        <v/>
      </c>
      <c r="O3" s="15" t="str">
        <f>IF(A3="","",SUM(Q3:S3))</f>
        <v/>
      </c>
      <c r="P3" s="15" t="str">
        <f>IF(A3="","",SUM(X3:Z3))</f>
        <v/>
      </c>
      <c r="Q3" s="15" t="str">
        <f>IF(A3="","",B3*100/$L3)</f>
        <v/>
      </c>
      <c r="R3" s="15" t="str">
        <f>IF(A3="","",C3*100/$L3)</f>
        <v/>
      </c>
      <c r="S3" s="15" t="str">
        <f>IF(A3="","",D3*100/$L3)</f>
        <v/>
      </c>
      <c r="T3" s="15" t="str">
        <f>IF(A3="","",E3*100/$L3)</f>
        <v/>
      </c>
      <c r="U3" s="15" t="str">
        <f>IF(A3="","",F3*100/$L3)</f>
        <v/>
      </c>
      <c r="V3" s="15" t="str">
        <f>IF(A3="","",G3*100/$L3)</f>
        <v/>
      </c>
      <c r="W3" s="15" t="str">
        <f>IF(A3="","",H3*100/$L3)</f>
        <v/>
      </c>
      <c r="X3" s="15" t="str">
        <f>IF(A3="","",I3*100/$L3)</f>
        <v/>
      </c>
      <c r="Y3" s="15" t="str">
        <f>IF(A3="","",J3*100/$L3)</f>
        <v/>
      </c>
      <c r="Z3" s="15" t="str">
        <f>IF(A3="","",K3*100/$L3)</f>
        <v/>
      </c>
      <c r="AA3" s="6">
        <f>'point-grade'!$I$2</f>
        <v>0</v>
      </c>
    </row>
    <row r="4" spans="1:27" ht="26.4" x14ac:dyDescent="0.25">
      <c r="A4" s="13" t="str">
        <f>'point-grade'!N4</f>
        <v/>
      </c>
      <c r="B4" s="14" t="str">
        <f>Sheet1!C2</f>
        <v/>
      </c>
      <c r="C4" s="14" t="str">
        <f>Sheet1!C3</f>
        <v/>
      </c>
      <c r="D4" s="14" t="str">
        <f>Sheet1!C4</f>
        <v/>
      </c>
      <c r="E4" s="14" t="str">
        <f>Sheet1!C5</f>
        <v/>
      </c>
      <c r="F4" s="14" t="str">
        <f>Sheet1!C6</f>
        <v/>
      </c>
      <c r="G4" s="14" t="str">
        <f>Sheet1!C7</f>
        <v/>
      </c>
      <c r="H4" s="14" t="str">
        <f>Sheet1!C8</f>
        <v/>
      </c>
      <c r="I4" s="14" t="str">
        <f>Sheet1!C9</f>
        <v/>
      </c>
      <c r="J4" s="14" t="str">
        <f>Sheet1!C10</f>
        <v/>
      </c>
      <c r="K4" s="14" t="str">
        <f>Sheet1!C11</f>
        <v/>
      </c>
      <c r="L4" s="36" t="str">
        <f t="shared" si="0"/>
        <v/>
      </c>
      <c r="M4" s="15" t="str">
        <f>'point-grade'!N$56</f>
        <v/>
      </c>
      <c r="N4" s="15" t="str">
        <f t="shared" ref="N4:N27" si="1">IF(A4="","",STDEVA(B4:K4))</f>
        <v/>
      </c>
      <c r="O4" s="15" t="str">
        <f>IF(A4="","",SUM(Q4:S4))</f>
        <v/>
      </c>
      <c r="P4" s="15" t="str">
        <f t="shared" ref="P4:P27" si="2">IF(A4="","",SUM(X4:Z4))</f>
        <v/>
      </c>
      <c r="Q4" s="15" t="str">
        <f t="shared" ref="Q4:Q27" si="3">IF(A4="","",B4*100/$L4)</f>
        <v/>
      </c>
      <c r="R4" s="15" t="str">
        <f t="shared" ref="R4:R27" si="4">IF(A4="","",C4*100/$L4)</f>
        <v/>
      </c>
      <c r="S4" s="15" t="str">
        <f t="shared" ref="S4:S27" si="5">IF(A4="","",D4*100/$L4)</f>
        <v/>
      </c>
      <c r="T4" s="15" t="str">
        <f t="shared" ref="T4:T27" si="6">IF(A4="","",E4*100/$L4)</f>
        <v/>
      </c>
      <c r="U4" s="15" t="str">
        <f t="shared" ref="U4:U27" si="7">IF(A4="","",F4*100/$L4)</f>
        <v/>
      </c>
      <c r="V4" s="15" t="str">
        <f t="shared" ref="V4:V27" si="8">IF(A4="","",G4*100/$L4)</f>
        <v/>
      </c>
      <c r="W4" s="15" t="str">
        <f t="shared" ref="W4:W27" si="9">IF(A4="","",H4*100/$L4)</f>
        <v/>
      </c>
      <c r="X4" s="15" t="str">
        <f t="shared" ref="X4:X27" si="10">IF(A4="","",I4*100/$L4)</f>
        <v/>
      </c>
      <c r="Y4" s="15" t="str">
        <f t="shared" ref="Y4:Y27" si="11">IF(A4="","",J4*100/$L4)</f>
        <v/>
      </c>
      <c r="Z4" s="15" t="str">
        <f t="shared" ref="Z4:Z27" si="12">IF(A4="","",K4*100/$L4)</f>
        <v/>
      </c>
      <c r="AA4" s="6">
        <f>'point-grade'!$I$2</f>
        <v>0</v>
      </c>
    </row>
    <row r="5" spans="1:27" ht="26.4" x14ac:dyDescent="0.25">
      <c r="A5" s="13" t="str">
        <f>'point-grade'!O4</f>
        <v/>
      </c>
      <c r="B5" s="14" t="str">
        <f>Sheet1!$D2</f>
        <v/>
      </c>
      <c r="C5" s="14" t="str">
        <f>Sheet1!D3</f>
        <v/>
      </c>
      <c r="D5" s="14" t="str">
        <f>Sheet1!D4</f>
        <v/>
      </c>
      <c r="E5" s="14" t="str">
        <f>Sheet1!D5</f>
        <v/>
      </c>
      <c r="F5" s="14" t="str">
        <f>Sheet1!D6</f>
        <v/>
      </c>
      <c r="G5" s="14" t="str">
        <f>Sheet1!D7</f>
        <v/>
      </c>
      <c r="H5" s="14" t="str">
        <f>Sheet1!D8</f>
        <v/>
      </c>
      <c r="I5" s="14" t="str">
        <f>Sheet1!D9</f>
        <v/>
      </c>
      <c r="J5" s="14" t="str">
        <f>Sheet1!D10</f>
        <v/>
      </c>
      <c r="K5" s="14" t="str">
        <f>Sheet1!D11</f>
        <v/>
      </c>
      <c r="L5" s="36" t="str">
        <f t="shared" si="0"/>
        <v/>
      </c>
      <c r="M5" s="15" t="str">
        <f>'point-grade'!O$56</f>
        <v/>
      </c>
      <c r="N5" s="15" t="str">
        <f t="shared" si="1"/>
        <v/>
      </c>
      <c r="O5" s="15" t="str">
        <f t="shared" ref="O5:O27" si="13">IF(A5="","",SUM(Q5:S5))</f>
        <v/>
      </c>
      <c r="P5" s="15" t="str">
        <f t="shared" si="2"/>
        <v/>
      </c>
      <c r="Q5" s="15" t="str">
        <f t="shared" si="3"/>
        <v/>
      </c>
      <c r="R5" s="15" t="str">
        <f t="shared" si="4"/>
        <v/>
      </c>
      <c r="S5" s="15" t="str">
        <f t="shared" si="5"/>
        <v/>
      </c>
      <c r="T5" s="15" t="str">
        <f t="shared" si="6"/>
        <v/>
      </c>
      <c r="U5" s="15" t="str">
        <f t="shared" si="7"/>
        <v/>
      </c>
      <c r="V5" s="15" t="str">
        <f t="shared" si="8"/>
        <v/>
      </c>
      <c r="W5" s="15" t="str">
        <f t="shared" si="9"/>
        <v/>
      </c>
      <c r="X5" s="15" t="str">
        <f t="shared" si="10"/>
        <v/>
      </c>
      <c r="Y5" s="15" t="str">
        <f t="shared" si="11"/>
        <v/>
      </c>
      <c r="Z5" s="15" t="str">
        <f t="shared" si="12"/>
        <v/>
      </c>
      <c r="AA5" s="6">
        <f>'point-grade'!$I$2</f>
        <v>0</v>
      </c>
    </row>
    <row r="6" spans="1:27" ht="26.4" x14ac:dyDescent="0.25">
      <c r="A6" s="13" t="str">
        <f>'point-grade'!P4</f>
        <v/>
      </c>
      <c r="B6" s="116" t="str">
        <f>IF(A6="","",COUNTIF('point-grade'!AP$5:AP$54,"4"))</f>
        <v/>
      </c>
      <c r="C6" s="116" t="str">
        <f>IF(A6="","",COUNTIF('point-grade'!AP$5:AP$54,"3.5"))</f>
        <v/>
      </c>
      <c r="D6" s="116" t="str">
        <f>IF(A6="","",COUNTIF('point-grade'!AP$5:AP$54,"3"))</f>
        <v/>
      </c>
      <c r="E6" s="116" t="str">
        <f>IF(A6="","",COUNTIF('point-grade'!AP$5:AP$54,"2.5"))</f>
        <v/>
      </c>
      <c r="F6" s="116" t="str">
        <f>IF(A6="","",COUNTIF('point-grade'!AP$5:AP$54,"2"))</f>
        <v/>
      </c>
      <c r="G6" s="116" t="str">
        <f>IF(A6="","",COUNTIF('point-grade'!AP$5:AP$54,"1.5"))</f>
        <v/>
      </c>
      <c r="H6" s="116" t="str">
        <f>IF(A6="","",COUNTIF('point-grade'!AP$5:AP$54,"1"))</f>
        <v/>
      </c>
      <c r="I6" s="116" t="str">
        <f>IF(A6="","",COUNTIF('point-grade'!AP$5:AP$54,"0"))</f>
        <v/>
      </c>
      <c r="J6" s="116" t="str">
        <f>IF(A6="","",COUNTIF('point-grade'!AP$5:AP$54,"ร"))</f>
        <v/>
      </c>
      <c r="K6" s="116" t="str">
        <f>IF(A6="","",COUNTIF('point-grade'!AP$5:AP$54,"มส"))</f>
        <v/>
      </c>
      <c r="L6" s="36" t="str">
        <f t="shared" si="0"/>
        <v/>
      </c>
      <c r="M6" s="15" t="str">
        <f>'point-grade'!P$56</f>
        <v/>
      </c>
      <c r="N6" s="15" t="str">
        <f t="shared" si="1"/>
        <v/>
      </c>
      <c r="O6" s="15" t="str">
        <f t="shared" si="13"/>
        <v/>
      </c>
      <c r="P6" s="15" t="str">
        <f t="shared" si="2"/>
        <v/>
      </c>
      <c r="Q6" s="15" t="str">
        <f t="shared" si="3"/>
        <v/>
      </c>
      <c r="R6" s="15" t="str">
        <f t="shared" si="4"/>
        <v/>
      </c>
      <c r="S6" s="15" t="str">
        <f t="shared" si="5"/>
        <v/>
      </c>
      <c r="T6" s="15" t="str">
        <f t="shared" si="6"/>
        <v/>
      </c>
      <c r="U6" s="15" t="str">
        <f t="shared" si="7"/>
        <v/>
      </c>
      <c r="V6" s="15" t="str">
        <f t="shared" si="8"/>
        <v/>
      </c>
      <c r="W6" s="15" t="str">
        <f t="shared" si="9"/>
        <v/>
      </c>
      <c r="X6" s="15" t="str">
        <f t="shared" si="10"/>
        <v/>
      </c>
      <c r="Y6" s="15" t="str">
        <f t="shared" si="11"/>
        <v/>
      </c>
      <c r="Z6" s="15" t="str">
        <f t="shared" si="12"/>
        <v/>
      </c>
      <c r="AA6" s="6">
        <f>'point-grade'!$I$2</f>
        <v>0</v>
      </c>
    </row>
    <row r="7" spans="1:27" ht="26.4" x14ac:dyDescent="0.25">
      <c r="A7" s="13" t="str">
        <f>'point-grade'!Q4</f>
        <v/>
      </c>
      <c r="B7" s="116" t="str">
        <f>IF(A7="","",COUNTIF('point-grade'!AQ$5:AQ$54,"4"))</f>
        <v/>
      </c>
      <c r="C7" s="116" t="str">
        <f>IF(A7="","",COUNTIF('point-grade'!AQ$5:AQ$54,"3.5"))</f>
        <v/>
      </c>
      <c r="D7" s="116" t="str">
        <f>IF(A7="","",COUNTIF('point-grade'!AQ$5:AQ$54,"3"))</f>
        <v/>
      </c>
      <c r="E7" s="116" t="str">
        <f>IF(A7="","",COUNTIF('point-grade'!AQ$5:AQ$54,"2.5"))</f>
        <v/>
      </c>
      <c r="F7" s="116" t="str">
        <f>IF(A7="","",COUNTIF('point-grade'!AQ$5:AQ$54,"2"))</f>
        <v/>
      </c>
      <c r="G7" s="116" t="str">
        <f>IF(A7="","",COUNTIF('point-grade'!AQ$5:AQ$54,"1.5"))</f>
        <v/>
      </c>
      <c r="H7" s="116" t="str">
        <f>IF(A7="","",COUNTIF('point-grade'!AQ$5:AQ$54,"1"))</f>
        <v/>
      </c>
      <c r="I7" s="116" t="str">
        <f>IF(A7="","",COUNTIF('point-grade'!AQ$5:AQ$54,"0"))</f>
        <v/>
      </c>
      <c r="J7" s="116" t="str">
        <f>IF(A7="","",COUNTIF('point-grade'!AQ$5:AQ$54,"ร"))</f>
        <v/>
      </c>
      <c r="K7" s="116" t="str">
        <f>IF(A7="","",COUNTIF('point-grade'!AQ$5:AQ$54,"มส"))</f>
        <v/>
      </c>
      <c r="L7" s="36" t="str">
        <f t="shared" si="0"/>
        <v/>
      </c>
      <c r="M7" s="15" t="str">
        <f>'point-grade'!Q$56</f>
        <v/>
      </c>
      <c r="N7" s="15" t="str">
        <f t="shared" si="1"/>
        <v/>
      </c>
      <c r="O7" s="15" t="str">
        <f t="shared" si="13"/>
        <v/>
      </c>
      <c r="P7" s="15" t="str">
        <f t="shared" si="2"/>
        <v/>
      </c>
      <c r="Q7" s="15" t="str">
        <f t="shared" si="3"/>
        <v/>
      </c>
      <c r="R7" s="15" t="str">
        <f t="shared" si="4"/>
        <v/>
      </c>
      <c r="S7" s="15" t="str">
        <f t="shared" si="5"/>
        <v/>
      </c>
      <c r="T7" s="15" t="str">
        <f t="shared" si="6"/>
        <v/>
      </c>
      <c r="U7" s="15" t="str">
        <f t="shared" si="7"/>
        <v/>
      </c>
      <c r="V7" s="15" t="str">
        <f t="shared" si="8"/>
        <v/>
      </c>
      <c r="W7" s="15" t="str">
        <f t="shared" si="9"/>
        <v/>
      </c>
      <c r="X7" s="15" t="str">
        <f t="shared" si="10"/>
        <v/>
      </c>
      <c r="Y7" s="15" t="str">
        <f t="shared" si="11"/>
        <v/>
      </c>
      <c r="Z7" s="15" t="str">
        <f t="shared" si="12"/>
        <v/>
      </c>
      <c r="AA7" s="6">
        <f>'point-grade'!$I$2</f>
        <v>0</v>
      </c>
    </row>
    <row r="8" spans="1:27" ht="26.4" x14ac:dyDescent="0.25">
      <c r="A8" s="13" t="str">
        <f>'point-grade'!R4</f>
        <v/>
      </c>
      <c r="B8" s="116" t="str">
        <f>IF(A8="","",COUNTIF('point-grade'!AR$5:AR$54,"4"))</f>
        <v/>
      </c>
      <c r="C8" s="116" t="str">
        <f>IF(A8="","",COUNTIF('point-grade'!AR$5:AR$54,"3.5"))</f>
        <v/>
      </c>
      <c r="D8" s="116" t="str">
        <f>IF(A8="","",COUNTIF('point-grade'!AR$5:AR$54,"3"))</f>
        <v/>
      </c>
      <c r="E8" s="116" t="str">
        <f>IF(A8="","",COUNTIF('point-grade'!AR$5:AR$54,"2.5"))</f>
        <v/>
      </c>
      <c r="F8" s="116" t="str">
        <f>IF(A8="","",COUNTIF('point-grade'!AR$5:AR$54,"2"))</f>
        <v/>
      </c>
      <c r="G8" s="116" t="str">
        <f>IF(A8="","",COUNTIF('point-grade'!AR$5:AR$54,"1.5"))</f>
        <v/>
      </c>
      <c r="H8" s="116" t="str">
        <f>IF(A8="","",COUNTIF('point-grade'!AR$5:AR$54,"1"))</f>
        <v/>
      </c>
      <c r="I8" s="116" t="str">
        <f>IF(A8="","",COUNTIF('point-grade'!AR$5:AR$54,"0"))</f>
        <v/>
      </c>
      <c r="J8" s="116" t="str">
        <f>IF(A8="","",COUNTIF('point-grade'!AR$5:AR$54,"ร"))</f>
        <v/>
      </c>
      <c r="K8" s="116" t="str">
        <f>IF(A8="","",COUNTIF('point-grade'!AR$5:AR$54,"มส"))</f>
        <v/>
      </c>
      <c r="L8" s="36" t="str">
        <f t="shared" si="0"/>
        <v/>
      </c>
      <c r="M8" s="15" t="str">
        <f>'point-grade'!R$56</f>
        <v/>
      </c>
      <c r="N8" s="15" t="str">
        <f t="shared" si="1"/>
        <v/>
      </c>
      <c r="O8" s="15" t="str">
        <f t="shared" si="13"/>
        <v/>
      </c>
      <c r="P8" s="15" t="str">
        <f t="shared" si="2"/>
        <v/>
      </c>
      <c r="Q8" s="15" t="str">
        <f t="shared" si="3"/>
        <v/>
      </c>
      <c r="R8" s="15" t="str">
        <f t="shared" si="4"/>
        <v/>
      </c>
      <c r="S8" s="15" t="str">
        <f t="shared" si="5"/>
        <v/>
      </c>
      <c r="T8" s="15" t="str">
        <f t="shared" si="6"/>
        <v/>
      </c>
      <c r="U8" s="15" t="str">
        <f t="shared" si="7"/>
        <v/>
      </c>
      <c r="V8" s="15" t="str">
        <f t="shared" si="8"/>
        <v/>
      </c>
      <c r="W8" s="15" t="str">
        <f t="shared" si="9"/>
        <v/>
      </c>
      <c r="X8" s="15" t="str">
        <f t="shared" si="10"/>
        <v/>
      </c>
      <c r="Y8" s="15" t="str">
        <f t="shared" si="11"/>
        <v/>
      </c>
      <c r="Z8" s="15" t="str">
        <f t="shared" si="12"/>
        <v/>
      </c>
      <c r="AA8" s="6">
        <f>'point-grade'!$I$2</f>
        <v>0</v>
      </c>
    </row>
    <row r="9" spans="1:27" ht="26.4" x14ac:dyDescent="0.25">
      <c r="A9" s="13" t="str">
        <f>'point-grade'!S4</f>
        <v/>
      </c>
      <c r="B9" s="116" t="str">
        <f>IF(A9="","",COUNTIF('point-grade'!AS$5:AS$54,"4"))</f>
        <v/>
      </c>
      <c r="C9" s="116" t="str">
        <f>IF(A9="","",COUNTIF('point-grade'!AS$5:AS$54,"3.5"))</f>
        <v/>
      </c>
      <c r="D9" s="116" t="str">
        <f>IF(A9="","",COUNTIF('point-grade'!AS$5:AS$54,"3"))</f>
        <v/>
      </c>
      <c r="E9" s="116" t="str">
        <f>IF(A9="","",COUNTIF('point-grade'!AS$5:AS$54,"2.5"))</f>
        <v/>
      </c>
      <c r="F9" s="116" t="str">
        <f>IF(A9="","",COUNTIF('point-grade'!AS$5:AS$54,"2"))</f>
        <v/>
      </c>
      <c r="G9" s="116" t="str">
        <f>IF(A9="","",COUNTIF('point-grade'!AS$5:AS$54,"1.5"))</f>
        <v/>
      </c>
      <c r="H9" s="116" t="str">
        <f>IF(A9="","",COUNTIF('point-grade'!AS$5:AS$54,"1"))</f>
        <v/>
      </c>
      <c r="I9" s="116" t="str">
        <f>IF(A9="","",COUNTIF('point-grade'!AS$5:AS$54,"0"))</f>
        <v/>
      </c>
      <c r="J9" s="116" t="str">
        <f>IF(A9="","",COUNTIF('point-grade'!AS$5:AS$54,"ร"))</f>
        <v/>
      </c>
      <c r="K9" s="116" t="str">
        <f>IF(A9="","",COUNTIF('point-grade'!AS$5:AS$54,"มส"))</f>
        <v/>
      </c>
      <c r="L9" s="36" t="str">
        <f t="shared" si="0"/>
        <v/>
      </c>
      <c r="M9" s="15" t="str">
        <f>'point-grade'!S$56</f>
        <v/>
      </c>
      <c r="N9" s="15" t="str">
        <f t="shared" si="1"/>
        <v/>
      </c>
      <c r="O9" s="15" t="str">
        <f t="shared" si="13"/>
        <v/>
      </c>
      <c r="P9" s="15" t="str">
        <f t="shared" si="2"/>
        <v/>
      </c>
      <c r="Q9" s="15" t="str">
        <f t="shared" si="3"/>
        <v/>
      </c>
      <c r="R9" s="15" t="str">
        <f t="shared" si="4"/>
        <v/>
      </c>
      <c r="S9" s="15" t="str">
        <f t="shared" si="5"/>
        <v/>
      </c>
      <c r="T9" s="15" t="str">
        <f t="shared" si="6"/>
        <v/>
      </c>
      <c r="U9" s="15" t="str">
        <f t="shared" si="7"/>
        <v/>
      </c>
      <c r="V9" s="15" t="str">
        <f t="shared" si="8"/>
        <v/>
      </c>
      <c r="W9" s="15" t="str">
        <f t="shared" si="9"/>
        <v/>
      </c>
      <c r="X9" s="15" t="str">
        <f t="shared" si="10"/>
        <v/>
      </c>
      <c r="Y9" s="15" t="str">
        <f t="shared" si="11"/>
        <v/>
      </c>
      <c r="Z9" s="15" t="str">
        <f t="shared" si="12"/>
        <v/>
      </c>
      <c r="AA9" s="6">
        <f>'point-grade'!$I$2</f>
        <v>0</v>
      </c>
    </row>
    <row r="10" spans="1:27" ht="26.4" x14ac:dyDescent="0.25">
      <c r="A10" s="13" t="str">
        <f>'point-grade'!T4</f>
        <v/>
      </c>
      <c r="B10" s="116" t="str">
        <f>IF(A10="","",COUNTIF('point-grade'!AT$5:AT$54,"4"))</f>
        <v/>
      </c>
      <c r="C10" s="116" t="str">
        <f>IF(A10="","",COUNTIF('point-grade'!AT$5:AT$54,"3.5"))</f>
        <v/>
      </c>
      <c r="D10" s="116" t="str">
        <f>IF(A10="","",COUNTIF('point-grade'!AT$5:AT$54,"3"))</f>
        <v/>
      </c>
      <c r="E10" s="116" t="str">
        <f>IF(A10="","",COUNTIF('point-grade'!AT$5:AT$54,"2.5"))</f>
        <v/>
      </c>
      <c r="F10" s="116" t="str">
        <f>IF(A10="","",COUNTIF('point-grade'!AT$5:AT$54,"2"))</f>
        <v/>
      </c>
      <c r="G10" s="116" t="str">
        <f>IF(A10="","",COUNTIF('point-grade'!AT$5:AT$54,"1.5"))</f>
        <v/>
      </c>
      <c r="H10" s="116" t="str">
        <f>IF(A10="","",COUNTIF('point-grade'!AT$5:AT$54,"1"))</f>
        <v/>
      </c>
      <c r="I10" s="116" t="str">
        <f>IF(A10="","",COUNTIF('point-grade'!AT$5:AT$54,"0"))</f>
        <v/>
      </c>
      <c r="J10" s="116" t="str">
        <f>IF(A10="","",COUNTIF('point-grade'!AT$5:AT$54,"ร"))</f>
        <v/>
      </c>
      <c r="K10" s="116" t="str">
        <f>IF(A10="","",COUNTIF('point-grade'!AT$5:AT$54,"มส"))</f>
        <v/>
      </c>
      <c r="L10" s="36" t="str">
        <f t="shared" si="0"/>
        <v/>
      </c>
      <c r="M10" s="15" t="str">
        <f>'point-grade'!T$56</f>
        <v/>
      </c>
      <c r="N10" s="15" t="str">
        <f t="shared" si="1"/>
        <v/>
      </c>
      <c r="O10" s="15" t="str">
        <f>IF(A10="","",SUM(Q10:S10))</f>
        <v/>
      </c>
      <c r="P10" s="15" t="str">
        <f t="shared" si="2"/>
        <v/>
      </c>
      <c r="Q10" s="15" t="str">
        <f t="shared" si="3"/>
        <v/>
      </c>
      <c r="R10" s="15" t="str">
        <f t="shared" si="4"/>
        <v/>
      </c>
      <c r="S10" s="15" t="str">
        <f t="shared" si="5"/>
        <v/>
      </c>
      <c r="T10" s="15" t="str">
        <f t="shared" si="6"/>
        <v/>
      </c>
      <c r="U10" s="15" t="str">
        <f t="shared" si="7"/>
        <v/>
      </c>
      <c r="V10" s="15" t="str">
        <f t="shared" si="8"/>
        <v/>
      </c>
      <c r="W10" s="15" t="str">
        <f t="shared" si="9"/>
        <v/>
      </c>
      <c r="X10" s="15" t="str">
        <f t="shared" si="10"/>
        <v/>
      </c>
      <c r="Y10" s="15" t="str">
        <f t="shared" si="11"/>
        <v/>
      </c>
      <c r="Z10" s="15" t="str">
        <f t="shared" si="12"/>
        <v/>
      </c>
      <c r="AA10" s="6">
        <f>'point-grade'!$I$2</f>
        <v>0</v>
      </c>
    </row>
    <row r="11" spans="1:27" ht="26.4" x14ac:dyDescent="0.25">
      <c r="A11" s="13" t="str">
        <f>'point-grade'!U4</f>
        <v/>
      </c>
      <c r="B11" s="116" t="str">
        <f>IF(A11="","",COUNTIF('point-grade'!AU$5:AU$54,"4"))</f>
        <v/>
      </c>
      <c r="C11" s="116" t="str">
        <f>IF(A11="","",COUNTIF('point-grade'!AU$5:AU$54,"3.5"))</f>
        <v/>
      </c>
      <c r="D11" s="116" t="str">
        <f>IF(A11="","",COUNTIF('point-grade'!AU$5:AU$54,"3"))</f>
        <v/>
      </c>
      <c r="E11" s="116" t="str">
        <f>IF(A11="","",COUNTIF('point-grade'!AU$5:AU$54,"2.5"))</f>
        <v/>
      </c>
      <c r="F11" s="116" t="str">
        <f>IF(A11="","",COUNTIF('point-grade'!AU$5:AU$54,"2"))</f>
        <v/>
      </c>
      <c r="G11" s="116" t="str">
        <f>IF(A11="","",COUNTIF('point-grade'!AU$5:AU$54,"1.5"))</f>
        <v/>
      </c>
      <c r="H11" s="116" t="str">
        <f>IF(A11="","",COUNTIF('point-grade'!AU$5:AU$54,"1"))</f>
        <v/>
      </c>
      <c r="I11" s="116" t="str">
        <f>IF(A11="","",COUNTIF('point-grade'!AU$5:AU$54,"0"))</f>
        <v/>
      </c>
      <c r="J11" s="116" t="str">
        <f>IF(A11="","",COUNTIF('point-grade'!AU$5:AU$54,"ร"))</f>
        <v/>
      </c>
      <c r="K11" s="116" t="str">
        <f>IF(A11="","",COUNTIF('point-grade'!AU$5:AU$54,"มส"))</f>
        <v/>
      </c>
      <c r="L11" s="36" t="str">
        <f>IF(A11="","",SUM(B11:K11))</f>
        <v/>
      </c>
      <c r="M11" s="15" t="str">
        <f>'point-grade'!U$56</f>
        <v/>
      </c>
      <c r="N11" s="15" t="str">
        <f t="shared" si="1"/>
        <v/>
      </c>
      <c r="O11" s="15" t="str">
        <f t="shared" si="13"/>
        <v/>
      </c>
      <c r="P11" s="15" t="str">
        <f t="shared" si="2"/>
        <v/>
      </c>
      <c r="Q11" s="15" t="str">
        <f t="shared" si="3"/>
        <v/>
      </c>
      <c r="R11" s="15" t="str">
        <f t="shared" si="4"/>
        <v/>
      </c>
      <c r="S11" s="15" t="str">
        <f t="shared" si="5"/>
        <v/>
      </c>
      <c r="T11" s="15" t="str">
        <f t="shared" si="6"/>
        <v/>
      </c>
      <c r="U11" s="15" t="str">
        <f t="shared" si="7"/>
        <v/>
      </c>
      <c r="V11" s="15" t="str">
        <f t="shared" si="8"/>
        <v/>
      </c>
      <c r="W11" s="15" t="str">
        <f t="shared" si="9"/>
        <v/>
      </c>
      <c r="X11" s="15" t="str">
        <f t="shared" si="10"/>
        <v/>
      </c>
      <c r="Y11" s="15" t="str">
        <f t="shared" si="11"/>
        <v/>
      </c>
      <c r="Z11" s="15" t="str">
        <f t="shared" si="12"/>
        <v/>
      </c>
      <c r="AA11" s="6">
        <f>'point-grade'!$I$2</f>
        <v>0</v>
      </c>
    </row>
    <row r="12" spans="1:27" ht="26.4" x14ac:dyDescent="0.25">
      <c r="A12" s="13" t="str">
        <f>'point-grade'!V4</f>
        <v/>
      </c>
      <c r="B12" s="116" t="str">
        <f>IF(A12="","",COUNTIF('point-grade'!AV$5:AV$54,"4"))</f>
        <v/>
      </c>
      <c r="C12" s="116" t="str">
        <f>IF(A12="","",COUNTIF('point-grade'!AV$5:AV$54,"3.5"))</f>
        <v/>
      </c>
      <c r="D12" s="116" t="str">
        <f>IF(A12="","",COUNTIF('point-grade'!AV$5:AV$54,"3"))</f>
        <v/>
      </c>
      <c r="E12" s="116" t="str">
        <f>IF(A12="","",COUNTIF('point-grade'!AV$5:AV$54,"2.5"))</f>
        <v/>
      </c>
      <c r="F12" s="116" t="str">
        <f>IF(A12="","",COUNTIF('point-grade'!AV$5:AV$54,"2"))</f>
        <v/>
      </c>
      <c r="G12" s="116" t="str">
        <f>IF(A12="","",COUNTIF('point-grade'!AV$5:AV$54,"1.5"))</f>
        <v/>
      </c>
      <c r="H12" s="116" t="str">
        <f>IF(A12="","",COUNTIF('point-grade'!AV$5:AV$54,"1"))</f>
        <v/>
      </c>
      <c r="I12" s="116" t="str">
        <f>IF(A12="","",COUNTIF('point-grade'!AV$5:AV$54,"0"))</f>
        <v/>
      </c>
      <c r="J12" s="116" t="str">
        <f>IF(A12="","",COUNTIF('point-grade'!AV$5:AV$54,"ร"))</f>
        <v/>
      </c>
      <c r="K12" s="116" t="str">
        <f>IF(A12="","",COUNTIF('point-grade'!AV$5:AV$54,"มส"))</f>
        <v/>
      </c>
      <c r="L12" s="36" t="str">
        <f t="shared" ref="L12:L27" si="14">IF(A12="","",SUM(B12:K12))</f>
        <v/>
      </c>
      <c r="M12" s="15" t="str">
        <f>'point-grade'!V56</f>
        <v/>
      </c>
      <c r="N12" s="15" t="str">
        <f t="shared" si="1"/>
        <v/>
      </c>
      <c r="O12" s="15" t="str">
        <f t="shared" si="13"/>
        <v/>
      </c>
      <c r="P12" s="15" t="str">
        <f t="shared" si="2"/>
        <v/>
      </c>
      <c r="Q12" s="15" t="str">
        <f t="shared" si="3"/>
        <v/>
      </c>
      <c r="R12" s="15" t="str">
        <f t="shared" si="4"/>
        <v/>
      </c>
      <c r="S12" s="15" t="str">
        <f t="shared" si="5"/>
        <v/>
      </c>
      <c r="T12" s="15" t="str">
        <f t="shared" si="6"/>
        <v/>
      </c>
      <c r="U12" s="15" t="str">
        <f t="shared" si="7"/>
        <v/>
      </c>
      <c r="V12" s="15" t="str">
        <f t="shared" si="8"/>
        <v/>
      </c>
      <c r="W12" s="15" t="str">
        <f t="shared" si="9"/>
        <v/>
      </c>
      <c r="X12" s="15" t="str">
        <f t="shared" si="10"/>
        <v/>
      </c>
      <c r="Y12" s="15" t="str">
        <f t="shared" si="11"/>
        <v/>
      </c>
      <c r="Z12" s="15" t="str">
        <f t="shared" si="12"/>
        <v/>
      </c>
      <c r="AA12" s="6">
        <f>'point-grade'!$I$2</f>
        <v>0</v>
      </c>
    </row>
    <row r="13" spans="1:27" ht="26.4" x14ac:dyDescent="0.25">
      <c r="A13" s="13" t="str">
        <f>'point-grade'!W4</f>
        <v/>
      </c>
      <c r="B13" s="116" t="str">
        <f>IF(A13="","",COUNTIF('point-grade'!AW$5:AW$54,"4"))</f>
        <v/>
      </c>
      <c r="C13" s="116" t="str">
        <f>IF(A13="","",COUNTIF('point-grade'!AW$5:AW$54,"3.5"))</f>
        <v/>
      </c>
      <c r="D13" s="116" t="str">
        <f>IF(A13="","",COUNTIF('point-grade'!AW$5:AW$54,"3"))</f>
        <v/>
      </c>
      <c r="E13" s="116" t="str">
        <f>IF(A13="","",COUNTIF('point-grade'!AW$5:AW$54,"2.5"))</f>
        <v/>
      </c>
      <c r="F13" s="116" t="str">
        <f>IF(A13="","",COUNTIF('point-grade'!AW$5:AW$54,"2"))</f>
        <v/>
      </c>
      <c r="G13" s="116" t="str">
        <f>IF(A13="","",COUNTIF('point-grade'!AW$5:AW$54,"1.5"))</f>
        <v/>
      </c>
      <c r="H13" s="116" t="str">
        <f>IF(A13="","",COUNTIF('point-grade'!AW$5:AW$54,"1"))</f>
        <v/>
      </c>
      <c r="I13" s="116" t="str">
        <f>IF(A13="","",COUNTIF('point-grade'!AW$5:AW$54,"0"))</f>
        <v/>
      </c>
      <c r="J13" s="116" t="str">
        <f>IF(A13="","",COUNTIF('point-grade'!AW$5:AW$54,"ร"))</f>
        <v/>
      </c>
      <c r="K13" s="116" t="str">
        <f>IF(A13="","",COUNTIF('point-grade'!AW$5:AW$54,"มส"))</f>
        <v/>
      </c>
      <c r="L13" s="36" t="str">
        <f t="shared" si="14"/>
        <v/>
      </c>
      <c r="M13" s="15" t="str">
        <f>'point-grade'!W56</f>
        <v/>
      </c>
      <c r="N13" s="15" t="str">
        <f t="shared" si="1"/>
        <v/>
      </c>
      <c r="O13" s="15" t="str">
        <f t="shared" si="13"/>
        <v/>
      </c>
      <c r="P13" s="15" t="str">
        <f t="shared" si="2"/>
        <v/>
      </c>
      <c r="Q13" s="15" t="str">
        <f t="shared" si="3"/>
        <v/>
      </c>
      <c r="R13" s="15" t="str">
        <f t="shared" si="4"/>
        <v/>
      </c>
      <c r="S13" s="15" t="str">
        <f t="shared" si="5"/>
        <v/>
      </c>
      <c r="T13" s="15" t="str">
        <f t="shared" si="6"/>
        <v/>
      </c>
      <c r="U13" s="15" t="str">
        <f t="shared" si="7"/>
        <v/>
      </c>
      <c r="V13" s="15" t="str">
        <f t="shared" si="8"/>
        <v/>
      </c>
      <c r="W13" s="15" t="str">
        <f t="shared" si="9"/>
        <v/>
      </c>
      <c r="X13" s="15" t="str">
        <f t="shared" si="10"/>
        <v/>
      </c>
      <c r="Y13" s="15" t="str">
        <f t="shared" si="11"/>
        <v/>
      </c>
      <c r="Z13" s="15" t="str">
        <f t="shared" si="12"/>
        <v/>
      </c>
      <c r="AA13" s="6">
        <f>'point-grade'!$I$2</f>
        <v>0</v>
      </c>
    </row>
    <row r="14" spans="1:27" ht="26.4" x14ac:dyDescent="0.25">
      <c r="A14" s="13" t="str">
        <f>'point-grade'!X4</f>
        <v/>
      </c>
      <c r="B14" s="116" t="str">
        <f>IF(A14="","",COUNTIF('point-grade'!AX$5:AX$54,"4"))</f>
        <v/>
      </c>
      <c r="C14" s="116" t="str">
        <f>IF(A14="","",COUNTIF('point-grade'!AX$5:AX$54,"3.5"))</f>
        <v/>
      </c>
      <c r="D14" s="116" t="str">
        <f>IF(A14="","",COUNTIF('point-grade'!AX$5:AX$54,"3"))</f>
        <v/>
      </c>
      <c r="E14" s="116" t="str">
        <f>IF(A14="","",COUNTIF('point-grade'!AX$5:AX$54,"2.5"))</f>
        <v/>
      </c>
      <c r="F14" s="116" t="str">
        <f>IF(A14="","",COUNTIF('point-grade'!AX$5:AX$54,"2"))</f>
        <v/>
      </c>
      <c r="G14" s="116" t="str">
        <f>IF(A14="","",COUNTIF('point-grade'!AX$5:AX$54,"1.5"))</f>
        <v/>
      </c>
      <c r="H14" s="116" t="str">
        <f>IF(A14="","",COUNTIF('point-grade'!AX$5:AX$54,"1"))</f>
        <v/>
      </c>
      <c r="I14" s="116" t="str">
        <f>IF(A14="","",COUNTIF('point-grade'!AX$5:AX$54,"0"))</f>
        <v/>
      </c>
      <c r="J14" s="116" t="str">
        <f>IF(A14="","",COUNTIF('point-grade'!AX$5:AX$54,"ร"))</f>
        <v/>
      </c>
      <c r="K14" s="116" t="str">
        <f>IF(A14="","",COUNTIF('point-grade'!AX$5:AX$54,"มส"))</f>
        <v/>
      </c>
      <c r="L14" s="36" t="str">
        <f t="shared" si="14"/>
        <v/>
      </c>
      <c r="M14" s="15" t="str">
        <f>'point-grade'!X56</f>
        <v/>
      </c>
      <c r="N14" s="15" t="str">
        <f t="shared" si="1"/>
        <v/>
      </c>
      <c r="O14" s="15" t="str">
        <f t="shared" si="13"/>
        <v/>
      </c>
      <c r="P14" s="15" t="str">
        <f t="shared" si="2"/>
        <v/>
      </c>
      <c r="Q14" s="15" t="str">
        <f t="shared" si="3"/>
        <v/>
      </c>
      <c r="R14" s="15" t="str">
        <f t="shared" si="4"/>
        <v/>
      </c>
      <c r="S14" s="15" t="str">
        <f t="shared" si="5"/>
        <v/>
      </c>
      <c r="T14" s="15" t="str">
        <f t="shared" si="6"/>
        <v/>
      </c>
      <c r="U14" s="15" t="str">
        <f t="shared" si="7"/>
        <v/>
      </c>
      <c r="V14" s="15" t="str">
        <f t="shared" si="8"/>
        <v/>
      </c>
      <c r="W14" s="15" t="str">
        <f t="shared" si="9"/>
        <v/>
      </c>
      <c r="X14" s="15" t="str">
        <f t="shared" si="10"/>
        <v/>
      </c>
      <c r="Y14" s="15" t="str">
        <f t="shared" si="11"/>
        <v/>
      </c>
      <c r="Z14" s="15" t="str">
        <f t="shared" si="12"/>
        <v/>
      </c>
      <c r="AA14" s="6">
        <f>'point-grade'!$I$2</f>
        <v>0</v>
      </c>
    </row>
    <row r="15" spans="1:27" ht="26.4" x14ac:dyDescent="0.25">
      <c r="A15" s="13" t="str">
        <f>'point-grade'!Y4</f>
        <v/>
      </c>
      <c r="B15" s="116" t="str">
        <f>IF(A15="","",COUNTIF('point-grade'!AY$5:AY$54,"4"))</f>
        <v/>
      </c>
      <c r="C15" s="116" t="str">
        <f>IF(A15="","",COUNTIF('point-grade'!AY$5:AY$54,"3.5"))</f>
        <v/>
      </c>
      <c r="D15" s="116" t="str">
        <f>IF(A15="","",COUNTIF('point-grade'!AY$5:AY$54,"3"))</f>
        <v/>
      </c>
      <c r="E15" s="116" t="str">
        <f>IF(A15="","",COUNTIF('point-grade'!AY$5:AY$54,"2.5"))</f>
        <v/>
      </c>
      <c r="F15" s="116" t="str">
        <f>IF(A15="","",COUNTIF('point-grade'!AY$5:AY$54,"2"))</f>
        <v/>
      </c>
      <c r="G15" s="116" t="str">
        <f>IF(A15="","",COUNTIF('point-grade'!AY$5:AY$54,"1.5"))</f>
        <v/>
      </c>
      <c r="H15" s="116" t="str">
        <f>IF(A15="","",COUNTIF('point-grade'!AY$5:AY$54,"1"))</f>
        <v/>
      </c>
      <c r="I15" s="116" t="str">
        <f>IF(A15="","",COUNTIF('point-grade'!AY$5:AY$54,"0"))</f>
        <v/>
      </c>
      <c r="J15" s="116" t="str">
        <f>IF(A15="","",COUNTIF('point-grade'!AY$5:AY$54,"ร"))</f>
        <v/>
      </c>
      <c r="K15" s="116" t="str">
        <f>IF(A15="","",COUNTIF('point-grade'!AY$5:AY$54,"มส"))</f>
        <v/>
      </c>
      <c r="L15" s="36" t="str">
        <f t="shared" si="14"/>
        <v/>
      </c>
      <c r="M15" s="15" t="str">
        <f>'point-grade'!Y56</f>
        <v/>
      </c>
      <c r="N15" s="15" t="str">
        <f t="shared" si="1"/>
        <v/>
      </c>
      <c r="O15" s="15" t="str">
        <f t="shared" si="13"/>
        <v/>
      </c>
      <c r="P15" s="15" t="str">
        <f t="shared" si="2"/>
        <v/>
      </c>
      <c r="Q15" s="15" t="str">
        <f t="shared" si="3"/>
        <v/>
      </c>
      <c r="R15" s="15" t="str">
        <f t="shared" si="4"/>
        <v/>
      </c>
      <c r="S15" s="15" t="str">
        <f t="shared" si="5"/>
        <v/>
      </c>
      <c r="T15" s="15" t="str">
        <f t="shared" si="6"/>
        <v/>
      </c>
      <c r="U15" s="15" t="str">
        <f t="shared" si="7"/>
        <v/>
      </c>
      <c r="V15" s="15" t="str">
        <f t="shared" si="8"/>
        <v/>
      </c>
      <c r="W15" s="15" t="str">
        <f t="shared" si="9"/>
        <v/>
      </c>
      <c r="X15" s="15" t="str">
        <f t="shared" si="10"/>
        <v/>
      </c>
      <c r="Y15" s="15" t="str">
        <f t="shared" si="11"/>
        <v/>
      </c>
      <c r="Z15" s="15" t="str">
        <f t="shared" si="12"/>
        <v/>
      </c>
      <c r="AA15" s="6">
        <f>'point-grade'!$I$2</f>
        <v>0</v>
      </c>
    </row>
    <row r="16" spans="1:27" ht="26.4" x14ac:dyDescent="0.25">
      <c r="A16" s="13" t="str">
        <f>'point-grade'!Z4</f>
        <v/>
      </c>
      <c r="B16" s="116" t="str">
        <f>IF(A16="","",COUNTIF('point-grade'!AZ$5:AZ$54,"4"))</f>
        <v/>
      </c>
      <c r="C16" s="116" t="str">
        <f>IF(A16="","",COUNTIF('point-grade'!AZ$5:AZ$54,"3.5"))</f>
        <v/>
      </c>
      <c r="D16" s="116" t="str">
        <f>IF(A16="","",COUNTIF('point-grade'!AZ$5:AZ$54,"3"))</f>
        <v/>
      </c>
      <c r="E16" s="116" t="str">
        <f>IF(A16="","",COUNTIF('point-grade'!AZ$5:AZ$54,"2.5"))</f>
        <v/>
      </c>
      <c r="F16" s="116" t="str">
        <f>IF(A16="","",COUNTIF('point-grade'!AZ$5:AZ$54,"2"))</f>
        <v/>
      </c>
      <c r="G16" s="116" t="str">
        <f>IF(A16="","",COUNTIF('point-grade'!AZ$5:AZ$54,"1.5"))</f>
        <v/>
      </c>
      <c r="H16" s="116" t="str">
        <f>IF(A16="","",COUNTIF('point-grade'!AZ$5:AZ$54,"1"))</f>
        <v/>
      </c>
      <c r="I16" s="116" t="str">
        <f>IF(A16="","",COUNTIF('point-grade'!AZ$5:AZ$54,"0"))</f>
        <v/>
      </c>
      <c r="J16" s="116" t="str">
        <f>IF(A16="","",COUNTIF('point-grade'!AZ$5:AZ$54,"ร"))</f>
        <v/>
      </c>
      <c r="K16" s="116" t="str">
        <f>IF(A16="","",COUNTIF('point-grade'!AZ$5:AZ$54,"มส"))</f>
        <v/>
      </c>
      <c r="L16" s="36" t="str">
        <f t="shared" si="14"/>
        <v/>
      </c>
      <c r="M16" s="15" t="str">
        <f>'point-grade'!Z56</f>
        <v/>
      </c>
      <c r="N16" s="15" t="str">
        <f t="shared" si="1"/>
        <v/>
      </c>
      <c r="O16" s="15" t="str">
        <f t="shared" si="13"/>
        <v/>
      </c>
      <c r="P16" s="15" t="str">
        <f t="shared" si="2"/>
        <v/>
      </c>
      <c r="Q16" s="15" t="str">
        <f t="shared" si="3"/>
        <v/>
      </c>
      <c r="R16" s="15" t="str">
        <f t="shared" si="4"/>
        <v/>
      </c>
      <c r="S16" s="15" t="str">
        <f t="shared" si="5"/>
        <v/>
      </c>
      <c r="T16" s="15" t="str">
        <f t="shared" si="6"/>
        <v/>
      </c>
      <c r="U16" s="15" t="str">
        <f t="shared" si="7"/>
        <v/>
      </c>
      <c r="V16" s="15" t="str">
        <f t="shared" si="8"/>
        <v/>
      </c>
      <c r="W16" s="15" t="str">
        <f t="shared" si="9"/>
        <v/>
      </c>
      <c r="X16" s="15" t="str">
        <f t="shared" si="10"/>
        <v/>
      </c>
      <c r="Y16" s="15" t="str">
        <f t="shared" si="11"/>
        <v/>
      </c>
      <c r="Z16" s="15" t="str">
        <f t="shared" si="12"/>
        <v/>
      </c>
      <c r="AA16" s="6">
        <f>'point-grade'!$I$2</f>
        <v>0</v>
      </c>
    </row>
    <row r="17" spans="1:27" ht="26.4" x14ac:dyDescent="0.25">
      <c r="A17" s="13" t="str">
        <f>'point-grade'!AA4</f>
        <v/>
      </c>
      <c r="B17" s="116" t="str">
        <f>IF(A17="","",COUNTIF('point-grade'!BA$5:BA$54,"4"))</f>
        <v/>
      </c>
      <c r="C17" s="116" t="str">
        <f>IF(A17="","",COUNTIF('point-grade'!BA$5:BA$54,"3.5"))</f>
        <v/>
      </c>
      <c r="D17" s="116" t="str">
        <f>IF(A17="","",COUNTIF('point-grade'!BA$5:BA$54,"3"))</f>
        <v/>
      </c>
      <c r="E17" s="116" t="str">
        <f>IF(A17="","",COUNTIF('point-grade'!BA$5:BA$54,"2.5"))</f>
        <v/>
      </c>
      <c r="F17" s="116" t="str">
        <f>IF(A17="","",COUNTIF('point-grade'!BA$5:BA$54,"2"))</f>
        <v/>
      </c>
      <c r="G17" s="116" t="str">
        <f>IF(A17="","",COUNTIF('point-grade'!BA$5:BA$54,"1.5"))</f>
        <v/>
      </c>
      <c r="H17" s="116" t="str">
        <f>IF(A17="","",COUNTIF('point-grade'!BA$5:BA$54,"1"))</f>
        <v/>
      </c>
      <c r="I17" s="116" t="str">
        <f>IF(A17="","",COUNTIF('point-grade'!BA$5:BA$54,"0"))</f>
        <v/>
      </c>
      <c r="J17" s="116" t="str">
        <f>IF(A17="","",COUNTIF('point-grade'!BA$5:BA$54,"ร"))</f>
        <v/>
      </c>
      <c r="K17" s="116" t="str">
        <f>IF(A17="","",COUNTIF('point-grade'!BA$5:BA$54,"มส"))</f>
        <v/>
      </c>
      <c r="L17" s="36" t="str">
        <f t="shared" si="14"/>
        <v/>
      </c>
      <c r="M17" s="15" t="str">
        <f>'point-grade'!AA56</f>
        <v/>
      </c>
      <c r="N17" s="15" t="str">
        <f t="shared" si="1"/>
        <v/>
      </c>
      <c r="O17" s="15" t="str">
        <f t="shared" si="13"/>
        <v/>
      </c>
      <c r="P17" s="15" t="str">
        <f t="shared" si="2"/>
        <v/>
      </c>
      <c r="Q17" s="15" t="str">
        <f t="shared" si="3"/>
        <v/>
      </c>
      <c r="R17" s="15" t="str">
        <f t="shared" si="4"/>
        <v/>
      </c>
      <c r="S17" s="15" t="str">
        <f t="shared" si="5"/>
        <v/>
      </c>
      <c r="T17" s="15" t="str">
        <f t="shared" si="6"/>
        <v/>
      </c>
      <c r="U17" s="15" t="str">
        <f t="shared" si="7"/>
        <v/>
      </c>
      <c r="V17" s="15" t="str">
        <f t="shared" si="8"/>
        <v/>
      </c>
      <c r="W17" s="15" t="str">
        <f t="shared" si="9"/>
        <v/>
      </c>
      <c r="X17" s="15" t="str">
        <f t="shared" si="10"/>
        <v/>
      </c>
      <c r="Y17" s="15" t="str">
        <f t="shared" si="11"/>
        <v/>
      </c>
      <c r="Z17" s="15" t="str">
        <f t="shared" si="12"/>
        <v/>
      </c>
      <c r="AA17" s="6">
        <f>'point-grade'!$I$2</f>
        <v>0</v>
      </c>
    </row>
    <row r="18" spans="1:27" ht="26.4" x14ac:dyDescent="0.25">
      <c r="A18" s="13" t="str">
        <f>'point-grade'!AB4</f>
        <v/>
      </c>
      <c r="B18" s="116" t="str">
        <f>IF(A18="","",COUNTIF('point-grade'!BB$5:BB$54,"4"))</f>
        <v/>
      </c>
      <c r="C18" s="116" t="str">
        <f>IF(A18="","",COUNTIF('point-grade'!BB$5:BB$54,"3.5"))</f>
        <v/>
      </c>
      <c r="D18" s="116" t="str">
        <f>IF(A18="","",COUNTIF('point-grade'!BB$5:BB$54,"3"))</f>
        <v/>
      </c>
      <c r="E18" s="116" t="str">
        <f>IF(A18="","",COUNTIF('point-grade'!BB$5:BB$54,"2.5"))</f>
        <v/>
      </c>
      <c r="F18" s="116" t="str">
        <f>IF(A18="","",COUNTIF('point-grade'!BB$5:BB$54,"2"))</f>
        <v/>
      </c>
      <c r="G18" s="116" t="str">
        <f>IF(A18="","",COUNTIF('point-grade'!BB$5:BB$54,"1.5"))</f>
        <v/>
      </c>
      <c r="H18" s="116" t="str">
        <f>IF(A18="","",COUNTIF('point-grade'!BB$5:BB$54,"1"))</f>
        <v/>
      </c>
      <c r="I18" s="116" t="str">
        <f>IF(A18="","",COUNTIF('point-grade'!BB$5:BB$54,"0"))</f>
        <v/>
      </c>
      <c r="J18" s="116" t="str">
        <f>IF(A18="","",COUNTIF('point-grade'!BB$5:BB$54,"ร"))</f>
        <v/>
      </c>
      <c r="K18" s="116" t="str">
        <f>IF(A18="","",COUNTIF('point-grade'!BB$5:BB$54,"มส"))</f>
        <v/>
      </c>
      <c r="L18" s="36" t="str">
        <f t="shared" si="14"/>
        <v/>
      </c>
      <c r="M18" s="15" t="str">
        <f>'point-grade'!AB$56</f>
        <v/>
      </c>
      <c r="N18" s="15" t="str">
        <f t="shared" si="1"/>
        <v/>
      </c>
      <c r="O18" s="15" t="str">
        <f t="shared" si="13"/>
        <v/>
      </c>
      <c r="P18" s="15" t="str">
        <f t="shared" si="2"/>
        <v/>
      </c>
      <c r="Q18" s="15" t="str">
        <f t="shared" si="3"/>
        <v/>
      </c>
      <c r="R18" s="15" t="str">
        <f t="shared" si="4"/>
        <v/>
      </c>
      <c r="S18" s="15" t="str">
        <f t="shared" si="5"/>
        <v/>
      </c>
      <c r="T18" s="15" t="str">
        <f t="shared" si="6"/>
        <v/>
      </c>
      <c r="U18" s="15" t="str">
        <f t="shared" si="7"/>
        <v/>
      </c>
      <c r="V18" s="15" t="str">
        <f t="shared" si="8"/>
        <v/>
      </c>
      <c r="W18" s="15" t="str">
        <f t="shared" si="9"/>
        <v/>
      </c>
      <c r="X18" s="15" t="str">
        <f t="shared" si="10"/>
        <v/>
      </c>
      <c r="Y18" s="15" t="str">
        <f t="shared" si="11"/>
        <v/>
      </c>
      <c r="Z18" s="15" t="str">
        <f t="shared" si="12"/>
        <v/>
      </c>
      <c r="AA18" s="6">
        <f>'point-grade'!$I$2</f>
        <v>0</v>
      </c>
    </row>
    <row r="19" spans="1:27" ht="26.4" x14ac:dyDescent="0.25">
      <c r="A19" s="13" t="str">
        <f>'point-grade'!AC4</f>
        <v/>
      </c>
      <c r="B19" s="116" t="str">
        <f>IF(A19="","",COUNTIF('point-grade'!BC$5:BC$54,"4"))</f>
        <v/>
      </c>
      <c r="C19" s="116" t="str">
        <f>IF(A19="","",COUNTIF('point-grade'!BC$5:BC$54,"3.5"))</f>
        <v/>
      </c>
      <c r="D19" s="116" t="str">
        <f>IF(A19="","",COUNTIF('point-grade'!BC$5:BC$54,"3"))</f>
        <v/>
      </c>
      <c r="E19" s="116" t="str">
        <f>IF(A19="","",COUNTIF('point-grade'!BC$5:BC$54,"2.5"))</f>
        <v/>
      </c>
      <c r="F19" s="116" t="str">
        <f>IF(A19="","",COUNTIF('point-grade'!BC$5:BC$54,"2"))</f>
        <v/>
      </c>
      <c r="G19" s="116" t="str">
        <f>IF(A19="","",COUNTIF('point-grade'!BC$5:BC$54,"1.5"))</f>
        <v/>
      </c>
      <c r="H19" s="116" t="str">
        <f>IF(A19="","",COUNTIF('point-grade'!BC$5:BC$54,"1"))</f>
        <v/>
      </c>
      <c r="I19" s="116" t="str">
        <f>IF(A19="","",COUNTIF('point-grade'!BC$5:BC$54,"0"))</f>
        <v/>
      </c>
      <c r="J19" s="116" t="str">
        <f>IF(A19="","",COUNTIF('point-grade'!BC$5:BC$54,"ร"))</f>
        <v/>
      </c>
      <c r="K19" s="116" t="str">
        <f>IF(A19="","",COUNTIF('point-grade'!BC$5:BC$54,"มส"))</f>
        <v/>
      </c>
      <c r="L19" s="36" t="str">
        <f t="shared" si="14"/>
        <v/>
      </c>
      <c r="M19" s="15" t="str">
        <f>'point-grade'!AC$56</f>
        <v/>
      </c>
      <c r="N19" s="15" t="str">
        <f t="shared" si="1"/>
        <v/>
      </c>
      <c r="O19" s="15" t="str">
        <f t="shared" si="13"/>
        <v/>
      </c>
      <c r="P19" s="15" t="str">
        <f t="shared" si="2"/>
        <v/>
      </c>
      <c r="Q19" s="15" t="str">
        <f t="shared" si="3"/>
        <v/>
      </c>
      <c r="R19" s="15" t="str">
        <f t="shared" si="4"/>
        <v/>
      </c>
      <c r="S19" s="15" t="str">
        <f t="shared" si="5"/>
        <v/>
      </c>
      <c r="T19" s="15" t="str">
        <f t="shared" si="6"/>
        <v/>
      </c>
      <c r="U19" s="15" t="str">
        <f t="shared" si="7"/>
        <v/>
      </c>
      <c r="V19" s="15" t="str">
        <f t="shared" si="8"/>
        <v/>
      </c>
      <c r="W19" s="15" t="str">
        <f t="shared" si="9"/>
        <v/>
      </c>
      <c r="X19" s="15" t="str">
        <f t="shared" si="10"/>
        <v/>
      </c>
      <c r="Y19" s="15" t="str">
        <f t="shared" si="11"/>
        <v/>
      </c>
      <c r="Z19" s="15" t="str">
        <f t="shared" si="12"/>
        <v/>
      </c>
      <c r="AA19" s="6">
        <f>'point-grade'!$I$2</f>
        <v>0</v>
      </c>
    </row>
    <row r="20" spans="1:27" ht="26.4" x14ac:dyDescent="0.25">
      <c r="A20" s="13" t="str">
        <f>'point-grade'!AD4</f>
        <v/>
      </c>
      <c r="B20" s="116" t="str">
        <f>IF(A20="","",COUNTIF('point-grade'!BD$5:BD$54,"4"))</f>
        <v/>
      </c>
      <c r="C20" s="116" t="str">
        <f>IF(A20="","",COUNTIF('point-grade'!BD$5:BD$54,"3.5"))</f>
        <v/>
      </c>
      <c r="D20" s="116" t="str">
        <f>IF(A20="","",COUNTIF('point-grade'!BD$5:BD$54,"3"))</f>
        <v/>
      </c>
      <c r="E20" s="116" t="str">
        <f>IF(A20="","",COUNTIF('point-grade'!BD$5:BD$54,"2.5"))</f>
        <v/>
      </c>
      <c r="F20" s="116" t="str">
        <f>IF(A20="","",COUNTIF('point-grade'!BD$5:BD$54,"2"))</f>
        <v/>
      </c>
      <c r="G20" s="116" t="str">
        <f>IF(A20="","",COUNTIF('point-grade'!BD$5:BD$54,"1.5"))</f>
        <v/>
      </c>
      <c r="H20" s="116" t="str">
        <f>IF(A20="","",COUNTIF('point-grade'!BD$5:BD$54,"1"))</f>
        <v/>
      </c>
      <c r="I20" s="116" t="str">
        <f>IF(A20="","",COUNTIF('point-grade'!BD$5:BD$54,"0"))</f>
        <v/>
      </c>
      <c r="J20" s="116" t="str">
        <f>IF(A20="","",COUNTIF('point-grade'!BD$5:BD$54,"ร"))</f>
        <v/>
      </c>
      <c r="K20" s="116" t="str">
        <f>IF(A20="","",COUNTIF('point-grade'!BD$5:BD$54,"มส"))</f>
        <v/>
      </c>
      <c r="L20" s="36" t="str">
        <f t="shared" si="14"/>
        <v/>
      </c>
      <c r="M20" s="15" t="str">
        <f>'point-grade'!AD$56</f>
        <v/>
      </c>
      <c r="N20" s="15" t="str">
        <f t="shared" si="1"/>
        <v/>
      </c>
      <c r="O20" s="15" t="str">
        <f t="shared" si="13"/>
        <v/>
      </c>
      <c r="P20" s="15" t="str">
        <f t="shared" si="2"/>
        <v/>
      </c>
      <c r="Q20" s="15" t="str">
        <f t="shared" si="3"/>
        <v/>
      </c>
      <c r="R20" s="15" t="str">
        <f t="shared" si="4"/>
        <v/>
      </c>
      <c r="S20" s="15" t="str">
        <f t="shared" si="5"/>
        <v/>
      </c>
      <c r="T20" s="15" t="str">
        <f t="shared" si="6"/>
        <v/>
      </c>
      <c r="U20" s="15" t="str">
        <f t="shared" si="7"/>
        <v/>
      </c>
      <c r="V20" s="15" t="str">
        <f t="shared" si="8"/>
        <v/>
      </c>
      <c r="W20" s="15" t="str">
        <f t="shared" si="9"/>
        <v/>
      </c>
      <c r="X20" s="15" t="str">
        <f t="shared" si="10"/>
        <v/>
      </c>
      <c r="Y20" s="15" t="str">
        <f t="shared" si="11"/>
        <v/>
      </c>
      <c r="Z20" s="15" t="str">
        <f t="shared" si="12"/>
        <v/>
      </c>
      <c r="AA20" s="6">
        <f>'point-grade'!$I$2</f>
        <v>0</v>
      </c>
    </row>
    <row r="21" spans="1:27" ht="26.4" x14ac:dyDescent="0.25">
      <c r="A21" s="13" t="str">
        <f>'point-grade'!AE4</f>
        <v/>
      </c>
      <c r="B21" s="116" t="str">
        <f>IF(A21="","",COUNTIF('point-grade'!BE$5:BE$54,"4"))</f>
        <v/>
      </c>
      <c r="C21" s="116" t="str">
        <f>IF(A21="","",COUNTIF('point-grade'!BE$5:BE$54,"3.5"))</f>
        <v/>
      </c>
      <c r="D21" s="116" t="str">
        <f>IF(A21="","",COUNTIF('point-grade'!BE$5:BE$54,"3"))</f>
        <v/>
      </c>
      <c r="E21" s="116" t="str">
        <f>IF(A21="","",COUNTIF('point-grade'!BE$5:BE$54,"2.5"))</f>
        <v/>
      </c>
      <c r="F21" s="116" t="str">
        <f>IF(A21="","",COUNTIF('point-grade'!BE$5:BE$54,"2"))</f>
        <v/>
      </c>
      <c r="G21" s="116" t="str">
        <f>IF(A21="","",COUNTIF('point-grade'!BE$5:BE$54,"1.5"))</f>
        <v/>
      </c>
      <c r="H21" s="116" t="str">
        <f>IF(A21="","",COUNTIF('point-grade'!BE$5:BE$54,"1"))</f>
        <v/>
      </c>
      <c r="I21" s="116" t="str">
        <f>IF(A21="","",COUNTIF('point-grade'!BE$5:BE$54,"0"))</f>
        <v/>
      </c>
      <c r="J21" s="116" t="str">
        <f>IF(A21="","",COUNTIF('point-grade'!BE$5:BE$54,"ร"))</f>
        <v/>
      </c>
      <c r="K21" s="116" t="str">
        <f>IF(A21="","",COUNTIF('point-grade'!BE$5:BE$54,"มส"))</f>
        <v/>
      </c>
      <c r="L21" s="36" t="str">
        <f t="shared" si="14"/>
        <v/>
      </c>
      <c r="M21" s="15" t="str">
        <f>'point-grade'!AE$56</f>
        <v/>
      </c>
      <c r="N21" s="15" t="str">
        <f t="shared" si="1"/>
        <v/>
      </c>
      <c r="O21" s="15" t="str">
        <f t="shared" si="13"/>
        <v/>
      </c>
      <c r="P21" s="15" t="str">
        <f t="shared" si="2"/>
        <v/>
      </c>
      <c r="Q21" s="15" t="str">
        <f t="shared" si="3"/>
        <v/>
      </c>
      <c r="R21" s="15" t="str">
        <f t="shared" si="4"/>
        <v/>
      </c>
      <c r="S21" s="15" t="str">
        <f t="shared" si="5"/>
        <v/>
      </c>
      <c r="T21" s="15" t="str">
        <f t="shared" si="6"/>
        <v/>
      </c>
      <c r="U21" s="15" t="str">
        <f t="shared" si="7"/>
        <v/>
      </c>
      <c r="V21" s="15" t="str">
        <f t="shared" si="8"/>
        <v/>
      </c>
      <c r="W21" s="15" t="str">
        <f t="shared" si="9"/>
        <v/>
      </c>
      <c r="X21" s="15" t="str">
        <f t="shared" si="10"/>
        <v/>
      </c>
      <c r="Y21" s="15" t="str">
        <f t="shared" si="11"/>
        <v/>
      </c>
      <c r="Z21" s="15" t="str">
        <f t="shared" si="12"/>
        <v/>
      </c>
      <c r="AA21" s="6">
        <f>'point-grade'!$I$2</f>
        <v>0</v>
      </c>
    </row>
    <row r="22" spans="1:27" ht="26.4" x14ac:dyDescent="0.25">
      <c r="A22" s="13" t="str">
        <f>'point-grade'!AF4</f>
        <v/>
      </c>
      <c r="B22" s="116" t="str">
        <f>IF(A22="","",COUNTIF('point-grade'!BF$5:BF$54,"4"))</f>
        <v/>
      </c>
      <c r="C22" s="116" t="str">
        <f>IF(A22="","",COUNTIF('point-grade'!BF$5:BF$54,"3.5"))</f>
        <v/>
      </c>
      <c r="D22" s="116" t="str">
        <f>IF(A22="","",COUNTIF('point-grade'!BF$5:BF$54,"3"))</f>
        <v/>
      </c>
      <c r="E22" s="116" t="str">
        <f>IF(A22="","",COUNTIF('point-grade'!BF$5:BF$54,"2.5"))</f>
        <v/>
      </c>
      <c r="F22" s="116" t="str">
        <f>IF(A22="","",COUNTIF('point-grade'!BF$5:BF$54,"2"))</f>
        <v/>
      </c>
      <c r="G22" s="116" t="str">
        <f>IF(A22="","",COUNTIF('point-grade'!BF$5:BF$54,"1.5"))</f>
        <v/>
      </c>
      <c r="H22" s="116" t="str">
        <f>IF(A22="","",COUNTIF('point-grade'!BF$5:BF$54,"1"))</f>
        <v/>
      </c>
      <c r="I22" s="116" t="str">
        <f>IF(A22="","",COUNTIF('point-grade'!BF$5:BF$54,"0"))</f>
        <v/>
      </c>
      <c r="J22" s="116" t="str">
        <f>IF(A22="","",COUNTIF('point-grade'!BF$5:BF$54,"ร"))</f>
        <v/>
      </c>
      <c r="K22" s="116" t="str">
        <f>IF(A22="","",COUNTIF('point-grade'!BF$5:BF$54,"มส"))</f>
        <v/>
      </c>
      <c r="L22" s="36" t="str">
        <f t="shared" si="14"/>
        <v/>
      </c>
      <c r="M22" s="15" t="str">
        <f>'point-grade'!AF$56</f>
        <v/>
      </c>
      <c r="N22" s="15" t="str">
        <f t="shared" si="1"/>
        <v/>
      </c>
      <c r="O22" s="15" t="str">
        <f t="shared" si="13"/>
        <v/>
      </c>
      <c r="P22" s="15" t="str">
        <f t="shared" si="2"/>
        <v/>
      </c>
      <c r="Q22" s="15" t="str">
        <f t="shared" si="3"/>
        <v/>
      </c>
      <c r="R22" s="15" t="str">
        <f t="shared" si="4"/>
        <v/>
      </c>
      <c r="S22" s="15" t="str">
        <f t="shared" si="5"/>
        <v/>
      </c>
      <c r="T22" s="15" t="str">
        <f t="shared" si="6"/>
        <v/>
      </c>
      <c r="U22" s="15" t="str">
        <f t="shared" si="7"/>
        <v/>
      </c>
      <c r="V22" s="15" t="str">
        <f t="shared" si="8"/>
        <v/>
      </c>
      <c r="W22" s="15" t="str">
        <f t="shared" si="9"/>
        <v/>
      </c>
      <c r="X22" s="15" t="str">
        <f t="shared" si="10"/>
        <v/>
      </c>
      <c r="Y22" s="15" t="str">
        <f t="shared" si="11"/>
        <v/>
      </c>
      <c r="Z22" s="15" t="str">
        <f t="shared" si="12"/>
        <v/>
      </c>
      <c r="AA22" s="6">
        <f>'point-grade'!$I$2</f>
        <v>0</v>
      </c>
    </row>
    <row r="23" spans="1:27" ht="26.4" x14ac:dyDescent="0.25">
      <c r="A23" s="13" t="str">
        <f>'point-grade'!AG4</f>
        <v/>
      </c>
      <c r="B23" s="116" t="str">
        <f>IF(A23="","",COUNTIF('point-grade'!BG$5:BG$54,"4"))</f>
        <v/>
      </c>
      <c r="C23" s="116" t="str">
        <f>IF(A23="","",COUNTIF('point-grade'!BG$5:BG$54,"3.5"))</f>
        <v/>
      </c>
      <c r="D23" s="116" t="str">
        <f>IF(A23="","",COUNTIF('point-grade'!BG$5:BG$54,"3"))</f>
        <v/>
      </c>
      <c r="E23" s="116" t="str">
        <f>IF(A23="","",COUNTIF('point-grade'!BG$5:BG$54,"2.5"))</f>
        <v/>
      </c>
      <c r="F23" s="116" t="str">
        <f>IF(A23="","",COUNTIF('point-grade'!BG$5:BG$54,"2"))</f>
        <v/>
      </c>
      <c r="G23" s="116" t="str">
        <f>IF(A23="","",COUNTIF('point-grade'!BG$5:BG$54,"1.5"))</f>
        <v/>
      </c>
      <c r="H23" s="116" t="str">
        <f>IF(A23="","",COUNTIF('point-grade'!BG$5:BG$54,"1"))</f>
        <v/>
      </c>
      <c r="I23" s="116" t="str">
        <f>IF(A23="","",COUNTIF('point-grade'!BG$5:BG$54,"0"))</f>
        <v/>
      </c>
      <c r="J23" s="116" t="str">
        <f>IF(A23="","",COUNTIF('point-grade'!BG$5:BG$54,"ร"))</f>
        <v/>
      </c>
      <c r="K23" s="116" t="str">
        <f>IF(A23="","",COUNTIF('point-grade'!BG$5:BG$54,"มส"))</f>
        <v/>
      </c>
      <c r="L23" s="36" t="str">
        <f t="shared" si="14"/>
        <v/>
      </c>
      <c r="M23" s="15" t="str">
        <f>'point-grade'!AG$56</f>
        <v/>
      </c>
      <c r="N23" s="15" t="str">
        <f t="shared" si="1"/>
        <v/>
      </c>
      <c r="O23" s="15" t="str">
        <f t="shared" si="13"/>
        <v/>
      </c>
      <c r="P23" s="15" t="str">
        <f t="shared" si="2"/>
        <v/>
      </c>
      <c r="Q23" s="15" t="str">
        <f t="shared" si="3"/>
        <v/>
      </c>
      <c r="R23" s="15" t="str">
        <f t="shared" si="4"/>
        <v/>
      </c>
      <c r="S23" s="15" t="str">
        <f t="shared" si="5"/>
        <v/>
      </c>
      <c r="T23" s="15" t="str">
        <f t="shared" si="6"/>
        <v/>
      </c>
      <c r="U23" s="15" t="str">
        <f t="shared" si="7"/>
        <v/>
      </c>
      <c r="V23" s="15" t="str">
        <f t="shared" si="8"/>
        <v/>
      </c>
      <c r="W23" s="15" t="str">
        <f t="shared" si="9"/>
        <v/>
      </c>
      <c r="X23" s="15" t="str">
        <f t="shared" si="10"/>
        <v/>
      </c>
      <c r="Y23" s="15" t="str">
        <f t="shared" si="11"/>
        <v/>
      </c>
      <c r="Z23" s="15" t="str">
        <f t="shared" si="12"/>
        <v/>
      </c>
      <c r="AA23" s="6">
        <f>'point-grade'!$I$2</f>
        <v>0</v>
      </c>
    </row>
    <row r="24" spans="1:27" ht="26.4" x14ac:dyDescent="0.25">
      <c r="A24" s="13" t="str">
        <f>'point-grade'!AH4</f>
        <v/>
      </c>
      <c r="B24" s="116" t="str">
        <f>IF(A24="","",COUNTIF('point-grade'!BH$5:BH$54,"4"))</f>
        <v/>
      </c>
      <c r="C24" s="116" t="str">
        <f>IF(A24="","",COUNTIF('point-grade'!BH$5:BH$54,"3.5"))</f>
        <v/>
      </c>
      <c r="D24" s="116" t="str">
        <f>IF(A24="","",COUNTIF('point-grade'!BH$5:BH$54,"3"))</f>
        <v/>
      </c>
      <c r="E24" s="116" t="str">
        <f>IF(A24="","",COUNTIF('point-grade'!BH$5:BH$54,"2.5"))</f>
        <v/>
      </c>
      <c r="F24" s="116" t="str">
        <f>IF(A24="","",COUNTIF('point-grade'!BH$5:BH$54,"2"))</f>
        <v/>
      </c>
      <c r="G24" s="116" t="str">
        <f>IF(A24="","",COUNTIF('point-grade'!BH$5:BH$54,"1.5"))</f>
        <v/>
      </c>
      <c r="H24" s="116" t="str">
        <f>IF(A24="","",COUNTIF('point-grade'!BH$5:BH$54,"1"))</f>
        <v/>
      </c>
      <c r="I24" s="116" t="str">
        <f>IF(A24="","",COUNTIF('point-grade'!BH$5:BH$54,"0"))</f>
        <v/>
      </c>
      <c r="J24" s="116" t="str">
        <f>IF(A24="","",COUNTIF('point-grade'!BH$5:BH$54,"ร"))</f>
        <v/>
      </c>
      <c r="K24" s="116" t="str">
        <f>IF(A24="","",COUNTIF('point-grade'!BH$5:BH$54,"มส"))</f>
        <v/>
      </c>
      <c r="L24" s="36" t="str">
        <f t="shared" si="14"/>
        <v/>
      </c>
      <c r="M24" s="15" t="str">
        <f>'point-grade'!AH$56</f>
        <v/>
      </c>
      <c r="N24" s="15" t="str">
        <f t="shared" si="1"/>
        <v/>
      </c>
      <c r="O24" s="15" t="str">
        <f t="shared" si="13"/>
        <v/>
      </c>
      <c r="P24" s="15" t="str">
        <f t="shared" si="2"/>
        <v/>
      </c>
      <c r="Q24" s="15" t="str">
        <f t="shared" si="3"/>
        <v/>
      </c>
      <c r="R24" s="15" t="str">
        <f t="shared" si="4"/>
        <v/>
      </c>
      <c r="S24" s="15" t="str">
        <f t="shared" si="5"/>
        <v/>
      </c>
      <c r="T24" s="15" t="str">
        <f t="shared" si="6"/>
        <v/>
      </c>
      <c r="U24" s="15" t="str">
        <f t="shared" si="7"/>
        <v/>
      </c>
      <c r="V24" s="15" t="str">
        <f t="shared" si="8"/>
        <v/>
      </c>
      <c r="W24" s="15" t="str">
        <f t="shared" si="9"/>
        <v/>
      </c>
      <c r="X24" s="15" t="str">
        <f t="shared" si="10"/>
        <v/>
      </c>
      <c r="Y24" s="15" t="str">
        <f t="shared" si="11"/>
        <v/>
      </c>
      <c r="Z24" s="15" t="str">
        <f t="shared" si="12"/>
        <v/>
      </c>
      <c r="AA24" s="6">
        <f>'point-grade'!$I$2</f>
        <v>0</v>
      </c>
    </row>
    <row r="25" spans="1:27" ht="26.4" x14ac:dyDescent="0.25">
      <c r="A25" s="13" t="str">
        <f>'point-grade'!AI4</f>
        <v/>
      </c>
      <c r="B25" s="116" t="str">
        <f>IF(A25="","",COUNTIF('point-grade'!BI$5:BI$54,"4"))</f>
        <v/>
      </c>
      <c r="C25" s="116" t="str">
        <f>IF(A25="","",COUNTIF('point-grade'!BI$5:BI$54,"3.5"))</f>
        <v/>
      </c>
      <c r="D25" s="116" t="str">
        <f>IF(A25="","",COUNTIF('point-grade'!BI$5:BI$54,"3"))</f>
        <v/>
      </c>
      <c r="E25" s="116" t="str">
        <f>IF(A25="","",COUNTIF('point-grade'!BI$5:BI$54,"2.5"))</f>
        <v/>
      </c>
      <c r="F25" s="116" t="str">
        <f>IF(A25="","",COUNTIF('point-grade'!BI$5:BI$54,"2"))</f>
        <v/>
      </c>
      <c r="G25" s="116" t="str">
        <f>IF(A25="","",COUNTIF('point-grade'!BI$5:BI$54,"1.5"))</f>
        <v/>
      </c>
      <c r="H25" s="116" t="str">
        <f>IF(A25="","",COUNTIF('point-grade'!BI$5:BI$54,"1"))</f>
        <v/>
      </c>
      <c r="I25" s="116" t="str">
        <f>IF(A25="","",COUNTIF('point-grade'!BI$5:BI$54,"0"))</f>
        <v/>
      </c>
      <c r="J25" s="116" t="str">
        <f>IF(A25="","",COUNTIF('point-grade'!BI$5:BI$54,"ร"))</f>
        <v/>
      </c>
      <c r="K25" s="116" t="str">
        <f>IF(A25="","",COUNTIF('point-grade'!BI$5:BI$54,"มส"))</f>
        <v/>
      </c>
      <c r="L25" s="36" t="str">
        <f t="shared" si="14"/>
        <v/>
      </c>
      <c r="M25" s="15" t="str">
        <f>'point-grade'!AI$56</f>
        <v/>
      </c>
      <c r="N25" s="15" t="str">
        <f t="shared" si="1"/>
        <v/>
      </c>
      <c r="O25" s="15" t="str">
        <f t="shared" si="13"/>
        <v/>
      </c>
      <c r="P25" s="15" t="str">
        <f t="shared" si="2"/>
        <v/>
      </c>
      <c r="Q25" s="15" t="str">
        <f t="shared" si="3"/>
        <v/>
      </c>
      <c r="R25" s="15" t="str">
        <f t="shared" si="4"/>
        <v/>
      </c>
      <c r="S25" s="15" t="str">
        <f t="shared" si="5"/>
        <v/>
      </c>
      <c r="T25" s="15" t="str">
        <f t="shared" si="6"/>
        <v/>
      </c>
      <c r="U25" s="15" t="str">
        <f t="shared" si="7"/>
        <v/>
      </c>
      <c r="V25" s="15" t="str">
        <f t="shared" si="8"/>
        <v/>
      </c>
      <c r="W25" s="15" t="str">
        <f t="shared" si="9"/>
        <v/>
      </c>
      <c r="X25" s="15" t="str">
        <f t="shared" si="10"/>
        <v/>
      </c>
      <c r="Y25" s="15" t="str">
        <f t="shared" si="11"/>
        <v/>
      </c>
      <c r="Z25" s="15" t="str">
        <f t="shared" si="12"/>
        <v/>
      </c>
      <c r="AA25" s="6">
        <f>'point-grade'!$I$2</f>
        <v>0</v>
      </c>
    </row>
    <row r="26" spans="1:27" ht="26.4" x14ac:dyDescent="0.25">
      <c r="A26" s="13" t="str">
        <f>'point-grade'!AJ4</f>
        <v/>
      </c>
      <c r="B26" s="116" t="str">
        <f>IF(A26="","",COUNTIF('point-grade'!BJ$5:BJ$54,"4"))</f>
        <v/>
      </c>
      <c r="C26" s="116" t="str">
        <f>IF(A26="","",COUNTIF('point-grade'!BJ$5:BJ$54,"3.5"))</f>
        <v/>
      </c>
      <c r="D26" s="116" t="str">
        <f>IF(A26="","",COUNTIF('point-grade'!BJ$5:BJ$54,"3"))</f>
        <v/>
      </c>
      <c r="E26" s="116" t="str">
        <f>IF(A26="","",COUNTIF('point-grade'!BJ$5:BJ$54,"2.5"))</f>
        <v/>
      </c>
      <c r="F26" s="116" t="str">
        <f>IF(A26="","",COUNTIF('point-grade'!BJ$5:BJ$54,"2"))</f>
        <v/>
      </c>
      <c r="G26" s="116" t="str">
        <f>IF(A26="","",COUNTIF('point-grade'!BJ$5:BJ$54,"1.5"))</f>
        <v/>
      </c>
      <c r="H26" s="116" t="str">
        <f>IF(A26="","",COUNTIF('point-grade'!BJ$5:BJ$54,"1"))</f>
        <v/>
      </c>
      <c r="I26" s="116" t="str">
        <f>IF(A26="","",COUNTIF('point-grade'!BJ$5:BJ$54,"0"))</f>
        <v/>
      </c>
      <c r="J26" s="116" t="str">
        <f>IF(A26="","",COUNTIF('point-grade'!BJ$5:BJ$54,"ร"))</f>
        <v/>
      </c>
      <c r="K26" s="116" t="str">
        <f>IF(A26="","",COUNTIF('point-grade'!BJ$5:BJ$54,"มส"))</f>
        <v/>
      </c>
      <c r="L26" s="36" t="str">
        <f t="shared" si="14"/>
        <v/>
      </c>
      <c r="M26" s="15" t="str">
        <f>'point-grade'!AJ$56</f>
        <v/>
      </c>
      <c r="N26" s="15" t="str">
        <f t="shared" si="1"/>
        <v/>
      </c>
      <c r="O26" s="15" t="str">
        <f t="shared" si="13"/>
        <v/>
      </c>
      <c r="P26" s="15" t="str">
        <f t="shared" si="2"/>
        <v/>
      </c>
      <c r="Q26" s="15" t="str">
        <f t="shared" si="3"/>
        <v/>
      </c>
      <c r="R26" s="15" t="str">
        <f t="shared" si="4"/>
        <v/>
      </c>
      <c r="S26" s="15" t="str">
        <f t="shared" si="5"/>
        <v/>
      </c>
      <c r="T26" s="15" t="str">
        <f t="shared" si="6"/>
        <v/>
      </c>
      <c r="U26" s="15" t="str">
        <f t="shared" si="7"/>
        <v/>
      </c>
      <c r="V26" s="15" t="str">
        <f t="shared" si="8"/>
        <v/>
      </c>
      <c r="W26" s="15" t="str">
        <f t="shared" si="9"/>
        <v/>
      </c>
      <c r="X26" s="15" t="str">
        <f t="shared" si="10"/>
        <v/>
      </c>
      <c r="Y26" s="15" t="str">
        <f t="shared" si="11"/>
        <v/>
      </c>
      <c r="Z26" s="15" t="str">
        <f t="shared" si="12"/>
        <v/>
      </c>
      <c r="AA26" s="6">
        <f>'point-grade'!$I$2</f>
        <v>0</v>
      </c>
    </row>
    <row r="27" spans="1:27" ht="26.4" x14ac:dyDescent="0.25">
      <c r="A27" s="13" t="str">
        <f>'point-grade'!AK4</f>
        <v/>
      </c>
      <c r="B27" s="116" t="str">
        <f>IF(A27="","",COUNTIF('point-grade'!BK$5:BK$54,"4"))</f>
        <v/>
      </c>
      <c r="C27" s="116" t="str">
        <f>IF(A27="","",COUNTIF('point-grade'!BK$5:BK$54,"3.5"))</f>
        <v/>
      </c>
      <c r="D27" s="116" t="str">
        <f>IF(A27="","",COUNTIF('point-grade'!BK$5:BK$54,"3"))</f>
        <v/>
      </c>
      <c r="E27" s="116" t="str">
        <f>IF(A27="","",COUNTIF('point-grade'!BK$5:BK$54,"2.5"))</f>
        <v/>
      </c>
      <c r="F27" s="116" t="str">
        <f>IF(A27="","",COUNTIF('point-grade'!BK$5:BK$54,"2"))</f>
        <v/>
      </c>
      <c r="G27" s="116" t="str">
        <f>IF(A27="","",COUNTIF('point-grade'!BK$5:BK$54,"1.5"))</f>
        <v/>
      </c>
      <c r="H27" s="116" t="str">
        <f>IF(A27="","",COUNTIF('point-grade'!BK$5:BK$54,"1"))</f>
        <v/>
      </c>
      <c r="I27" s="116" t="str">
        <f>IF(A27="","",COUNTIF('point-grade'!BK$5:BK$54,"0"))</f>
        <v/>
      </c>
      <c r="J27" s="116" t="str">
        <f>IF(A27="","",COUNTIF('point-grade'!BK$5:BK$54,"ร"))</f>
        <v/>
      </c>
      <c r="K27" s="116" t="str">
        <f>IF(A27="","",COUNTIF('point-grade'!BK$5:BK$54,"มส"))</f>
        <v/>
      </c>
      <c r="L27" s="36" t="str">
        <f t="shared" si="14"/>
        <v/>
      </c>
      <c r="M27" s="15" t="str">
        <f>'point-grade'!AK$56</f>
        <v/>
      </c>
      <c r="N27" s="15" t="str">
        <f t="shared" si="1"/>
        <v/>
      </c>
      <c r="O27" s="15" t="str">
        <f t="shared" si="13"/>
        <v/>
      </c>
      <c r="P27" s="15" t="str">
        <f t="shared" si="2"/>
        <v/>
      </c>
      <c r="Q27" s="15" t="str">
        <f t="shared" si="3"/>
        <v/>
      </c>
      <c r="R27" s="15" t="str">
        <f t="shared" si="4"/>
        <v/>
      </c>
      <c r="S27" s="15" t="str">
        <f t="shared" si="5"/>
        <v/>
      </c>
      <c r="T27" s="15" t="str">
        <f t="shared" si="6"/>
        <v/>
      </c>
      <c r="U27" s="15" t="str">
        <f t="shared" si="7"/>
        <v/>
      </c>
      <c r="V27" s="15" t="str">
        <f t="shared" si="8"/>
        <v/>
      </c>
      <c r="W27" s="15" t="str">
        <f t="shared" si="9"/>
        <v/>
      </c>
      <c r="X27" s="15" t="str">
        <f t="shared" si="10"/>
        <v/>
      </c>
      <c r="Y27" s="15" t="str">
        <f t="shared" si="11"/>
        <v/>
      </c>
      <c r="Z27" s="15" t="str">
        <f t="shared" si="12"/>
        <v/>
      </c>
      <c r="AA27" s="6">
        <f>'point-grade'!$I$2</f>
        <v>0</v>
      </c>
    </row>
  </sheetData>
  <sheetProtection algorithmName="SHA-512" hashValue="dmpuMkfue9wMjeaNF5FpQ2t8x9z73S+EzI7hTmxh4Kb/DZtAA3vB2VOwFHqPfmoqlJC4tvNVAxdRrNm7jG+xhg==" saltValue="HfdJ5I5NiiZB3IHHfRxn/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14" max="25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44D1-C1AD-4F51-B281-1782C4972D6E}">
  <sheetPr>
    <tabColor theme="9" tint="-0.249977111117893"/>
  </sheetPr>
  <dimension ref="A6:M76"/>
  <sheetViews>
    <sheetView topLeftCell="A8" zoomScaleNormal="100" workbookViewId="0">
      <selection activeCell="D58" sqref="D58"/>
    </sheetView>
  </sheetViews>
  <sheetFormatPr defaultRowHeight="23.4" x14ac:dyDescent="0.6"/>
  <cols>
    <col min="1" max="1" width="33.6640625" style="33" customWidth="1"/>
    <col min="2" max="8" width="6.109375" style="33" customWidth="1"/>
    <col min="9" max="13" width="6" style="33" customWidth="1"/>
    <col min="14" max="14" width="24.109375" style="33" customWidth="1"/>
    <col min="15" max="16384" width="8.88671875" style="33"/>
  </cols>
  <sheetData>
    <row r="6" spans="1:13" x14ac:dyDescent="0.6">
      <c r="A6" s="151" t="str">
        <f>ทั่วไป!L6</f>
        <v>แบบสรุปผลการจัดการศึกษานักเรียน ชั้นมัธยมศึกษาปีที่ 1/1  ภาคเรียนที่ 1  ปีการศึกษา  2562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x14ac:dyDescent="0.6">
      <c r="A7" s="151" t="s">
        <v>91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x14ac:dyDescent="0.6">
      <c r="A8" s="151" t="s">
        <v>94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t="24" thickBot="1" x14ac:dyDescent="0.6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24" customHeight="1" thickBot="1" x14ac:dyDescent="0.65">
      <c r="A10" s="193" t="s">
        <v>100</v>
      </c>
      <c r="B10" s="188" t="s">
        <v>95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90"/>
    </row>
    <row r="11" spans="1:13" ht="24" thickBot="1" x14ac:dyDescent="0.65">
      <c r="A11" s="194"/>
      <c r="B11" s="105">
        <v>4</v>
      </c>
      <c r="C11" s="106">
        <v>3.5</v>
      </c>
      <c r="D11" s="106">
        <v>3</v>
      </c>
      <c r="E11" s="106">
        <v>2.5</v>
      </c>
      <c r="F11" s="106">
        <v>2</v>
      </c>
      <c r="G11" s="106">
        <v>1.5</v>
      </c>
      <c r="H11" s="107">
        <v>1</v>
      </c>
      <c r="I11" s="108">
        <v>0</v>
      </c>
      <c r="J11" s="109" t="s">
        <v>97</v>
      </c>
      <c r="K11" s="110" t="s">
        <v>96</v>
      </c>
      <c r="L11" s="186" t="s">
        <v>98</v>
      </c>
      <c r="M11" s="187"/>
    </row>
    <row r="12" spans="1:13" x14ac:dyDescent="0.6">
      <c r="A12" s="120" t="str">
        <f>Count!A3</f>
        <v/>
      </c>
      <c r="B12" s="61" t="str">
        <f>Sheet1!B2</f>
        <v/>
      </c>
      <c r="C12" s="62" t="str">
        <f>Count!C3</f>
        <v/>
      </c>
      <c r="D12" s="62" t="str">
        <f>Count!D3</f>
        <v/>
      </c>
      <c r="E12" s="62" t="str">
        <f>Count!E3</f>
        <v/>
      </c>
      <c r="F12" s="62" t="str">
        <f>Count!F3</f>
        <v/>
      </c>
      <c r="G12" s="62" t="str">
        <f>Count!G3</f>
        <v/>
      </c>
      <c r="H12" s="63" t="str">
        <f>Count!H3</f>
        <v/>
      </c>
      <c r="I12" s="69" t="str">
        <f>Count!I3</f>
        <v/>
      </c>
      <c r="J12" s="70" t="str">
        <f>Count!J3</f>
        <v/>
      </c>
      <c r="K12" s="71" t="str">
        <f>Count!K3</f>
        <v/>
      </c>
      <c r="L12" s="191"/>
      <c r="M12" s="192"/>
    </row>
    <row r="13" spans="1:13" x14ac:dyDescent="0.6">
      <c r="A13" s="121" t="str">
        <f>Count!A4</f>
        <v/>
      </c>
      <c r="B13" s="64" t="str">
        <f>Count!B4</f>
        <v/>
      </c>
      <c r="C13" s="59" t="str">
        <f>Count!C4</f>
        <v/>
      </c>
      <c r="D13" s="59" t="str">
        <f>Count!D4</f>
        <v/>
      </c>
      <c r="E13" s="59" t="str">
        <f>Count!E4</f>
        <v/>
      </c>
      <c r="F13" s="59" t="str">
        <f>Count!F4</f>
        <v/>
      </c>
      <c r="G13" s="59" t="str">
        <f>Count!G4</f>
        <v/>
      </c>
      <c r="H13" s="65" t="str">
        <f>Count!H4</f>
        <v/>
      </c>
      <c r="I13" s="72" t="str">
        <f>Count!I4</f>
        <v/>
      </c>
      <c r="J13" s="60" t="str">
        <f>Count!J4</f>
        <v/>
      </c>
      <c r="K13" s="73" t="str">
        <f>Count!K4</f>
        <v/>
      </c>
      <c r="L13" s="184"/>
      <c r="M13" s="185"/>
    </row>
    <row r="14" spans="1:13" x14ac:dyDescent="0.6">
      <c r="A14" s="121" t="str">
        <f>Count!A5</f>
        <v/>
      </c>
      <c r="B14" s="64" t="str">
        <f>Count!B5</f>
        <v/>
      </c>
      <c r="C14" s="59" t="str">
        <f>Count!C5</f>
        <v/>
      </c>
      <c r="D14" s="59" t="str">
        <f>Count!D5</f>
        <v/>
      </c>
      <c r="E14" s="59" t="str">
        <f>Count!E5</f>
        <v/>
      </c>
      <c r="F14" s="59" t="str">
        <f>Count!F5</f>
        <v/>
      </c>
      <c r="G14" s="59" t="str">
        <f>Count!G5</f>
        <v/>
      </c>
      <c r="H14" s="65" t="str">
        <f>Count!H5</f>
        <v/>
      </c>
      <c r="I14" s="72" t="str">
        <f>Count!I5</f>
        <v/>
      </c>
      <c r="J14" s="60" t="str">
        <f>Count!J5</f>
        <v/>
      </c>
      <c r="K14" s="73" t="str">
        <f>Count!K5</f>
        <v/>
      </c>
      <c r="L14" s="184"/>
      <c r="M14" s="185"/>
    </row>
    <row r="15" spans="1:13" x14ac:dyDescent="0.6">
      <c r="A15" s="121" t="str">
        <f>Count!A6</f>
        <v/>
      </c>
      <c r="B15" s="64" t="str">
        <f>Count!B6</f>
        <v/>
      </c>
      <c r="C15" s="59" t="str">
        <f>Count!C6</f>
        <v/>
      </c>
      <c r="D15" s="59" t="str">
        <f>Count!D6</f>
        <v/>
      </c>
      <c r="E15" s="59" t="str">
        <f>Count!E6</f>
        <v/>
      </c>
      <c r="F15" s="59" t="str">
        <f>Count!F6</f>
        <v/>
      </c>
      <c r="G15" s="59" t="str">
        <f>Count!G6</f>
        <v/>
      </c>
      <c r="H15" s="65" t="str">
        <f>Count!H6</f>
        <v/>
      </c>
      <c r="I15" s="72" t="str">
        <f>Count!I6</f>
        <v/>
      </c>
      <c r="J15" s="60" t="str">
        <f>Count!J6</f>
        <v/>
      </c>
      <c r="K15" s="73" t="str">
        <f>Count!K6</f>
        <v/>
      </c>
      <c r="L15" s="184"/>
      <c r="M15" s="185"/>
    </row>
    <row r="16" spans="1:13" x14ac:dyDescent="0.6">
      <c r="A16" s="121" t="str">
        <f>Count!A7</f>
        <v/>
      </c>
      <c r="B16" s="64" t="str">
        <f>Count!B7</f>
        <v/>
      </c>
      <c r="C16" s="59" t="str">
        <f>Count!C7</f>
        <v/>
      </c>
      <c r="D16" s="59" t="str">
        <f>Count!D7</f>
        <v/>
      </c>
      <c r="E16" s="59" t="str">
        <f>Count!E7</f>
        <v/>
      </c>
      <c r="F16" s="59" t="str">
        <f>Count!F7</f>
        <v/>
      </c>
      <c r="G16" s="59" t="str">
        <f>Count!G7</f>
        <v/>
      </c>
      <c r="H16" s="65" t="str">
        <f>Count!H7</f>
        <v/>
      </c>
      <c r="I16" s="72" t="str">
        <f>Count!I7</f>
        <v/>
      </c>
      <c r="J16" s="60" t="str">
        <f>Count!J7</f>
        <v/>
      </c>
      <c r="K16" s="73" t="str">
        <f>Count!K7</f>
        <v/>
      </c>
      <c r="L16" s="184"/>
      <c r="M16" s="185"/>
    </row>
    <row r="17" spans="1:13" x14ac:dyDescent="0.6">
      <c r="A17" s="121" t="str">
        <f>Count!A8</f>
        <v/>
      </c>
      <c r="B17" s="64" t="str">
        <f>Count!B8</f>
        <v/>
      </c>
      <c r="C17" s="59" t="str">
        <f>Count!C8</f>
        <v/>
      </c>
      <c r="D17" s="59" t="str">
        <f>Count!D8</f>
        <v/>
      </c>
      <c r="E17" s="59" t="str">
        <f>Count!E8</f>
        <v/>
      </c>
      <c r="F17" s="59" t="str">
        <f>Count!F8</f>
        <v/>
      </c>
      <c r="G17" s="59" t="str">
        <f>Count!G8</f>
        <v/>
      </c>
      <c r="H17" s="65" t="str">
        <f>Count!H8</f>
        <v/>
      </c>
      <c r="I17" s="72" t="str">
        <f>Count!I8</f>
        <v/>
      </c>
      <c r="J17" s="60" t="str">
        <f>Count!J8</f>
        <v/>
      </c>
      <c r="K17" s="73" t="str">
        <f>Count!K8</f>
        <v/>
      </c>
      <c r="L17" s="184"/>
      <c r="M17" s="185"/>
    </row>
    <row r="18" spans="1:13" x14ac:dyDescent="0.6">
      <c r="A18" s="121" t="str">
        <f>Count!A9</f>
        <v/>
      </c>
      <c r="B18" s="64" t="str">
        <f>Count!B9</f>
        <v/>
      </c>
      <c r="C18" s="59" t="str">
        <f>Count!C9</f>
        <v/>
      </c>
      <c r="D18" s="59" t="str">
        <f>Count!D9</f>
        <v/>
      </c>
      <c r="E18" s="59" t="str">
        <f>Count!E9</f>
        <v/>
      </c>
      <c r="F18" s="59" t="str">
        <f>Count!F9</f>
        <v/>
      </c>
      <c r="G18" s="59" t="str">
        <f>Count!G9</f>
        <v/>
      </c>
      <c r="H18" s="65" t="str">
        <f>Count!H9</f>
        <v/>
      </c>
      <c r="I18" s="72" t="str">
        <f>Count!I9</f>
        <v/>
      </c>
      <c r="J18" s="60" t="str">
        <f>Count!J9</f>
        <v/>
      </c>
      <c r="K18" s="73" t="str">
        <f>Count!K9</f>
        <v/>
      </c>
      <c r="L18" s="184"/>
      <c r="M18" s="185"/>
    </row>
    <row r="19" spans="1:13" x14ac:dyDescent="0.6">
      <c r="A19" s="121" t="str">
        <f>Count!A10</f>
        <v/>
      </c>
      <c r="B19" s="64" t="str">
        <f>Count!B10</f>
        <v/>
      </c>
      <c r="C19" s="59" t="str">
        <f>Count!C10</f>
        <v/>
      </c>
      <c r="D19" s="59" t="str">
        <f>Count!D10</f>
        <v/>
      </c>
      <c r="E19" s="59" t="str">
        <f>Count!E10</f>
        <v/>
      </c>
      <c r="F19" s="59" t="str">
        <f>Count!F10</f>
        <v/>
      </c>
      <c r="G19" s="59" t="str">
        <f>Count!G10</f>
        <v/>
      </c>
      <c r="H19" s="65" t="str">
        <f>Count!H10</f>
        <v/>
      </c>
      <c r="I19" s="72" t="str">
        <f>Count!I10</f>
        <v/>
      </c>
      <c r="J19" s="60" t="str">
        <f>Count!J10</f>
        <v/>
      </c>
      <c r="K19" s="73" t="str">
        <f>Count!K10</f>
        <v/>
      </c>
      <c r="L19" s="184"/>
      <c r="M19" s="185"/>
    </row>
    <row r="20" spans="1:13" x14ac:dyDescent="0.6">
      <c r="A20" s="121" t="str">
        <f>Count!A11</f>
        <v/>
      </c>
      <c r="B20" s="64" t="str">
        <f>Count!B11</f>
        <v/>
      </c>
      <c r="C20" s="59" t="str">
        <f>Count!C11</f>
        <v/>
      </c>
      <c r="D20" s="59" t="str">
        <f>Count!D11</f>
        <v/>
      </c>
      <c r="E20" s="59" t="str">
        <f>Count!E11</f>
        <v/>
      </c>
      <c r="F20" s="59" t="str">
        <f>Count!F11</f>
        <v/>
      </c>
      <c r="G20" s="59" t="str">
        <f>Count!G11</f>
        <v/>
      </c>
      <c r="H20" s="65" t="str">
        <f>Count!H11</f>
        <v/>
      </c>
      <c r="I20" s="72" t="str">
        <f>Count!I11</f>
        <v/>
      </c>
      <c r="J20" s="60" t="str">
        <f>Count!J11</f>
        <v/>
      </c>
      <c r="K20" s="73" t="str">
        <f>Count!K11</f>
        <v/>
      </c>
      <c r="L20" s="184"/>
      <c r="M20" s="185"/>
    </row>
    <row r="21" spans="1:13" x14ac:dyDescent="0.6">
      <c r="A21" s="121" t="str">
        <f>Count!A12</f>
        <v/>
      </c>
      <c r="B21" s="64" t="str">
        <f>Count!B12</f>
        <v/>
      </c>
      <c r="C21" s="59" t="str">
        <f>Count!C12</f>
        <v/>
      </c>
      <c r="D21" s="59" t="str">
        <f>Count!D12</f>
        <v/>
      </c>
      <c r="E21" s="59" t="str">
        <f>Count!E12</f>
        <v/>
      </c>
      <c r="F21" s="59" t="str">
        <f>Count!F12</f>
        <v/>
      </c>
      <c r="G21" s="59" t="str">
        <f>Count!G12</f>
        <v/>
      </c>
      <c r="H21" s="65" t="str">
        <f>Count!H12</f>
        <v/>
      </c>
      <c r="I21" s="72" t="str">
        <f>Count!I12</f>
        <v/>
      </c>
      <c r="J21" s="60" t="str">
        <f>Count!J12</f>
        <v/>
      </c>
      <c r="K21" s="73" t="str">
        <f>Count!K12</f>
        <v/>
      </c>
      <c r="L21" s="184"/>
      <c r="M21" s="185"/>
    </row>
    <row r="22" spans="1:13" x14ac:dyDescent="0.6">
      <c r="A22" s="121" t="str">
        <f>Count!A13</f>
        <v/>
      </c>
      <c r="B22" s="64" t="str">
        <f>Count!B13</f>
        <v/>
      </c>
      <c r="C22" s="59" t="str">
        <f>Count!C13</f>
        <v/>
      </c>
      <c r="D22" s="59" t="str">
        <f>Count!D13</f>
        <v/>
      </c>
      <c r="E22" s="59" t="str">
        <f>Count!E13</f>
        <v/>
      </c>
      <c r="F22" s="59" t="str">
        <f>Count!F13</f>
        <v/>
      </c>
      <c r="G22" s="59" t="str">
        <f>Count!G13</f>
        <v/>
      </c>
      <c r="H22" s="65" t="str">
        <f>Count!H13</f>
        <v/>
      </c>
      <c r="I22" s="72" t="str">
        <f>Count!I13</f>
        <v/>
      </c>
      <c r="J22" s="60" t="str">
        <f>Count!J13</f>
        <v/>
      </c>
      <c r="K22" s="73" t="str">
        <f>Count!K13</f>
        <v/>
      </c>
      <c r="L22" s="184"/>
      <c r="M22" s="185"/>
    </row>
    <row r="23" spans="1:13" x14ac:dyDescent="0.6">
      <c r="A23" s="121" t="str">
        <f>Count!A14</f>
        <v/>
      </c>
      <c r="B23" s="64" t="str">
        <f>Count!B14</f>
        <v/>
      </c>
      <c r="C23" s="59" t="str">
        <f>Count!C14</f>
        <v/>
      </c>
      <c r="D23" s="59" t="str">
        <f>Count!D14</f>
        <v/>
      </c>
      <c r="E23" s="59" t="str">
        <f>Count!E14</f>
        <v/>
      </c>
      <c r="F23" s="59" t="str">
        <f>Count!F14</f>
        <v/>
      </c>
      <c r="G23" s="59" t="str">
        <f>Count!G14</f>
        <v/>
      </c>
      <c r="H23" s="65" t="str">
        <f>Count!H14</f>
        <v/>
      </c>
      <c r="I23" s="72" t="str">
        <f>Count!I14</f>
        <v/>
      </c>
      <c r="J23" s="60" t="str">
        <f>Count!J14</f>
        <v/>
      </c>
      <c r="K23" s="73" t="str">
        <f>Count!K14</f>
        <v/>
      </c>
      <c r="L23" s="184"/>
      <c r="M23" s="185"/>
    </row>
    <row r="24" spans="1:13" x14ac:dyDescent="0.6">
      <c r="A24" s="121" t="str">
        <f>Count!A15</f>
        <v/>
      </c>
      <c r="B24" s="64" t="str">
        <f>Count!B15</f>
        <v/>
      </c>
      <c r="C24" s="59" t="str">
        <f>Count!C15</f>
        <v/>
      </c>
      <c r="D24" s="59" t="str">
        <f>Count!D15</f>
        <v/>
      </c>
      <c r="E24" s="59" t="str">
        <f>Count!E15</f>
        <v/>
      </c>
      <c r="F24" s="59" t="str">
        <f>Count!F15</f>
        <v/>
      </c>
      <c r="G24" s="59" t="str">
        <f>Count!G15</f>
        <v/>
      </c>
      <c r="H24" s="65" t="str">
        <f>Count!H15</f>
        <v/>
      </c>
      <c r="I24" s="72" t="str">
        <f>Count!I15</f>
        <v/>
      </c>
      <c r="J24" s="60" t="str">
        <f>Count!J15</f>
        <v/>
      </c>
      <c r="K24" s="73" t="str">
        <f>Count!K15</f>
        <v/>
      </c>
      <c r="L24" s="184"/>
      <c r="M24" s="185"/>
    </row>
    <row r="25" spans="1:13" x14ac:dyDescent="0.6">
      <c r="A25" s="121" t="str">
        <f>Count!A16</f>
        <v/>
      </c>
      <c r="B25" s="64" t="str">
        <f>Count!B16</f>
        <v/>
      </c>
      <c r="C25" s="59" t="str">
        <f>Count!C16</f>
        <v/>
      </c>
      <c r="D25" s="59" t="str">
        <f>Count!D16</f>
        <v/>
      </c>
      <c r="E25" s="59" t="str">
        <f>Count!E16</f>
        <v/>
      </c>
      <c r="F25" s="59" t="str">
        <f>Count!F16</f>
        <v/>
      </c>
      <c r="G25" s="59" t="str">
        <f>Count!G16</f>
        <v/>
      </c>
      <c r="H25" s="65" t="str">
        <f>Count!H16</f>
        <v/>
      </c>
      <c r="I25" s="72" t="str">
        <f>Count!I16</f>
        <v/>
      </c>
      <c r="J25" s="60" t="str">
        <f>Count!J16</f>
        <v/>
      </c>
      <c r="K25" s="73" t="str">
        <f>Count!K16</f>
        <v/>
      </c>
      <c r="L25" s="184"/>
      <c r="M25" s="185"/>
    </row>
    <row r="26" spans="1:13" x14ac:dyDescent="0.6">
      <c r="A26" s="121" t="str">
        <f>Count!A17</f>
        <v/>
      </c>
      <c r="B26" s="64" t="str">
        <f>Count!B17</f>
        <v/>
      </c>
      <c r="C26" s="59" t="str">
        <f>Count!C17</f>
        <v/>
      </c>
      <c r="D26" s="59" t="str">
        <f>Count!D17</f>
        <v/>
      </c>
      <c r="E26" s="59" t="str">
        <f>Count!E17</f>
        <v/>
      </c>
      <c r="F26" s="59" t="str">
        <f>Count!F17</f>
        <v/>
      </c>
      <c r="G26" s="59" t="str">
        <f>Count!G17</f>
        <v/>
      </c>
      <c r="H26" s="65" t="str">
        <f>Count!H17</f>
        <v/>
      </c>
      <c r="I26" s="72" t="str">
        <f>Count!I17</f>
        <v/>
      </c>
      <c r="J26" s="60" t="str">
        <f>Count!J17</f>
        <v/>
      </c>
      <c r="K26" s="73" t="str">
        <f>Count!K17</f>
        <v/>
      </c>
      <c r="L26" s="184"/>
      <c r="M26" s="185"/>
    </row>
    <row r="27" spans="1:13" x14ac:dyDescent="0.6">
      <c r="A27" s="121" t="str">
        <f>Count!A18</f>
        <v/>
      </c>
      <c r="B27" s="64" t="str">
        <f>Count!B18</f>
        <v/>
      </c>
      <c r="C27" s="59" t="str">
        <f>Count!C18</f>
        <v/>
      </c>
      <c r="D27" s="59" t="str">
        <f>Count!D18</f>
        <v/>
      </c>
      <c r="E27" s="59" t="str">
        <f>Count!E18</f>
        <v/>
      </c>
      <c r="F27" s="59" t="str">
        <f>Count!F18</f>
        <v/>
      </c>
      <c r="G27" s="59" t="str">
        <f>Count!G18</f>
        <v/>
      </c>
      <c r="H27" s="65" t="str">
        <f>Count!H18</f>
        <v/>
      </c>
      <c r="I27" s="72" t="str">
        <f>Count!I18</f>
        <v/>
      </c>
      <c r="J27" s="60" t="str">
        <f>Count!J18</f>
        <v/>
      </c>
      <c r="K27" s="73" t="str">
        <f>Count!K18</f>
        <v/>
      </c>
      <c r="L27" s="184"/>
      <c r="M27" s="185"/>
    </row>
    <row r="28" spans="1:13" x14ac:dyDescent="0.6">
      <c r="A28" s="121" t="str">
        <f>Count!A19</f>
        <v/>
      </c>
      <c r="B28" s="64" t="str">
        <f>Count!B19</f>
        <v/>
      </c>
      <c r="C28" s="59" t="str">
        <f>Count!C19</f>
        <v/>
      </c>
      <c r="D28" s="59" t="str">
        <f>Count!D19</f>
        <v/>
      </c>
      <c r="E28" s="59" t="str">
        <f>Count!E19</f>
        <v/>
      </c>
      <c r="F28" s="59" t="str">
        <f>Count!F19</f>
        <v/>
      </c>
      <c r="G28" s="59" t="str">
        <f>Count!G19</f>
        <v/>
      </c>
      <c r="H28" s="65" t="str">
        <f>Count!H19</f>
        <v/>
      </c>
      <c r="I28" s="72" t="str">
        <f>Count!I19</f>
        <v/>
      </c>
      <c r="J28" s="60" t="str">
        <f>Count!J19</f>
        <v/>
      </c>
      <c r="K28" s="73" t="str">
        <f>Count!K19</f>
        <v/>
      </c>
      <c r="L28" s="184"/>
      <c r="M28" s="185"/>
    </row>
    <row r="29" spans="1:13" x14ac:dyDescent="0.6">
      <c r="A29" s="121" t="str">
        <f>Count!A20</f>
        <v/>
      </c>
      <c r="B29" s="64" t="str">
        <f>Count!B20</f>
        <v/>
      </c>
      <c r="C29" s="59" t="str">
        <f>Count!C20</f>
        <v/>
      </c>
      <c r="D29" s="59" t="str">
        <f>Count!D20</f>
        <v/>
      </c>
      <c r="E29" s="59" t="str">
        <f>Count!E20</f>
        <v/>
      </c>
      <c r="F29" s="59" t="str">
        <f>Count!F20</f>
        <v/>
      </c>
      <c r="G29" s="59" t="str">
        <f>Count!G20</f>
        <v/>
      </c>
      <c r="H29" s="65" t="str">
        <f>Count!H20</f>
        <v/>
      </c>
      <c r="I29" s="72" t="str">
        <f>Count!I20</f>
        <v/>
      </c>
      <c r="J29" s="60" t="str">
        <f>Count!J20</f>
        <v/>
      </c>
      <c r="K29" s="73" t="str">
        <f>Count!K20</f>
        <v/>
      </c>
      <c r="L29" s="184"/>
      <c r="M29" s="185"/>
    </row>
    <row r="30" spans="1:13" x14ac:dyDescent="0.6">
      <c r="A30" s="121" t="str">
        <f>Count!A21</f>
        <v/>
      </c>
      <c r="B30" s="64" t="str">
        <f>Count!B21</f>
        <v/>
      </c>
      <c r="C30" s="59" t="str">
        <f>Count!C21</f>
        <v/>
      </c>
      <c r="D30" s="59" t="str">
        <f>Count!D21</f>
        <v/>
      </c>
      <c r="E30" s="59" t="str">
        <f>Count!E21</f>
        <v/>
      </c>
      <c r="F30" s="59" t="str">
        <f>Count!F21</f>
        <v/>
      </c>
      <c r="G30" s="59" t="str">
        <f>Count!G21</f>
        <v/>
      </c>
      <c r="H30" s="65" t="str">
        <f>Count!H21</f>
        <v/>
      </c>
      <c r="I30" s="72" t="str">
        <f>Count!I21</f>
        <v/>
      </c>
      <c r="J30" s="60" t="str">
        <f>Count!J21</f>
        <v/>
      </c>
      <c r="K30" s="73" t="str">
        <f>Count!K21</f>
        <v/>
      </c>
      <c r="L30" s="184"/>
      <c r="M30" s="185"/>
    </row>
    <row r="31" spans="1:13" x14ac:dyDescent="0.6">
      <c r="A31" s="121" t="str">
        <f>Count!A22</f>
        <v/>
      </c>
      <c r="B31" s="64" t="str">
        <f>Count!B22</f>
        <v/>
      </c>
      <c r="C31" s="59" t="str">
        <f>Count!C22</f>
        <v/>
      </c>
      <c r="D31" s="59" t="str">
        <f>Count!D22</f>
        <v/>
      </c>
      <c r="E31" s="59" t="str">
        <f>Count!E22</f>
        <v/>
      </c>
      <c r="F31" s="59" t="str">
        <f>Count!F22</f>
        <v/>
      </c>
      <c r="G31" s="59" t="str">
        <f>Count!G22</f>
        <v/>
      </c>
      <c r="H31" s="65" t="str">
        <f>Count!H22</f>
        <v/>
      </c>
      <c r="I31" s="72" t="str">
        <f>Count!I22</f>
        <v/>
      </c>
      <c r="J31" s="60" t="str">
        <f>Count!J22</f>
        <v/>
      </c>
      <c r="K31" s="73" t="str">
        <f>Count!K22</f>
        <v/>
      </c>
      <c r="L31" s="184"/>
      <c r="M31" s="185"/>
    </row>
    <row r="32" spans="1:13" x14ac:dyDescent="0.6">
      <c r="A32" s="121" t="str">
        <f>Count!A23</f>
        <v/>
      </c>
      <c r="B32" s="64" t="str">
        <f>Count!B23</f>
        <v/>
      </c>
      <c r="C32" s="59" t="str">
        <f>Count!C23</f>
        <v/>
      </c>
      <c r="D32" s="59" t="str">
        <f>Count!D23</f>
        <v/>
      </c>
      <c r="E32" s="59" t="str">
        <f>Count!E23</f>
        <v/>
      </c>
      <c r="F32" s="59" t="str">
        <f>Count!F23</f>
        <v/>
      </c>
      <c r="G32" s="59" t="str">
        <f>Count!G23</f>
        <v/>
      </c>
      <c r="H32" s="65" t="str">
        <f>Count!H23</f>
        <v/>
      </c>
      <c r="I32" s="72" t="str">
        <f>Count!I23</f>
        <v/>
      </c>
      <c r="J32" s="60" t="str">
        <f>Count!J23</f>
        <v/>
      </c>
      <c r="K32" s="73" t="str">
        <f>Count!K23</f>
        <v/>
      </c>
      <c r="L32" s="184"/>
      <c r="M32" s="185"/>
    </row>
    <row r="33" spans="1:13" x14ac:dyDescent="0.6">
      <c r="A33" s="121" t="str">
        <f>Count!A24</f>
        <v/>
      </c>
      <c r="B33" s="64" t="str">
        <f>Count!B24</f>
        <v/>
      </c>
      <c r="C33" s="59" t="str">
        <f>Count!C24</f>
        <v/>
      </c>
      <c r="D33" s="59" t="str">
        <f>Count!D24</f>
        <v/>
      </c>
      <c r="E33" s="59" t="str">
        <f>Count!E24</f>
        <v/>
      </c>
      <c r="F33" s="59" t="str">
        <f>Count!F24</f>
        <v/>
      </c>
      <c r="G33" s="59" t="str">
        <f>Count!G24</f>
        <v/>
      </c>
      <c r="H33" s="65" t="str">
        <f>Count!H24</f>
        <v/>
      </c>
      <c r="I33" s="72" t="str">
        <f>Count!I24</f>
        <v/>
      </c>
      <c r="J33" s="60" t="str">
        <f>Count!J24</f>
        <v/>
      </c>
      <c r="K33" s="73" t="str">
        <f>Count!K24</f>
        <v/>
      </c>
      <c r="L33" s="184"/>
      <c r="M33" s="185"/>
    </row>
    <row r="34" spans="1:13" x14ac:dyDescent="0.6">
      <c r="A34" s="121" t="str">
        <f>Count!A25</f>
        <v/>
      </c>
      <c r="B34" s="64" t="str">
        <f>Count!B25</f>
        <v/>
      </c>
      <c r="C34" s="59" t="str">
        <f>Count!C25</f>
        <v/>
      </c>
      <c r="D34" s="59" t="str">
        <f>Count!D25</f>
        <v/>
      </c>
      <c r="E34" s="59" t="str">
        <f>Count!E25</f>
        <v/>
      </c>
      <c r="F34" s="59" t="str">
        <f>Count!F25</f>
        <v/>
      </c>
      <c r="G34" s="59" t="str">
        <f>Count!G25</f>
        <v/>
      </c>
      <c r="H34" s="65" t="str">
        <f>Count!H25</f>
        <v/>
      </c>
      <c r="I34" s="72" t="str">
        <f>Count!I25</f>
        <v/>
      </c>
      <c r="J34" s="60" t="str">
        <f>Count!J25</f>
        <v/>
      </c>
      <c r="K34" s="73" t="str">
        <f>Count!K25</f>
        <v/>
      </c>
      <c r="L34" s="184"/>
      <c r="M34" s="185"/>
    </row>
    <row r="35" spans="1:13" x14ac:dyDescent="0.6">
      <c r="A35" s="121" t="str">
        <f>Count!A26</f>
        <v/>
      </c>
      <c r="B35" s="64" t="str">
        <f>Count!B26</f>
        <v/>
      </c>
      <c r="C35" s="59" t="str">
        <f>Count!C26</f>
        <v/>
      </c>
      <c r="D35" s="59" t="str">
        <f>Count!D26</f>
        <v/>
      </c>
      <c r="E35" s="59" t="str">
        <f>Count!E26</f>
        <v/>
      </c>
      <c r="F35" s="59" t="str">
        <f>Count!F26</f>
        <v/>
      </c>
      <c r="G35" s="59" t="str">
        <f>Count!G26</f>
        <v/>
      </c>
      <c r="H35" s="65" t="str">
        <f>Count!H26</f>
        <v/>
      </c>
      <c r="I35" s="72" t="str">
        <f>Count!I26</f>
        <v/>
      </c>
      <c r="J35" s="60" t="str">
        <f>Count!J26</f>
        <v/>
      </c>
      <c r="K35" s="73" t="str">
        <f>Count!K26</f>
        <v/>
      </c>
      <c r="L35" s="184"/>
      <c r="M35" s="185"/>
    </row>
    <row r="36" spans="1:13" ht="24" thickBot="1" x14ac:dyDescent="0.65">
      <c r="A36" s="122" t="str">
        <f>Count!A27</f>
        <v/>
      </c>
      <c r="B36" s="66" t="str">
        <f>Count!B27</f>
        <v/>
      </c>
      <c r="C36" s="67" t="str">
        <f>Count!C27</f>
        <v/>
      </c>
      <c r="D36" s="67" t="str">
        <f>Count!D27</f>
        <v/>
      </c>
      <c r="E36" s="67" t="str">
        <f>Count!E27</f>
        <v/>
      </c>
      <c r="F36" s="67" t="str">
        <f>Count!F27</f>
        <v/>
      </c>
      <c r="G36" s="67" t="str">
        <f>Count!G27</f>
        <v/>
      </c>
      <c r="H36" s="68" t="str">
        <f>Count!H27</f>
        <v/>
      </c>
      <c r="I36" s="74" t="str">
        <f>Count!I27</f>
        <v/>
      </c>
      <c r="J36" s="75" t="str">
        <f>Count!J27</f>
        <v/>
      </c>
      <c r="K36" s="76" t="str">
        <f>Count!K27</f>
        <v/>
      </c>
      <c r="L36" s="195"/>
      <c r="M36" s="196"/>
    </row>
    <row r="46" spans="1:13" x14ac:dyDescent="0.6">
      <c r="A46" s="151" t="str">
        <f>ทั่วไป!L6</f>
        <v>แบบสรุปผลการจัดการศึกษานักเรียน ชั้นมัธยมศึกษาปีที่ 1/1  ภาคเรียนที่ 1  ปีการศึกษา  2562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</row>
    <row r="47" spans="1:13" x14ac:dyDescent="0.6">
      <c r="A47" s="151" t="s">
        <v>91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3" x14ac:dyDescent="0.6">
      <c r="A48" s="151" t="s">
        <v>94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</row>
    <row r="49" spans="1:13" ht="24" thickBot="1" x14ac:dyDescent="0.65"/>
    <row r="50" spans="1:13" ht="24" thickBot="1" x14ac:dyDescent="0.65">
      <c r="A50" s="193" t="s">
        <v>100</v>
      </c>
      <c r="B50" s="188" t="s">
        <v>99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90"/>
    </row>
    <row r="51" spans="1:13" ht="24" thickBot="1" x14ac:dyDescent="0.65">
      <c r="A51" s="194"/>
      <c r="B51" s="105">
        <v>4</v>
      </c>
      <c r="C51" s="106">
        <v>3.5</v>
      </c>
      <c r="D51" s="106">
        <v>3</v>
      </c>
      <c r="E51" s="106">
        <v>2.5</v>
      </c>
      <c r="F51" s="106">
        <v>2</v>
      </c>
      <c r="G51" s="106">
        <v>1.5</v>
      </c>
      <c r="H51" s="107">
        <v>1</v>
      </c>
      <c r="I51" s="108">
        <v>0</v>
      </c>
      <c r="J51" s="109" t="s">
        <v>97</v>
      </c>
      <c r="K51" s="110" t="s">
        <v>96</v>
      </c>
      <c r="L51" s="186" t="s">
        <v>98</v>
      </c>
      <c r="M51" s="187"/>
    </row>
    <row r="52" spans="1:13" x14ac:dyDescent="0.6">
      <c r="A52" s="117" t="str">
        <f>A12</f>
        <v/>
      </c>
      <c r="B52" s="99" t="str">
        <f>Count!Q3</f>
        <v/>
      </c>
      <c r="C52" s="94" t="str">
        <f>Count!R3</f>
        <v/>
      </c>
      <c r="D52" s="94" t="str">
        <f>Count!S3</f>
        <v/>
      </c>
      <c r="E52" s="94" t="str">
        <f>Count!T3</f>
        <v/>
      </c>
      <c r="F52" s="94" t="str">
        <f>Count!U3</f>
        <v/>
      </c>
      <c r="G52" s="94" t="str">
        <f>Count!V3</f>
        <v/>
      </c>
      <c r="H52" s="95" t="str">
        <f>Count!W3</f>
        <v/>
      </c>
      <c r="I52" s="124" t="str">
        <f>Count!X3</f>
        <v/>
      </c>
      <c r="J52" s="132" t="str">
        <f>Count!Y3</f>
        <v/>
      </c>
      <c r="K52" s="133" t="str">
        <f>Count!Z3</f>
        <v/>
      </c>
      <c r="L52" s="197"/>
      <c r="M52" s="192"/>
    </row>
    <row r="53" spans="1:13" x14ac:dyDescent="0.6">
      <c r="A53" s="118" t="str">
        <f t="shared" ref="A53:A76" si="0">A13</f>
        <v/>
      </c>
      <c r="B53" s="100" t="str">
        <f>Count!Q4</f>
        <v/>
      </c>
      <c r="C53" s="93" t="str">
        <f>Count!R4</f>
        <v/>
      </c>
      <c r="D53" s="93" t="str">
        <f>Count!S4</f>
        <v/>
      </c>
      <c r="E53" s="93" t="str">
        <f>Count!T4</f>
        <v/>
      </c>
      <c r="F53" s="93" t="str">
        <f>Count!U4</f>
        <v/>
      </c>
      <c r="G53" s="93" t="str">
        <f>Count!V4</f>
        <v/>
      </c>
      <c r="H53" s="96" t="str">
        <f>Count!W4</f>
        <v/>
      </c>
      <c r="I53" s="134" t="str">
        <f>Count!X4</f>
        <v/>
      </c>
      <c r="J53" s="125" t="str">
        <f>Count!Y4</f>
        <v/>
      </c>
      <c r="K53" s="135" t="str">
        <f>Count!Z4</f>
        <v/>
      </c>
      <c r="L53" s="198"/>
      <c r="M53" s="185"/>
    </row>
    <row r="54" spans="1:13" x14ac:dyDescent="0.6">
      <c r="A54" s="118" t="str">
        <f t="shared" si="0"/>
        <v/>
      </c>
      <c r="B54" s="100" t="str">
        <f>Count!Q5</f>
        <v/>
      </c>
      <c r="C54" s="93" t="str">
        <f>Count!R5</f>
        <v/>
      </c>
      <c r="D54" s="93" t="str">
        <f>Count!S5</f>
        <v/>
      </c>
      <c r="E54" s="93" t="str">
        <f>Count!T5</f>
        <v/>
      </c>
      <c r="F54" s="93" t="str">
        <f>Count!U5</f>
        <v/>
      </c>
      <c r="G54" s="93" t="str">
        <f>Count!V5</f>
        <v/>
      </c>
      <c r="H54" s="96" t="str">
        <f>Count!W5</f>
        <v/>
      </c>
      <c r="I54" s="134" t="str">
        <f>Count!X5</f>
        <v/>
      </c>
      <c r="J54" s="125" t="str">
        <f>Count!Y5</f>
        <v/>
      </c>
      <c r="K54" s="135" t="str">
        <f>Count!Z5</f>
        <v/>
      </c>
      <c r="L54" s="198"/>
      <c r="M54" s="185"/>
    </row>
    <row r="55" spans="1:13" x14ac:dyDescent="0.6">
      <c r="A55" s="118" t="str">
        <f t="shared" si="0"/>
        <v/>
      </c>
      <c r="B55" s="100" t="str">
        <f>Count!Q6</f>
        <v/>
      </c>
      <c r="C55" s="93" t="str">
        <f>Count!R6</f>
        <v/>
      </c>
      <c r="D55" s="93" t="str">
        <f>Count!S6</f>
        <v/>
      </c>
      <c r="E55" s="93" t="str">
        <f>Count!T6</f>
        <v/>
      </c>
      <c r="F55" s="93" t="str">
        <f>Count!U6</f>
        <v/>
      </c>
      <c r="G55" s="93" t="str">
        <f>Count!V6</f>
        <v/>
      </c>
      <c r="H55" s="96" t="str">
        <f>Count!W6</f>
        <v/>
      </c>
      <c r="I55" s="134" t="str">
        <f>Count!X6</f>
        <v/>
      </c>
      <c r="J55" s="125" t="str">
        <f>Count!Y6</f>
        <v/>
      </c>
      <c r="K55" s="135" t="str">
        <f>Count!Z6</f>
        <v/>
      </c>
      <c r="L55" s="198"/>
      <c r="M55" s="185"/>
    </row>
    <row r="56" spans="1:13" x14ac:dyDescent="0.6">
      <c r="A56" s="118" t="str">
        <f t="shared" si="0"/>
        <v/>
      </c>
      <c r="B56" s="100" t="str">
        <f>Count!Q7</f>
        <v/>
      </c>
      <c r="C56" s="93" t="str">
        <f>Count!R7</f>
        <v/>
      </c>
      <c r="D56" s="93" t="str">
        <f>Count!S7</f>
        <v/>
      </c>
      <c r="E56" s="93" t="str">
        <f>Count!T7</f>
        <v/>
      </c>
      <c r="F56" s="93" t="str">
        <f>Count!U7</f>
        <v/>
      </c>
      <c r="G56" s="93" t="str">
        <f>Count!V7</f>
        <v/>
      </c>
      <c r="H56" s="96" t="str">
        <f>Count!W7</f>
        <v/>
      </c>
      <c r="I56" s="134" t="str">
        <f>Count!X7</f>
        <v/>
      </c>
      <c r="J56" s="125" t="str">
        <f>Count!Y7</f>
        <v/>
      </c>
      <c r="K56" s="135" t="str">
        <f>Count!Z7</f>
        <v/>
      </c>
      <c r="L56" s="198"/>
      <c r="M56" s="185"/>
    </row>
    <row r="57" spans="1:13" x14ac:dyDescent="0.6">
      <c r="A57" s="118" t="str">
        <f t="shared" si="0"/>
        <v/>
      </c>
      <c r="B57" s="100" t="str">
        <f>Count!Q8</f>
        <v/>
      </c>
      <c r="C57" s="93" t="str">
        <f>Count!R8</f>
        <v/>
      </c>
      <c r="D57" s="93" t="str">
        <f>Count!S8</f>
        <v/>
      </c>
      <c r="E57" s="93" t="str">
        <f>Count!T8</f>
        <v/>
      </c>
      <c r="F57" s="93" t="str">
        <f>Count!U8</f>
        <v/>
      </c>
      <c r="G57" s="93" t="str">
        <f>Count!V8</f>
        <v/>
      </c>
      <c r="H57" s="96" t="str">
        <f>Count!W8</f>
        <v/>
      </c>
      <c r="I57" s="134" t="str">
        <f>Count!X8</f>
        <v/>
      </c>
      <c r="J57" s="125" t="str">
        <f>Count!Y8</f>
        <v/>
      </c>
      <c r="K57" s="135" t="str">
        <f>Count!Z8</f>
        <v/>
      </c>
      <c r="L57" s="198"/>
      <c r="M57" s="185"/>
    </row>
    <row r="58" spans="1:13" x14ac:dyDescent="0.6">
      <c r="A58" s="118" t="str">
        <f t="shared" si="0"/>
        <v/>
      </c>
      <c r="B58" s="100" t="str">
        <f>Count!Q9</f>
        <v/>
      </c>
      <c r="C58" s="93" t="str">
        <f>Count!R9</f>
        <v/>
      </c>
      <c r="D58" s="93" t="str">
        <f>Count!S9</f>
        <v/>
      </c>
      <c r="E58" s="93" t="str">
        <f>Count!T9</f>
        <v/>
      </c>
      <c r="F58" s="93" t="str">
        <f>Count!U9</f>
        <v/>
      </c>
      <c r="G58" s="93" t="str">
        <f>Count!V9</f>
        <v/>
      </c>
      <c r="H58" s="96" t="str">
        <f>Count!W9</f>
        <v/>
      </c>
      <c r="I58" s="134" t="str">
        <f>Count!X9</f>
        <v/>
      </c>
      <c r="J58" s="125" t="str">
        <f>Count!Y9</f>
        <v/>
      </c>
      <c r="K58" s="135" t="str">
        <f>Count!Z9</f>
        <v/>
      </c>
      <c r="L58" s="198"/>
      <c r="M58" s="185"/>
    </row>
    <row r="59" spans="1:13" x14ac:dyDescent="0.6">
      <c r="A59" s="118" t="str">
        <f t="shared" si="0"/>
        <v/>
      </c>
      <c r="B59" s="100" t="str">
        <f>Count!Q10</f>
        <v/>
      </c>
      <c r="C59" s="93" t="str">
        <f>Count!R10</f>
        <v/>
      </c>
      <c r="D59" s="93" t="str">
        <f>Count!S10</f>
        <v/>
      </c>
      <c r="E59" s="93" t="str">
        <f>Count!T10</f>
        <v/>
      </c>
      <c r="F59" s="93" t="str">
        <f>Count!U10</f>
        <v/>
      </c>
      <c r="G59" s="93" t="str">
        <f>Count!V10</f>
        <v/>
      </c>
      <c r="H59" s="96" t="str">
        <f>Count!W10</f>
        <v/>
      </c>
      <c r="I59" s="134" t="str">
        <f>Count!X10</f>
        <v/>
      </c>
      <c r="J59" s="125" t="str">
        <f>Count!Y10</f>
        <v/>
      </c>
      <c r="K59" s="135" t="str">
        <f>Count!Z10</f>
        <v/>
      </c>
      <c r="L59" s="198"/>
      <c r="M59" s="185"/>
    </row>
    <row r="60" spans="1:13" x14ac:dyDescent="0.6">
      <c r="A60" s="118" t="str">
        <f t="shared" si="0"/>
        <v/>
      </c>
      <c r="B60" s="100" t="str">
        <f>Count!Q11</f>
        <v/>
      </c>
      <c r="C60" s="93" t="str">
        <f>Count!R11</f>
        <v/>
      </c>
      <c r="D60" s="93" t="str">
        <f>Count!S11</f>
        <v/>
      </c>
      <c r="E60" s="93" t="str">
        <f>Count!T11</f>
        <v/>
      </c>
      <c r="F60" s="93" t="str">
        <f>Count!U11</f>
        <v/>
      </c>
      <c r="G60" s="93" t="str">
        <f>Count!V11</f>
        <v/>
      </c>
      <c r="H60" s="96" t="str">
        <f>Count!W11</f>
        <v/>
      </c>
      <c r="I60" s="134" t="str">
        <f>Count!X11</f>
        <v/>
      </c>
      <c r="J60" s="125" t="str">
        <f>Count!Y11</f>
        <v/>
      </c>
      <c r="K60" s="135" t="str">
        <f>Count!Z11</f>
        <v/>
      </c>
      <c r="L60" s="198"/>
      <c r="M60" s="185"/>
    </row>
    <row r="61" spans="1:13" x14ac:dyDescent="0.6">
      <c r="A61" s="118" t="str">
        <f t="shared" si="0"/>
        <v/>
      </c>
      <c r="B61" s="100" t="str">
        <f>Count!Q12</f>
        <v/>
      </c>
      <c r="C61" s="93" t="str">
        <f>Count!R12</f>
        <v/>
      </c>
      <c r="D61" s="93" t="str">
        <f>Count!S12</f>
        <v/>
      </c>
      <c r="E61" s="93" t="str">
        <f>Count!T12</f>
        <v/>
      </c>
      <c r="F61" s="93" t="str">
        <f>Count!U12</f>
        <v/>
      </c>
      <c r="G61" s="93" t="str">
        <f>Count!V12</f>
        <v/>
      </c>
      <c r="H61" s="96" t="str">
        <f>Count!W12</f>
        <v/>
      </c>
      <c r="I61" s="134" t="str">
        <f>Count!X12</f>
        <v/>
      </c>
      <c r="J61" s="125" t="str">
        <f>Count!Y12</f>
        <v/>
      </c>
      <c r="K61" s="135" t="str">
        <f>Count!Z12</f>
        <v/>
      </c>
      <c r="L61" s="198"/>
      <c r="M61" s="185"/>
    </row>
    <row r="62" spans="1:13" x14ac:dyDescent="0.6">
      <c r="A62" s="118" t="str">
        <f t="shared" si="0"/>
        <v/>
      </c>
      <c r="B62" s="100" t="str">
        <f>Count!Q13</f>
        <v/>
      </c>
      <c r="C62" s="93" t="str">
        <f>Count!R13</f>
        <v/>
      </c>
      <c r="D62" s="93" t="str">
        <f>Count!S13</f>
        <v/>
      </c>
      <c r="E62" s="93" t="str">
        <f>Count!T13</f>
        <v/>
      </c>
      <c r="F62" s="93" t="str">
        <f>Count!U13</f>
        <v/>
      </c>
      <c r="G62" s="93" t="str">
        <f>Count!V13</f>
        <v/>
      </c>
      <c r="H62" s="96" t="str">
        <f>Count!W13</f>
        <v/>
      </c>
      <c r="I62" s="134" t="str">
        <f>Count!X13</f>
        <v/>
      </c>
      <c r="J62" s="125" t="str">
        <f>Count!Y13</f>
        <v/>
      </c>
      <c r="K62" s="135" t="str">
        <f>Count!Z13</f>
        <v/>
      </c>
      <c r="L62" s="198"/>
      <c r="M62" s="185"/>
    </row>
    <row r="63" spans="1:13" x14ac:dyDescent="0.6">
      <c r="A63" s="118" t="str">
        <f t="shared" si="0"/>
        <v/>
      </c>
      <c r="B63" s="100" t="str">
        <f>Count!Q14</f>
        <v/>
      </c>
      <c r="C63" s="93" t="str">
        <f>Count!R14</f>
        <v/>
      </c>
      <c r="D63" s="93" t="str">
        <f>Count!S14</f>
        <v/>
      </c>
      <c r="E63" s="93" t="str">
        <f>Count!T14</f>
        <v/>
      </c>
      <c r="F63" s="93" t="str">
        <f>Count!U14</f>
        <v/>
      </c>
      <c r="G63" s="93" t="str">
        <f>Count!V14</f>
        <v/>
      </c>
      <c r="H63" s="96" t="str">
        <f>Count!W14</f>
        <v/>
      </c>
      <c r="I63" s="134" t="str">
        <f>Count!X14</f>
        <v/>
      </c>
      <c r="J63" s="125" t="str">
        <f>Count!Y14</f>
        <v/>
      </c>
      <c r="K63" s="135" t="str">
        <f>Count!Z14</f>
        <v/>
      </c>
      <c r="L63" s="198"/>
      <c r="M63" s="185"/>
    </row>
    <row r="64" spans="1:13" x14ac:dyDescent="0.6">
      <c r="A64" s="118" t="str">
        <f t="shared" si="0"/>
        <v/>
      </c>
      <c r="B64" s="100" t="str">
        <f>Count!Q15</f>
        <v/>
      </c>
      <c r="C64" s="93" t="str">
        <f>Count!R15</f>
        <v/>
      </c>
      <c r="D64" s="93" t="str">
        <f>Count!S15</f>
        <v/>
      </c>
      <c r="E64" s="93" t="str">
        <f>Count!T15</f>
        <v/>
      </c>
      <c r="F64" s="93" t="str">
        <f>Count!U15</f>
        <v/>
      </c>
      <c r="G64" s="93" t="str">
        <f>Count!V15</f>
        <v/>
      </c>
      <c r="H64" s="96" t="str">
        <f>Count!W15</f>
        <v/>
      </c>
      <c r="I64" s="134" t="str">
        <f>Count!X15</f>
        <v/>
      </c>
      <c r="J64" s="125" t="str">
        <f>Count!Y15</f>
        <v/>
      </c>
      <c r="K64" s="135" t="str">
        <f>Count!Z15</f>
        <v/>
      </c>
      <c r="L64" s="198"/>
      <c r="M64" s="185"/>
    </row>
    <row r="65" spans="1:13" x14ac:dyDescent="0.6">
      <c r="A65" s="118" t="str">
        <f t="shared" si="0"/>
        <v/>
      </c>
      <c r="B65" s="100" t="str">
        <f>Count!Q16</f>
        <v/>
      </c>
      <c r="C65" s="93" t="str">
        <f>Count!R16</f>
        <v/>
      </c>
      <c r="D65" s="93" t="str">
        <f>Count!S16</f>
        <v/>
      </c>
      <c r="E65" s="93" t="str">
        <f>Count!T16</f>
        <v/>
      </c>
      <c r="F65" s="93" t="str">
        <f>Count!U16</f>
        <v/>
      </c>
      <c r="G65" s="93" t="str">
        <f>Count!V16</f>
        <v/>
      </c>
      <c r="H65" s="96" t="str">
        <f>Count!W16</f>
        <v/>
      </c>
      <c r="I65" s="134" t="str">
        <f>Count!X16</f>
        <v/>
      </c>
      <c r="J65" s="125" t="str">
        <f>Count!Y16</f>
        <v/>
      </c>
      <c r="K65" s="135" t="str">
        <f>Count!Z16</f>
        <v/>
      </c>
      <c r="L65" s="198"/>
      <c r="M65" s="185"/>
    </row>
    <row r="66" spans="1:13" x14ac:dyDescent="0.6">
      <c r="A66" s="118" t="str">
        <f t="shared" si="0"/>
        <v/>
      </c>
      <c r="B66" s="100" t="str">
        <f>Count!Q17</f>
        <v/>
      </c>
      <c r="C66" s="93" t="str">
        <f>Count!R17</f>
        <v/>
      </c>
      <c r="D66" s="93" t="str">
        <f>Count!S17</f>
        <v/>
      </c>
      <c r="E66" s="93" t="str">
        <f>Count!T17</f>
        <v/>
      </c>
      <c r="F66" s="93" t="str">
        <f>Count!U17</f>
        <v/>
      </c>
      <c r="G66" s="93" t="str">
        <f>Count!V17</f>
        <v/>
      </c>
      <c r="H66" s="96" t="str">
        <f>Count!W17</f>
        <v/>
      </c>
      <c r="I66" s="134" t="str">
        <f>Count!X17</f>
        <v/>
      </c>
      <c r="J66" s="125" t="str">
        <f>Count!Y17</f>
        <v/>
      </c>
      <c r="K66" s="135" t="str">
        <f>Count!Z17</f>
        <v/>
      </c>
      <c r="L66" s="198"/>
      <c r="M66" s="185"/>
    </row>
    <row r="67" spans="1:13" x14ac:dyDescent="0.6">
      <c r="A67" s="118" t="str">
        <f t="shared" si="0"/>
        <v/>
      </c>
      <c r="B67" s="100" t="str">
        <f>Count!Q18</f>
        <v/>
      </c>
      <c r="C67" s="93" t="str">
        <f>Count!R18</f>
        <v/>
      </c>
      <c r="D67" s="93" t="str">
        <f>Count!S18</f>
        <v/>
      </c>
      <c r="E67" s="93" t="str">
        <f>Count!T18</f>
        <v/>
      </c>
      <c r="F67" s="93" t="str">
        <f>Count!U18</f>
        <v/>
      </c>
      <c r="G67" s="93" t="str">
        <f>Count!V18</f>
        <v/>
      </c>
      <c r="H67" s="96" t="str">
        <f>Count!W18</f>
        <v/>
      </c>
      <c r="I67" s="134" t="str">
        <f>Count!X18</f>
        <v/>
      </c>
      <c r="J67" s="125" t="str">
        <f>Count!Y18</f>
        <v/>
      </c>
      <c r="K67" s="135" t="str">
        <f>Count!Z18</f>
        <v/>
      </c>
      <c r="L67" s="198"/>
      <c r="M67" s="185"/>
    </row>
    <row r="68" spans="1:13" x14ac:dyDescent="0.6">
      <c r="A68" s="118" t="str">
        <f t="shared" si="0"/>
        <v/>
      </c>
      <c r="B68" s="100" t="str">
        <f>Count!Q19</f>
        <v/>
      </c>
      <c r="C68" s="93" t="str">
        <f>Count!R19</f>
        <v/>
      </c>
      <c r="D68" s="93" t="str">
        <f>Count!S19</f>
        <v/>
      </c>
      <c r="E68" s="93" t="str">
        <f>Count!T19</f>
        <v/>
      </c>
      <c r="F68" s="93" t="str">
        <f>Count!U19</f>
        <v/>
      </c>
      <c r="G68" s="93" t="str">
        <f>Count!V19</f>
        <v/>
      </c>
      <c r="H68" s="96" t="str">
        <f>Count!W19</f>
        <v/>
      </c>
      <c r="I68" s="134" t="str">
        <f>Count!X19</f>
        <v/>
      </c>
      <c r="J68" s="125" t="str">
        <f>Count!Y19</f>
        <v/>
      </c>
      <c r="K68" s="135" t="str">
        <f>Count!Z19</f>
        <v/>
      </c>
      <c r="L68" s="198"/>
      <c r="M68" s="185"/>
    </row>
    <row r="69" spans="1:13" x14ac:dyDescent="0.6">
      <c r="A69" s="118" t="str">
        <f t="shared" si="0"/>
        <v/>
      </c>
      <c r="B69" s="100" t="str">
        <f>Count!Q20</f>
        <v/>
      </c>
      <c r="C69" s="93" t="str">
        <f>Count!R20</f>
        <v/>
      </c>
      <c r="D69" s="93" t="str">
        <f>Count!S20</f>
        <v/>
      </c>
      <c r="E69" s="93" t="str">
        <f>Count!T20</f>
        <v/>
      </c>
      <c r="F69" s="93" t="str">
        <f>Count!U20</f>
        <v/>
      </c>
      <c r="G69" s="93" t="str">
        <f>Count!V20</f>
        <v/>
      </c>
      <c r="H69" s="96" t="str">
        <f>Count!W20</f>
        <v/>
      </c>
      <c r="I69" s="134" t="str">
        <f>Count!X20</f>
        <v/>
      </c>
      <c r="J69" s="125" t="str">
        <f>Count!Y20</f>
        <v/>
      </c>
      <c r="K69" s="135" t="str">
        <f>Count!Z20</f>
        <v/>
      </c>
      <c r="L69" s="198"/>
      <c r="M69" s="185"/>
    </row>
    <row r="70" spans="1:13" x14ac:dyDescent="0.6">
      <c r="A70" s="118" t="str">
        <f t="shared" si="0"/>
        <v/>
      </c>
      <c r="B70" s="100" t="str">
        <f>Count!Q21</f>
        <v/>
      </c>
      <c r="C70" s="93" t="str">
        <f>Count!R21</f>
        <v/>
      </c>
      <c r="D70" s="93" t="str">
        <f>Count!S21</f>
        <v/>
      </c>
      <c r="E70" s="93" t="str">
        <f>Count!T21</f>
        <v/>
      </c>
      <c r="F70" s="93" t="str">
        <f>Count!U21</f>
        <v/>
      </c>
      <c r="G70" s="93" t="str">
        <f>Count!V21</f>
        <v/>
      </c>
      <c r="H70" s="96" t="str">
        <f>Count!W21</f>
        <v/>
      </c>
      <c r="I70" s="134" t="str">
        <f>Count!X21</f>
        <v/>
      </c>
      <c r="J70" s="125" t="str">
        <f>Count!Y21</f>
        <v/>
      </c>
      <c r="K70" s="135" t="str">
        <f>Count!Z21</f>
        <v/>
      </c>
      <c r="L70" s="198"/>
      <c r="M70" s="185"/>
    </row>
    <row r="71" spans="1:13" x14ac:dyDescent="0.6">
      <c r="A71" s="118" t="str">
        <f t="shared" si="0"/>
        <v/>
      </c>
      <c r="B71" s="100" t="str">
        <f>Count!Q22</f>
        <v/>
      </c>
      <c r="C71" s="93" t="str">
        <f>Count!R22</f>
        <v/>
      </c>
      <c r="D71" s="93" t="str">
        <f>Count!S22</f>
        <v/>
      </c>
      <c r="E71" s="93" t="str">
        <f>Count!T22</f>
        <v/>
      </c>
      <c r="F71" s="93" t="str">
        <f>Count!U22</f>
        <v/>
      </c>
      <c r="G71" s="93" t="str">
        <f>Count!V22</f>
        <v/>
      </c>
      <c r="H71" s="96" t="str">
        <f>Count!W22</f>
        <v/>
      </c>
      <c r="I71" s="134" t="str">
        <f>Count!X22</f>
        <v/>
      </c>
      <c r="J71" s="125" t="str">
        <f>Count!Y22</f>
        <v/>
      </c>
      <c r="K71" s="135" t="str">
        <f>Count!Z22</f>
        <v/>
      </c>
      <c r="L71" s="198"/>
      <c r="M71" s="185"/>
    </row>
    <row r="72" spans="1:13" x14ac:dyDescent="0.6">
      <c r="A72" s="118" t="str">
        <f t="shared" si="0"/>
        <v/>
      </c>
      <c r="B72" s="100" t="str">
        <f>Count!Q23</f>
        <v/>
      </c>
      <c r="C72" s="93" t="str">
        <f>Count!R23</f>
        <v/>
      </c>
      <c r="D72" s="93" t="str">
        <f>Count!S23</f>
        <v/>
      </c>
      <c r="E72" s="93" t="str">
        <f>Count!T23</f>
        <v/>
      </c>
      <c r="F72" s="93" t="str">
        <f>Count!U23</f>
        <v/>
      </c>
      <c r="G72" s="93" t="str">
        <f>Count!V23</f>
        <v/>
      </c>
      <c r="H72" s="96" t="str">
        <f>Count!W23</f>
        <v/>
      </c>
      <c r="I72" s="134" t="str">
        <f>Count!X23</f>
        <v/>
      </c>
      <c r="J72" s="125" t="str">
        <f>Count!Y23</f>
        <v/>
      </c>
      <c r="K72" s="135" t="str">
        <f>Count!Z23</f>
        <v/>
      </c>
      <c r="L72" s="198"/>
      <c r="M72" s="185"/>
    </row>
    <row r="73" spans="1:13" x14ac:dyDescent="0.6">
      <c r="A73" s="118" t="str">
        <f t="shared" si="0"/>
        <v/>
      </c>
      <c r="B73" s="100" t="str">
        <f>Count!Q24</f>
        <v/>
      </c>
      <c r="C73" s="93" t="str">
        <f>Count!R24</f>
        <v/>
      </c>
      <c r="D73" s="93" t="str">
        <f>Count!S24</f>
        <v/>
      </c>
      <c r="E73" s="93" t="str">
        <f>Count!T24</f>
        <v/>
      </c>
      <c r="F73" s="93" t="str">
        <f>Count!U24</f>
        <v/>
      </c>
      <c r="G73" s="93" t="str">
        <f>Count!V24</f>
        <v/>
      </c>
      <c r="H73" s="96" t="str">
        <f>Count!W24</f>
        <v/>
      </c>
      <c r="I73" s="134" t="str">
        <f>Count!X24</f>
        <v/>
      </c>
      <c r="J73" s="125" t="str">
        <f>Count!Y24</f>
        <v/>
      </c>
      <c r="K73" s="135" t="str">
        <f>Count!Z24</f>
        <v/>
      </c>
      <c r="L73" s="198"/>
      <c r="M73" s="185"/>
    </row>
    <row r="74" spans="1:13" x14ac:dyDescent="0.6">
      <c r="A74" s="118" t="str">
        <f t="shared" si="0"/>
        <v/>
      </c>
      <c r="B74" s="100" t="str">
        <f>Count!Q25</f>
        <v/>
      </c>
      <c r="C74" s="93" t="str">
        <f>Count!R25</f>
        <v/>
      </c>
      <c r="D74" s="93" t="str">
        <f>Count!S25</f>
        <v/>
      </c>
      <c r="E74" s="93" t="str">
        <f>Count!T25</f>
        <v/>
      </c>
      <c r="F74" s="93" t="str">
        <f>Count!U25</f>
        <v/>
      </c>
      <c r="G74" s="93" t="str">
        <f>Count!V25</f>
        <v/>
      </c>
      <c r="H74" s="96" t="str">
        <f>Count!W25</f>
        <v/>
      </c>
      <c r="I74" s="134" t="str">
        <f>Count!X25</f>
        <v/>
      </c>
      <c r="J74" s="125" t="str">
        <f>Count!Y25</f>
        <v/>
      </c>
      <c r="K74" s="135" t="str">
        <f>Count!Z25</f>
        <v/>
      </c>
      <c r="L74" s="198"/>
      <c r="M74" s="185"/>
    </row>
    <row r="75" spans="1:13" x14ac:dyDescent="0.6">
      <c r="A75" s="118" t="str">
        <f t="shared" si="0"/>
        <v/>
      </c>
      <c r="B75" s="100" t="str">
        <f>Count!Q26</f>
        <v/>
      </c>
      <c r="C75" s="93" t="str">
        <f>Count!R26</f>
        <v/>
      </c>
      <c r="D75" s="93" t="str">
        <f>Count!S26</f>
        <v/>
      </c>
      <c r="E75" s="93" t="str">
        <f>Count!T26</f>
        <v/>
      </c>
      <c r="F75" s="93" t="str">
        <f>Count!U26</f>
        <v/>
      </c>
      <c r="G75" s="93" t="str">
        <f>Count!V26</f>
        <v/>
      </c>
      <c r="H75" s="96" t="str">
        <f>Count!W26</f>
        <v/>
      </c>
      <c r="I75" s="134" t="str">
        <f>Count!X26</f>
        <v/>
      </c>
      <c r="J75" s="125" t="str">
        <f>Count!Y26</f>
        <v/>
      </c>
      <c r="K75" s="135" t="str">
        <f>Count!Z26</f>
        <v/>
      </c>
      <c r="L75" s="198"/>
      <c r="M75" s="185"/>
    </row>
    <row r="76" spans="1:13" ht="24" thickBot="1" x14ac:dyDescent="0.65">
      <c r="A76" s="119" t="str">
        <f t="shared" si="0"/>
        <v/>
      </c>
      <c r="B76" s="101" t="str">
        <f>Count!Q27</f>
        <v/>
      </c>
      <c r="C76" s="97" t="str">
        <f>Count!R27</f>
        <v/>
      </c>
      <c r="D76" s="97" t="str">
        <f>Count!S27</f>
        <v/>
      </c>
      <c r="E76" s="97" t="str">
        <f>Count!T27</f>
        <v/>
      </c>
      <c r="F76" s="97" t="str">
        <f>Count!U27</f>
        <v/>
      </c>
      <c r="G76" s="97" t="str">
        <f>Count!V27</f>
        <v/>
      </c>
      <c r="H76" s="98" t="str">
        <f>Count!W27</f>
        <v/>
      </c>
      <c r="I76" s="136" t="str">
        <f>Count!X27</f>
        <v/>
      </c>
      <c r="J76" s="137" t="str">
        <f>Count!Y27</f>
        <v/>
      </c>
      <c r="K76" s="138" t="str">
        <f>Count!Z27</f>
        <v/>
      </c>
      <c r="L76" s="199"/>
      <c r="M76" s="196"/>
    </row>
  </sheetData>
  <sheetProtection algorithmName="SHA-512" hashValue="4bMOgG5WjBINAR09T1l97FOU6n6yxBxk8CpPJd3mU7ngtLtTWwcVLWqfuitlWys+MgDBg4qPLIFVZhUxT0aZQw==" saltValue="Nca502hLbWWrpa8j0OAKPw==" spinCount="100000" sheet="1" objects="1" scenarios="1"/>
  <mergeCells count="62">
    <mergeCell ref="L72:M72"/>
    <mergeCell ref="L73:M73"/>
    <mergeCell ref="L74:M74"/>
    <mergeCell ref="L75:M75"/>
    <mergeCell ref="L76:M76"/>
    <mergeCell ref="L67:M67"/>
    <mergeCell ref="L68:M68"/>
    <mergeCell ref="L69:M69"/>
    <mergeCell ref="L70:M70"/>
    <mergeCell ref="L71:M71"/>
    <mergeCell ref="L62:M62"/>
    <mergeCell ref="L63:M63"/>
    <mergeCell ref="L64:M64"/>
    <mergeCell ref="L65:M65"/>
    <mergeCell ref="L66:M66"/>
    <mergeCell ref="L57:M57"/>
    <mergeCell ref="L58:M58"/>
    <mergeCell ref="L59:M59"/>
    <mergeCell ref="L60:M60"/>
    <mergeCell ref="L61:M61"/>
    <mergeCell ref="L52:M52"/>
    <mergeCell ref="L53:M53"/>
    <mergeCell ref="L54:M54"/>
    <mergeCell ref="L55:M55"/>
    <mergeCell ref="L56:M56"/>
    <mergeCell ref="A46:M46"/>
    <mergeCell ref="A47:M47"/>
    <mergeCell ref="A48:M48"/>
    <mergeCell ref="B50:M50"/>
    <mergeCell ref="L51:M51"/>
    <mergeCell ref="A50:A51"/>
    <mergeCell ref="L35:M35"/>
    <mergeCell ref="L36:M36"/>
    <mergeCell ref="L29:M29"/>
    <mergeCell ref="L30:M30"/>
    <mergeCell ref="L31:M31"/>
    <mergeCell ref="L32:M32"/>
    <mergeCell ref="L33:M33"/>
    <mergeCell ref="L34:M34"/>
    <mergeCell ref="L28:M28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16:M16"/>
    <mergeCell ref="L11:M11"/>
    <mergeCell ref="B10:M10"/>
    <mergeCell ref="A6:M6"/>
    <mergeCell ref="A7:M7"/>
    <mergeCell ref="A8:M8"/>
    <mergeCell ref="L12:M12"/>
    <mergeCell ref="L13:M13"/>
    <mergeCell ref="L14:M14"/>
    <mergeCell ref="L15:M15"/>
    <mergeCell ref="A10:A11"/>
  </mergeCells>
  <pageMargins left="0.39370078740157483" right="0.51181102362204722" top="0.35433070866141736" bottom="0.35433070866141736" header="0.31496062992125984" footer="0.31496062992125984"/>
  <pageSetup paperSize="9" scale="90" orientation="portrait" horizontalDpi="4294967293" verticalDpi="0" r:id="rId1"/>
  <headerFooter>
    <oddFooter>&amp;C&amp;"Angsana New,ตัวหนา"&amp;16แบบสรุปผลการจัดการศึกษา หน้าที่ &amp;P  จาก &amp;N               วันที่พิมพ์ : &amp;D     เวลาพิมพ์ : &amp;T
Copyright © 2019 Developer By Apisit Kaewmanee. All rights reserved.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F116-AE08-4B70-BFC4-9AF40D9A607A}">
  <sheetPr>
    <tabColor theme="9" tint="-0.249977111117893"/>
  </sheetPr>
  <dimension ref="A6:E36"/>
  <sheetViews>
    <sheetView zoomScaleNormal="100" workbookViewId="0">
      <selection activeCell="A7" sqref="A7:E7"/>
    </sheetView>
  </sheetViews>
  <sheetFormatPr defaultRowHeight="23.4" x14ac:dyDescent="0.6"/>
  <cols>
    <col min="1" max="1" width="33.6640625" style="33" customWidth="1"/>
    <col min="2" max="3" width="12.44140625" style="33" customWidth="1"/>
    <col min="4" max="4" width="21.88671875" style="33" customWidth="1"/>
    <col min="5" max="5" width="18.109375" style="33" customWidth="1"/>
    <col min="6" max="16384" width="8.88671875" style="33"/>
  </cols>
  <sheetData>
    <row r="6" spans="1:5" x14ac:dyDescent="0.6">
      <c r="A6" s="151" t="str">
        <f>ทั่วไป!L6</f>
        <v>แบบสรุปผลการจัดการศึกษานักเรียน ชั้นมัธยมศึกษาปีที่ 1/1  ภาคเรียนที่ 1  ปีการศึกษา  2562</v>
      </c>
      <c r="B6" s="151"/>
      <c r="C6" s="151"/>
      <c r="D6" s="151"/>
      <c r="E6" s="151"/>
    </row>
    <row r="7" spans="1:5" x14ac:dyDescent="0.6">
      <c r="A7" s="151" t="s">
        <v>91</v>
      </c>
      <c r="B7" s="151"/>
      <c r="C7" s="151"/>
      <c r="D7" s="151"/>
      <c r="E7" s="151"/>
    </row>
    <row r="8" spans="1:5" x14ac:dyDescent="0.6">
      <c r="A8" s="151" t="s">
        <v>94</v>
      </c>
      <c r="B8" s="151"/>
      <c r="C8" s="151"/>
      <c r="D8" s="151"/>
      <c r="E8" s="151"/>
    </row>
    <row r="9" spans="1:5" ht="3" customHeight="1" thickBot="1" x14ac:dyDescent="0.65">
      <c r="A9" s="102"/>
      <c r="B9" s="102"/>
      <c r="C9" s="102"/>
      <c r="D9" s="102"/>
      <c r="E9" s="102"/>
    </row>
    <row r="10" spans="1:5" s="123" customFormat="1" ht="24" customHeight="1" x14ac:dyDescent="0.55000000000000004">
      <c r="A10" s="205" t="s">
        <v>100</v>
      </c>
      <c r="B10" s="200" t="s">
        <v>103</v>
      </c>
      <c r="C10" s="200" t="s">
        <v>104</v>
      </c>
      <c r="D10" s="200" t="s">
        <v>101</v>
      </c>
      <c r="E10" s="203" t="s">
        <v>102</v>
      </c>
    </row>
    <row r="11" spans="1:5" s="123" customFormat="1" ht="33" customHeight="1" thickBot="1" x14ac:dyDescent="0.6">
      <c r="A11" s="206"/>
      <c r="B11" s="201"/>
      <c r="C11" s="202"/>
      <c r="D11" s="201"/>
      <c r="E11" s="204"/>
    </row>
    <row r="12" spans="1:5" x14ac:dyDescent="0.6">
      <c r="A12" s="129" t="str">
        <f>Count!A3</f>
        <v/>
      </c>
      <c r="B12" s="94" t="str">
        <f>Count!M3</f>
        <v/>
      </c>
      <c r="C12" s="94" t="str">
        <f>Count!N3</f>
        <v/>
      </c>
      <c r="D12" s="95" t="str">
        <f>Count!O3</f>
        <v/>
      </c>
      <c r="E12" s="126" t="str">
        <f>Count!P3</f>
        <v/>
      </c>
    </row>
    <row r="13" spans="1:5" x14ac:dyDescent="0.6">
      <c r="A13" s="130" t="str">
        <f>Count!A4</f>
        <v/>
      </c>
      <c r="B13" s="93" t="str">
        <f>Count!M4</f>
        <v/>
      </c>
      <c r="C13" s="93" t="str">
        <f>Count!N4</f>
        <v/>
      </c>
      <c r="D13" s="96" t="str">
        <f>Count!O4</f>
        <v/>
      </c>
      <c r="E13" s="127" t="str">
        <f>Count!P4</f>
        <v/>
      </c>
    </row>
    <row r="14" spans="1:5" x14ac:dyDescent="0.6">
      <c r="A14" s="130" t="str">
        <f>Count!A5</f>
        <v/>
      </c>
      <c r="B14" s="93" t="str">
        <f>Count!M5</f>
        <v/>
      </c>
      <c r="C14" s="93" t="str">
        <f>Count!N5</f>
        <v/>
      </c>
      <c r="D14" s="96" t="str">
        <f>Count!O5</f>
        <v/>
      </c>
      <c r="E14" s="127" t="str">
        <f>Count!P5</f>
        <v/>
      </c>
    </row>
    <row r="15" spans="1:5" x14ac:dyDescent="0.6">
      <c r="A15" s="130" t="str">
        <f>Count!A6</f>
        <v/>
      </c>
      <c r="B15" s="93" t="str">
        <f>Count!M6</f>
        <v/>
      </c>
      <c r="C15" s="93" t="str">
        <f>Count!N6</f>
        <v/>
      </c>
      <c r="D15" s="96" t="str">
        <f>Count!O6</f>
        <v/>
      </c>
      <c r="E15" s="127" t="str">
        <f>Count!P6</f>
        <v/>
      </c>
    </row>
    <row r="16" spans="1:5" x14ac:dyDescent="0.6">
      <c r="A16" s="130" t="str">
        <f>Count!A7</f>
        <v/>
      </c>
      <c r="B16" s="93" t="str">
        <f>Count!M7</f>
        <v/>
      </c>
      <c r="C16" s="93" t="str">
        <f>Count!N7</f>
        <v/>
      </c>
      <c r="D16" s="96" t="str">
        <f>Count!O7</f>
        <v/>
      </c>
      <c r="E16" s="127" t="str">
        <f>Count!P7</f>
        <v/>
      </c>
    </row>
    <row r="17" spans="1:5" x14ac:dyDescent="0.6">
      <c r="A17" s="130" t="str">
        <f>Count!A8</f>
        <v/>
      </c>
      <c r="B17" s="93" t="str">
        <f>Count!M8</f>
        <v/>
      </c>
      <c r="C17" s="93" t="str">
        <f>Count!N8</f>
        <v/>
      </c>
      <c r="D17" s="96" t="str">
        <f>Count!O8</f>
        <v/>
      </c>
      <c r="E17" s="127" t="str">
        <f>Count!P8</f>
        <v/>
      </c>
    </row>
    <row r="18" spans="1:5" x14ac:dyDescent="0.6">
      <c r="A18" s="130" t="str">
        <f>Count!A9</f>
        <v/>
      </c>
      <c r="B18" s="93" t="str">
        <f>Count!M9</f>
        <v/>
      </c>
      <c r="C18" s="93" t="str">
        <f>Count!N9</f>
        <v/>
      </c>
      <c r="D18" s="96" t="str">
        <f>Count!O9</f>
        <v/>
      </c>
      <c r="E18" s="127" t="str">
        <f>Count!P9</f>
        <v/>
      </c>
    </row>
    <row r="19" spans="1:5" x14ac:dyDescent="0.6">
      <c r="A19" s="130" t="str">
        <f>Count!A10</f>
        <v/>
      </c>
      <c r="B19" s="93" t="str">
        <f>Count!M10</f>
        <v/>
      </c>
      <c r="C19" s="93" t="str">
        <f>Count!N10</f>
        <v/>
      </c>
      <c r="D19" s="96" t="str">
        <f>Count!O10</f>
        <v/>
      </c>
      <c r="E19" s="127" t="str">
        <f>Count!P10</f>
        <v/>
      </c>
    </row>
    <row r="20" spans="1:5" x14ac:dyDescent="0.6">
      <c r="A20" s="130" t="str">
        <f>Count!A11</f>
        <v/>
      </c>
      <c r="B20" s="93" t="str">
        <f>Count!M11</f>
        <v/>
      </c>
      <c r="C20" s="93" t="str">
        <f>Count!N11</f>
        <v/>
      </c>
      <c r="D20" s="96" t="str">
        <f>Count!O11</f>
        <v/>
      </c>
      <c r="E20" s="127" t="str">
        <f>Count!P11</f>
        <v/>
      </c>
    </row>
    <row r="21" spans="1:5" x14ac:dyDescent="0.6">
      <c r="A21" s="130" t="str">
        <f>Count!A12</f>
        <v/>
      </c>
      <c r="B21" s="93" t="str">
        <f>Count!M12</f>
        <v/>
      </c>
      <c r="C21" s="93" t="str">
        <f>Count!N12</f>
        <v/>
      </c>
      <c r="D21" s="96" t="str">
        <f>Count!O12</f>
        <v/>
      </c>
      <c r="E21" s="127" t="str">
        <f>Count!P12</f>
        <v/>
      </c>
    </row>
    <row r="22" spans="1:5" x14ac:dyDescent="0.6">
      <c r="A22" s="130" t="str">
        <f>Count!A13</f>
        <v/>
      </c>
      <c r="B22" s="93" t="str">
        <f>Count!M13</f>
        <v/>
      </c>
      <c r="C22" s="93" t="str">
        <f>Count!N13</f>
        <v/>
      </c>
      <c r="D22" s="96" t="str">
        <f>Count!O13</f>
        <v/>
      </c>
      <c r="E22" s="127" t="str">
        <f>Count!P13</f>
        <v/>
      </c>
    </row>
    <row r="23" spans="1:5" x14ac:dyDescent="0.6">
      <c r="A23" s="130" t="str">
        <f>Count!A14</f>
        <v/>
      </c>
      <c r="B23" s="93" t="str">
        <f>Count!M14</f>
        <v/>
      </c>
      <c r="C23" s="93" t="str">
        <f>Count!N14</f>
        <v/>
      </c>
      <c r="D23" s="96" t="str">
        <f>Count!O14</f>
        <v/>
      </c>
      <c r="E23" s="127" t="str">
        <f>Count!P14</f>
        <v/>
      </c>
    </row>
    <row r="24" spans="1:5" x14ac:dyDescent="0.6">
      <c r="A24" s="130" t="str">
        <f>Count!A15</f>
        <v/>
      </c>
      <c r="B24" s="93" t="str">
        <f>Count!M15</f>
        <v/>
      </c>
      <c r="C24" s="93" t="str">
        <f>Count!N15</f>
        <v/>
      </c>
      <c r="D24" s="96" t="str">
        <f>Count!O15</f>
        <v/>
      </c>
      <c r="E24" s="127" t="str">
        <f>Count!P15</f>
        <v/>
      </c>
    </row>
    <row r="25" spans="1:5" x14ac:dyDescent="0.6">
      <c r="A25" s="130" t="str">
        <f>Count!A16</f>
        <v/>
      </c>
      <c r="B25" s="93" t="str">
        <f>Count!M16</f>
        <v/>
      </c>
      <c r="C25" s="93" t="str">
        <f>Count!N16</f>
        <v/>
      </c>
      <c r="D25" s="96" t="str">
        <f>Count!O16</f>
        <v/>
      </c>
      <c r="E25" s="127" t="str">
        <f>Count!P16</f>
        <v/>
      </c>
    </row>
    <row r="26" spans="1:5" x14ac:dyDescent="0.6">
      <c r="A26" s="130" t="str">
        <f>Count!A17</f>
        <v/>
      </c>
      <c r="B26" s="93" t="str">
        <f>Count!M17</f>
        <v/>
      </c>
      <c r="C26" s="93" t="str">
        <f>Count!N17</f>
        <v/>
      </c>
      <c r="D26" s="96" t="str">
        <f>Count!O17</f>
        <v/>
      </c>
      <c r="E26" s="127" t="str">
        <f>Count!P17</f>
        <v/>
      </c>
    </row>
    <row r="27" spans="1:5" x14ac:dyDescent="0.6">
      <c r="A27" s="130" t="str">
        <f>Count!A18</f>
        <v/>
      </c>
      <c r="B27" s="93" t="str">
        <f>Count!M18</f>
        <v/>
      </c>
      <c r="C27" s="93" t="str">
        <f>Count!N18</f>
        <v/>
      </c>
      <c r="D27" s="96" t="str">
        <f>Count!O18</f>
        <v/>
      </c>
      <c r="E27" s="127" t="str">
        <f>Count!P18</f>
        <v/>
      </c>
    </row>
    <row r="28" spans="1:5" x14ac:dyDescent="0.6">
      <c r="A28" s="130" t="str">
        <f>Count!A19</f>
        <v/>
      </c>
      <c r="B28" s="93" t="str">
        <f>Count!M19</f>
        <v/>
      </c>
      <c r="C28" s="93" t="str">
        <f>Count!N19</f>
        <v/>
      </c>
      <c r="D28" s="96" t="str">
        <f>Count!O19</f>
        <v/>
      </c>
      <c r="E28" s="127" t="str">
        <f>Count!P19</f>
        <v/>
      </c>
    </row>
    <row r="29" spans="1:5" x14ac:dyDescent="0.6">
      <c r="A29" s="130" t="str">
        <f>Count!A20</f>
        <v/>
      </c>
      <c r="B29" s="93" t="str">
        <f>Count!M20</f>
        <v/>
      </c>
      <c r="C29" s="93" t="str">
        <f>Count!N20</f>
        <v/>
      </c>
      <c r="D29" s="96" t="str">
        <f>Count!O20</f>
        <v/>
      </c>
      <c r="E29" s="127" t="str">
        <f>Count!P20</f>
        <v/>
      </c>
    </row>
    <row r="30" spans="1:5" x14ac:dyDescent="0.6">
      <c r="A30" s="130" t="str">
        <f>Count!A21</f>
        <v/>
      </c>
      <c r="B30" s="93" t="str">
        <f>Count!M21</f>
        <v/>
      </c>
      <c r="C30" s="93" t="str">
        <f>Count!N21</f>
        <v/>
      </c>
      <c r="D30" s="96" t="str">
        <f>Count!O21</f>
        <v/>
      </c>
      <c r="E30" s="127" t="str">
        <f>Count!P21</f>
        <v/>
      </c>
    </row>
    <row r="31" spans="1:5" x14ac:dyDescent="0.6">
      <c r="A31" s="130" t="str">
        <f>Count!A22</f>
        <v/>
      </c>
      <c r="B31" s="93" t="str">
        <f>Count!M22</f>
        <v/>
      </c>
      <c r="C31" s="93" t="str">
        <f>Count!N22</f>
        <v/>
      </c>
      <c r="D31" s="96" t="str">
        <f>Count!O22</f>
        <v/>
      </c>
      <c r="E31" s="127" t="str">
        <f>Count!P22</f>
        <v/>
      </c>
    </row>
    <row r="32" spans="1:5" x14ac:dyDescent="0.6">
      <c r="A32" s="130" t="str">
        <f>Count!A23</f>
        <v/>
      </c>
      <c r="B32" s="93" t="str">
        <f>Count!M23</f>
        <v/>
      </c>
      <c r="C32" s="93" t="str">
        <f>Count!N23</f>
        <v/>
      </c>
      <c r="D32" s="96" t="str">
        <f>Count!O23</f>
        <v/>
      </c>
      <c r="E32" s="127" t="str">
        <f>Count!P23</f>
        <v/>
      </c>
    </row>
    <row r="33" spans="1:5" x14ac:dyDescent="0.6">
      <c r="A33" s="130" t="str">
        <f>Count!A24</f>
        <v/>
      </c>
      <c r="B33" s="93" t="str">
        <f>Count!M24</f>
        <v/>
      </c>
      <c r="C33" s="93" t="str">
        <f>Count!N24</f>
        <v/>
      </c>
      <c r="D33" s="96" t="str">
        <f>Count!O24</f>
        <v/>
      </c>
      <c r="E33" s="127" t="str">
        <f>Count!P24</f>
        <v/>
      </c>
    </row>
    <row r="34" spans="1:5" x14ac:dyDescent="0.6">
      <c r="A34" s="130" t="str">
        <f>Count!A25</f>
        <v/>
      </c>
      <c r="B34" s="93" t="str">
        <f>Count!M25</f>
        <v/>
      </c>
      <c r="C34" s="93" t="str">
        <f>Count!N25</f>
        <v/>
      </c>
      <c r="D34" s="96" t="str">
        <f>Count!O25</f>
        <v/>
      </c>
      <c r="E34" s="127" t="str">
        <f>Count!P25</f>
        <v/>
      </c>
    </row>
    <row r="35" spans="1:5" x14ac:dyDescent="0.6">
      <c r="A35" s="130" t="str">
        <f>Count!A26</f>
        <v/>
      </c>
      <c r="B35" s="93" t="str">
        <f>Count!M26</f>
        <v/>
      </c>
      <c r="C35" s="93" t="str">
        <f>Count!N26</f>
        <v/>
      </c>
      <c r="D35" s="96" t="str">
        <f>Count!O26</f>
        <v/>
      </c>
      <c r="E35" s="127" t="str">
        <f>Count!P26</f>
        <v/>
      </c>
    </row>
    <row r="36" spans="1:5" ht="24" thickBot="1" x14ac:dyDescent="0.65">
      <c r="A36" s="131" t="str">
        <f>Count!A27</f>
        <v/>
      </c>
      <c r="B36" s="97" t="str">
        <f>Count!M27</f>
        <v/>
      </c>
      <c r="C36" s="97" t="str">
        <f>Count!N27</f>
        <v/>
      </c>
      <c r="D36" s="98" t="str">
        <f>Count!O27</f>
        <v/>
      </c>
      <c r="E36" s="128" t="str">
        <f>Count!P27</f>
        <v/>
      </c>
    </row>
  </sheetData>
  <sheetProtection algorithmName="SHA-512" hashValue="Mpy22s1QxmgA0G4fXjdvN+gQETYpCtmX/oQF/OQyRmJhZcWtvZ71InDcxjqbiX+AFkGJARr4etoX3tB9YTAM5w==" saltValue="2ATJ+MWbeTsk/vGvrAROKA==" spinCount="100000" sheet="1" objects="1" scenarios="1"/>
  <mergeCells count="8">
    <mergeCell ref="B10:B11"/>
    <mergeCell ref="C10:C11"/>
    <mergeCell ref="D10:D11"/>
    <mergeCell ref="E10:E11"/>
    <mergeCell ref="A6:E6"/>
    <mergeCell ref="A7:E7"/>
    <mergeCell ref="A8:E8"/>
    <mergeCell ref="A10:A11"/>
  </mergeCells>
  <pageMargins left="0.39370078740157483" right="0.51181102362204722" top="0.35433070866141736" bottom="0.35433070866141736" header="0.31496062992125984" footer="0.31496062992125984"/>
  <pageSetup paperSize="9" scale="95" orientation="portrait" horizontalDpi="4294967293" verticalDpi="0" r:id="rId1"/>
  <headerFooter>
    <oddFooter>&amp;C&amp;"Angsana New,ตัวหนา"&amp;16แบบสรุปผลการจัดการศึกษา หน้าที่ &amp;P  จาก &amp;N               วันที่พิมพ์ : &amp;D     เวลาพิมพ์ : &amp;T
Copyright © 2019 Developer By Apisit Kaewmanee.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คำแนะนำการใช้งาน</vt:lpstr>
      <vt:lpstr>ทั่วไป</vt:lpstr>
      <vt:lpstr>point-grade</vt:lpstr>
      <vt:lpstr>Sheet1</vt:lpstr>
      <vt:lpstr>Count</vt:lpstr>
      <vt:lpstr>report</vt:lpstr>
      <vt:lpstr>report 2</vt:lpstr>
      <vt:lpstr>Count!Print_Area</vt:lpstr>
      <vt:lpstr>'point-grade'!Print_Area</vt:lpstr>
      <vt:lpstr>Count!Print_Titles</vt:lpstr>
      <vt:lpstr>'point-grade'!Print_Titles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ครูบี</dc:creator>
  <cp:lastModifiedBy>ASUS</cp:lastModifiedBy>
  <cp:lastPrinted>2019-10-04T09:46:13Z</cp:lastPrinted>
  <dcterms:created xsi:type="dcterms:W3CDTF">2012-05-11T00:49:03Z</dcterms:created>
  <dcterms:modified xsi:type="dcterms:W3CDTF">2019-10-05T04:10:59Z</dcterms:modified>
</cp:coreProperties>
</file>