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ว21ปี2562\"/>
    </mc:Choice>
  </mc:AlternateContent>
  <xr:revisionPtr revIDLastSave="0" documentId="13_ncr:1_{D976424E-41A5-44DA-8F92-07FBAEF9034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2562 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20" l="1"/>
  <c r="K9" i="20"/>
  <c r="M75" i="20" l="1"/>
  <c r="M121" i="20"/>
  <c r="N121" i="20" s="1"/>
  <c r="M120" i="20"/>
  <c r="N120" i="20" s="1"/>
  <c r="M119" i="20"/>
  <c r="N119" i="20" s="1"/>
  <c r="M118" i="20"/>
  <c r="N118" i="20" s="1"/>
  <c r="M116" i="20"/>
  <c r="N116" i="20" s="1"/>
  <c r="M117" i="20"/>
  <c r="N117" i="20" s="1"/>
  <c r="M122" i="20"/>
  <c r="N122" i="20" s="1"/>
  <c r="M123" i="20"/>
  <c r="N123" i="20" s="1"/>
  <c r="M124" i="20"/>
  <c r="N124" i="20" s="1"/>
  <c r="M125" i="20"/>
  <c r="N125" i="20" s="1"/>
  <c r="M126" i="20"/>
  <c r="N126" i="20" s="1"/>
  <c r="M127" i="20"/>
  <c r="N127" i="20" s="1"/>
  <c r="M128" i="20"/>
  <c r="N128" i="20" s="1"/>
  <c r="M129" i="20"/>
  <c r="N129" i="20" s="1"/>
  <c r="M130" i="20"/>
  <c r="N130" i="20" s="1"/>
  <c r="M131" i="20"/>
  <c r="N131" i="20" s="1"/>
  <c r="M132" i="20"/>
  <c r="N132" i="20" s="1"/>
  <c r="M115" i="20"/>
  <c r="N115" i="20" s="1"/>
  <c r="M133" i="20" l="1"/>
  <c r="N133" i="20" l="1"/>
  <c r="O133" i="20" s="1"/>
  <c r="P133" i="20" s="1"/>
  <c r="K112" i="20" s="1"/>
  <c r="I112" i="20" l="1"/>
  <c r="E106" i="20"/>
  <c r="K102" i="20"/>
  <c r="G102" i="20"/>
  <c r="K98" i="20"/>
  <c r="G98" i="20"/>
  <c r="G106" i="20" s="1"/>
  <c r="E78" i="20"/>
  <c r="K71" i="20"/>
  <c r="G71" i="20"/>
  <c r="K67" i="20"/>
  <c r="G67" i="20"/>
  <c r="K63" i="20"/>
  <c r="G63" i="20"/>
  <c r="K59" i="20"/>
  <c r="G59" i="20"/>
  <c r="K55" i="20"/>
  <c r="G55" i="20"/>
  <c r="K51" i="20"/>
  <c r="G51" i="20"/>
  <c r="E38" i="20"/>
  <c r="K36" i="20"/>
  <c r="G36" i="20"/>
  <c r="G35" i="20"/>
  <c r="L35" i="20" s="1"/>
  <c r="M35" i="20" s="1"/>
  <c r="G34" i="20"/>
  <c r="L34" i="20" s="1"/>
  <c r="M34" i="20" s="1"/>
  <c r="K28" i="20"/>
  <c r="G28" i="20"/>
  <c r="K22" i="20"/>
  <c r="G22" i="20"/>
  <c r="K20" i="20"/>
  <c r="G20" i="20"/>
  <c r="K19" i="20"/>
  <c r="G19" i="20"/>
  <c r="G18" i="20"/>
  <c r="L18" i="20" s="1"/>
  <c r="M18" i="20" s="1"/>
  <c r="K14" i="20"/>
  <c r="G14" i="20"/>
  <c r="G9" i="20"/>
  <c r="L36" i="20" l="1"/>
  <c r="M36" i="20" s="1"/>
  <c r="L102" i="20"/>
  <c r="M102" i="20" s="1"/>
  <c r="L9" i="20"/>
  <c r="L14" i="20"/>
  <c r="M14" i="20" s="1"/>
  <c r="L67" i="20"/>
  <c r="L28" i="20"/>
  <c r="L55" i="20"/>
  <c r="M55" i="20" s="1"/>
  <c r="N55" i="20" s="1"/>
  <c r="O55" i="20" s="1"/>
  <c r="P55" i="20" s="1"/>
  <c r="G78" i="20"/>
  <c r="L19" i="20"/>
  <c r="L71" i="20"/>
  <c r="L22" i="20"/>
  <c r="L59" i="20"/>
  <c r="M59" i="20" s="1"/>
  <c r="L63" i="20"/>
  <c r="L51" i="20"/>
  <c r="M51" i="20" s="1"/>
  <c r="L98" i="20"/>
  <c r="M98" i="20" s="1"/>
  <c r="G38" i="20"/>
  <c r="K78" i="20"/>
  <c r="L20" i="20"/>
  <c r="K106" i="20"/>
  <c r="N14" i="20"/>
  <c r="O14" i="20" s="1"/>
  <c r="P14" i="20" s="1"/>
  <c r="N18" i="20"/>
  <c r="O18" i="20" s="1"/>
  <c r="P18" i="20" s="1"/>
  <c r="N35" i="20"/>
  <c r="O35" i="20" s="1"/>
  <c r="P35" i="20" s="1"/>
  <c r="N59" i="20"/>
  <c r="O59" i="20" s="1"/>
  <c r="P59" i="20" s="1"/>
  <c r="N36" i="20"/>
  <c r="O36" i="20" s="1"/>
  <c r="P36" i="20" s="1"/>
  <c r="N34" i="20"/>
  <c r="O34" i="20" s="1"/>
  <c r="P34" i="20" s="1"/>
  <c r="N102" i="20"/>
  <c r="O102" i="20" s="1"/>
  <c r="P102" i="20" s="1"/>
  <c r="K38" i="20"/>
  <c r="M9" i="20" l="1"/>
  <c r="N9" i="20" s="1"/>
  <c r="O9" i="20" s="1"/>
  <c r="P9" i="20" s="1"/>
  <c r="M19" i="20"/>
  <c r="N19" i="20" s="1"/>
  <c r="O19" i="20" s="1"/>
  <c r="P19" i="20" s="1"/>
  <c r="M63" i="20"/>
  <c r="N63" i="20" s="1"/>
  <c r="O63" i="20" s="1"/>
  <c r="P63" i="20" s="1"/>
  <c r="M28" i="20"/>
  <c r="N28" i="20" s="1"/>
  <c r="O28" i="20" s="1"/>
  <c r="P28" i="20" s="1"/>
  <c r="M67" i="20"/>
  <c r="M22" i="20"/>
  <c r="N22" i="20" s="1"/>
  <c r="O22" i="20" s="1"/>
  <c r="P22" i="20" s="1"/>
  <c r="M20" i="20"/>
  <c r="N20" i="20" s="1"/>
  <c r="O20" i="20" s="1"/>
  <c r="P20" i="20" s="1"/>
  <c r="M71" i="20"/>
  <c r="N71" i="20" s="1"/>
  <c r="O71" i="20" s="1"/>
  <c r="P71" i="20" s="1"/>
  <c r="L106" i="20"/>
  <c r="M106" i="20" s="1"/>
  <c r="L78" i="20"/>
  <c r="L38" i="20"/>
  <c r="M38" i="20" s="1"/>
  <c r="N51" i="20"/>
  <c r="O51" i="20" s="1"/>
  <c r="P51" i="20" s="1"/>
  <c r="N98" i="20"/>
  <c r="O98" i="20" s="1"/>
  <c r="P98" i="20" s="1"/>
  <c r="M78" i="20" l="1"/>
  <c r="N78" i="20" s="1"/>
  <c r="O78" i="20" s="1"/>
  <c r="G47" i="20" s="1"/>
  <c r="N67" i="20"/>
  <c r="O67" i="20" s="1"/>
  <c r="P67" i="20" s="1"/>
  <c r="N38" i="20"/>
  <c r="O38" i="20" s="1"/>
  <c r="E5" i="20" l="1"/>
  <c r="P38" i="20"/>
  <c r="G5" i="20" s="1"/>
  <c r="N106" i="20"/>
  <c r="O106" i="20" s="1"/>
  <c r="G94" i="20" s="1"/>
  <c r="P78" i="20"/>
  <c r="I47" i="20" s="1"/>
  <c r="P106" i="20" l="1"/>
  <c r="I94" i="20" s="1"/>
  <c r="M4" i="20"/>
  <c r="R4" i="20" s="1"/>
  <c r="S4" i="20" s="1"/>
  <c r="T4" i="20" s="1"/>
  <c r="U4" i="20" l="1"/>
  <c r="I4" i="20" s="1"/>
</calcChain>
</file>

<file path=xl/sharedStrings.xml><?xml version="1.0" encoding="utf-8"?>
<sst xmlns="http://schemas.openxmlformats.org/spreadsheetml/2006/main" count="292" uniqueCount="121">
  <si>
    <t>ที่</t>
  </si>
  <si>
    <t>ชั้น/ห้อง</t>
  </si>
  <si>
    <t>ม.1</t>
  </si>
  <si>
    <t>-</t>
  </si>
  <si>
    <t>วัน/เดือน/ปี</t>
  </si>
  <si>
    <t>สาเหตุ</t>
  </si>
  <si>
    <t>วันหยุดนักขัตฤกษ์/วันลา</t>
  </si>
  <si>
    <t>ชดเชยวันแม่</t>
  </si>
  <si>
    <t>คาบ</t>
  </si>
  <si>
    <t>รวม</t>
  </si>
  <si>
    <t>ต่อสัปดาห์</t>
  </si>
  <si>
    <t>ต่อภาคเรียน</t>
  </si>
  <si>
    <t>(คาบ)</t>
  </si>
  <si>
    <t>จำนวน</t>
  </si>
  <si>
    <t>วิชา/รหัสวิชา</t>
  </si>
  <si>
    <t>อ. 29 พ.ค. 2561</t>
  </si>
  <si>
    <t>วันวิสาขบูชา</t>
  </si>
  <si>
    <t>ศ. 27 ก.ค. 2561</t>
  </si>
  <si>
    <t>วันอาสาฬหบูชา</t>
  </si>
  <si>
    <t xml:space="preserve">ชดเชยวันเฉลิมฯ </t>
  </si>
  <si>
    <t>จ. 30 ก.ค. 2561</t>
  </si>
  <si>
    <t>ชั่วโมงสอน</t>
  </si>
  <si>
    <t>ลาป่วย</t>
  </si>
  <si>
    <t>วันพ่อแห่งชาติ</t>
  </si>
  <si>
    <t>จ. 10 ธ.ค. 2561</t>
  </si>
  <si>
    <t>พ.  5 ธ.ค. 2561</t>
  </si>
  <si>
    <t>วันรัฐธรรมนูญ</t>
  </si>
  <si>
    <t>จ. 31 ธ.ค. 2561</t>
  </si>
  <si>
    <t>วันสิ้นปี</t>
  </si>
  <si>
    <t>ชั่วโมง</t>
  </si>
  <si>
    <t>อ.  1 ม.ค. 2562</t>
  </si>
  <si>
    <t>วันขึ้นปีใหม่</t>
  </si>
  <si>
    <t>พ. 16 ม.ค. 2562</t>
  </si>
  <si>
    <t>อ. 19 ก.พ. 2562</t>
  </si>
  <si>
    <t>วันมาฆบูชา</t>
  </si>
  <si>
    <t>งานสนับสนุนการจัดการเรียนรู้</t>
  </si>
  <si>
    <t xml:space="preserve">2. ชั่วโมงงานสนับสนุนการจัดการเรียนรู้ </t>
  </si>
  <si>
    <t>ลงชื่อ ...............................................................  ผู้ขอรับการประเมิน</t>
  </si>
  <si>
    <t>ลงชื่อ ...............................................................  ผู้ประเมิน</t>
  </si>
  <si>
    <t>ความเห็นของคณะกรรมการตรวจสอบและกลั่นกรองข้อมูล</t>
  </si>
  <si>
    <t xml:space="preserve">ลงชื่อ ...............................................................  กรรมการ </t>
  </si>
  <si>
    <t>ลงชื่อ ...............................................................กรรมการ</t>
  </si>
  <si>
    <t>ลงชื่อ ...............................................................  ประธานกรรมการตรวจสอบและกลั่นกรองข้อมูล</t>
  </si>
  <si>
    <t>1. ชั่วโมงสอนตามตารางสอน</t>
  </si>
  <si>
    <t>งานตอบสนองนโยบายและจุดเน้น</t>
  </si>
  <si>
    <t>งานตอบสนองฯที่ได้รับ</t>
  </si>
  <si>
    <t>3. ชั่วโมงงานตอบสนองนโยบายและจุดเน้น</t>
  </si>
  <si>
    <t>4. ชั่วโมงการมีส่วนร่วมในชุมชนการเรียนรู้ทางวิชาชีพ (PLC)</t>
  </si>
  <si>
    <t>งานสนับสนุนฯที่ได้รับ</t>
  </si>
  <si>
    <t>ชื่อกิจกรรม PLC</t>
  </si>
  <si>
    <t xml:space="preserve">รวม </t>
  </si>
  <si>
    <t>วันที่ดำเนินกิจกรรม</t>
  </si>
  <si>
    <t>รวม (ชั่วโมง)</t>
  </si>
  <si>
    <t>(สัปดาห์)</t>
  </si>
  <si>
    <t>ชั่วโมงสอนที่ได้รับมอบหมาย</t>
  </si>
  <si>
    <t>งานสนับสนุนฯ</t>
  </si>
  <si>
    <t>งานตอบสนองฯ</t>
  </si>
  <si>
    <t xml:space="preserve">ข้าพเจ้าขอรับรองว่าข้อมูลดังกล่าวข้างต้นถูกต้องและตรงตามความเป็นจริงทุกประการ </t>
  </si>
  <si>
    <t>จำนวน(นาที)</t>
  </si>
  <si>
    <t>จำนวน(ชั่วโมง)</t>
  </si>
  <si>
    <t>นาที</t>
  </si>
  <si>
    <r>
      <rPr>
        <sz val="18"/>
        <color rgb="FFFF0000"/>
        <rFont val="TH SarabunPSK"/>
        <family val="2"/>
      </rPr>
      <t>ข้าพเจ้า..........................................</t>
    </r>
    <r>
      <rPr>
        <sz val="18"/>
        <color theme="1"/>
        <rFont val="TH SarabunPSK"/>
        <family val="2"/>
      </rPr>
      <t xml:space="preserve"> มีชั่วโมงการปฏิบัติงานจำนวน </t>
    </r>
  </si>
  <si>
    <t xml:space="preserve">ชั่วโมง </t>
  </si>
  <si>
    <t>ภาค</t>
  </si>
  <si>
    <t>เรียน</t>
  </si>
  <si>
    <t>จ. 30 ส.ค. 2561</t>
  </si>
  <si>
    <t>พ. 22 ส.ค. 2561</t>
  </si>
  <si>
    <t>กิจกรรมพัฒนาผู้เรียนแนะแนว</t>
  </si>
  <si>
    <t>กิจกรรมพัฒนาผู้เรียนชุมนุม</t>
  </si>
  <si>
    <t xml:space="preserve">กิจกรรมพัฒนาผู้เรียน ลูกเสือ </t>
  </si>
  <si>
    <t>วันครู</t>
  </si>
  <si>
    <t>พ. 5 ธ.ค. 2561</t>
  </si>
  <si>
    <t>ปฏิบัติหน้าที่ครูเวรประจำ</t>
  </si>
  <si>
    <t>วันศุกร์ ตามบันทึกข้อความ</t>
  </si>
  <si>
    <t>ปฏิบัติหน้าที่งานทะเบียนวัดผล</t>
  </si>
  <si>
    <t>การศึกษา ตามบันทึกข้อความ</t>
  </si>
  <si>
    <t>พ.   5 ธ.ค. 2561</t>
  </si>
  <si>
    <t>ปฏิบัติหน้าที่คณะกรรมการ</t>
  </si>
  <si>
    <t>ดำเนินงานเข้าค่ายลูกเสือฯ ม.1</t>
  </si>
  <si>
    <t>การฝึกทักษะการอ่านภาษาไทย</t>
  </si>
  <si>
    <t>14-15 มิถุนายน 2561</t>
  </si>
  <si>
    <t xml:space="preserve">              (นาง........................................)</t>
  </si>
  <si>
    <t xml:space="preserve">             ครูโรงเรียน...................................</t>
  </si>
  <si>
    <r>
      <t xml:space="preserve">□ </t>
    </r>
    <r>
      <rPr>
        <sz val="16"/>
        <color theme="1"/>
        <rFont val="TH SarabunPSK"/>
        <family val="2"/>
      </rPr>
      <t xml:space="preserve">ถูกต้อง  </t>
    </r>
    <r>
      <rPr>
        <sz val="22"/>
        <color theme="1"/>
        <rFont val="Tahoma"/>
        <family val="2"/>
      </rPr>
      <t xml:space="preserve"> </t>
    </r>
  </si>
  <si>
    <r>
      <t xml:space="preserve">□ </t>
    </r>
    <r>
      <rPr>
        <sz val="16"/>
        <color theme="1"/>
        <rFont val="TH SarabunPSK"/>
        <family val="2"/>
      </rPr>
      <t xml:space="preserve">ไม่ถูกต้อง...........................................  </t>
    </r>
    <r>
      <rPr>
        <sz val="22"/>
        <color theme="1"/>
        <rFont val="Tahoma"/>
        <family val="2"/>
      </rPr>
      <t xml:space="preserve"> </t>
    </r>
  </si>
  <si>
    <t xml:space="preserve">              (นาง.......................................)</t>
  </si>
  <si>
    <t xml:space="preserve">              (นาง.....................................)</t>
  </si>
  <si>
    <t xml:space="preserve">             ครูโรงเรียน.....................................</t>
  </si>
  <si>
    <t xml:space="preserve">              ครูโรงเรียน...............................</t>
  </si>
  <si>
    <t xml:space="preserve">              (นางสาว…………………………)</t>
  </si>
  <si>
    <t xml:space="preserve">      รองผู้อำนวยการโรงเรียน...............................</t>
  </si>
  <si>
    <r>
      <rPr>
        <b/>
        <sz val="16"/>
        <color theme="1"/>
        <rFont val="TH SarabunPSK"/>
        <family val="2"/>
      </rPr>
      <t>ความเห็นของผู้อำนวยการสถานศึกษา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.......................................................................................................................................................................................................................</t>
    </r>
  </si>
  <si>
    <t xml:space="preserve">              (นาย.........................................)</t>
  </si>
  <si>
    <t xml:space="preserve">       ผู้อำนวยการโรงเรียน...................................</t>
  </si>
  <si>
    <t>ชม. PLC</t>
  </si>
  <si>
    <t>แบบบันทึกชั่วโมงการปฏิบัติงาน ชั่วโมงสอนตามตารางสอน งานสนับสนุนการจัดการเรียนรู้ งานตอบสนองนโยบายและจุดเน้น</t>
  </si>
  <si>
    <t xml:space="preserve">และการมีส่วนร่วมในชุมชนการเรียนรู้ทางวิชาชีพ (PLC) ปีการศึกษา 2562 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</si>
  <si>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1. งานสนับสนุนการจัดการเรียนรู้ 1 คาบใช้เวลา 55 นาที</t>
    </r>
  </si>
  <si>
    <t xml:space="preserve">             2. งานสนับสนุนการจัดการเรียนรู้ตามบันทึกข้อความ เรื่องกำหนดตารางสอน ภาคเรียนที่ 1 ปีการศึกษา 2562 ระหว่างวันที่ 16 พฤษภาคม 2562  </t>
  </si>
  <si>
    <t>ถึงวันที่ 2 ตุลาคม 2562 และภาคเรียนที่ 2 ปีการศึกษา 2562 ระหว่างวันที่ 1 พฤศจิกายน 2562 ถึงวันที่ 19 มีนาคม 2563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</si>
  <si>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1. คาบสอนตามตารางสอน 1 คาบใช้เวลาสอน 55 นาที</t>
    </r>
  </si>
  <si>
    <t xml:space="preserve">             2. ชั่วโมงสอนตามตารางสอน ตามบันทึกข้อความ เรื่องกำหนดตารางสอน ภาคเรียนที่ 1 ปีการศึกษา 2562 ระหว่างวันที่ 16 พฤษภาคม 2562 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</si>
  <si>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1. งานตอบสนองนโยบายและจุดเน้น 1 คาบใช้เวลา 55 นาที</t>
    </r>
  </si>
  <si>
    <t xml:space="preserve">             2. งานตอบสนองนโยบายและจุดเน้นตามบันทึกข้อความ เรื่องกำหนดตารางสอน ภาคเรียนที่ 1 ปีการศึกษา 2562 ระหว่างวันที่ 16 พฤษภาคม 2562  </t>
  </si>
  <si>
    <t>ปีการศึกษา 2562</t>
  </si>
  <si>
    <t>และคำสั่งโรงเรียนที่ .../.......</t>
  </si>
  <si>
    <t>ความกำหนดตารางสอน1/2562</t>
  </si>
  <si>
    <t>กำหนดตารางสอน 1/2562</t>
  </si>
  <si>
    <t>กำหนดตารางสอน 2/2562</t>
  </si>
  <si>
    <t>ความกำหนดตารางสอน2/2562</t>
  </si>
  <si>
    <t>ตามคำสั่งโรงเรียนที่ ../.........</t>
  </si>
  <si>
    <t>วิชา................ (รหัสวิชา)</t>
  </si>
  <si>
    <t>ม.1/2</t>
  </si>
  <si>
    <t>ม.ต้น</t>
  </si>
  <si>
    <t>ม.......</t>
  </si>
  <si>
    <t>เนตรนารี ม..........</t>
  </si>
  <si>
    <t>ปฏิบัติหน้าที่ครูที่ปรึกษา ม...</t>
  </si>
  <si>
    <t>ม.....</t>
  </si>
  <si>
    <t>(ประชุม ม...) ตามบันทึกข้อ</t>
  </si>
  <si>
    <t>ม......</t>
  </si>
  <si>
    <t>(ประชุม ม....) ตามบันทึกข้อ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</si>
</sst>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0.0000"/>
    <numFmt numFmtId="167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b/>
      <sz val="18"/>
      <color rgb="FF0000FF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sz val="22"/>
      <color theme="1"/>
      <name val="Tahoma"/>
      <family val="2"/>
    </font>
    <font>
      <b/>
      <sz val="16"/>
      <color rgb="FF0000CC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8"/>
      <color rgb="FF0000CC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86">
    <xf numFmtId="0" fontId="0" fillId="0" borderId="0" xfId="0"/>
    <xf numFmtId="2" fontId="3" fillId="0" borderId="0" xfId="0" applyNumberFormat="1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167" fontId="8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1" fillId="4" borderId="0" xfId="0" applyNumberFormat="1" applyFont="1" applyFill="1"/>
    <xf numFmtId="0" fontId="1" fillId="4" borderId="0" xfId="0" applyFont="1" applyFill="1"/>
    <xf numFmtId="0" fontId="4" fillId="3" borderId="0" xfId="0" applyFont="1" applyFill="1" applyAlignment="1">
      <alignment horizontal="center" vertical="center"/>
    </xf>
    <xf numFmtId="2" fontId="1" fillId="3" borderId="1" xfId="0" applyNumberFormat="1" applyFont="1" applyFill="1" applyBorder="1"/>
    <xf numFmtId="1" fontId="1" fillId="5" borderId="1" xfId="0" applyNumberFormat="1" applyFont="1" applyFill="1" applyBorder="1"/>
    <xf numFmtId="0" fontId="1" fillId="5" borderId="1" xfId="0" applyFont="1" applyFill="1" applyBorder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3" borderId="1" xfId="0" applyNumberFormat="1" applyFont="1" applyFill="1" applyBorder="1"/>
    <xf numFmtId="1" fontId="5" fillId="5" borderId="2" xfId="0" applyNumberFormat="1" applyFont="1" applyFill="1" applyBorder="1"/>
    <xf numFmtId="0" fontId="5" fillId="5" borderId="2" xfId="0" applyFont="1" applyFill="1" applyBorder="1"/>
    <xf numFmtId="0" fontId="5" fillId="0" borderId="15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164" fontId="9" fillId="0" borderId="1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5" borderId="1" xfId="0" applyNumberFormat="1" applyFont="1" applyFill="1" applyBorder="1"/>
    <xf numFmtId="0" fontId="5" fillId="5" borderId="1" xfId="0" applyFont="1" applyFill="1" applyBorder="1"/>
    <xf numFmtId="0" fontId="5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9" fillId="0" borderId="1" xfId="0" quotePrefix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2" fontId="5" fillId="0" borderId="4" xfId="0" applyNumberFormat="1" applyFont="1" applyBorder="1"/>
    <xf numFmtId="0" fontId="5" fillId="0" borderId="2" xfId="0" quotePrefix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12" fillId="6" borderId="2" xfId="0" quotePrefix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right" vertical="center"/>
    </xf>
    <xf numFmtId="1" fontId="5" fillId="0" borderId="4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3" borderId="0" xfId="0" applyFont="1" applyFill="1" applyAlignment="1">
      <alignment horizontal="center"/>
    </xf>
    <xf numFmtId="2" fontId="1" fillId="3" borderId="0" xfId="0" applyNumberFormat="1" applyFont="1" applyFill="1"/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/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6" fillId="3" borderId="0" xfId="0" applyFont="1" applyFill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horizontal="center" vertical="center"/>
    </xf>
    <xf numFmtId="166" fontId="16" fillId="3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B251-8B20-4509-B601-5A48D9B7C463}">
  <dimension ref="A1:X163"/>
  <sheetViews>
    <sheetView tabSelected="1" topLeftCell="A151" zoomScale="107" zoomScaleNormal="107" workbookViewId="0">
      <selection activeCell="W8" sqref="W8"/>
    </sheetView>
  </sheetViews>
  <sheetFormatPr defaultColWidth="9.140625" defaultRowHeight="21"/>
  <cols>
    <col min="1" max="1" width="4.7109375" style="4" customWidth="1"/>
    <col min="2" max="2" width="5.85546875" style="4" customWidth="1"/>
    <col min="3" max="3" width="23.42578125" style="4" customWidth="1"/>
    <col min="4" max="4" width="8.140625" style="4" customWidth="1"/>
    <col min="5" max="5" width="9" style="4" customWidth="1"/>
    <col min="6" max="6" width="8" style="4" customWidth="1"/>
    <col min="7" max="7" width="9.42578125" style="4" customWidth="1"/>
    <col min="8" max="8" width="13.140625" style="25" customWidth="1"/>
    <col min="9" max="9" width="14.28515625" style="4" customWidth="1"/>
    <col min="10" max="10" width="6.85546875" style="4" customWidth="1"/>
    <col min="11" max="11" width="5.28515625" style="4" customWidth="1"/>
    <col min="12" max="12" width="5.42578125" style="4" customWidth="1"/>
    <col min="13" max="13" width="10.140625" style="26" hidden="1" customWidth="1"/>
    <col min="14" max="14" width="11.85546875" style="26" hidden="1" customWidth="1"/>
    <col min="15" max="15" width="5.5703125" style="4" customWidth="1"/>
    <col min="16" max="16" width="5.140625" style="4" customWidth="1"/>
    <col min="17" max="17" width="9.140625" style="4"/>
    <col min="18" max="18" width="10.5703125" style="4" hidden="1" customWidth="1"/>
    <col min="19" max="19" width="9.42578125" style="4" hidden="1" customWidth="1"/>
    <col min="20" max="21" width="9.140625" style="4" hidden="1" customWidth="1"/>
    <col min="22" max="16384" width="9.140625" style="4"/>
  </cols>
  <sheetData>
    <row r="1" spans="1:21" ht="23.25">
      <c r="A1" s="182" t="s">
        <v>95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21" ht="23.25">
      <c r="A2" s="182" t="s">
        <v>96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21" ht="23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58</v>
      </c>
      <c r="N3" s="106"/>
      <c r="O3" s="7"/>
      <c r="P3" s="7"/>
      <c r="R3" s="6" t="s">
        <v>58</v>
      </c>
      <c r="S3" s="6" t="s">
        <v>59</v>
      </c>
      <c r="T3" s="8" t="s">
        <v>29</v>
      </c>
      <c r="U3" s="8" t="s">
        <v>60</v>
      </c>
    </row>
    <row r="4" spans="1:21" ht="23.25">
      <c r="A4" s="5"/>
      <c r="B4" s="9" t="s">
        <v>61</v>
      </c>
      <c r="C4" s="5"/>
      <c r="D4" s="5"/>
      <c r="E4" s="5"/>
      <c r="F4" s="5"/>
      <c r="G4" s="10">
        <f>T4</f>
        <v>1002</v>
      </c>
      <c r="H4" s="11" t="s">
        <v>62</v>
      </c>
      <c r="I4" s="12">
        <f>U4</f>
        <v>45</v>
      </c>
      <c r="J4" s="11" t="s">
        <v>60</v>
      </c>
      <c r="K4" s="5"/>
      <c r="L4" s="5"/>
      <c r="M4" s="13">
        <f>((E5+G47+G94+I112)*60)+(G5+I47+I94+K112)</f>
        <v>60165</v>
      </c>
      <c r="N4" s="107"/>
      <c r="O4" s="14"/>
      <c r="P4" s="15"/>
      <c r="R4" s="16">
        <f>M4</f>
        <v>60165</v>
      </c>
      <c r="S4" s="17">
        <f>R4/60</f>
        <v>1002.75</v>
      </c>
      <c r="T4" s="18">
        <f>TRUNC(S4)</f>
        <v>1002</v>
      </c>
      <c r="U4" s="19">
        <f>R4-(T4*60)</f>
        <v>45</v>
      </c>
    </row>
    <row r="5" spans="1:21" ht="24" customHeight="1">
      <c r="A5" s="20"/>
      <c r="B5" s="21" t="s">
        <v>43</v>
      </c>
      <c r="D5" s="22" t="s">
        <v>13</v>
      </c>
      <c r="E5" s="145">
        <f>O38</f>
        <v>723</v>
      </c>
      <c r="F5" s="23" t="s">
        <v>29</v>
      </c>
      <c r="G5" s="24">
        <f>P38</f>
        <v>15</v>
      </c>
      <c r="H5" s="25" t="s">
        <v>60</v>
      </c>
    </row>
    <row r="6" spans="1:21" ht="24" customHeight="1">
      <c r="A6" s="168" t="s">
        <v>0</v>
      </c>
      <c r="B6" s="27"/>
      <c r="C6" s="168" t="s">
        <v>14</v>
      </c>
      <c r="D6" s="168" t="s">
        <v>1</v>
      </c>
      <c r="E6" s="154" t="s">
        <v>54</v>
      </c>
      <c r="F6" s="155"/>
      <c r="G6" s="155"/>
      <c r="H6" s="154" t="s">
        <v>6</v>
      </c>
      <c r="I6" s="155"/>
      <c r="J6" s="155"/>
      <c r="K6" s="155"/>
      <c r="L6" s="154" t="s">
        <v>21</v>
      </c>
      <c r="M6" s="155"/>
      <c r="N6" s="155"/>
      <c r="O6" s="155"/>
      <c r="P6" s="156"/>
    </row>
    <row r="7" spans="1:21" ht="24" customHeight="1">
      <c r="A7" s="172"/>
      <c r="B7" s="28" t="s">
        <v>63</v>
      </c>
      <c r="C7" s="172"/>
      <c r="D7" s="183"/>
      <c r="E7" s="27" t="s">
        <v>10</v>
      </c>
      <c r="F7" s="27" t="s">
        <v>13</v>
      </c>
      <c r="G7" s="27" t="s">
        <v>11</v>
      </c>
      <c r="H7" s="184" t="s">
        <v>4</v>
      </c>
      <c r="I7" s="168" t="s">
        <v>5</v>
      </c>
      <c r="J7" s="29" t="s">
        <v>13</v>
      </c>
      <c r="K7" s="27" t="s">
        <v>9</v>
      </c>
      <c r="L7" s="161" t="s">
        <v>104</v>
      </c>
      <c r="M7" s="161"/>
      <c r="N7" s="161"/>
      <c r="O7" s="161"/>
      <c r="P7" s="162"/>
    </row>
    <row r="8" spans="1:21" ht="24" customHeight="1">
      <c r="A8" s="172"/>
      <c r="B8" s="28" t="s">
        <v>64</v>
      </c>
      <c r="C8" s="172"/>
      <c r="D8" s="160"/>
      <c r="E8" s="30" t="s">
        <v>12</v>
      </c>
      <c r="F8" s="30" t="s">
        <v>53</v>
      </c>
      <c r="G8" s="30" t="s">
        <v>12</v>
      </c>
      <c r="H8" s="185"/>
      <c r="I8" s="169"/>
      <c r="J8" s="31" t="s">
        <v>12</v>
      </c>
      <c r="K8" s="30" t="s">
        <v>12</v>
      </c>
      <c r="L8" s="32" t="s">
        <v>8</v>
      </c>
      <c r="M8" s="6" t="s">
        <v>58</v>
      </c>
      <c r="N8" s="6" t="s">
        <v>59</v>
      </c>
      <c r="O8" s="8" t="s">
        <v>29</v>
      </c>
      <c r="P8" s="8" t="s">
        <v>60</v>
      </c>
    </row>
    <row r="9" spans="1:21" ht="24" customHeight="1">
      <c r="A9" s="36">
        <v>1</v>
      </c>
      <c r="B9" s="37">
        <v>1</v>
      </c>
      <c r="C9" s="114" t="s">
        <v>111</v>
      </c>
      <c r="D9" s="47"/>
      <c r="E9" s="34">
        <v>12</v>
      </c>
      <c r="F9" s="96">
        <v>20</v>
      </c>
      <c r="G9" s="28">
        <f>E9*F9</f>
        <v>240</v>
      </c>
      <c r="H9" s="35" t="s">
        <v>15</v>
      </c>
      <c r="I9" s="36" t="s">
        <v>16</v>
      </c>
      <c r="J9" s="37">
        <v>3</v>
      </c>
      <c r="K9" s="38">
        <f>SUM(J9:J13)</f>
        <v>14</v>
      </c>
      <c r="L9" s="27">
        <f>G9-K9</f>
        <v>226</v>
      </c>
      <c r="M9" s="124">
        <f>L9*55</f>
        <v>12430</v>
      </c>
      <c r="N9" s="39">
        <f>M9/60</f>
        <v>207.16666666666666</v>
      </c>
      <c r="O9" s="40">
        <f>TRUNC(N9)</f>
        <v>207</v>
      </c>
      <c r="P9" s="41">
        <f>M9-(O9*60)</f>
        <v>10</v>
      </c>
    </row>
    <row r="10" spans="1:21" ht="24" customHeight="1">
      <c r="A10" s="121"/>
      <c r="B10" s="117"/>
      <c r="C10" s="122"/>
      <c r="D10" s="49"/>
      <c r="E10" s="34"/>
      <c r="F10" s="96"/>
      <c r="G10" s="28"/>
      <c r="H10" s="43" t="s">
        <v>17</v>
      </c>
      <c r="I10" s="44" t="s">
        <v>18</v>
      </c>
      <c r="J10" s="34">
        <v>3</v>
      </c>
      <c r="K10" s="38"/>
      <c r="L10" s="28"/>
      <c r="M10" s="125"/>
      <c r="N10" s="45"/>
      <c r="O10" s="28"/>
      <c r="P10" s="28"/>
    </row>
    <row r="11" spans="1:21" ht="24" customHeight="1">
      <c r="A11" s="121"/>
      <c r="B11" s="117"/>
      <c r="C11" s="122"/>
      <c r="D11" s="49"/>
      <c r="E11" s="34"/>
      <c r="F11" s="96"/>
      <c r="G11" s="28"/>
      <c r="H11" s="43" t="s">
        <v>20</v>
      </c>
      <c r="I11" s="44" t="s">
        <v>19</v>
      </c>
      <c r="J11" s="34">
        <v>3</v>
      </c>
      <c r="K11" s="38"/>
      <c r="L11" s="28"/>
      <c r="M11" s="125"/>
      <c r="N11" s="45"/>
      <c r="O11" s="28"/>
      <c r="P11" s="28"/>
    </row>
    <row r="12" spans="1:21" ht="24" customHeight="1">
      <c r="A12" s="121"/>
      <c r="B12" s="117"/>
      <c r="C12" s="122"/>
      <c r="D12" s="49"/>
      <c r="E12" s="34"/>
      <c r="F12" s="96"/>
      <c r="G12" s="28"/>
      <c r="H12" s="43" t="s">
        <v>65</v>
      </c>
      <c r="I12" s="44" t="s">
        <v>7</v>
      </c>
      <c r="J12" s="34">
        <v>3</v>
      </c>
      <c r="K12" s="38"/>
      <c r="L12" s="28"/>
      <c r="M12" s="125"/>
      <c r="N12" s="45"/>
      <c r="O12" s="28"/>
      <c r="P12" s="28"/>
    </row>
    <row r="13" spans="1:21" ht="24" customHeight="1">
      <c r="A13" s="121"/>
      <c r="B13" s="117"/>
      <c r="C13" s="122"/>
      <c r="D13" s="49"/>
      <c r="E13" s="34"/>
      <c r="F13" s="96"/>
      <c r="G13" s="28"/>
      <c r="H13" s="43" t="s">
        <v>66</v>
      </c>
      <c r="I13" s="44" t="s">
        <v>22</v>
      </c>
      <c r="J13" s="34">
        <v>2</v>
      </c>
      <c r="K13" s="38"/>
      <c r="L13" s="28"/>
      <c r="M13" s="125"/>
      <c r="N13" s="45"/>
      <c r="O13" s="28"/>
      <c r="P13" s="28"/>
    </row>
    <row r="14" spans="1:21" ht="24" customHeight="1">
      <c r="A14" s="37">
        <v>2</v>
      </c>
      <c r="B14" s="37">
        <v>1</v>
      </c>
      <c r="C14" s="114" t="s">
        <v>111</v>
      </c>
      <c r="D14" s="37"/>
      <c r="E14" s="37">
        <v>6</v>
      </c>
      <c r="F14" s="94">
        <v>20</v>
      </c>
      <c r="G14" s="27">
        <f>E14*F14</f>
        <v>120</v>
      </c>
      <c r="H14" s="46" t="s">
        <v>15</v>
      </c>
      <c r="I14" s="37" t="s">
        <v>16</v>
      </c>
      <c r="J14" s="47">
        <v>2</v>
      </c>
      <c r="K14" s="27">
        <f>SUM(J14:J17)</f>
        <v>6</v>
      </c>
      <c r="L14" s="29">
        <f>G14-K14</f>
        <v>114</v>
      </c>
      <c r="M14" s="124">
        <f>L14*55</f>
        <v>6270</v>
      </c>
      <c r="N14" s="39">
        <f>M14/60</f>
        <v>104.5</v>
      </c>
      <c r="O14" s="40">
        <f>TRUNC(N14)</f>
        <v>104</v>
      </c>
      <c r="P14" s="41">
        <f>M14-(O14*60)</f>
        <v>30</v>
      </c>
    </row>
    <row r="15" spans="1:21" ht="24" customHeight="1">
      <c r="A15" s="117"/>
      <c r="B15" s="117"/>
      <c r="C15" s="117"/>
      <c r="D15" s="34"/>
      <c r="E15" s="34"/>
      <c r="F15" s="98"/>
      <c r="G15" s="28"/>
      <c r="H15" s="48" t="s">
        <v>20</v>
      </c>
      <c r="I15" s="34" t="s">
        <v>19</v>
      </c>
      <c r="J15" s="49">
        <v>1</v>
      </c>
      <c r="K15" s="28"/>
      <c r="L15" s="28"/>
      <c r="M15" s="45"/>
      <c r="N15" s="45"/>
      <c r="O15" s="28"/>
      <c r="P15" s="28"/>
    </row>
    <row r="16" spans="1:21" ht="24" customHeight="1">
      <c r="A16" s="121"/>
      <c r="B16" s="117"/>
      <c r="C16" s="122"/>
      <c r="D16" s="49"/>
      <c r="E16" s="34"/>
      <c r="F16" s="96"/>
      <c r="G16" s="28"/>
      <c r="H16" s="43" t="s">
        <v>65</v>
      </c>
      <c r="I16" s="44" t="s">
        <v>7</v>
      </c>
      <c r="J16" s="34">
        <v>1</v>
      </c>
      <c r="K16" s="28"/>
      <c r="L16" s="28"/>
      <c r="M16" s="45"/>
      <c r="N16" s="45"/>
      <c r="O16" s="28"/>
      <c r="P16" s="28"/>
    </row>
    <row r="17" spans="1:16" ht="24" customHeight="1">
      <c r="A17" s="104"/>
      <c r="B17" s="118"/>
      <c r="C17" s="105"/>
      <c r="D17" s="81"/>
      <c r="E17" s="50"/>
      <c r="F17" s="97"/>
      <c r="G17" s="30"/>
      <c r="H17" s="51" t="s">
        <v>66</v>
      </c>
      <c r="I17" s="52" t="s">
        <v>22</v>
      </c>
      <c r="J17" s="50">
        <v>2</v>
      </c>
      <c r="K17" s="30"/>
      <c r="L17" s="30"/>
      <c r="M17" s="53"/>
      <c r="N17" s="53"/>
      <c r="O17" s="30"/>
      <c r="P17" s="30"/>
    </row>
    <row r="18" spans="1:16" ht="24" customHeight="1">
      <c r="A18" s="56">
        <v>3</v>
      </c>
      <c r="B18" s="56">
        <v>1</v>
      </c>
      <c r="C18" s="115" t="s">
        <v>67</v>
      </c>
      <c r="D18" s="56" t="s">
        <v>112</v>
      </c>
      <c r="E18" s="56">
        <v>1</v>
      </c>
      <c r="F18" s="99">
        <v>20</v>
      </c>
      <c r="G18" s="54">
        <f>E18*F18</f>
        <v>20</v>
      </c>
      <c r="H18" s="57" t="s">
        <v>3</v>
      </c>
      <c r="I18" s="57" t="s">
        <v>3</v>
      </c>
      <c r="J18" s="58">
        <v>0</v>
      </c>
      <c r="K18" s="58">
        <v>0</v>
      </c>
      <c r="L18" s="59">
        <f>G18-K18</f>
        <v>20</v>
      </c>
      <c r="M18" s="124">
        <f>L18*55</f>
        <v>1100</v>
      </c>
      <c r="N18" s="39">
        <f>M18/60</f>
        <v>18.333333333333332</v>
      </c>
      <c r="O18" s="60">
        <f>TRUNC(N18)</f>
        <v>18</v>
      </c>
      <c r="P18" s="61">
        <f>M18-(O18*60)</f>
        <v>20</v>
      </c>
    </row>
    <row r="19" spans="1:16" ht="24" customHeight="1">
      <c r="A19" s="34">
        <v>4</v>
      </c>
      <c r="B19" s="34">
        <v>1</v>
      </c>
      <c r="C19" s="117" t="s">
        <v>68</v>
      </c>
      <c r="D19" s="34" t="s">
        <v>113</v>
      </c>
      <c r="E19" s="34">
        <v>1</v>
      </c>
      <c r="F19" s="96">
        <v>20</v>
      </c>
      <c r="G19" s="28">
        <f>E19*F19</f>
        <v>20</v>
      </c>
      <c r="H19" s="43" t="s">
        <v>17</v>
      </c>
      <c r="I19" s="34" t="s">
        <v>18</v>
      </c>
      <c r="J19" s="34">
        <v>1</v>
      </c>
      <c r="K19" s="28">
        <f>J19</f>
        <v>1</v>
      </c>
      <c r="L19" s="62">
        <f>G19-K19</f>
        <v>19</v>
      </c>
      <c r="M19" s="124">
        <f t="shared" ref="M19:M20" si="0">L19*55</f>
        <v>1045</v>
      </c>
      <c r="N19" s="39">
        <f>M19/60</f>
        <v>17.416666666666668</v>
      </c>
      <c r="O19" s="60">
        <f>TRUNC(N19)</f>
        <v>17</v>
      </c>
      <c r="P19" s="61">
        <f>M19-(O19*60)</f>
        <v>25</v>
      </c>
    </row>
    <row r="20" spans="1:16" ht="24" customHeight="1">
      <c r="A20" s="37">
        <v>5</v>
      </c>
      <c r="B20" s="37">
        <v>1</v>
      </c>
      <c r="C20" s="116" t="s">
        <v>69</v>
      </c>
      <c r="D20" s="37" t="s">
        <v>114</v>
      </c>
      <c r="E20" s="37">
        <v>1</v>
      </c>
      <c r="F20" s="94">
        <v>20</v>
      </c>
      <c r="G20" s="29">
        <f>E20*F20</f>
        <v>20</v>
      </c>
      <c r="H20" s="46" t="s">
        <v>20</v>
      </c>
      <c r="I20" s="37" t="s">
        <v>19</v>
      </c>
      <c r="J20" s="47">
        <v>1</v>
      </c>
      <c r="K20" s="27">
        <f>SUM(J20:J21)</f>
        <v>2</v>
      </c>
      <c r="L20" s="29">
        <f>G20-K20</f>
        <v>18</v>
      </c>
      <c r="M20" s="124">
        <f t="shared" si="0"/>
        <v>990</v>
      </c>
      <c r="N20" s="39">
        <f>M20/60</f>
        <v>16.5</v>
      </c>
      <c r="O20" s="40">
        <f>TRUNC(N20)</f>
        <v>16</v>
      </c>
      <c r="P20" s="41">
        <f>M20-(O20*60)</f>
        <v>30</v>
      </c>
    </row>
    <row r="21" spans="1:16" ht="24" customHeight="1">
      <c r="A21" s="117"/>
      <c r="B21" s="117"/>
      <c r="C21" s="117" t="s">
        <v>115</v>
      </c>
      <c r="D21" s="34"/>
      <c r="E21" s="34"/>
      <c r="F21" s="98"/>
      <c r="G21" s="62"/>
      <c r="H21" s="43" t="s">
        <v>65</v>
      </c>
      <c r="I21" s="34" t="s">
        <v>7</v>
      </c>
      <c r="J21" s="49">
        <v>1</v>
      </c>
      <c r="K21" s="28"/>
      <c r="L21" s="28"/>
      <c r="M21" s="125"/>
      <c r="N21" s="45"/>
      <c r="O21" s="28"/>
      <c r="P21" s="28"/>
    </row>
    <row r="22" spans="1:16" ht="24" customHeight="1">
      <c r="A22" s="36">
        <v>6</v>
      </c>
      <c r="B22" s="37">
        <v>2</v>
      </c>
      <c r="C22" s="114" t="s">
        <v>111</v>
      </c>
      <c r="D22" s="47" t="s">
        <v>114</v>
      </c>
      <c r="E22" s="37">
        <v>12</v>
      </c>
      <c r="F22" s="94">
        <v>20</v>
      </c>
      <c r="G22" s="29">
        <f>E22*F22</f>
        <v>240</v>
      </c>
      <c r="H22" s="35" t="s">
        <v>25</v>
      </c>
      <c r="I22" s="63" t="s">
        <v>23</v>
      </c>
      <c r="J22" s="37">
        <v>3</v>
      </c>
      <c r="K22" s="27">
        <f>SUM(J22:J27)</f>
        <v>16</v>
      </c>
      <c r="L22" s="27">
        <f>G22-K22</f>
        <v>224</v>
      </c>
      <c r="M22" s="124">
        <f>L22*55</f>
        <v>12320</v>
      </c>
      <c r="N22" s="39">
        <f>M22/60</f>
        <v>205.33333333333334</v>
      </c>
      <c r="O22" s="40">
        <f>TRUNC(N22)</f>
        <v>205</v>
      </c>
      <c r="P22" s="41">
        <f>M22-(O22*60)</f>
        <v>20</v>
      </c>
    </row>
    <row r="23" spans="1:16" ht="24" customHeight="1">
      <c r="A23" s="121"/>
      <c r="B23" s="117"/>
      <c r="C23" s="122"/>
      <c r="D23" s="49"/>
      <c r="E23" s="28"/>
      <c r="F23" s="98"/>
      <c r="G23" s="62"/>
      <c r="H23" s="43" t="s">
        <v>24</v>
      </c>
      <c r="I23" s="64" t="s">
        <v>26</v>
      </c>
      <c r="J23" s="34">
        <v>2</v>
      </c>
      <c r="K23" s="38"/>
      <c r="L23" s="28"/>
      <c r="M23" s="45"/>
      <c r="N23" s="45"/>
      <c r="O23" s="28"/>
      <c r="P23" s="28"/>
    </row>
    <row r="24" spans="1:16" ht="24" customHeight="1">
      <c r="A24" s="121"/>
      <c r="B24" s="117"/>
      <c r="C24" s="122"/>
      <c r="D24" s="49"/>
      <c r="E24" s="28"/>
      <c r="F24" s="98"/>
      <c r="G24" s="62"/>
      <c r="H24" s="43" t="s">
        <v>27</v>
      </c>
      <c r="I24" s="64" t="s">
        <v>28</v>
      </c>
      <c r="J24" s="34">
        <v>2</v>
      </c>
      <c r="K24" s="38"/>
      <c r="L24" s="28"/>
      <c r="M24" s="45"/>
      <c r="N24" s="45"/>
      <c r="O24" s="28"/>
      <c r="P24" s="28"/>
    </row>
    <row r="25" spans="1:16" ht="24" customHeight="1">
      <c r="A25" s="121"/>
      <c r="B25" s="117"/>
      <c r="C25" s="122"/>
      <c r="D25" s="49"/>
      <c r="E25" s="28"/>
      <c r="F25" s="98"/>
      <c r="G25" s="62"/>
      <c r="H25" s="43" t="s">
        <v>30</v>
      </c>
      <c r="I25" s="64" t="s">
        <v>31</v>
      </c>
      <c r="J25" s="34">
        <v>3</v>
      </c>
      <c r="K25" s="38"/>
      <c r="L25" s="28"/>
      <c r="M25" s="45"/>
      <c r="N25" s="45"/>
      <c r="O25" s="28"/>
      <c r="P25" s="28"/>
    </row>
    <row r="26" spans="1:16" ht="24" customHeight="1">
      <c r="A26" s="121"/>
      <c r="B26" s="117"/>
      <c r="C26" s="122"/>
      <c r="D26" s="49"/>
      <c r="E26" s="28"/>
      <c r="F26" s="98"/>
      <c r="G26" s="62"/>
      <c r="H26" s="43" t="s">
        <v>32</v>
      </c>
      <c r="I26" s="64" t="s">
        <v>70</v>
      </c>
      <c r="J26" s="34">
        <v>3</v>
      </c>
      <c r="K26" s="38"/>
      <c r="L26" s="28"/>
      <c r="M26" s="45"/>
      <c r="N26" s="45"/>
      <c r="O26" s="28"/>
      <c r="P26" s="28"/>
    </row>
    <row r="27" spans="1:16" ht="24" customHeight="1">
      <c r="A27" s="104"/>
      <c r="B27" s="118"/>
      <c r="C27" s="105"/>
      <c r="D27" s="81"/>
      <c r="E27" s="30"/>
      <c r="F27" s="95"/>
      <c r="G27" s="31"/>
      <c r="H27" s="43" t="s">
        <v>33</v>
      </c>
      <c r="I27" s="49" t="s">
        <v>34</v>
      </c>
      <c r="J27" s="50">
        <v>3</v>
      </c>
      <c r="K27" s="65"/>
      <c r="L27" s="30"/>
      <c r="M27" s="53"/>
      <c r="N27" s="53"/>
      <c r="O27" s="30"/>
      <c r="P27" s="30"/>
    </row>
    <row r="28" spans="1:16" ht="24" customHeight="1">
      <c r="A28" s="34">
        <v>7</v>
      </c>
      <c r="B28" s="34">
        <v>2</v>
      </c>
      <c r="C28" s="114" t="s">
        <v>111</v>
      </c>
      <c r="D28" s="37" t="s">
        <v>114</v>
      </c>
      <c r="E28" s="37">
        <v>6</v>
      </c>
      <c r="F28" s="94">
        <v>20</v>
      </c>
      <c r="G28" s="29">
        <f>E28*F28</f>
        <v>120</v>
      </c>
      <c r="H28" s="35" t="s">
        <v>71</v>
      </c>
      <c r="I28" s="37" t="s">
        <v>23</v>
      </c>
      <c r="J28" s="37">
        <v>2</v>
      </c>
      <c r="K28" s="27">
        <f>SUM(J28:J33)</f>
        <v>10</v>
      </c>
      <c r="L28" s="29">
        <f>G28-K28</f>
        <v>110</v>
      </c>
      <c r="M28" s="124">
        <f>L28*55</f>
        <v>6050</v>
      </c>
      <c r="N28" s="39">
        <f>M28/60</f>
        <v>100.83333333333333</v>
      </c>
      <c r="O28" s="40">
        <f>TRUNC(N28)</f>
        <v>100</v>
      </c>
      <c r="P28" s="41">
        <f>M28-(O28*60)</f>
        <v>50</v>
      </c>
    </row>
    <row r="29" spans="1:16" ht="24" customHeight="1">
      <c r="A29" s="117"/>
      <c r="B29" s="117"/>
      <c r="C29" s="117"/>
      <c r="D29" s="34"/>
      <c r="E29" s="34"/>
      <c r="F29" s="98"/>
      <c r="G29" s="62"/>
      <c r="H29" s="43" t="s">
        <v>24</v>
      </c>
      <c r="I29" s="34" t="s">
        <v>26</v>
      </c>
      <c r="J29" s="34">
        <v>1</v>
      </c>
      <c r="K29" s="42"/>
      <c r="L29" s="28"/>
      <c r="M29" s="125"/>
      <c r="N29" s="45"/>
      <c r="O29" s="28"/>
      <c r="P29" s="28"/>
    </row>
    <row r="30" spans="1:16" ht="24" customHeight="1">
      <c r="A30" s="121"/>
      <c r="B30" s="117"/>
      <c r="C30" s="122"/>
      <c r="D30" s="49"/>
      <c r="E30" s="34"/>
      <c r="F30" s="98"/>
      <c r="G30" s="62"/>
      <c r="H30" s="43" t="s">
        <v>27</v>
      </c>
      <c r="I30" s="34" t="s">
        <v>28</v>
      </c>
      <c r="J30" s="34">
        <v>1</v>
      </c>
      <c r="K30" s="38"/>
      <c r="L30" s="28"/>
      <c r="M30" s="125"/>
      <c r="N30" s="45"/>
      <c r="O30" s="28"/>
      <c r="P30" s="28"/>
    </row>
    <row r="31" spans="1:16" ht="24" customHeight="1">
      <c r="A31" s="121"/>
      <c r="B31" s="117"/>
      <c r="C31" s="122"/>
      <c r="D31" s="49"/>
      <c r="E31" s="34"/>
      <c r="F31" s="98"/>
      <c r="G31" s="62"/>
      <c r="H31" s="43" t="s">
        <v>30</v>
      </c>
      <c r="I31" s="34" t="s">
        <v>31</v>
      </c>
      <c r="J31" s="34">
        <v>2</v>
      </c>
      <c r="K31" s="38"/>
      <c r="L31" s="28"/>
      <c r="M31" s="125"/>
      <c r="N31" s="45"/>
      <c r="O31" s="28"/>
      <c r="P31" s="28"/>
    </row>
    <row r="32" spans="1:16" ht="24" customHeight="1">
      <c r="A32" s="121"/>
      <c r="B32" s="117"/>
      <c r="C32" s="122"/>
      <c r="D32" s="49"/>
      <c r="E32" s="34"/>
      <c r="F32" s="98"/>
      <c r="G32" s="62"/>
      <c r="H32" s="43" t="s">
        <v>32</v>
      </c>
      <c r="I32" s="34" t="s">
        <v>70</v>
      </c>
      <c r="J32" s="34">
        <v>2</v>
      </c>
      <c r="K32" s="38"/>
      <c r="L32" s="28"/>
      <c r="M32" s="125"/>
      <c r="N32" s="45"/>
      <c r="O32" s="28"/>
      <c r="P32" s="28"/>
    </row>
    <row r="33" spans="1:16" ht="24" customHeight="1">
      <c r="A33" s="118"/>
      <c r="B33" s="118"/>
      <c r="C33" s="118"/>
      <c r="D33" s="50"/>
      <c r="E33" s="50"/>
      <c r="F33" s="95"/>
      <c r="G33" s="31"/>
      <c r="H33" s="51" t="s">
        <v>33</v>
      </c>
      <c r="I33" s="50" t="s">
        <v>34</v>
      </c>
      <c r="J33" s="50">
        <v>2</v>
      </c>
      <c r="K33" s="32"/>
      <c r="L33" s="30"/>
      <c r="M33" s="126"/>
      <c r="N33" s="53"/>
      <c r="O33" s="30"/>
      <c r="P33" s="30"/>
    </row>
    <row r="34" spans="1:16" ht="24" customHeight="1">
      <c r="A34" s="56">
        <v>8</v>
      </c>
      <c r="B34" s="56">
        <v>2</v>
      </c>
      <c r="C34" s="115" t="s">
        <v>67</v>
      </c>
      <c r="D34" s="56" t="s">
        <v>112</v>
      </c>
      <c r="E34" s="56">
        <v>1</v>
      </c>
      <c r="F34" s="99">
        <v>20</v>
      </c>
      <c r="G34" s="54">
        <f>E34*F34</f>
        <v>20</v>
      </c>
      <c r="H34" s="57" t="s">
        <v>3</v>
      </c>
      <c r="I34" s="57" t="s">
        <v>3</v>
      </c>
      <c r="J34" s="66">
        <v>0</v>
      </c>
      <c r="K34" s="66">
        <v>0</v>
      </c>
      <c r="L34" s="59">
        <f>G34-K34</f>
        <v>20</v>
      </c>
      <c r="M34" s="124">
        <f t="shared" ref="M34:M36" si="1">L34*55</f>
        <v>1100</v>
      </c>
      <c r="N34" s="39">
        <f>M34/60</f>
        <v>18.333333333333332</v>
      </c>
      <c r="O34" s="60">
        <f>TRUNC(N34)</f>
        <v>18</v>
      </c>
      <c r="P34" s="61">
        <f>M34-(O34*60)</f>
        <v>20</v>
      </c>
    </row>
    <row r="35" spans="1:16" ht="24" customHeight="1">
      <c r="A35" s="34">
        <v>9</v>
      </c>
      <c r="B35" s="34">
        <v>2</v>
      </c>
      <c r="C35" s="117" t="s">
        <v>68</v>
      </c>
      <c r="D35" s="34" t="s">
        <v>113</v>
      </c>
      <c r="E35" s="34">
        <v>1</v>
      </c>
      <c r="F35" s="96">
        <v>20</v>
      </c>
      <c r="G35" s="28">
        <f>E35*F35</f>
        <v>20</v>
      </c>
      <c r="H35" s="57" t="s">
        <v>3</v>
      </c>
      <c r="I35" s="57" t="s">
        <v>3</v>
      </c>
      <c r="J35" s="66">
        <v>0</v>
      </c>
      <c r="K35" s="66">
        <v>0</v>
      </c>
      <c r="L35" s="62">
        <f>G35-K35</f>
        <v>20</v>
      </c>
      <c r="M35" s="124">
        <f t="shared" si="1"/>
        <v>1100</v>
      </c>
      <c r="N35" s="39">
        <f>M35/60</f>
        <v>18.333333333333332</v>
      </c>
      <c r="O35" s="60">
        <f>TRUNC(N35)</f>
        <v>18</v>
      </c>
      <c r="P35" s="61">
        <f>M35-(O35*60)</f>
        <v>20</v>
      </c>
    </row>
    <row r="36" spans="1:16" ht="24" customHeight="1">
      <c r="A36" s="37">
        <v>10</v>
      </c>
      <c r="B36" s="37">
        <v>2</v>
      </c>
      <c r="C36" s="116" t="s">
        <v>69</v>
      </c>
      <c r="D36" s="37" t="s">
        <v>114</v>
      </c>
      <c r="E36" s="37">
        <v>1</v>
      </c>
      <c r="F36" s="94">
        <v>20</v>
      </c>
      <c r="G36" s="29">
        <f>E36*F36</f>
        <v>20</v>
      </c>
      <c r="H36" s="35" t="s">
        <v>24</v>
      </c>
      <c r="I36" s="47" t="s">
        <v>26</v>
      </c>
      <c r="J36" s="34">
        <v>1</v>
      </c>
      <c r="K36" s="27">
        <f>SUM(J36:J37)</f>
        <v>2</v>
      </c>
      <c r="L36" s="29">
        <f>G36-K36</f>
        <v>18</v>
      </c>
      <c r="M36" s="124">
        <f t="shared" si="1"/>
        <v>990</v>
      </c>
      <c r="N36" s="39">
        <f>M36/60</f>
        <v>16.5</v>
      </c>
      <c r="O36" s="40">
        <f>TRUNC(N36)</f>
        <v>16</v>
      </c>
      <c r="P36" s="41">
        <f>M36-(O36*60)</f>
        <v>30</v>
      </c>
    </row>
    <row r="37" spans="1:16" ht="24" customHeight="1">
      <c r="A37" s="117"/>
      <c r="B37" s="117"/>
      <c r="C37" s="117" t="s">
        <v>115</v>
      </c>
      <c r="D37" s="34"/>
      <c r="E37" s="28"/>
      <c r="F37" s="62"/>
      <c r="G37" s="62"/>
      <c r="H37" s="43" t="s">
        <v>27</v>
      </c>
      <c r="I37" s="34" t="s">
        <v>28</v>
      </c>
      <c r="J37" s="49">
        <v>1</v>
      </c>
      <c r="K37" s="28"/>
      <c r="L37" s="28"/>
      <c r="M37" s="125"/>
      <c r="N37" s="45"/>
      <c r="O37" s="28"/>
      <c r="P37" s="28"/>
    </row>
    <row r="38" spans="1:16" ht="24" customHeight="1">
      <c r="A38" s="148" t="s">
        <v>50</v>
      </c>
      <c r="B38" s="149"/>
      <c r="C38" s="149"/>
      <c r="D38" s="171"/>
      <c r="E38" s="54">
        <f>SUM(E9:E37)</f>
        <v>42</v>
      </c>
      <c r="F38" s="54"/>
      <c r="G38" s="67">
        <f>SUM(G9:G37)</f>
        <v>840</v>
      </c>
      <c r="H38" s="2"/>
      <c r="I38" s="2"/>
      <c r="J38" s="2"/>
      <c r="K38" s="67">
        <f>SUM(K9:K37)</f>
        <v>51</v>
      </c>
      <c r="L38" s="67">
        <f>SUM(L9:L37)</f>
        <v>789</v>
      </c>
      <c r="M38" s="124">
        <f>L38*55</f>
        <v>43395</v>
      </c>
      <c r="N38" s="39">
        <f>M38/60</f>
        <v>723.25</v>
      </c>
      <c r="O38" s="60">
        <f>TRUNC(N38)</f>
        <v>723</v>
      </c>
      <c r="P38" s="61">
        <f>M38-(O38*60)</f>
        <v>15</v>
      </c>
    </row>
    <row r="39" spans="1:16" s="135" customFormat="1" ht="24" customHeight="1">
      <c r="A39" s="134" t="s">
        <v>100</v>
      </c>
      <c r="D39" s="142"/>
      <c r="E39" s="143"/>
      <c r="F39" s="143"/>
      <c r="G39" s="143"/>
      <c r="H39" s="139"/>
      <c r="I39" s="139"/>
      <c r="J39" s="143"/>
      <c r="K39" s="143"/>
      <c r="L39" s="143"/>
      <c r="M39" s="144"/>
      <c r="N39" s="144"/>
      <c r="O39" s="143"/>
    </row>
    <row r="40" spans="1:16" s="135" customFormat="1" ht="24" customHeight="1">
      <c r="A40" s="140" t="s">
        <v>101</v>
      </c>
      <c r="D40" s="142"/>
      <c r="E40" s="143"/>
      <c r="F40" s="143"/>
      <c r="G40" s="143"/>
      <c r="H40" s="139"/>
      <c r="I40" s="139"/>
      <c r="J40" s="143"/>
      <c r="K40" s="143"/>
      <c r="L40" s="143"/>
      <c r="M40" s="144"/>
      <c r="N40" s="144"/>
      <c r="O40" s="143"/>
    </row>
    <row r="41" spans="1:16" s="135" customFormat="1" ht="24" customHeight="1">
      <c r="A41" s="140" t="s">
        <v>99</v>
      </c>
      <c r="D41" s="142"/>
      <c r="E41" s="143"/>
      <c r="F41" s="143"/>
      <c r="G41" s="143"/>
      <c r="H41" s="139"/>
      <c r="I41" s="139"/>
      <c r="J41" s="143"/>
      <c r="K41" s="143"/>
      <c r="L41" s="143"/>
      <c r="M41" s="144"/>
      <c r="N41" s="144"/>
      <c r="O41" s="143"/>
    </row>
    <row r="42" spans="1:16" ht="24" customHeight="1">
      <c r="A42" s="68"/>
      <c r="B42" s="68"/>
      <c r="C42" s="68"/>
      <c r="D42" s="68"/>
      <c r="E42" s="69"/>
      <c r="F42" s="69"/>
      <c r="G42" s="69"/>
      <c r="H42" s="38"/>
      <c r="I42" s="38"/>
      <c r="J42" s="69"/>
      <c r="K42" s="69"/>
      <c r="L42" s="69"/>
      <c r="M42" s="70"/>
      <c r="N42" s="70"/>
      <c r="O42" s="69"/>
    </row>
    <row r="43" spans="1:16" ht="24" customHeight="1">
      <c r="A43" s="68"/>
      <c r="B43" s="68"/>
      <c r="C43" s="68"/>
      <c r="D43" s="68"/>
      <c r="E43" s="69"/>
      <c r="F43" s="69"/>
      <c r="G43" s="69"/>
      <c r="H43" s="38"/>
      <c r="I43" s="38"/>
      <c r="J43" s="69"/>
      <c r="K43" s="69"/>
      <c r="L43" s="69"/>
      <c r="M43" s="70"/>
      <c r="N43" s="70"/>
      <c r="O43" s="69"/>
    </row>
    <row r="44" spans="1:16" ht="24" customHeight="1">
      <c r="A44" s="68"/>
      <c r="B44" s="68"/>
      <c r="C44" s="68"/>
      <c r="D44" s="68"/>
      <c r="E44" s="69"/>
      <c r="F44" s="69"/>
      <c r="G44" s="69"/>
      <c r="H44" s="38"/>
      <c r="I44" s="38"/>
      <c r="J44" s="69"/>
      <c r="K44" s="69"/>
      <c r="L44" s="69"/>
      <c r="M44" s="70"/>
      <c r="N44" s="70"/>
      <c r="O44" s="69"/>
    </row>
    <row r="45" spans="1:16" ht="24" customHeight="1">
      <c r="A45" s="68"/>
      <c r="B45" s="68"/>
      <c r="C45" s="68"/>
      <c r="D45" s="68"/>
      <c r="E45" s="69"/>
      <c r="F45" s="69"/>
      <c r="G45" s="69"/>
      <c r="H45" s="38"/>
      <c r="I45" s="38"/>
      <c r="J45" s="69"/>
      <c r="K45" s="69"/>
      <c r="L45" s="69"/>
      <c r="M45" s="70"/>
      <c r="N45" s="70"/>
      <c r="O45" s="69"/>
    </row>
    <row r="46" spans="1:16" ht="24" customHeight="1">
      <c r="A46" s="68"/>
      <c r="B46" s="68"/>
      <c r="C46" s="68"/>
      <c r="D46" s="68"/>
      <c r="E46" s="69"/>
      <c r="F46" s="69"/>
      <c r="G46" s="69"/>
      <c r="H46" s="38"/>
      <c r="I46" s="38"/>
      <c r="J46" s="69"/>
      <c r="K46" s="69"/>
      <c r="L46" s="69"/>
      <c r="M46" s="70"/>
      <c r="N46" s="70"/>
      <c r="O46" s="69"/>
    </row>
    <row r="47" spans="1:16" ht="24" customHeight="1">
      <c r="A47" s="21"/>
      <c r="B47" s="21" t="s">
        <v>36</v>
      </c>
      <c r="D47" s="22"/>
      <c r="E47" s="1"/>
      <c r="F47" s="1" t="s">
        <v>13</v>
      </c>
      <c r="G47" s="71">
        <f>O78</f>
        <v>204</v>
      </c>
      <c r="H47" s="11" t="s">
        <v>29</v>
      </c>
      <c r="I47" s="72">
        <f>P78</f>
        <v>10</v>
      </c>
      <c r="J47" s="38" t="s">
        <v>60</v>
      </c>
      <c r="K47" s="38"/>
      <c r="L47" s="38"/>
      <c r="M47" s="73"/>
      <c r="N47" s="73"/>
      <c r="O47" s="38"/>
    </row>
    <row r="48" spans="1:16" ht="24" customHeight="1">
      <c r="A48" s="168" t="s">
        <v>0</v>
      </c>
      <c r="B48" s="27"/>
      <c r="C48" s="168" t="s">
        <v>35</v>
      </c>
      <c r="D48" s="168" t="s">
        <v>1</v>
      </c>
      <c r="E48" s="180" t="s">
        <v>48</v>
      </c>
      <c r="F48" s="181"/>
      <c r="G48" s="181"/>
      <c r="H48" s="154" t="s">
        <v>6</v>
      </c>
      <c r="I48" s="155"/>
      <c r="J48" s="155"/>
      <c r="K48" s="155"/>
      <c r="L48" s="154" t="s">
        <v>55</v>
      </c>
      <c r="M48" s="155"/>
      <c r="N48" s="155"/>
      <c r="O48" s="155"/>
      <c r="P48" s="156"/>
    </row>
    <row r="49" spans="1:16" ht="24" customHeight="1">
      <c r="A49" s="172"/>
      <c r="B49" s="28" t="s">
        <v>63</v>
      </c>
      <c r="C49" s="172"/>
      <c r="D49" s="172"/>
      <c r="E49" s="27" t="s">
        <v>10</v>
      </c>
      <c r="F49" s="27" t="s">
        <v>13</v>
      </c>
      <c r="G49" s="27" t="s">
        <v>11</v>
      </c>
      <c r="H49" s="157" t="s">
        <v>4</v>
      </c>
      <c r="I49" s="168" t="s">
        <v>5</v>
      </c>
      <c r="J49" s="29" t="s">
        <v>13</v>
      </c>
      <c r="K49" s="27" t="s">
        <v>9</v>
      </c>
      <c r="L49" s="161" t="s">
        <v>104</v>
      </c>
      <c r="M49" s="161"/>
      <c r="N49" s="161"/>
      <c r="O49" s="161"/>
      <c r="P49" s="162"/>
    </row>
    <row r="50" spans="1:16" ht="24" customHeight="1">
      <c r="A50" s="172"/>
      <c r="B50" s="28" t="s">
        <v>64</v>
      </c>
      <c r="C50" s="172"/>
      <c r="D50" s="172"/>
      <c r="E50" s="28" t="s">
        <v>12</v>
      </c>
      <c r="F50" s="30" t="s">
        <v>53</v>
      </c>
      <c r="G50" s="28" t="s">
        <v>12</v>
      </c>
      <c r="H50" s="173"/>
      <c r="I50" s="172"/>
      <c r="J50" s="62" t="s">
        <v>12</v>
      </c>
      <c r="K50" s="28" t="s">
        <v>12</v>
      </c>
      <c r="L50" s="42" t="s">
        <v>8</v>
      </c>
      <c r="M50" s="6" t="s">
        <v>58</v>
      </c>
      <c r="N50" s="6" t="s">
        <v>59</v>
      </c>
      <c r="O50" s="8" t="s">
        <v>29</v>
      </c>
      <c r="P50" s="8" t="s">
        <v>60</v>
      </c>
    </row>
    <row r="51" spans="1:16" ht="24" customHeight="1">
      <c r="A51" s="37">
        <v>1</v>
      </c>
      <c r="B51" s="37">
        <v>1</v>
      </c>
      <c r="C51" s="116" t="s">
        <v>116</v>
      </c>
      <c r="D51" s="36" t="s">
        <v>117</v>
      </c>
      <c r="E51" s="36">
        <v>1</v>
      </c>
      <c r="F51" s="37">
        <v>20</v>
      </c>
      <c r="G51" s="74">
        <f>E51*F51</f>
        <v>20</v>
      </c>
      <c r="H51" s="35" t="s">
        <v>66</v>
      </c>
      <c r="I51" s="63" t="s">
        <v>22</v>
      </c>
      <c r="J51" s="37">
        <v>1</v>
      </c>
      <c r="K51" s="74">
        <f>SUM(J51:J54)</f>
        <v>1</v>
      </c>
      <c r="L51" s="27">
        <f>G51-K51</f>
        <v>19</v>
      </c>
      <c r="M51" s="124">
        <f>L51*55</f>
        <v>1045</v>
      </c>
      <c r="N51" s="39">
        <f>M51/60</f>
        <v>17.416666666666668</v>
      </c>
      <c r="O51" s="40">
        <f>TRUNC(N51)</f>
        <v>17</v>
      </c>
      <c r="P51" s="41">
        <f>M51-(O51*60)</f>
        <v>25</v>
      </c>
    </row>
    <row r="52" spans="1:16" ht="24" customHeight="1">
      <c r="A52" s="117"/>
      <c r="B52" s="117"/>
      <c r="C52" s="117" t="s">
        <v>120</v>
      </c>
      <c r="D52" s="44"/>
      <c r="E52" s="44"/>
      <c r="F52" s="34"/>
      <c r="G52" s="38"/>
      <c r="H52" s="43"/>
      <c r="I52" s="64"/>
      <c r="J52" s="34"/>
      <c r="K52" s="38"/>
      <c r="L52" s="132"/>
      <c r="M52" s="127"/>
      <c r="N52" s="75"/>
      <c r="O52" s="42"/>
      <c r="P52" s="42"/>
    </row>
    <row r="53" spans="1:16" ht="24" customHeight="1">
      <c r="A53" s="117"/>
      <c r="B53" s="117"/>
      <c r="C53" s="117" t="s">
        <v>106</v>
      </c>
      <c r="D53" s="44"/>
      <c r="E53" s="44"/>
      <c r="F53" s="34"/>
      <c r="G53" s="38"/>
      <c r="H53" s="43"/>
      <c r="I53" s="64"/>
      <c r="J53" s="34"/>
      <c r="K53" s="38"/>
      <c r="L53" s="28"/>
      <c r="M53" s="127"/>
      <c r="N53" s="75"/>
      <c r="O53" s="42"/>
      <c r="P53" s="42"/>
    </row>
    <row r="54" spans="1:16" ht="24" customHeight="1">
      <c r="A54" s="118"/>
      <c r="B54" s="118"/>
      <c r="C54" s="118" t="s">
        <v>105</v>
      </c>
      <c r="D54" s="52"/>
      <c r="E54" s="52"/>
      <c r="F54" s="50"/>
      <c r="G54" s="65"/>
      <c r="H54" s="51"/>
      <c r="I54" s="76"/>
      <c r="J54" s="50"/>
      <c r="K54" s="65"/>
      <c r="L54" s="30"/>
      <c r="M54" s="128"/>
      <c r="N54" s="77"/>
      <c r="O54" s="32"/>
      <c r="P54" s="32"/>
    </row>
    <row r="55" spans="1:16" ht="24" customHeight="1">
      <c r="A55" s="34">
        <v>2</v>
      </c>
      <c r="B55" s="34">
        <v>1</v>
      </c>
      <c r="C55" s="117" t="s">
        <v>72</v>
      </c>
      <c r="D55" s="119" t="s">
        <v>3</v>
      </c>
      <c r="E55" s="44">
        <v>2</v>
      </c>
      <c r="F55" s="34">
        <v>20</v>
      </c>
      <c r="G55" s="38">
        <f>E55*F55</f>
        <v>40</v>
      </c>
      <c r="H55" s="43" t="s">
        <v>17</v>
      </c>
      <c r="I55" s="44" t="s">
        <v>18</v>
      </c>
      <c r="J55" s="34">
        <v>2</v>
      </c>
      <c r="K55" s="74">
        <f>SUM(J55:J58)</f>
        <v>2</v>
      </c>
      <c r="L55" s="62">
        <f>G55-K55</f>
        <v>38</v>
      </c>
      <c r="M55" s="124">
        <f>L55*55</f>
        <v>2090</v>
      </c>
      <c r="N55" s="39">
        <f>M55/60</f>
        <v>34.833333333333336</v>
      </c>
      <c r="O55" s="40">
        <f>TRUNC(N55)</f>
        <v>34</v>
      </c>
      <c r="P55" s="41">
        <f>M55-(O55*60)</f>
        <v>50</v>
      </c>
    </row>
    <row r="56" spans="1:16" ht="24" customHeight="1">
      <c r="A56" s="34"/>
      <c r="B56" s="34"/>
      <c r="C56" s="117" t="s">
        <v>73</v>
      </c>
      <c r="D56" s="119"/>
      <c r="E56" s="44"/>
      <c r="F56" s="34"/>
      <c r="G56" s="38"/>
      <c r="H56" s="48"/>
      <c r="I56" s="44"/>
      <c r="J56" s="34"/>
      <c r="K56" s="38"/>
      <c r="L56" s="133"/>
      <c r="M56" s="129"/>
      <c r="N56" s="78"/>
      <c r="O56" s="133"/>
      <c r="P56" s="79"/>
    </row>
    <row r="57" spans="1:16" ht="24" customHeight="1">
      <c r="A57" s="34"/>
      <c r="B57" s="34"/>
      <c r="C57" s="117" t="s">
        <v>107</v>
      </c>
      <c r="D57" s="119"/>
      <c r="E57" s="44"/>
      <c r="F57" s="34"/>
      <c r="G57" s="38"/>
      <c r="H57" s="48"/>
      <c r="I57" s="44"/>
      <c r="J57" s="34"/>
      <c r="K57" s="38"/>
      <c r="L57" s="62"/>
      <c r="M57" s="129"/>
      <c r="N57" s="78"/>
      <c r="O57" s="62"/>
      <c r="P57" s="79"/>
    </row>
    <row r="58" spans="1:16" ht="24" customHeight="1">
      <c r="A58" s="117"/>
      <c r="B58" s="117"/>
      <c r="C58" s="117" t="s">
        <v>105</v>
      </c>
      <c r="D58" s="34"/>
      <c r="E58" s="44"/>
      <c r="F58" s="34"/>
      <c r="G58" s="38"/>
      <c r="H58" s="48"/>
      <c r="I58" s="44"/>
      <c r="J58" s="34"/>
      <c r="K58" s="28"/>
      <c r="L58" s="62"/>
      <c r="M58" s="129"/>
      <c r="N58" s="78"/>
      <c r="O58" s="62"/>
      <c r="P58" s="30"/>
    </row>
    <row r="59" spans="1:16" ht="24" customHeight="1">
      <c r="A59" s="36">
        <v>3</v>
      </c>
      <c r="B59" s="37">
        <v>1</v>
      </c>
      <c r="C59" s="120" t="s">
        <v>74</v>
      </c>
      <c r="D59" s="83" t="s">
        <v>3</v>
      </c>
      <c r="E59" s="63">
        <v>4</v>
      </c>
      <c r="F59" s="37">
        <v>20</v>
      </c>
      <c r="G59" s="33">
        <f>E59*F59</f>
        <v>80</v>
      </c>
      <c r="H59" s="35" t="s">
        <v>15</v>
      </c>
      <c r="I59" s="37" t="s">
        <v>16</v>
      </c>
      <c r="J59" s="37">
        <v>1</v>
      </c>
      <c r="K59" s="74">
        <f>SUM(J59:J62)</f>
        <v>4</v>
      </c>
      <c r="L59" s="27">
        <f>G59-K59</f>
        <v>76</v>
      </c>
      <c r="M59" s="124">
        <f>L59*55</f>
        <v>4180</v>
      </c>
      <c r="N59" s="39">
        <f>M59/60</f>
        <v>69.666666666666671</v>
      </c>
      <c r="O59" s="40">
        <f>TRUNC(N59)</f>
        <v>69</v>
      </c>
      <c r="P59" s="41">
        <f>M59-(O59*60)</f>
        <v>40</v>
      </c>
    </row>
    <row r="60" spans="1:16" ht="24" customHeight="1">
      <c r="A60" s="121"/>
      <c r="B60" s="117"/>
      <c r="C60" s="123" t="s">
        <v>75</v>
      </c>
      <c r="D60" s="34"/>
      <c r="E60" s="38"/>
      <c r="F60" s="28"/>
      <c r="G60" s="42"/>
      <c r="H60" s="43" t="s">
        <v>20</v>
      </c>
      <c r="I60" s="34" t="s">
        <v>19</v>
      </c>
      <c r="J60" s="34">
        <v>1</v>
      </c>
      <c r="K60" s="62"/>
      <c r="L60" s="28"/>
      <c r="M60" s="125"/>
      <c r="N60" s="45"/>
      <c r="O60" s="28"/>
      <c r="P60" s="28"/>
    </row>
    <row r="61" spans="1:16" ht="24" customHeight="1">
      <c r="A61" s="121"/>
      <c r="B61" s="117"/>
      <c r="C61" s="123" t="s">
        <v>107</v>
      </c>
      <c r="D61" s="34"/>
      <c r="E61" s="38"/>
      <c r="F61" s="28"/>
      <c r="G61" s="42"/>
      <c r="H61" s="43" t="s">
        <v>65</v>
      </c>
      <c r="I61" s="34" t="s">
        <v>7</v>
      </c>
      <c r="J61" s="34">
        <v>1</v>
      </c>
      <c r="K61" s="62"/>
      <c r="L61" s="28"/>
      <c r="M61" s="125"/>
      <c r="N61" s="45"/>
      <c r="O61" s="28"/>
      <c r="P61" s="28"/>
    </row>
    <row r="62" spans="1:16" ht="24" customHeight="1">
      <c r="A62" s="121"/>
      <c r="B62" s="117"/>
      <c r="C62" s="123" t="s">
        <v>105</v>
      </c>
      <c r="D62" s="34"/>
      <c r="E62" s="38"/>
      <c r="F62" s="28"/>
      <c r="G62" s="42"/>
      <c r="H62" s="51" t="s">
        <v>66</v>
      </c>
      <c r="I62" s="50" t="s">
        <v>22</v>
      </c>
      <c r="J62" s="34">
        <v>1</v>
      </c>
      <c r="K62" s="62"/>
      <c r="L62" s="30"/>
      <c r="M62" s="126"/>
      <c r="N62" s="53"/>
      <c r="O62" s="30"/>
      <c r="P62" s="30"/>
    </row>
    <row r="63" spans="1:16" ht="24" customHeight="1">
      <c r="A63" s="37">
        <v>4</v>
      </c>
      <c r="B63" s="36">
        <v>2</v>
      </c>
      <c r="C63" s="116" t="s">
        <v>116</v>
      </c>
      <c r="D63" s="37" t="s">
        <v>117</v>
      </c>
      <c r="E63" s="63">
        <v>1</v>
      </c>
      <c r="F63" s="37">
        <v>20</v>
      </c>
      <c r="G63" s="33">
        <f>E63*F63</f>
        <v>20</v>
      </c>
      <c r="H63" s="35" t="s">
        <v>76</v>
      </c>
      <c r="I63" s="63" t="s">
        <v>23</v>
      </c>
      <c r="J63" s="37">
        <v>1</v>
      </c>
      <c r="K63" s="74">
        <f>SUM(J63:J66)</f>
        <v>3</v>
      </c>
      <c r="L63" s="29">
        <f>G63-K63</f>
        <v>17</v>
      </c>
      <c r="M63" s="124">
        <f>L63*55</f>
        <v>935</v>
      </c>
      <c r="N63" s="39">
        <f>M63/60</f>
        <v>15.583333333333334</v>
      </c>
      <c r="O63" s="40">
        <f>TRUNC(N63)</f>
        <v>15</v>
      </c>
      <c r="P63" s="41">
        <f>M63-(O63*60)</f>
        <v>35</v>
      </c>
    </row>
    <row r="64" spans="1:16" ht="24" customHeight="1">
      <c r="A64" s="34"/>
      <c r="B64" s="44"/>
      <c r="C64" s="117" t="s">
        <v>118</v>
      </c>
      <c r="D64" s="34"/>
      <c r="E64" s="64"/>
      <c r="F64" s="34"/>
      <c r="G64" s="42"/>
      <c r="H64" s="43" t="s">
        <v>32</v>
      </c>
      <c r="I64" s="64" t="s">
        <v>70</v>
      </c>
      <c r="J64" s="34">
        <v>1</v>
      </c>
      <c r="K64" s="132"/>
      <c r="L64" s="133"/>
      <c r="M64" s="129"/>
      <c r="N64" s="78"/>
      <c r="O64" s="133"/>
      <c r="P64" s="79"/>
    </row>
    <row r="65" spans="1:24" ht="24" customHeight="1">
      <c r="A65" s="34"/>
      <c r="B65" s="44"/>
      <c r="C65" s="117" t="s">
        <v>109</v>
      </c>
      <c r="D65" s="34"/>
      <c r="E65" s="64"/>
      <c r="F65" s="34"/>
      <c r="G65" s="42"/>
      <c r="H65" s="43" t="s">
        <v>32</v>
      </c>
      <c r="I65" s="64" t="s">
        <v>70</v>
      </c>
      <c r="J65" s="34">
        <v>1</v>
      </c>
      <c r="K65" s="28"/>
      <c r="L65" s="62"/>
      <c r="M65" s="129"/>
      <c r="N65" s="78"/>
      <c r="O65" s="62"/>
      <c r="P65" s="79"/>
    </row>
    <row r="66" spans="1:24" ht="24" customHeight="1">
      <c r="A66" s="117"/>
      <c r="B66" s="121"/>
      <c r="C66" s="118" t="s">
        <v>105</v>
      </c>
      <c r="D66" s="50"/>
      <c r="E66" s="64"/>
      <c r="F66" s="34"/>
      <c r="G66" s="42"/>
      <c r="H66" s="43"/>
      <c r="I66" s="64"/>
      <c r="J66" s="34"/>
      <c r="K66" s="28"/>
      <c r="L66" s="62"/>
      <c r="M66" s="129"/>
      <c r="N66" s="78"/>
      <c r="O66" s="62"/>
      <c r="P66" s="30"/>
    </row>
    <row r="67" spans="1:24" ht="24" customHeight="1">
      <c r="A67" s="37">
        <v>5</v>
      </c>
      <c r="B67" s="37">
        <v>2</v>
      </c>
      <c r="C67" s="117" t="s">
        <v>72</v>
      </c>
      <c r="D67" s="119" t="s">
        <v>3</v>
      </c>
      <c r="E67" s="36">
        <v>1</v>
      </c>
      <c r="F67" s="37">
        <v>20</v>
      </c>
      <c r="G67" s="33">
        <f>E67*F67</f>
        <v>20</v>
      </c>
      <c r="H67" s="35"/>
      <c r="I67" s="37"/>
      <c r="J67" s="37"/>
      <c r="K67" s="74">
        <f>SUM(J67:J70)</f>
        <v>0</v>
      </c>
      <c r="L67" s="29">
        <f>G67-K67</f>
        <v>20</v>
      </c>
      <c r="M67" s="124">
        <f>L67*55</f>
        <v>1100</v>
      </c>
      <c r="N67" s="39">
        <f>M67/60</f>
        <v>18.333333333333332</v>
      </c>
      <c r="O67" s="40">
        <f>TRUNC(N67)</f>
        <v>18</v>
      </c>
      <c r="P67" s="41">
        <f>M67-(O67*60)</f>
        <v>20</v>
      </c>
    </row>
    <row r="68" spans="1:24" ht="24" customHeight="1">
      <c r="A68" s="34"/>
      <c r="B68" s="34"/>
      <c r="C68" s="117" t="s">
        <v>73</v>
      </c>
      <c r="D68" s="119"/>
      <c r="E68" s="44"/>
      <c r="F68" s="34"/>
      <c r="G68" s="42"/>
      <c r="H68" s="43"/>
      <c r="I68" s="34"/>
      <c r="J68" s="34"/>
      <c r="K68" s="132"/>
      <c r="L68" s="133"/>
      <c r="M68" s="129"/>
      <c r="N68" s="78"/>
      <c r="O68" s="133"/>
      <c r="P68" s="79"/>
    </row>
    <row r="69" spans="1:24" ht="24" customHeight="1">
      <c r="A69" s="34"/>
      <c r="B69" s="34"/>
      <c r="C69" s="117" t="s">
        <v>108</v>
      </c>
      <c r="D69" s="119"/>
      <c r="E69" s="44"/>
      <c r="F69" s="34"/>
      <c r="G69" s="42"/>
      <c r="H69" s="43"/>
      <c r="I69" s="34"/>
      <c r="J69" s="34"/>
      <c r="K69" s="28"/>
      <c r="L69" s="62"/>
      <c r="M69" s="129"/>
      <c r="N69" s="78"/>
      <c r="O69" s="62"/>
      <c r="P69" s="79"/>
    </row>
    <row r="70" spans="1:24" ht="24" customHeight="1">
      <c r="A70" s="117"/>
      <c r="B70" s="117"/>
      <c r="C70" s="117" t="s">
        <v>105</v>
      </c>
      <c r="D70" s="34"/>
      <c r="E70" s="44"/>
      <c r="F70" s="34"/>
      <c r="G70" s="42"/>
      <c r="H70" s="51"/>
      <c r="I70" s="50"/>
      <c r="J70" s="50"/>
      <c r="K70" s="28"/>
      <c r="L70" s="62"/>
      <c r="M70" s="129"/>
      <c r="N70" s="78"/>
      <c r="O70" s="62"/>
      <c r="P70" s="30"/>
    </row>
    <row r="71" spans="1:24" ht="24" customHeight="1">
      <c r="A71" s="37">
        <v>6</v>
      </c>
      <c r="B71" s="37">
        <v>2</v>
      </c>
      <c r="C71" s="120" t="s">
        <v>74</v>
      </c>
      <c r="D71" s="83" t="s">
        <v>3</v>
      </c>
      <c r="E71" s="36">
        <v>1</v>
      </c>
      <c r="F71" s="37">
        <v>20</v>
      </c>
      <c r="G71" s="74">
        <f>E71*F71</f>
        <v>20</v>
      </c>
      <c r="H71" s="46"/>
      <c r="I71" s="37"/>
      <c r="J71" s="47"/>
      <c r="K71" s="74">
        <f>SUM(J71:J74)</f>
        <v>0</v>
      </c>
      <c r="L71" s="29">
        <f>G71-K71</f>
        <v>20</v>
      </c>
      <c r="M71" s="124">
        <f>L71*55</f>
        <v>1100</v>
      </c>
      <c r="N71" s="39">
        <f>M71/60</f>
        <v>18.333333333333332</v>
      </c>
      <c r="O71" s="40">
        <f>TRUNC(N71)</f>
        <v>18</v>
      </c>
      <c r="P71" s="41">
        <f>M71-(O71*60)</f>
        <v>20</v>
      </c>
    </row>
    <row r="72" spans="1:24" ht="24" customHeight="1">
      <c r="A72" s="34"/>
      <c r="B72" s="34"/>
      <c r="C72" s="123" t="s">
        <v>75</v>
      </c>
      <c r="D72" s="119"/>
      <c r="E72" s="44"/>
      <c r="F72" s="34"/>
      <c r="G72" s="38"/>
      <c r="H72" s="48"/>
      <c r="I72" s="34"/>
      <c r="J72" s="49"/>
      <c r="K72" s="132"/>
      <c r="L72" s="133"/>
      <c r="M72" s="78"/>
      <c r="N72" s="78"/>
      <c r="O72" s="133"/>
      <c r="P72" s="79"/>
    </row>
    <row r="73" spans="1:24" ht="24" customHeight="1">
      <c r="A73" s="34"/>
      <c r="B73" s="34"/>
      <c r="C73" s="123" t="s">
        <v>108</v>
      </c>
      <c r="D73" s="119"/>
      <c r="E73" s="44"/>
      <c r="F73" s="34"/>
      <c r="G73" s="38"/>
      <c r="H73" s="48"/>
      <c r="I73" s="34"/>
      <c r="J73" s="49"/>
      <c r="K73" s="28"/>
      <c r="L73" s="62"/>
      <c r="M73" s="78"/>
      <c r="N73" s="78"/>
      <c r="O73" s="62"/>
      <c r="P73" s="79"/>
    </row>
    <row r="74" spans="1:24" ht="24" customHeight="1">
      <c r="A74" s="34"/>
      <c r="B74" s="34"/>
      <c r="C74" s="123" t="s">
        <v>105</v>
      </c>
      <c r="D74" s="119"/>
      <c r="E74" s="62"/>
      <c r="F74" s="28"/>
      <c r="G74" s="38"/>
      <c r="H74" s="48"/>
      <c r="I74" s="34"/>
      <c r="J74" s="49"/>
      <c r="K74" s="28"/>
      <c r="L74" s="62"/>
      <c r="M74" s="78"/>
      <c r="N74" s="78"/>
      <c r="O74" s="62"/>
      <c r="P74" s="79"/>
    </row>
    <row r="75" spans="1:24" ht="24" customHeight="1">
      <c r="A75" s="116">
        <v>7</v>
      </c>
      <c r="B75" s="37">
        <v>2</v>
      </c>
      <c r="C75" s="116" t="s">
        <v>77</v>
      </c>
      <c r="D75" s="37" t="s">
        <v>2</v>
      </c>
      <c r="E75" s="82" t="s">
        <v>3</v>
      </c>
      <c r="F75" s="82" t="s">
        <v>3</v>
      </c>
      <c r="G75" s="80" t="s">
        <v>3</v>
      </c>
      <c r="H75" s="83" t="s">
        <v>3</v>
      </c>
      <c r="I75" s="83" t="s">
        <v>3</v>
      </c>
      <c r="J75" s="83" t="s">
        <v>3</v>
      </c>
      <c r="K75" s="80" t="s">
        <v>3</v>
      </c>
      <c r="L75" s="80" t="s">
        <v>3</v>
      </c>
      <c r="M75" s="84">
        <f>O75*60</f>
        <v>1800</v>
      </c>
      <c r="N75" s="84"/>
      <c r="O75" s="85">
        <v>30</v>
      </c>
      <c r="P75" s="86">
        <v>0</v>
      </c>
    </row>
    <row r="76" spans="1:24" ht="24" customHeight="1">
      <c r="A76" s="117"/>
      <c r="B76" s="117"/>
      <c r="C76" s="117" t="s">
        <v>78</v>
      </c>
      <c r="D76" s="34"/>
      <c r="E76" s="62"/>
      <c r="F76" s="62"/>
      <c r="G76" s="28"/>
      <c r="H76" s="43"/>
      <c r="I76" s="34"/>
      <c r="J76" s="49"/>
      <c r="K76" s="28"/>
      <c r="L76" s="28"/>
      <c r="M76" s="45"/>
      <c r="N76" s="45"/>
      <c r="O76" s="87"/>
      <c r="P76" s="28"/>
    </row>
    <row r="77" spans="1:24" ht="24" customHeight="1">
      <c r="A77" s="118"/>
      <c r="B77" s="118"/>
      <c r="C77" s="118" t="s">
        <v>110</v>
      </c>
      <c r="D77" s="50"/>
      <c r="E77" s="31"/>
      <c r="F77" s="31"/>
      <c r="G77" s="30"/>
      <c r="H77" s="51"/>
      <c r="I77" s="50"/>
      <c r="J77" s="81"/>
      <c r="K77" s="30"/>
      <c r="L77" s="30"/>
      <c r="M77" s="53"/>
      <c r="N77" s="53"/>
      <c r="O77" s="30"/>
      <c r="P77" s="30"/>
    </row>
    <row r="78" spans="1:24" ht="24" customHeight="1">
      <c r="A78" s="174" t="s">
        <v>50</v>
      </c>
      <c r="B78" s="175"/>
      <c r="C78" s="175"/>
      <c r="D78" s="176"/>
      <c r="E78" s="32">
        <f>SUM(E51:E77)</f>
        <v>10</v>
      </c>
      <c r="F78" s="32"/>
      <c r="G78" s="32">
        <f>SUM(G51:G77)</f>
        <v>200</v>
      </c>
      <c r="H78" s="88"/>
      <c r="I78" s="88"/>
      <c r="J78" s="88"/>
      <c r="K78" s="32">
        <f>SUM(K51:K77)</f>
        <v>10</v>
      </c>
      <c r="L78" s="32">
        <f>SUM(L51:L77)</f>
        <v>190</v>
      </c>
      <c r="M78" s="77">
        <f>SUM(M51:M77)</f>
        <v>12250</v>
      </c>
      <c r="N78" s="17">
        <f>M78/60</f>
        <v>204.16666666666666</v>
      </c>
      <c r="O78" s="18">
        <f>TRUNC(N78)</f>
        <v>204</v>
      </c>
      <c r="P78" s="19">
        <f>M78-(O78*60)</f>
        <v>10</v>
      </c>
    </row>
    <row r="79" spans="1:24" s="135" customFormat="1" ht="24" customHeight="1">
      <c r="A79" s="134" t="s">
        <v>97</v>
      </c>
      <c r="H79" s="136"/>
      <c r="M79" s="137"/>
      <c r="N79" s="137"/>
      <c r="W79" s="138"/>
      <c r="X79" s="139"/>
    </row>
    <row r="80" spans="1:24" s="135" customFormat="1" ht="24" customHeight="1">
      <c r="A80" s="140" t="s">
        <v>98</v>
      </c>
      <c r="H80" s="136"/>
      <c r="M80" s="137"/>
      <c r="N80" s="137"/>
      <c r="W80" s="141"/>
      <c r="X80" s="141"/>
    </row>
    <row r="81" spans="1:24" s="135" customFormat="1" ht="24" customHeight="1">
      <c r="A81" s="140" t="s">
        <v>99</v>
      </c>
      <c r="H81" s="136"/>
      <c r="M81" s="137"/>
      <c r="N81" s="137"/>
      <c r="W81" s="141"/>
      <c r="X81" s="141"/>
    </row>
    <row r="82" spans="1:24" ht="24" customHeight="1"/>
    <row r="83" spans="1:24" ht="24" customHeight="1"/>
    <row r="84" spans="1:24" ht="24" customHeight="1"/>
    <row r="85" spans="1:24" ht="24" customHeight="1"/>
    <row r="86" spans="1:24" ht="24" customHeight="1"/>
    <row r="87" spans="1:24" ht="24" customHeight="1"/>
    <row r="88" spans="1:24" ht="24" customHeight="1"/>
    <row r="89" spans="1:24" ht="24" customHeight="1"/>
    <row r="90" spans="1:24" ht="24" customHeight="1"/>
    <row r="91" spans="1:24" ht="24" customHeight="1"/>
    <row r="92" spans="1:24" ht="24" customHeight="1"/>
    <row r="93" spans="1:24" ht="24" customHeight="1"/>
    <row r="94" spans="1:24" ht="24" customHeight="1">
      <c r="A94" s="20"/>
      <c r="B94" s="20" t="s">
        <v>46</v>
      </c>
      <c r="C94" s="21"/>
      <c r="E94" s="1"/>
      <c r="F94" s="1" t="s">
        <v>13</v>
      </c>
      <c r="G94" s="89">
        <f>O106</f>
        <v>67</v>
      </c>
      <c r="H94" s="11" t="s">
        <v>29</v>
      </c>
      <c r="I94" s="12">
        <f>P106</f>
        <v>50</v>
      </c>
      <c r="J94" s="11" t="s">
        <v>60</v>
      </c>
    </row>
    <row r="95" spans="1:24" ht="24" customHeight="1">
      <c r="A95" s="168" t="s">
        <v>0</v>
      </c>
      <c r="B95" s="27"/>
      <c r="C95" s="177" t="s">
        <v>44</v>
      </c>
      <c r="D95" s="168" t="s">
        <v>1</v>
      </c>
      <c r="E95" s="180" t="s">
        <v>45</v>
      </c>
      <c r="F95" s="181"/>
      <c r="G95" s="181"/>
      <c r="H95" s="154" t="s">
        <v>6</v>
      </c>
      <c r="I95" s="155"/>
      <c r="J95" s="155"/>
      <c r="K95" s="155"/>
      <c r="L95" s="154" t="s">
        <v>56</v>
      </c>
      <c r="M95" s="155"/>
      <c r="N95" s="155"/>
      <c r="O95" s="155"/>
      <c r="P95" s="156"/>
    </row>
    <row r="96" spans="1:24" ht="24" customHeight="1">
      <c r="A96" s="172"/>
      <c r="B96" s="28" t="s">
        <v>63</v>
      </c>
      <c r="C96" s="178"/>
      <c r="D96" s="172"/>
      <c r="E96" s="27" t="s">
        <v>10</v>
      </c>
      <c r="F96" s="27" t="s">
        <v>13</v>
      </c>
      <c r="G96" s="27" t="s">
        <v>11</v>
      </c>
      <c r="H96" s="157" t="s">
        <v>4</v>
      </c>
      <c r="I96" s="168" t="s">
        <v>5</v>
      </c>
      <c r="J96" s="29" t="s">
        <v>13</v>
      </c>
      <c r="K96" s="27" t="s">
        <v>9</v>
      </c>
      <c r="L96" s="161" t="s">
        <v>104</v>
      </c>
      <c r="M96" s="161"/>
      <c r="N96" s="161"/>
      <c r="O96" s="161"/>
      <c r="P96" s="162"/>
    </row>
    <row r="97" spans="1:24" ht="24" customHeight="1">
      <c r="A97" s="169"/>
      <c r="B97" s="28" t="s">
        <v>64</v>
      </c>
      <c r="C97" s="179"/>
      <c r="D97" s="169"/>
      <c r="E97" s="30" t="s">
        <v>12</v>
      </c>
      <c r="F97" s="30" t="s">
        <v>53</v>
      </c>
      <c r="G97" s="30" t="s">
        <v>12</v>
      </c>
      <c r="H97" s="158"/>
      <c r="I97" s="169"/>
      <c r="J97" s="31" t="s">
        <v>12</v>
      </c>
      <c r="K97" s="30" t="s">
        <v>12</v>
      </c>
      <c r="L97" s="32" t="s">
        <v>8</v>
      </c>
      <c r="M97" s="6" t="s">
        <v>58</v>
      </c>
      <c r="N97" s="6" t="s">
        <v>59</v>
      </c>
      <c r="O97" s="8" t="s">
        <v>29</v>
      </c>
      <c r="P97" s="8" t="s">
        <v>60</v>
      </c>
    </row>
    <row r="98" spans="1:24" ht="24" customHeight="1">
      <c r="A98" s="36">
        <v>1</v>
      </c>
      <c r="B98" s="37">
        <v>1</v>
      </c>
      <c r="C98" s="114"/>
      <c r="D98" s="47" t="s">
        <v>117</v>
      </c>
      <c r="E98" s="37">
        <v>2</v>
      </c>
      <c r="F98" s="37">
        <v>20</v>
      </c>
      <c r="G98" s="27">
        <f>E98*F98</f>
        <v>40</v>
      </c>
      <c r="H98" s="35" t="s">
        <v>15</v>
      </c>
      <c r="I98" s="36" t="s">
        <v>16</v>
      </c>
      <c r="J98" s="37">
        <v>3</v>
      </c>
      <c r="K98" s="74">
        <f>SUM(J98:J101)</f>
        <v>3</v>
      </c>
      <c r="L98" s="27">
        <f>G98-K98</f>
        <v>37</v>
      </c>
      <c r="M98" s="124">
        <f>L98*55</f>
        <v>2035</v>
      </c>
      <c r="N98" s="39">
        <f>M98/60</f>
        <v>33.916666666666664</v>
      </c>
      <c r="O98" s="40">
        <f>TRUNC(N98)</f>
        <v>33</v>
      </c>
      <c r="P98" s="41">
        <f>M98-(O98*60)</f>
        <v>55</v>
      </c>
    </row>
    <row r="99" spans="1:24" ht="24" customHeight="1">
      <c r="A99" s="121"/>
      <c r="B99" s="117"/>
      <c r="C99" s="122"/>
      <c r="D99" s="49"/>
      <c r="E99" s="34"/>
      <c r="F99" s="34"/>
      <c r="G99" s="28"/>
      <c r="H99" s="43"/>
      <c r="I99" s="44"/>
      <c r="J99" s="28"/>
      <c r="K99" s="38"/>
      <c r="L99" s="28"/>
      <c r="M99" s="125"/>
      <c r="N99" s="45"/>
      <c r="O99" s="28"/>
      <c r="P99" s="28"/>
    </row>
    <row r="100" spans="1:24" ht="24" customHeight="1">
      <c r="A100" s="121"/>
      <c r="B100" s="117"/>
      <c r="C100" s="122"/>
      <c r="D100" s="49"/>
      <c r="E100" s="34"/>
      <c r="F100" s="34"/>
      <c r="G100" s="28"/>
      <c r="H100" s="43"/>
      <c r="I100" s="44"/>
      <c r="J100" s="28"/>
      <c r="K100" s="38"/>
      <c r="L100" s="28"/>
      <c r="M100" s="125"/>
      <c r="N100" s="45"/>
      <c r="O100" s="28"/>
      <c r="P100" s="28"/>
    </row>
    <row r="101" spans="1:24" ht="24" customHeight="1">
      <c r="A101" s="104"/>
      <c r="B101" s="118"/>
      <c r="C101" s="105"/>
      <c r="D101" s="81"/>
      <c r="E101" s="50"/>
      <c r="F101" s="50"/>
      <c r="G101" s="30"/>
      <c r="H101" s="51"/>
      <c r="I101" s="52"/>
      <c r="J101" s="30"/>
      <c r="K101" s="65"/>
      <c r="L101" s="30"/>
      <c r="M101" s="126"/>
      <c r="N101" s="53"/>
      <c r="O101" s="30"/>
      <c r="P101" s="30"/>
    </row>
    <row r="102" spans="1:24" ht="24" customHeight="1">
      <c r="A102" s="44">
        <v>2</v>
      </c>
      <c r="B102" s="34">
        <v>2</v>
      </c>
      <c r="C102" s="122"/>
      <c r="D102" s="49" t="s">
        <v>119</v>
      </c>
      <c r="E102" s="34">
        <v>2</v>
      </c>
      <c r="F102" s="34">
        <v>20</v>
      </c>
      <c r="G102" s="28">
        <f>E102*F102</f>
        <v>40</v>
      </c>
      <c r="H102" s="43" t="s">
        <v>15</v>
      </c>
      <c r="I102" s="44" t="s">
        <v>16</v>
      </c>
      <c r="J102" s="34">
        <v>3</v>
      </c>
      <c r="K102" s="74">
        <f>SUM(J102:J105)</f>
        <v>3</v>
      </c>
      <c r="L102" s="28">
        <f>G102-K102</f>
        <v>37</v>
      </c>
      <c r="M102" s="124">
        <f>L102*55</f>
        <v>2035</v>
      </c>
      <c r="N102" s="39">
        <f>M102/60</f>
        <v>33.916666666666664</v>
      </c>
      <c r="O102" s="40">
        <f>TRUNC(N102)</f>
        <v>33</v>
      </c>
      <c r="P102" s="41">
        <f>M102-(O102*60)</f>
        <v>55</v>
      </c>
    </row>
    <row r="103" spans="1:24" ht="24" customHeight="1">
      <c r="A103" s="121"/>
      <c r="B103" s="117"/>
      <c r="C103" s="122"/>
      <c r="D103" s="49"/>
      <c r="E103" s="28"/>
      <c r="F103" s="28"/>
      <c r="G103" s="28"/>
      <c r="H103" s="43"/>
      <c r="I103" s="44"/>
      <c r="J103" s="28"/>
      <c r="K103" s="38"/>
      <c r="L103" s="28"/>
      <c r="M103" s="125"/>
      <c r="N103" s="45"/>
      <c r="O103" s="28"/>
      <c r="P103" s="28"/>
    </row>
    <row r="104" spans="1:24" ht="24" customHeight="1">
      <c r="A104" s="121"/>
      <c r="B104" s="117"/>
      <c r="C104" s="122"/>
      <c r="D104" s="49"/>
      <c r="E104" s="28"/>
      <c r="F104" s="28"/>
      <c r="G104" s="28"/>
      <c r="H104" s="43"/>
      <c r="I104" s="44"/>
      <c r="J104" s="28"/>
      <c r="K104" s="38"/>
      <c r="L104" s="28"/>
      <c r="M104" s="125"/>
      <c r="N104" s="45"/>
      <c r="O104" s="28"/>
      <c r="P104" s="28"/>
    </row>
    <row r="105" spans="1:24" ht="24" customHeight="1">
      <c r="A105" s="121"/>
      <c r="B105" s="117"/>
      <c r="C105" s="122"/>
      <c r="D105" s="49"/>
      <c r="E105" s="28"/>
      <c r="F105" s="28"/>
      <c r="G105" s="28"/>
      <c r="H105" s="43"/>
      <c r="I105" s="44"/>
      <c r="J105" s="28"/>
      <c r="K105" s="38"/>
      <c r="L105" s="28"/>
      <c r="M105" s="125"/>
      <c r="N105" s="45"/>
      <c r="O105" s="28"/>
      <c r="P105" s="28"/>
    </row>
    <row r="106" spans="1:24" ht="24" customHeight="1">
      <c r="A106" s="148" t="s">
        <v>50</v>
      </c>
      <c r="B106" s="149"/>
      <c r="C106" s="149"/>
      <c r="D106" s="171"/>
      <c r="E106" s="67">
        <f>SUM(E98:E105)</f>
        <v>4</v>
      </c>
      <c r="F106" s="67"/>
      <c r="G106" s="67">
        <f>SUM(G98:G105)</f>
        <v>80</v>
      </c>
      <c r="H106" s="90"/>
      <c r="I106" s="90"/>
      <c r="J106" s="90"/>
      <c r="K106" s="67">
        <f>SUM(K98:K105)</f>
        <v>6</v>
      </c>
      <c r="L106" s="67">
        <f t="shared" ref="L106" si="2">SUM(L98:L105)</f>
        <v>74</v>
      </c>
      <c r="M106" s="124">
        <f>L106*55</f>
        <v>4070</v>
      </c>
      <c r="N106" s="39">
        <f>M106/60</f>
        <v>67.833333333333329</v>
      </c>
      <c r="O106" s="60">
        <f>TRUNC(N106)</f>
        <v>67</v>
      </c>
      <c r="P106" s="61">
        <f>M106-(O106*60)</f>
        <v>50</v>
      </c>
    </row>
    <row r="107" spans="1:24" s="135" customFormat="1" ht="24" customHeight="1">
      <c r="A107" s="134" t="s">
        <v>102</v>
      </c>
      <c r="H107" s="136"/>
      <c r="M107" s="137"/>
      <c r="N107" s="137"/>
      <c r="W107" s="138"/>
      <c r="X107" s="139"/>
    </row>
    <row r="108" spans="1:24" s="135" customFormat="1" ht="24" customHeight="1">
      <c r="A108" s="140" t="s">
        <v>103</v>
      </c>
      <c r="H108" s="136"/>
      <c r="M108" s="137"/>
      <c r="N108" s="137"/>
      <c r="W108" s="141"/>
      <c r="X108" s="141"/>
    </row>
    <row r="109" spans="1:24" s="135" customFormat="1" ht="24" customHeight="1">
      <c r="A109" s="140" t="s">
        <v>99</v>
      </c>
      <c r="H109" s="136"/>
      <c r="M109" s="137"/>
      <c r="N109" s="137"/>
      <c r="W109" s="141"/>
      <c r="X109" s="141"/>
    </row>
    <row r="110" spans="1:24" ht="24" customHeight="1"/>
    <row r="111" spans="1:24" ht="24" customHeight="1">
      <c r="D111" s="38"/>
      <c r="E111" s="38"/>
      <c r="F111" s="38"/>
      <c r="G111" s="38"/>
      <c r="H111" s="91"/>
      <c r="I111" s="64"/>
      <c r="J111" s="38"/>
      <c r="K111" s="38"/>
      <c r="L111" s="38"/>
      <c r="M111" s="73"/>
      <c r="N111" s="73"/>
      <c r="O111" s="38"/>
      <c r="P111" s="38"/>
    </row>
    <row r="112" spans="1:24" ht="24" customHeight="1">
      <c r="A112" s="21"/>
      <c r="B112" s="21" t="s">
        <v>47</v>
      </c>
      <c r="C112" s="21"/>
      <c r="G112" s="22"/>
      <c r="H112" s="3" t="s">
        <v>13</v>
      </c>
      <c r="I112" s="12">
        <f>O133</f>
        <v>7</v>
      </c>
      <c r="J112" s="11" t="s">
        <v>29</v>
      </c>
      <c r="K112" s="112">
        <f>P133</f>
        <v>30</v>
      </c>
      <c r="L112" s="4" t="s">
        <v>60</v>
      </c>
    </row>
    <row r="113" spans="1:16" ht="24" customHeight="1">
      <c r="A113" s="100" t="s">
        <v>0</v>
      </c>
      <c r="B113" s="101" t="s">
        <v>63</v>
      </c>
      <c r="C113" s="155" t="s">
        <v>49</v>
      </c>
      <c r="D113" s="155"/>
      <c r="E113" s="155"/>
      <c r="F113" s="155"/>
      <c r="G113" s="155"/>
      <c r="H113" s="155"/>
      <c r="I113" s="154" t="s">
        <v>51</v>
      </c>
      <c r="J113" s="155"/>
      <c r="K113" s="155"/>
      <c r="L113" s="156"/>
      <c r="M113" s="109"/>
      <c r="N113" s="110"/>
      <c r="O113" s="159" t="s">
        <v>94</v>
      </c>
      <c r="P113" s="159"/>
    </row>
    <row r="114" spans="1:16" ht="24" customHeight="1">
      <c r="A114" s="103"/>
      <c r="B114" s="102"/>
      <c r="C114" s="170"/>
      <c r="D114" s="170"/>
      <c r="E114" s="170"/>
      <c r="F114" s="170"/>
      <c r="G114" s="170"/>
      <c r="H114" s="170"/>
      <c r="I114" s="160"/>
      <c r="J114" s="161"/>
      <c r="K114" s="161"/>
      <c r="L114" s="162"/>
      <c r="M114" s="6" t="s">
        <v>58</v>
      </c>
      <c r="N114" s="6" t="s">
        <v>59</v>
      </c>
      <c r="O114" s="55" t="s">
        <v>29</v>
      </c>
      <c r="P114" s="55" t="s">
        <v>60</v>
      </c>
    </row>
    <row r="115" spans="1:16" ht="24" customHeight="1">
      <c r="A115" s="102">
        <v>1</v>
      </c>
      <c r="B115" s="102">
        <v>1</v>
      </c>
      <c r="C115" s="165" t="s">
        <v>79</v>
      </c>
      <c r="D115" s="166"/>
      <c r="E115" s="166"/>
      <c r="F115" s="166"/>
      <c r="G115" s="166"/>
      <c r="H115" s="167"/>
      <c r="I115" s="163" t="s">
        <v>80</v>
      </c>
      <c r="J115" s="164"/>
      <c r="K115" s="164"/>
      <c r="L115" s="164"/>
      <c r="M115" s="108">
        <f>(O115*60)+P115</f>
        <v>130</v>
      </c>
      <c r="N115" s="39">
        <f>M115/60</f>
        <v>2.1666666666666665</v>
      </c>
      <c r="O115" s="113">
        <v>2</v>
      </c>
      <c r="P115" s="111">
        <v>10</v>
      </c>
    </row>
    <row r="116" spans="1:16" ht="24" customHeight="1">
      <c r="A116" s="54">
        <v>2</v>
      </c>
      <c r="B116" s="54">
        <v>1</v>
      </c>
      <c r="C116" s="150"/>
      <c r="D116" s="151"/>
      <c r="E116" s="151"/>
      <c r="F116" s="151"/>
      <c r="G116" s="151"/>
      <c r="H116" s="152"/>
      <c r="I116" s="146"/>
      <c r="J116" s="147"/>
      <c r="K116" s="147"/>
      <c r="L116" s="147"/>
      <c r="M116" s="108">
        <f t="shared" ref="M116:M132" si="3">(O116*60)+P116</f>
        <v>150</v>
      </c>
      <c r="N116" s="39">
        <f t="shared" ref="N116:N131" si="4">M116/60</f>
        <v>2.5</v>
      </c>
      <c r="O116" s="113">
        <v>2</v>
      </c>
      <c r="P116" s="111">
        <v>30</v>
      </c>
    </row>
    <row r="117" spans="1:16" ht="24" customHeight="1">
      <c r="A117" s="131">
        <v>3</v>
      </c>
      <c r="B117" s="54">
        <v>1</v>
      </c>
      <c r="C117" s="150"/>
      <c r="D117" s="151"/>
      <c r="E117" s="151"/>
      <c r="F117" s="151"/>
      <c r="G117" s="151"/>
      <c r="H117" s="152"/>
      <c r="I117" s="146"/>
      <c r="J117" s="147"/>
      <c r="K117" s="147"/>
      <c r="L117" s="147"/>
      <c r="M117" s="108">
        <f t="shared" si="3"/>
        <v>90</v>
      </c>
      <c r="N117" s="39">
        <f t="shared" si="4"/>
        <v>1.5</v>
      </c>
      <c r="O117" s="113">
        <v>1</v>
      </c>
      <c r="P117" s="111">
        <v>30</v>
      </c>
    </row>
    <row r="118" spans="1:16" ht="24" customHeight="1">
      <c r="A118" s="130">
        <v>4</v>
      </c>
      <c r="B118" s="54">
        <v>1</v>
      </c>
      <c r="C118" s="150"/>
      <c r="D118" s="151"/>
      <c r="E118" s="151"/>
      <c r="F118" s="151"/>
      <c r="G118" s="151"/>
      <c r="H118" s="152"/>
      <c r="I118" s="146"/>
      <c r="J118" s="147"/>
      <c r="K118" s="147"/>
      <c r="L118" s="147"/>
      <c r="M118" s="108">
        <f t="shared" ref="M118:M121" si="5">(O118*60)+P118</f>
        <v>80</v>
      </c>
      <c r="N118" s="39">
        <f t="shared" si="4"/>
        <v>1.3333333333333333</v>
      </c>
      <c r="O118" s="113">
        <v>1</v>
      </c>
      <c r="P118" s="111">
        <v>20</v>
      </c>
    </row>
    <row r="119" spans="1:16" ht="24" customHeight="1">
      <c r="A119" s="131">
        <v>5</v>
      </c>
      <c r="B119" s="54">
        <v>1</v>
      </c>
      <c r="C119" s="150"/>
      <c r="D119" s="151"/>
      <c r="E119" s="151"/>
      <c r="F119" s="151"/>
      <c r="G119" s="151"/>
      <c r="H119" s="152"/>
      <c r="I119" s="146"/>
      <c r="J119" s="147"/>
      <c r="K119" s="147"/>
      <c r="L119" s="147"/>
      <c r="M119" s="108">
        <f t="shared" si="5"/>
        <v>0</v>
      </c>
      <c r="N119" s="39">
        <f t="shared" si="4"/>
        <v>0</v>
      </c>
      <c r="O119" s="113"/>
      <c r="P119" s="111"/>
    </row>
    <row r="120" spans="1:16" ht="24" customHeight="1">
      <c r="A120" s="130">
        <v>6</v>
      </c>
      <c r="B120" s="54">
        <v>1</v>
      </c>
      <c r="C120" s="150"/>
      <c r="D120" s="151"/>
      <c r="E120" s="151"/>
      <c r="F120" s="151"/>
      <c r="G120" s="151"/>
      <c r="H120" s="152"/>
      <c r="I120" s="146"/>
      <c r="J120" s="147"/>
      <c r="K120" s="147"/>
      <c r="L120" s="147"/>
      <c r="M120" s="108">
        <f t="shared" si="5"/>
        <v>0</v>
      </c>
      <c r="N120" s="39">
        <f t="shared" si="4"/>
        <v>0</v>
      </c>
      <c r="O120" s="113"/>
      <c r="P120" s="111"/>
    </row>
    <row r="121" spans="1:16" ht="24" customHeight="1">
      <c r="A121" s="131">
        <v>7</v>
      </c>
      <c r="B121" s="54">
        <v>1</v>
      </c>
      <c r="C121" s="150"/>
      <c r="D121" s="151"/>
      <c r="E121" s="151"/>
      <c r="F121" s="151"/>
      <c r="G121" s="151"/>
      <c r="H121" s="152"/>
      <c r="I121" s="146"/>
      <c r="J121" s="147"/>
      <c r="K121" s="147"/>
      <c r="L121" s="147"/>
      <c r="M121" s="108">
        <f t="shared" si="5"/>
        <v>0</v>
      </c>
      <c r="N121" s="39">
        <f t="shared" si="4"/>
        <v>0</v>
      </c>
      <c r="O121" s="113"/>
      <c r="P121" s="111"/>
    </row>
    <row r="122" spans="1:16" ht="24" customHeight="1">
      <c r="A122" s="130">
        <v>8</v>
      </c>
      <c r="B122" s="54">
        <v>1</v>
      </c>
      <c r="C122" s="150"/>
      <c r="D122" s="151"/>
      <c r="E122" s="151"/>
      <c r="F122" s="151"/>
      <c r="G122" s="151"/>
      <c r="H122" s="152"/>
      <c r="I122" s="146"/>
      <c r="J122" s="147"/>
      <c r="K122" s="147"/>
      <c r="L122" s="147"/>
      <c r="M122" s="108">
        <f t="shared" si="3"/>
        <v>0</v>
      </c>
      <c r="N122" s="39">
        <f t="shared" si="4"/>
        <v>0</v>
      </c>
      <c r="O122" s="113"/>
      <c r="P122" s="111"/>
    </row>
    <row r="123" spans="1:16" ht="24" customHeight="1">
      <c r="A123" s="131">
        <v>9</v>
      </c>
      <c r="B123" s="54">
        <v>1</v>
      </c>
      <c r="C123" s="150"/>
      <c r="D123" s="151"/>
      <c r="E123" s="151"/>
      <c r="F123" s="151"/>
      <c r="G123" s="151"/>
      <c r="H123" s="152"/>
      <c r="I123" s="146"/>
      <c r="J123" s="147"/>
      <c r="K123" s="147"/>
      <c r="L123" s="147"/>
      <c r="M123" s="108">
        <f t="shared" si="3"/>
        <v>0</v>
      </c>
      <c r="N123" s="39">
        <f t="shared" si="4"/>
        <v>0</v>
      </c>
      <c r="O123" s="113"/>
      <c r="P123" s="111"/>
    </row>
    <row r="124" spans="1:16" ht="24" customHeight="1">
      <c r="A124" s="130">
        <v>10</v>
      </c>
      <c r="B124" s="54">
        <v>1</v>
      </c>
      <c r="C124" s="150"/>
      <c r="D124" s="151"/>
      <c r="E124" s="151"/>
      <c r="F124" s="151"/>
      <c r="G124" s="151"/>
      <c r="H124" s="152"/>
      <c r="I124" s="146"/>
      <c r="J124" s="147"/>
      <c r="K124" s="147"/>
      <c r="L124" s="147"/>
      <c r="M124" s="108">
        <f t="shared" si="3"/>
        <v>0</v>
      </c>
      <c r="N124" s="39">
        <f t="shared" si="4"/>
        <v>0</v>
      </c>
      <c r="O124" s="113"/>
      <c r="P124" s="111"/>
    </row>
    <row r="125" spans="1:16" ht="24" customHeight="1">
      <c r="A125" s="131">
        <v>11</v>
      </c>
      <c r="B125" s="54">
        <v>1</v>
      </c>
      <c r="C125" s="150"/>
      <c r="D125" s="151"/>
      <c r="E125" s="151"/>
      <c r="F125" s="151"/>
      <c r="G125" s="151"/>
      <c r="H125" s="152"/>
      <c r="I125" s="146"/>
      <c r="J125" s="147"/>
      <c r="K125" s="147"/>
      <c r="L125" s="147"/>
      <c r="M125" s="108">
        <f t="shared" si="3"/>
        <v>0</v>
      </c>
      <c r="N125" s="39">
        <f t="shared" si="4"/>
        <v>0</v>
      </c>
      <c r="O125" s="113"/>
      <c r="P125" s="111"/>
    </row>
    <row r="126" spans="1:16" ht="24" customHeight="1">
      <c r="A126" s="130">
        <v>12</v>
      </c>
      <c r="B126" s="54">
        <v>1</v>
      </c>
      <c r="C126" s="150"/>
      <c r="D126" s="151"/>
      <c r="E126" s="151"/>
      <c r="F126" s="151"/>
      <c r="G126" s="151"/>
      <c r="H126" s="152"/>
      <c r="I126" s="146"/>
      <c r="J126" s="147"/>
      <c r="K126" s="147"/>
      <c r="L126" s="147"/>
      <c r="M126" s="108">
        <f t="shared" si="3"/>
        <v>0</v>
      </c>
      <c r="N126" s="39">
        <f t="shared" si="4"/>
        <v>0</v>
      </c>
      <c r="O126" s="113"/>
      <c r="P126" s="111"/>
    </row>
    <row r="127" spans="1:16" ht="24" customHeight="1">
      <c r="A127" s="131">
        <v>13</v>
      </c>
      <c r="B127" s="54">
        <v>2</v>
      </c>
      <c r="C127" s="150"/>
      <c r="D127" s="151"/>
      <c r="E127" s="151"/>
      <c r="F127" s="151"/>
      <c r="G127" s="151"/>
      <c r="H127" s="152"/>
      <c r="I127" s="146"/>
      <c r="J127" s="147"/>
      <c r="K127" s="147"/>
      <c r="L127" s="147"/>
      <c r="M127" s="108">
        <f t="shared" si="3"/>
        <v>0</v>
      </c>
      <c r="N127" s="39">
        <f t="shared" si="4"/>
        <v>0</v>
      </c>
      <c r="O127" s="113"/>
      <c r="P127" s="111"/>
    </row>
    <row r="128" spans="1:16" ht="24" customHeight="1">
      <c r="A128" s="130">
        <v>14</v>
      </c>
      <c r="B128" s="54">
        <v>2</v>
      </c>
      <c r="C128" s="150"/>
      <c r="D128" s="151"/>
      <c r="E128" s="151"/>
      <c r="F128" s="151"/>
      <c r="G128" s="151"/>
      <c r="H128" s="152"/>
      <c r="I128" s="146"/>
      <c r="J128" s="147"/>
      <c r="K128" s="147"/>
      <c r="L128" s="147"/>
      <c r="M128" s="108">
        <f t="shared" si="3"/>
        <v>0</v>
      </c>
      <c r="N128" s="39">
        <f t="shared" si="4"/>
        <v>0</v>
      </c>
      <c r="O128" s="113"/>
      <c r="P128" s="111"/>
    </row>
    <row r="129" spans="1:16" ht="24" customHeight="1">
      <c r="A129" s="131">
        <v>15</v>
      </c>
      <c r="B129" s="54">
        <v>2</v>
      </c>
      <c r="C129" s="150"/>
      <c r="D129" s="151"/>
      <c r="E129" s="151"/>
      <c r="F129" s="151"/>
      <c r="G129" s="151"/>
      <c r="H129" s="152"/>
      <c r="I129" s="146"/>
      <c r="J129" s="147"/>
      <c r="K129" s="147"/>
      <c r="L129" s="147"/>
      <c r="M129" s="108">
        <f t="shared" si="3"/>
        <v>0</v>
      </c>
      <c r="N129" s="39">
        <f t="shared" si="4"/>
        <v>0</v>
      </c>
      <c r="O129" s="113"/>
      <c r="P129" s="111"/>
    </row>
    <row r="130" spans="1:16" ht="24" customHeight="1">
      <c r="A130" s="130">
        <v>16</v>
      </c>
      <c r="B130" s="54">
        <v>2</v>
      </c>
      <c r="C130" s="150"/>
      <c r="D130" s="151"/>
      <c r="E130" s="151"/>
      <c r="F130" s="151"/>
      <c r="G130" s="151"/>
      <c r="H130" s="152"/>
      <c r="I130" s="146"/>
      <c r="J130" s="147"/>
      <c r="K130" s="147"/>
      <c r="L130" s="147"/>
      <c r="M130" s="108">
        <f t="shared" si="3"/>
        <v>0</v>
      </c>
      <c r="N130" s="39">
        <f t="shared" si="4"/>
        <v>0</v>
      </c>
      <c r="O130" s="113"/>
      <c r="P130" s="111"/>
    </row>
    <row r="131" spans="1:16" ht="24" customHeight="1">
      <c r="A131" s="131">
        <v>17</v>
      </c>
      <c r="B131" s="54">
        <v>2</v>
      </c>
      <c r="C131" s="150"/>
      <c r="D131" s="151"/>
      <c r="E131" s="151"/>
      <c r="F131" s="151"/>
      <c r="G131" s="151"/>
      <c r="H131" s="152"/>
      <c r="I131" s="146"/>
      <c r="J131" s="147"/>
      <c r="K131" s="147"/>
      <c r="L131" s="147"/>
      <c r="M131" s="108">
        <f t="shared" si="3"/>
        <v>0</v>
      </c>
      <c r="N131" s="39">
        <f t="shared" si="4"/>
        <v>0</v>
      </c>
      <c r="O131" s="113"/>
      <c r="P131" s="111"/>
    </row>
    <row r="132" spans="1:16" ht="24" customHeight="1">
      <c r="A132" s="130">
        <v>18</v>
      </c>
      <c r="B132" s="54">
        <v>2</v>
      </c>
      <c r="C132" s="150"/>
      <c r="D132" s="151"/>
      <c r="E132" s="151"/>
      <c r="F132" s="151"/>
      <c r="G132" s="151"/>
      <c r="H132" s="152"/>
      <c r="I132" s="146"/>
      <c r="J132" s="147"/>
      <c r="K132" s="147"/>
      <c r="L132" s="147"/>
      <c r="M132" s="108">
        <f t="shared" si="3"/>
        <v>0</v>
      </c>
      <c r="N132" s="39">
        <f>M132/60</f>
        <v>0</v>
      </c>
      <c r="O132" s="113"/>
      <c r="P132" s="111"/>
    </row>
    <row r="133" spans="1:16" ht="24" customHeight="1">
      <c r="A133" s="148" t="s">
        <v>52</v>
      </c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08">
        <f>SUM(M115:M132)</f>
        <v>450</v>
      </c>
      <c r="N133" s="17">
        <f>M133/60</f>
        <v>7.5</v>
      </c>
      <c r="O133" s="18">
        <f>TRUNC(N133)</f>
        <v>7</v>
      </c>
      <c r="P133" s="19">
        <f>M133-(O133*60)</f>
        <v>30</v>
      </c>
    </row>
    <row r="134" spans="1:16" ht="24" customHeight="1">
      <c r="D134" s="38"/>
      <c r="E134" s="38"/>
      <c r="F134" s="38"/>
      <c r="G134" s="38"/>
      <c r="H134" s="91"/>
      <c r="I134" s="64"/>
      <c r="J134" s="38"/>
      <c r="K134" s="38"/>
      <c r="L134" s="38"/>
      <c r="M134" s="73"/>
      <c r="N134" s="73"/>
      <c r="O134" s="38"/>
      <c r="P134" s="38"/>
    </row>
    <row r="135" spans="1:16" ht="24" customHeight="1">
      <c r="D135" s="38"/>
      <c r="E135" s="38"/>
      <c r="F135" s="38"/>
      <c r="G135" s="38"/>
      <c r="H135" s="91"/>
      <c r="I135" s="64"/>
      <c r="J135" s="38"/>
      <c r="K135" s="38"/>
      <c r="L135" s="38"/>
      <c r="M135" s="73"/>
      <c r="N135" s="73"/>
      <c r="O135" s="38"/>
      <c r="P135" s="38"/>
    </row>
    <row r="136" spans="1:16" ht="24" customHeight="1">
      <c r="D136" s="38"/>
      <c r="E136" s="38"/>
      <c r="F136" s="38"/>
      <c r="G136" s="38"/>
      <c r="H136" s="91"/>
      <c r="I136" s="64"/>
      <c r="J136" s="38"/>
      <c r="K136" s="38"/>
      <c r="L136" s="38"/>
      <c r="M136" s="73"/>
      <c r="N136" s="73"/>
      <c r="O136" s="38"/>
      <c r="P136" s="38"/>
    </row>
    <row r="137" spans="1:16" ht="24" customHeight="1">
      <c r="D137" s="38"/>
      <c r="E137" s="38"/>
      <c r="F137" s="38"/>
      <c r="G137" s="38"/>
      <c r="H137" s="91"/>
      <c r="I137" s="64"/>
      <c r="J137" s="38"/>
      <c r="K137" s="38"/>
      <c r="L137" s="38"/>
      <c r="M137" s="73"/>
      <c r="N137" s="73"/>
      <c r="O137" s="38"/>
      <c r="P137" s="38"/>
    </row>
    <row r="138" spans="1:16" ht="24" customHeight="1">
      <c r="D138" s="38"/>
      <c r="E138" s="38"/>
      <c r="F138" s="38"/>
      <c r="G138" s="38"/>
      <c r="H138" s="91"/>
      <c r="I138" s="64"/>
      <c r="J138" s="38"/>
      <c r="K138" s="38"/>
      <c r="L138" s="38"/>
      <c r="M138" s="73"/>
      <c r="N138" s="73"/>
      <c r="O138" s="38"/>
      <c r="P138" s="38"/>
    </row>
    <row r="139" spans="1:16" ht="24" customHeight="1">
      <c r="D139" s="38"/>
      <c r="E139" s="38"/>
      <c r="F139" s="38"/>
      <c r="G139" s="38"/>
      <c r="H139" s="91"/>
      <c r="I139" s="64"/>
      <c r="J139" s="38"/>
      <c r="K139" s="38"/>
      <c r="L139" s="38"/>
      <c r="M139" s="73"/>
      <c r="N139" s="73"/>
      <c r="O139" s="38"/>
      <c r="P139" s="38"/>
    </row>
    <row r="140" spans="1:16" ht="24" customHeight="1">
      <c r="D140" s="38"/>
      <c r="E140" s="38"/>
      <c r="F140" s="38"/>
      <c r="G140" s="38"/>
      <c r="H140" s="91"/>
      <c r="I140" s="64"/>
      <c r="J140" s="38"/>
      <c r="K140" s="38"/>
      <c r="L140" s="38"/>
      <c r="M140" s="73"/>
      <c r="N140" s="73"/>
      <c r="O140" s="38"/>
      <c r="P140" s="38"/>
    </row>
    <row r="141" spans="1:16" ht="24" customHeight="1">
      <c r="D141" s="38"/>
      <c r="E141" s="38"/>
      <c r="F141" s="38"/>
      <c r="G141" s="38"/>
      <c r="H141" s="91"/>
      <c r="I141" s="64"/>
      <c r="J141" s="38"/>
      <c r="K141" s="38"/>
      <c r="L141" s="38"/>
      <c r="M141" s="73"/>
      <c r="N141" s="73"/>
      <c r="O141" s="38"/>
      <c r="P141" s="38"/>
    </row>
    <row r="142" spans="1:16" ht="24" customHeight="1">
      <c r="D142" s="38"/>
      <c r="E142" s="38"/>
      <c r="F142" s="38"/>
      <c r="G142" s="38"/>
      <c r="H142" s="91"/>
      <c r="I142" s="64"/>
      <c r="J142" s="38"/>
      <c r="K142" s="38"/>
      <c r="L142" s="38"/>
      <c r="M142" s="73"/>
      <c r="N142" s="73"/>
      <c r="O142" s="38"/>
      <c r="P142" s="38"/>
    </row>
    <row r="143" spans="1:16" ht="24" customHeight="1">
      <c r="D143" s="38"/>
      <c r="E143" s="38"/>
      <c r="F143" s="38"/>
      <c r="G143" s="38"/>
      <c r="H143" s="91"/>
      <c r="I143" s="64"/>
      <c r="J143" s="38"/>
      <c r="K143" s="38"/>
      <c r="L143" s="38"/>
      <c r="M143" s="73"/>
      <c r="N143" s="73"/>
      <c r="O143" s="38"/>
      <c r="P143" s="38"/>
    </row>
    <row r="144" spans="1:16" ht="24" customHeight="1">
      <c r="A144" s="92" t="s">
        <v>57</v>
      </c>
      <c r="D144" s="38"/>
      <c r="E144" s="38"/>
      <c r="F144" s="38"/>
      <c r="G144" s="38"/>
      <c r="H144" s="91"/>
      <c r="I144" s="64"/>
      <c r="J144" s="38"/>
      <c r="K144" s="38"/>
      <c r="L144" s="38"/>
      <c r="M144" s="73"/>
      <c r="N144" s="73"/>
      <c r="O144" s="38"/>
      <c r="P144" s="38"/>
    </row>
    <row r="145" spans="1:16" ht="24" customHeight="1">
      <c r="A145" s="92"/>
      <c r="D145" s="38"/>
      <c r="E145" s="38"/>
      <c r="F145" s="38"/>
      <c r="G145" s="38"/>
      <c r="H145" s="91"/>
      <c r="I145" s="64"/>
      <c r="J145" s="38"/>
      <c r="K145" s="38"/>
      <c r="L145" s="38"/>
      <c r="M145" s="73"/>
      <c r="N145" s="73"/>
      <c r="O145" s="38"/>
      <c r="P145" s="38"/>
    </row>
    <row r="146" spans="1:16" ht="24" customHeight="1">
      <c r="E146" s="25" t="s">
        <v>37</v>
      </c>
      <c r="F146" s="25"/>
      <c r="I146" s="64"/>
      <c r="J146" s="38"/>
      <c r="K146" s="38"/>
      <c r="L146" s="38"/>
      <c r="M146" s="73"/>
      <c r="N146" s="73"/>
      <c r="O146" s="38"/>
      <c r="P146" s="38"/>
    </row>
    <row r="147" spans="1:16" ht="24" customHeight="1">
      <c r="E147" s="25" t="s">
        <v>81</v>
      </c>
      <c r="F147" s="25"/>
    </row>
    <row r="148" spans="1:16" ht="24" customHeight="1">
      <c r="E148" s="25" t="s">
        <v>82</v>
      </c>
      <c r="F148" s="25"/>
    </row>
    <row r="149" spans="1:16" ht="24" customHeight="1"/>
    <row r="150" spans="1:16" ht="27">
      <c r="A150" s="92" t="s">
        <v>39</v>
      </c>
      <c r="G150" s="93" t="s">
        <v>83</v>
      </c>
      <c r="H150" s="93" t="s">
        <v>84</v>
      </c>
    </row>
    <row r="151" spans="1:16">
      <c r="H151" s="4"/>
    </row>
    <row r="152" spans="1:16">
      <c r="B152" s="25" t="s">
        <v>40</v>
      </c>
      <c r="H152" s="4"/>
      <c r="I152" s="25" t="s">
        <v>41</v>
      </c>
    </row>
    <row r="153" spans="1:16">
      <c r="B153" s="25" t="s">
        <v>85</v>
      </c>
      <c r="H153" s="4"/>
      <c r="I153" s="25" t="s">
        <v>86</v>
      </c>
    </row>
    <row r="154" spans="1:16">
      <c r="B154" s="25" t="s">
        <v>87</v>
      </c>
      <c r="I154" s="25" t="s">
        <v>88</v>
      </c>
    </row>
    <row r="155" spans="1:16">
      <c r="E155" s="25" t="s">
        <v>42</v>
      </c>
      <c r="F155" s="25"/>
      <c r="H155" s="4"/>
    </row>
    <row r="156" spans="1:16">
      <c r="E156" s="25" t="s">
        <v>89</v>
      </c>
      <c r="F156" s="25"/>
      <c r="G156" s="25"/>
    </row>
    <row r="157" spans="1:16">
      <c r="E157" s="153" t="s">
        <v>90</v>
      </c>
      <c r="F157" s="153"/>
      <c r="G157" s="153"/>
      <c r="H157" s="153"/>
    </row>
    <row r="159" spans="1:16">
      <c r="A159" s="4" t="s">
        <v>91</v>
      </c>
    </row>
    <row r="161" spans="5:8">
      <c r="E161" s="25" t="s">
        <v>38</v>
      </c>
      <c r="F161" s="25"/>
      <c r="H161" s="4"/>
    </row>
    <row r="162" spans="5:8">
      <c r="E162" s="25" t="s">
        <v>92</v>
      </c>
      <c r="F162" s="25"/>
      <c r="H162" s="4"/>
    </row>
    <row r="163" spans="5:8">
      <c r="E163" s="25" t="s">
        <v>93</v>
      </c>
      <c r="F163" s="25"/>
      <c r="H163" s="4"/>
    </row>
  </sheetData>
  <mergeCells count="75">
    <mergeCell ref="A38:D38"/>
    <mergeCell ref="A48:A50"/>
    <mergeCell ref="A1:P1"/>
    <mergeCell ref="A2:P2"/>
    <mergeCell ref="A6:A8"/>
    <mergeCell ref="C6:C8"/>
    <mergeCell ref="D6:D8"/>
    <mergeCell ref="E6:G6"/>
    <mergeCell ref="H6:K6"/>
    <mergeCell ref="L6:P6"/>
    <mergeCell ref="H7:H8"/>
    <mergeCell ref="I7:I8"/>
    <mergeCell ref="L7:P7"/>
    <mergeCell ref="C48:C50"/>
    <mergeCell ref="D48:D50"/>
    <mergeCell ref="E48:G48"/>
    <mergeCell ref="A78:D78"/>
    <mergeCell ref="A95:A97"/>
    <mergeCell ref="C95:C97"/>
    <mergeCell ref="D95:D97"/>
    <mergeCell ref="E95:G95"/>
    <mergeCell ref="I49:I50"/>
    <mergeCell ref="L49:P49"/>
    <mergeCell ref="H48:K48"/>
    <mergeCell ref="L48:P48"/>
    <mergeCell ref="H49:H50"/>
    <mergeCell ref="C117:H117"/>
    <mergeCell ref="C122:H122"/>
    <mergeCell ref="C115:H115"/>
    <mergeCell ref="C116:H116"/>
    <mergeCell ref="I96:I97"/>
    <mergeCell ref="C114:H114"/>
    <mergeCell ref="I117:L117"/>
    <mergeCell ref="I122:L122"/>
    <mergeCell ref="L96:P96"/>
    <mergeCell ref="A106:D106"/>
    <mergeCell ref="C113:H113"/>
    <mergeCell ref="I116:L116"/>
    <mergeCell ref="H95:K95"/>
    <mergeCell ref="L95:P95"/>
    <mergeCell ref="H96:H97"/>
    <mergeCell ref="C127:H127"/>
    <mergeCell ref="C128:H128"/>
    <mergeCell ref="C125:H125"/>
    <mergeCell ref="C126:H126"/>
    <mergeCell ref="C123:H123"/>
    <mergeCell ref="C124:H124"/>
    <mergeCell ref="I123:L123"/>
    <mergeCell ref="I124:L124"/>
    <mergeCell ref="I125:L125"/>
    <mergeCell ref="O113:P113"/>
    <mergeCell ref="I113:L113"/>
    <mergeCell ref="I114:L114"/>
    <mergeCell ref="I115:L115"/>
    <mergeCell ref="E157:H157"/>
    <mergeCell ref="C131:H131"/>
    <mergeCell ref="C132:H132"/>
    <mergeCell ref="C129:H129"/>
    <mergeCell ref="C130:H130"/>
    <mergeCell ref="I131:L131"/>
    <mergeCell ref="I132:L132"/>
    <mergeCell ref="A133:L133"/>
    <mergeCell ref="C118:H118"/>
    <mergeCell ref="I118:L118"/>
    <mergeCell ref="C119:H119"/>
    <mergeCell ref="I119:L119"/>
    <mergeCell ref="C120:H120"/>
    <mergeCell ref="I120:L120"/>
    <mergeCell ref="C121:H121"/>
    <mergeCell ref="I121:L121"/>
    <mergeCell ref="I126:L126"/>
    <mergeCell ref="I127:L127"/>
    <mergeCell ref="I128:L128"/>
    <mergeCell ref="I129:L129"/>
    <mergeCell ref="I130:L130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2562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BANTHUN</dc:creator>
  <cp:lastModifiedBy>HP</cp:lastModifiedBy>
  <cp:lastPrinted>2019-09-29T15:44:33Z</cp:lastPrinted>
  <dcterms:created xsi:type="dcterms:W3CDTF">2018-04-12T04:26:59Z</dcterms:created>
  <dcterms:modified xsi:type="dcterms:W3CDTF">2020-05-23T06:47:48Z</dcterms:modified>
</cp:coreProperties>
</file>