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ว21จุฬาภรณ์\บันทึกชั่วโมงปฏิบัติงานใหม่\ปี61\แบบบันทึกวฐ.1และวฐ.2\ใหม่\"/>
    </mc:Choice>
  </mc:AlternateContent>
  <xr:revisionPtr revIDLastSave="0" documentId="13_ncr:1_{F77CFAFE-22D0-40A2-98A2-63F782116DC3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ปีที่ 3_59" sheetId="17" r:id="rId1"/>
    <sheet name="ปีที่ 4 ก่อน5ก.ค.60" sheetId="12" r:id="rId2"/>
    <sheet name="ปีที่ 4 ตั้งแต่5ก.ค.60" sheetId="10" r:id="rId3"/>
    <sheet name="2561 " sheetId="20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20" l="1"/>
  <c r="M38" i="10" l="1"/>
  <c r="M99" i="20"/>
  <c r="M71" i="20"/>
  <c r="M68" i="20"/>
  <c r="M38" i="20"/>
  <c r="M111" i="20"/>
  <c r="N111" i="20" s="1"/>
  <c r="M110" i="20"/>
  <c r="N110" i="20" s="1"/>
  <c r="M109" i="20"/>
  <c r="N109" i="20" s="1"/>
  <c r="M108" i="20"/>
  <c r="N108" i="20" s="1"/>
  <c r="M4" i="10"/>
  <c r="M123" i="10"/>
  <c r="M111" i="10"/>
  <c r="N111" i="10" s="1"/>
  <c r="M110" i="10"/>
  <c r="N110" i="10" s="1"/>
  <c r="M109" i="10"/>
  <c r="N109" i="10" s="1"/>
  <c r="E38" i="10"/>
  <c r="K9" i="12"/>
  <c r="K13" i="12"/>
  <c r="E17" i="12"/>
  <c r="M122" i="10"/>
  <c r="N122" i="10" s="1"/>
  <c r="M121" i="10"/>
  <c r="N121" i="10" s="1"/>
  <c r="M120" i="10"/>
  <c r="N120" i="10" s="1"/>
  <c r="M119" i="10"/>
  <c r="N119" i="10" s="1"/>
  <c r="M118" i="10"/>
  <c r="N118" i="10" s="1"/>
  <c r="M117" i="10"/>
  <c r="N117" i="10" s="1"/>
  <c r="M116" i="10"/>
  <c r="N116" i="10" s="1"/>
  <c r="M115" i="10"/>
  <c r="N115" i="10" s="1"/>
  <c r="M114" i="10"/>
  <c r="N114" i="10" s="1"/>
  <c r="M113" i="10"/>
  <c r="N113" i="10" s="1"/>
  <c r="M112" i="10"/>
  <c r="N112" i="10" s="1"/>
  <c r="M108" i="10"/>
  <c r="N108" i="10" s="1"/>
  <c r="M107" i="10"/>
  <c r="N107" i="10" s="1"/>
  <c r="M106" i="10"/>
  <c r="N106" i="10" s="1"/>
  <c r="M105" i="10"/>
  <c r="N105" i="10" s="1"/>
  <c r="E99" i="10"/>
  <c r="K95" i="10"/>
  <c r="G95" i="10"/>
  <c r="K91" i="10"/>
  <c r="G91" i="10"/>
  <c r="G99" i="10" s="1"/>
  <c r="K71" i="10"/>
  <c r="E71" i="10"/>
  <c r="M68" i="10"/>
  <c r="L65" i="10"/>
  <c r="M65" i="10" s="1"/>
  <c r="K65" i="10"/>
  <c r="G65" i="10"/>
  <c r="K62" i="10"/>
  <c r="L62" i="10" s="1"/>
  <c r="M62" i="10" s="1"/>
  <c r="G62" i="10"/>
  <c r="K59" i="10"/>
  <c r="G59" i="10"/>
  <c r="L59" i="10" s="1"/>
  <c r="M59" i="10" s="1"/>
  <c r="K55" i="10"/>
  <c r="G55" i="10"/>
  <c r="L55" i="10" s="1"/>
  <c r="M55" i="10" s="1"/>
  <c r="K52" i="10"/>
  <c r="G52" i="10"/>
  <c r="K49" i="10"/>
  <c r="G49" i="10"/>
  <c r="K36" i="10"/>
  <c r="G36" i="10"/>
  <c r="G35" i="10"/>
  <c r="L35" i="10" s="1"/>
  <c r="M35" i="10" s="1"/>
  <c r="G34" i="10"/>
  <c r="L34" i="10" s="1"/>
  <c r="M34" i="10" s="1"/>
  <c r="K28" i="10"/>
  <c r="L28" i="10" s="1"/>
  <c r="M28" i="10" s="1"/>
  <c r="G28" i="10"/>
  <c r="K22" i="10"/>
  <c r="G22" i="10"/>
  <c r="L22" i="10" s="1"/>
  <c r="M22" i="10" s="1"/>
  <c r="K20" i="10"/>
  <c r="G20" i="10"/>
  <c r="K19" i="10"/>
  <c r="G19" i="10"/>
  <c r="G18" i="10"/>
  <c r="L18" i="10" s="1"/>
  <c r="M18" i="10" s="1"/>
  <c r="K14" i="10"/>
  <c r="G14" i="10"/>
  <c r="L14" i="10" s="1"/>
  <c r="M14" i="10" s="1"/>
  <c r="K9" i="10"/>
  <c r="K38" i="10" s="1"/>
  <c r="G9" i="10"/>
  <c r="N122" i="20"/>
  <c r="M106" i="20"/>
  <c r="N106" i="20" s="1"/>
  <c r="M107" i="20"/>
  <c r="N107" i="20" s="1"/>
  <c r="M112" i="20"/>
  <c r="N112" i="20" s="1"/>
  <c r="M113" i="20"/>
  <c r="N113" i="20" s="1"/>
  <c r="M114" i="20"/>
  <c r="N114" i="20" s="1"/>
  <c r="M115" i="20"/>
  <c r="N115" i="20" s="1"/>
  <c r="M116" i="20"/>
  <c r="N116" i="20" s="1"/>
  <c r="M117" i="20"/>
  <c r="N117" i="20" s="1"/>
  <c r="M118" i="20"/>
  <c r="N118" i="20" s="1"/>
  <c r="M119" i="20"/>
  <c r="N119" i="20" s="1"/>
  <c r="M120" i="20"/>
  <c r="N120" i="20" s="1"/>
  <c r="M121" i="20"/>
  <c r="N121" i="20" s="1"/>
  <c r="M122" i="20"/>
  <c r="M105" i="20"/>
  <c r="N105" i="20" s="1"/>
  <c r="L20" i="10" l="1"/>
  <c r="M20" i="10" s="1"/>
  <c r="N20" i="10" s="1"/>
  <c r="O20" i="10" s="1"/>
  <c r="P20" i="10" s="1"/>
  <c r="L36" i="10"/>
  <c r="M36" i="10" s="1"/>
  <c r="G71" i="10"/>
  <c r="L52" i="10"/>
  <c r="M52" i="10" s="1"/>
  <c r="L95" i="10"/>
  <c r="M95" i="10" s="1"/>
  <c r="L9" i="10"/>
  <c r="M9" i="10" s="1"/>
  <c r="G38" i="10"/>
  <c r="K99" i="10"/>
  <c r="N34" i="10"/>
  <c r="O34" i="10" s="1"/>
  <c r="P34" i="10" s="1"/>
  <c r="N35" i="10"/>
  <c r="O35" i="10" s="1"/>
  <c r="P35" i="10" s="1"/>
  <c r="N55" i="10"/>
  <c r="O55" i="10" s="1"/>
  <c r="P55" i="10" s="1"/>
  <c r="N65" i="10"/>
  <c r="O65" i="10" s="1"/>
  <c r="P65" i="10" s="1"/>
  <c r="N9" i="10"/>
  <c r="O9" i="10" s="1"/>
  <c r="P9" i="10" s="1"/>
  <c r="N22" i="10"/>
  <c r="O22" i="10" s="1"/>
  <c r="P22" i="10" s="1"/>
  <c r="N59" i="10"/>
  <c r="O59" i="10" s="1"/>
  <c r="P59" i="10" s="1"/>
  <c r="N14" i="10"/>
  <c r="O14" i="10" s="1"/>
  <c r="P14" i="10" s="1"/>
  <c r="N62" i="10"/>
  <c r="O62" i="10" s="1"/>
  <c r="P62" i="10" s="1"/>
  <c r="N36" i="10"/>
  <c r="O36" i="10" s="1"/>
  <c r="P36" i="10" s="1"/>
  <c r="N18" i="10"/>
  <c r="O18" i="10" s="1"/>
  <c r="P18" i="10" s="1"/>
  <c r="N28" i="10"/>
  <c r="O28" i="10" s="1"/>
  <c r="P28" i="10" s="1"/>
  <c r="N52" i="10"/>
  <c r="O52" i="10" s="1"/>
  <c r="P52" i="10" s="1"/>
  <c r="N95" i="10"/>
  <c r="O95" i="10" s="1"/>
  <c r="P95" i="10" s="1"/>
  <c r="L91" i="10"/>
  <c r="L19" i="10"/>
  <c r="M19" i="10" s="1"/>
  <c r="L49" i="10"/>
  <c r="M123" i="20"/>
  <c r="N19" i="10" l="1"/>
  <c r="O19" i="10" s="1"/>
  <c r="P19" i="10" s="1"/>
  <c r="L99" i="10"/>
  <c r="M99" i="10" s="1"/>
  <c r="M91" i="10"/>
  <c r="N123" i="10"/>
  <c r="L71" i="10"/>
  <c r="M49" i="10"/>
  <c r="L38" i="10"/>
  <c r="N123" i="20"/>
  <c r="O123" i="20" s="1"/>
  <c r="P123" i="20" s="1"/>
  <c r="K102" i="20" s="1"/>
  <c r="O123" i="10" l="1"/>
  <c r="I102" i="10" s="1"/>
  <c r="N49" i="10"/>
  <c r="O49" i="10" s="1"/>
  <c r="P49" i="10" s="1"/>
  <c r="M71" i="10"/>
  <c r="P123" i="10"/>
  <c r="K102" i="10" s="1"/>
  <c r="N91" i="10"/>
  <c r="O91" i="10" s="1"/>
  <c r="P91" i="10" s="1"/>
  <c r="N99" i="10"/>
  <c r="O99" i="10" s="1"/>
  <c r="G87" i="10" s="1"/>
  <c r="N38" i="10"/>
  <c r="O38" i="10" s="1"/>
  <c r="E5" i="10" s="1"/>
  <c r="I102" i="20"/>
  <c r="F4" i="17"/>
  <c r="F5" i="17"/>
  <c r="D4" i="17"/>
  <c r="M5" i="17"/>
  <c r="D46" i="17"/>
  <c r="B46" i="17"/>
  <c r="K86" i="17"/>
  <c r="J86" i="17"/>
  <c r="I86" i="17"/>
  <c r="H86" i="17"/>
  <c r="H83" i="17"/>
  <c r="K46" i="12"/>
  <c r="L46" i="12"/>
  <c r="E21" i="12"/>
  <c r="C21" i="12"/>
  <c r="N46" i="12"/>
  <c r="M43" i="12"/>
  <c r="E99" i="20"/>
  <c r="K95" i="20"/>
  <c r="G95" i="20"/>
  <c r="L95" i="20" s="1"/>
  <c r="M95" i="20" s="1"/>
  <c r="K91" i="20"/>
  <c r="G91" i="20"/>
  <c r="G99" i="20" s="1"/>
  <c r="E71" i="20"/>
  <c r="K65" i="20"/>
  <c r="G65" i="20"/>
  <c r="K62" i="20"/>
  <c r="G62" i="20"/>
  <c r="L62" i="20" s="1"/>
  <c r="M62" i="20" s="1"/>
  <c r="K59" i="20"/>
  <c r="G59" i="20"/>
  <c r="K55" i="20"/>
  <c r="G55" i="20"/>
  <c r="K52" i="20"/>
  <c r="G52" i="20"/>
  <c r="L52" i="20" s="1"/>
  <c r="M52" i="20" s="1"/>
  <c r="K49" i="20"/>
  <c r="G49" i="20"/>
  <c r="E38" i="20"/>
  <c r="K36" i="20"/>
  <c r="G36" i="20"/>
  <c r="L36" i="20" s="1"/>
  <c r="M36" i="20" s="1"/>
  <c r="G35" i="20"/>
  <c r="L35" i="20" s="1"/>
  <c r="M35" i="20" s="1"/>
  <c r="G34" i="20"/>
  <c r="L34" i="20" s="1"/>
  <c r="M34" i="20" s="1"/>
  <c r="K28" i="20"/>
  <c r="G28" i="20"/>
  <c r="L28" i="20" s="1"/>
  <c r="M28" i="20" s="1"/>
  <c r="K22" i="20"/>
  <c r="G22" i="20"/>
  <c r="K20" i="20"/>
  <c r="G20" i="20"/>
  <c r="K19" i="20"/>
  <c r="G19" i="20"/>
  <c r="G18" i="20"/>
  <c r="L18" i="20" s="1"/>
  <c r="M18" i="20" s="1"/>
  <c r="K14" i="20"/>
  <c r="G14" i="20"/>
  <c r="L14" i="20" s="1"/>
  <c r="M14" i="20" s="1"/>
  <c r="K9" i="20"/>
  <c r="L9" i="20" s="1"/>
  <c r="G9" i="20"/>
  <c r="G71" i="20" l="1"/>
  <c r="L19" i="20"/>
  <c r="M19" i="20" s="1"/>
  <c r="N9" i="20"/>
  <c r="O9" i="20" s="1"/>
  <c r="P9" i="20" s="1"/>
  <c r="L65" i="20"/>
  <c r="M65" i="20" s="1"/>
  <c r="N65" i="20" s="1"/>
  <c r="O65" i="20" s="1"/>
  <c r="P65" i="20" s="1"/>
  <c r="P99" i="10"/>
  <c r="I87" i="10" s="1"/>
  <c r="N71" i="10"/>
  <c r="O71" i="10" s="1"/>
  <c r="G45" i="10" s="1"/>
  <c r="P38" i="10"/>
  <c r="G5" i="10" s="1"/>
  <c r="L22" i="20"/>
  <c r="M22" i="20" s="1"/>
  <c r="L55" i="20"/>
  <c r="M55" i="20" s="1"/>
  <c r="L59" i="20"/>
  <c r="M59" i="20" s="1"/>
  <c r="L49" i="20"/>
  <c r="M49" i="20" s="1"/>
  <c r="L91" i="20"/>
  <c r="M91" i="20" s="1"/>
  <c r="G38" i="20"/>
  <c r="K71" i="20"/>
  <c r="L20" i="20"/>
  <c r="M20" i="20" s="1"/>
  <c r="N20" i="20" s="1"/>
  <c r="O20" i="20" s="1"/>
  <c r="P20" i="20" s="1"/>
  <c r="K99" i="20"/>
  <c r="N5" i="17"/>
  <c r="O5" i="17" s="1"/>
  <c r="P5" i="17" s="1"/>
  <c r="N14" i="20"/>
  <c r="O14" i="20" s="1"/>
  <c r="P14" i="20" s="1"/>
  <c r="N28" i="20"/>
  <c r="O28" i="20" s="1"/>
  <c r="P28" i="20" s="1"/>
  <c r="N22" i="20"/>
  <c r="O22" i="20" s="1"/>
  <c r="P22" i="20" s="1"/>
  <c r="N18" i="20"/>
  <c r="O18" i="20" s="1"/>
  <c r="P18" i="20" s="1"/>
  <c r="N62" i="20"/>
  <c r="O62" i="20" s="1"/>
  <c r="P62" i="20" s="1"/>
  <c r="N35" i="20"/>
  <c r="O35" i="20" s="1"/>
  <c r="P35" i="20" s="1"/>
  <c r="N52" i="20"/>
  <c r="O52" i="20" s="1"/>
  <c r="P52" i="20" s="1"/>
  <c r="N55" i="20"/>
  <c r="O55" i="20" s="1"/>
  <c r="P55" i="20" s="1"/>
  <c r="N36" i="20"/>
  <c r="O36" i="20" s="1"/>
  <c r="P36" i="20" s="1"/>
  <c r="N59" i="20"/>
  <c r="O59" i="20" s="1"/>
  <c r="P59" i="20" s="1"/>
  <c r="N19" i="20"/>
  <c r="O19" i="20" s="1"/>
  <c r="P19" i="20" s="1"/>
  <c r="N34" i="20"/>
  <c r="O34" i="20" s="1"/>
  <c r="P34" i="20" s="1"/>
  <c r="N95" i="20"/>
  <c r="O95" i="20" s="1"/>
  <c r="P95" i="20" s="1"/>
  <c r="K38" i="20"/>
  <c r="L99" i="20" l="1"/>
  <c r="N99" i="20" s="1"/>
  <c r="O99" i="20" s="1"/>
  <c r="N71" i="20"/>
  <c r="L71" i="20"/>
  <c r="L38" i="20"/>
  <c r="N38" i="20" s="1"/>
  <c r="O38" i="20" s="1"/>
  <c r="E5" i="20" s="1"/>
  <c r="P71" i="10"/>
  <c r="I45" i="10" s="1"/>
  <c r="R4" i="10" s="1"/>
  <c r="G87" i="20"/>
  <c r="N49" i="20"/>
  <c r="O49" i="20" s="1"/>
  <c r="P49" i="20" s="1"/>
  <c r="N91" i="20"/>
  <c r="O91" i="20" s="1"/>
  <c r="P91" i="20" s="1"/>
  <c r="S4" i="10" l="1"/>
  <c r="T4" i="10" s="1"/>
  <c r="G4" i="10" s="1"/>
  <c r="O71" i="20"/>
  <c r="G45" i="20" s="1"/>
  <c r="P38" i="20"/>
  <c r="G5" i="20" s="1"/>
  <c r="P99" i="20"/>
  <c r="I87" i="20" s="1"/>
  <c r="U4" i="10" l="1"/>
  <c r="I4" i="10" s="1"/>
  <c r="P71" i="20"/>
  <c r="I45" i="20" s="1"/>
  <c r="M4" i="20" l="1"/>
  <c r="R4" i="20" s="1"/>
  <c r="S4" i="20" s="1"/>
  <c r="T4" i="20" s="1"/>
  <c r="G4" i="20" s="1"/>
  <c r="U4" i="20" l="1"/>
  <c r="I4" i="20" s="1"/>
  <c r="G77" i="17" l="1"/>
  <c r="H77" i="17" s="1"/>
  <c r="I77" i="17" s="1"/>
  <c r="J77" i="17" s="1"/>
  <c r="K77" i="17" s="1"/>
  <c r="G62" i="17"/>
  <c r="H62" i="17" s="1"/>
  <c r="I62" i="17" s="1"/>
  <c r="J62" i="17" s="1"/>
  <c r="K62" i="17" s="1"/>
  <c r="G37" i="12" l="1"/>
  <c r="L37" i="12" s="1"/>
  <c r="M37" i="12" s="1"/>
  <c r="N37" i="12" s="1"/>
  <c r="O37" i="12" s="1"/>
  <c r="P37" i="12" s="1"/>
  <c r="K40" i="12" l="1"/>
  <c r="G71" i="17"/>
  <c r="H71" i="17" s="1"/>
  <c r="I71" i="17" s="1"/>
  <c r="J71" i="17" s="1"/>
  <c r="K71" i="17" s="1"/>
  <c r="E86" i="17"/>
  <c r="I83" i="17"/>
  <c r="K83" i="17" s="1"/>
  <c r="G80" i="17"/>
  <c r="H80" i="17" s="1"/>
  <c r="I80" i="17" s="1"/>
  <c r="J80" i="17" s="1"/>
  <c r="K80" i="17" s="1"/>
  <c r="G74" i="17"/>
  <c r="H74" i="17" s="1"/>
  <c r="I74" i="17" s="1"/>
  <c r="J74" i="17" s="1"/>
  <c r="K74" i="17" s="1"/>
  <c r="G68" i="17"/>
  <c r="H68" i="17" s="1"/>
  <c r="I68" i="17" s="1"/>
  <c r="J68" i="17" s="1"/>
  <c r="K68" i="17" s="1"/>
  <c r="G65" i="17"/>
  <c r="H65" i="17" s="1"/>
  <c r="I65" i="17" s="1"/>
  <c r="J65" i="17" s="1"/>
  <c r="K65" i="17" s="1"/>
  <c r="G59" i="17"/>
  <c r="H59" i="17" s="1"/>
  <c r="I59" i="17" s="1"/>
  <c r="J59" i="17" s="1"/>
  <c r="K59" i="17" s="1"/>
  <c r="G56" i="17"/>
  <c r="H56" i="17" s="1"/>
  <c r="I56" i="17" s="1"/>
  <c r="J56" i="17" s="1"/>
  <c r="K56" i="17" s="1"/>
  <c r="G53" i="17"/>
  <c r="H53" i="17" s="1"/>
  <c r="G50" i="17"/>
  <c r="H50" i="17" s="1"/>
  <c r="I50" i="17" s="1"/>
  <c r="J50" i="17" s="1"/>
  <c r="K50" i="17" s="1"/>
  <c r="E15" i="17"/>
  <c r="G14" i="17"/>
  <c r="H14" i="17" s="1"/>
  <c r="G13" i="17"/>
  <c r="H13" i="17" s="1"/>
  <c r="I13" i="17" s="1"/>
  <c r="J13" i="17" s="1"/>
  <c r="K13" i="17" s="1"/>
  <c r="G12" i="17"/>
  <c r="H12" i="17" s="1"/>
  <c r="G11" i="17"/>
  <c r="H11" i="17" s="1"/>
  <c r="I11" i="17" s="1"/>
  <c r="J11" i="17" s="1"/>
  <c r="K11" i="17" s="1"/>
  <c r="G10" i="17"/>
  <c r="H10" i="17" s="1"/>
  <c r="G9" i="17"/>
  <c r="H9" i="17" s="1"/>
  <c r="I12" i="17" l="1"/>
  <c r="J12" i="17" s="1"/>
  <c r="K12" i="17" s="1"/>
  <c r="I9" i="17"/>
  <c r="J9" i="17" s="1"/>
  <c r="K9" i="17" s="1"/>
  <c r="I53" i="17"/>
  <c r="J53" i="17" s="1"/>
  <c r="K53" i="17" s="1"/>
  <c r="I14" i="17"/>
  <c r="J14" i="17" s="1"/>
  <c r="K14" i="17" s="1"/>
  <c r="I10" i="17"/>
  <c r="J10" i="17" s="1"/>
  <c r="K10" i="17"/>
  <c r="G86" i="17"/>
  <c r="G15" i="17"/>
  <c r="H15" i="17" s="1"/>
  <c r="I15" i="17" s="1"/>
  <c r="J15" i="17" s="1"/>
  <c r="K15" i="17" l="1"/>
  <c r="D5" i="17"/>
  <c r="E46" i="12" l="1"/>
  <c r="G40" i="12"/>
  <c r="L40" i="12" s="1"/>
  <c r="M40" i="12" s="1"/>
  <c r="N40" i="12" s="1"/>
  <c r="O40" i="12" s="1"/>
  <c r="P40" i="12" s="1"/>
  <c r="K34" i="12"/>
  <c r="G34" i="12"/>
  <c r="G31" i="12"/>
  <c r="G28" i="12"/>
  <c r="K25" i="12"/>
  <c r="G25" i="12"/>
  <c r="G16" i="12"/>
  <c r="L16" i="12" s="1"/>
  <c r="M16" i="12" s="1"/>
  <c r="N16" i="12" s="1"/>
  <c r="O16" i="12" s="1"/>
  <c r="P16" i="12" s="1"/>
  <c r="G13" i="12"/>
  <c r="G9" i="12"/>
  <c r="L13" i="12" l="1"/>
  <c r="M13" i="12" s="1"/>
  <c r="N13" i="12" s="1"/>
  <c r="O13" i="12" s="1"/>
  <c r="P13" i="12" s="1"/>
  <c r="G46" i="12"/>
  <c r="L31" i="12"/>
  <c r="M31" i="12" s="1"/>
  <c r="N31" i="12" s="1"/>
  <c r="O31" i="12" s="1"/>
  <c r="P31" i="12" s="1"/>
  <c r="G17" i="12"/>
  <c r="K17" i="12"/>
  <c r="L28" i="12"/>
  <c r="M28" i="12" s="1"/>
  <c r="N28" i="12" s="1"/>
  <c r="O28" i="12" s="1"/>
  <c r="P28" i="12" s="1"/>
  <c r="L34" i="12"/>
  <c r="M34" i="12" s="1"/>
  <c r="N34" i="12" s="1"/>
  <c r="O34" i="12" s="1"/>
  <c r="P34" i="12" s="1"/>
  <c r="L9" i="12"/>
  <c r="M9" i="12" s="1"/>
  <c r="N9" i="12" s="1"/>
  <c r="O9" i="12" s="1"/>
  <c r="P9" i="12" s="1"/>
  <c r="L25" i="12"/>
  <c r="M25" i="12" s="1"/>
  <c r="N25" i="12" l="1"/>
  <c r="O25" i="12" s="1"/>
  <c r="P25" i="12" s="1"/>
  <c r="M46" i="12"/>
  <c r="O46" i="12" s="1"/>
  <c r="P46" i="12" s="1"/>
  <c r="L17" i="12"/>
  <c r="M17" i="12" s="1"/>
  <c r="N17" i="12" s="1"/>
  <c r="O17" i="12" s="1"/>
  <c r="P17" i="12" l="1"/>
  <c r="G5" i="12" s="1"/>
  <c r="E5" i="12"/>
  <c r="Q5" i="12" s="1"/>
  <c r="R5" i="12" l="1"/>
  <c r="S5" i="12" s="1"/>
  <c r="G4" i="12" s="1"/>
  <c r="T5" i="12"/>
  <c r="I4" i="12" s="1"/>
</calcChain>
</file>

<file path=xl/sharedStrings.xml><?xml version="1.0" encoding="utf-8"?>
<sst xmlns="http://schemas.openxmlformats.org/spreadsheetml/2006/main" count="899" uniqueCount="213">
  <si>
    <t>ที่</t>
  </si>
  <si>
    <t>ชั้น/ห้อง</t>
  </si>
  <si>
    <t>ม.1</t>
  </si>
  <si>
    <t>-</t>
  </si>
  <si>
    <t>วัน/เดือน/ปี</t>
  </si>
  <si>
    <t>สาเหตุ</t>
  </si>
  <si>
    <t>วันหยุดนักขัตฤกษ์/วันลา</t>
  </si>
  <si>
    <t>ชดเชยวันแม่</t>
  </si>
  <si>
    <t>คาบ</t>
  </si>
  <si>
    <t>รวม</t>
  </si>
  <si>
    <t>ต่อสัปดาห์</t>
  </si>
  <si>
    <t>ต่อภาคเรียน</t>
  </si>
  <si>
    <t>(คาบ)</t>
  </si>
  <si>
    <t>จำนวน</t>
  </si>
  <si>
    <t>วิชา/รหัสวิชา</t>
  </si>
  <si>
    <t>อ. 29 พ.ค. 2561</t>
  </si>
  <si>
    <t>วันวิสาขบูชา</t>
  </si>
  <si>
    <t>ภาคเรียน</t>
  </si>
  <si>
    <t>ศ. 27 ก.ค. 2561</t>
  </si>
  <si>
    <t>วันอาสาฬหบูชา</t>
  </si>
  <si>
    <t xml:space="preserve">ชดเชยวันเฉลิมฯ </t>
  </si>
  <si>
    <t>จ. 30 ก.ค. 2561</t>
  </si>
  <si>
    <t>ชั่วโมงสอน</t>
  </si>
  <si>
    <t>ปีการศึกษา2561</t>
  </si>
  <si>
    <t>ลาป่วย</t>
  </si>
  <si>
    <t>วันพ่อแห่งชาติ</t>
  </si>
  <si>
    <t>จ. 10 ธ.ค. 2561</t>
  </si>
  <si>
    <t>พ.  5 ธ.ค. 2561</t>
  </si>
  <si>
    <t>วันรัฐธรรมนูญ</t>
  </si>
  <si>
    <t>จ. 31 ธ.ค. 2561</t>
  </si>
  <si>
    <t>วันสิ้นปี</t>
  </si>
  <si>
    <t>ชั่วโมง</t>
  </si>
  <si>
    <t>อ.  1 ม.ค. 2562</t>
  </si>
  <si>
    <t>วันขึ้นปีใหม่</t>
  </si>
  <si>
    <t>พ. 16 ม.ค. 2562</t>
  </si>
  <si>
    <t>อ. 19 ก.พ. 2562</t>
  </si>
  <si>
    <t>วันมาฆบูชา</t>
  </si>
  <si>
    <t>งานสนับสนุนการจัดการเรียนรู้</t>
  </si>
  <si>
    <t xml:space="preserve">2. ชั่วโมงงานสนับสนุนการจัดการเรียนรู้ </t>
  </si>
  <si>
    <t>ลงชื่อ ...............................................................  ผู้ขอรับการประเมิน</t>
  </si>
  <si>
    <t>ลงชื่อ ...............................................................  ผู้ประเมิน</t>
  </si>
  <si>
    <t>ความเห็นของคณะกรรมการตรวจสอบและกลั่นกรองข้อมูล</t>
  </si>
  <si>
    <t xml:space="preserve">ลงชื่อ ...............................................................  กรรมการ </t>
  </si>
  <si>
    <t>ลงชื่อ ...............................................................กรรมการ</t>
  </si>
  <si>
    <t>ลงชื่อ ...............................................................  ประธานกรรมการตรวจสอบและกลั่นกรองข้อมูล</t>
  </si>
  <si>
    <t>ความกำหนดตารางสอน1/2561</t>
  </si>
  <si>
    <t>กำหนดตารางสอน 1/2561</t>
  </si>
  <si>
    <t>กำหนดตารางสอน 2/2561</t>
  </si>
  <si>
    <t>1. ชั่วโมงสอนตามตารางสอน</t>
  </si>
  <si>
    <t>งานตอบสนองนโยบายและจุดเน้น</t>
  </si>
  <si>
    <t>งานตอบสนองฯที่ได้รับ</t>
  </si>
  <si>
    <t>กิจกรรมลดเวลาเรียน เพิ่มเวลารู้</t>
  </si>
  <si>
    <t>ตามบันทึกข้อความกำหนด</t>
  </si>
  <si>
    <t>ตารางสอน ภาค 1/2561</t>
  </si>
  <si>
    <t>ตารางสอน ภาค 2/2561</t>
  </si>
  <si>
    <t>3. ชั่วโมงงานตอบสนองนโยบายและจุดเน้น</t>
  </si>
  <si>
    <t>4. ชั่วโมงการมีส่วนร่วมในชุมชนการเรียนรู้ทางวิชาชีพ (PLC)</t>
  </si>
  <si>
    <t>งานสนับสนุนฯที่ได้รับ</t>
  </si>
  <si>
    <t>ชื่อกิจกรรม PLC</t>
  </si>
  <si>
    <t xml:space="preserve">รวม </t>
  </si>
  <si>
    <t>วันที่ดำเนินกิจกรรม</t>
  </si>
  <si>
    <t>รวม (ชั่วโมง)</t>
  </si>
  <si>
    <t xml:space="preserve">และการมีส่วนในชุมชนการเรียนรู้ทางวิชาชีพ (PLC) ปีการศึกษา 2561 </t>
  </si>
  <si>
    <t>(สัปดาห์)</t>
  </si>
  <si>
    <t>ชั่วโมงสอนที่ได้รับมอบหมาย</t>
  </si>
  <si>
    <t>งานสนับสนุนฯ</t>
  </si>
  <si>
    <t>งานตอบสนองฯ</t>
  </si>
  <si>
    <t xml:space="preserve">ข้าพเจ้าขอรับรองว่าข้อมูลดังกล่าวข้างต้นถูกต้องและตรงตามความเป็นจริงทุกประการ </t>
  </si>
  <si>
    <t>การสร้างเว็บไซต์ (ง30204)</t>
  </si>
  <si>
    <t xml:space="preserve">การสร้างผลงานด้านคอมพิวเตอร์ </t>
  </si>
  <si>
    <t>(ง30215)</t>
  </si>
  <si>
    <t>ม.1-ม.6</t>
  </si>
  <si>
    <t>ม.6/1</t>
  </si>
  <si>
    <t>กิจกรรมชุมนุม</t>
  </si>
  <si>
    <t>ปฏิบัติงานฝ่ายบริหารวิชาการ</t>
  </si>
  <si>
    <t>ประชุมวิชาการ ตามบันทึกข้อ</t>
  </si>
  <si>
    <t>ม.6</t>
  </si>
  <si>
    <t>ระดับชั้น ม.6 ตามบันทึกข้อความ</t>
  </si>
  <si>
    <t>ปฏิบัติหน้าที่งานกิจการนักเรียน ประชุม</t>
  </si>
  <si>
    <t>กิจกรรมพัฒนาทักษะผู้เรียน</t>
  </si>
  <si>
    <t>โฮมรูม ตามบันทึกข้อความ</t>
  </si>
  <si>
    <t>ม.6/8</t>
  </si>
  <si>
    <t>ปฏิบัติหน้าที่งานสื่อและนวัตกรรม</t>
  </si>
  <si>
    <t>ปีการศึกษา2560</t>
  </si>
  <si>
    <t>ม.6/4-9</t>
  </si>
  <si>
    <t>ม.6/2-9</t>
  </si>
  <si>
    <t>พ. 21 มิ.ย. 2560</t>
  </si>
  <si>
    <t>พ. 28 มิ.ย. 2560</t>
  </si>
  <si>
    <t>ความกำหนดตารางสอน1/2560</t>
  </si>
  <si>
    <t>กำหนดตารางสอน 1/2560</t>
  </si>
  <si>
    <t>กิจกรรมสาธารณะประโยชน์</t>
  </si>
  <si>
    <t>ตามบันทึกข้อความ</t>
  </si>
  <si>
    <t>อ.  6 มิ.ย. 2560</t>
  </si>
  <si>
    <t>พ.  7 มิ.ย. 2560</t>
  </si>
  <si>
    <t>กำหนดตารางสอน 1/2559</t>
  </si>
  <si>
    <t>ความกำหนดตารางสอน 2/2559</t>
  </si>
  <si>
    <t>กำหนดตารางสอน 2/2559</t>
  </si>
  <si>
    <t>ม.6/9</t>
  </si>
  <si>
    <t>1. ชั่วโมงสอนตามตารางสอน                       จำนวน</t>
  </si>
  <si>
    <t>ชั่งโมง</t>
  </si>
  <si>
    <t xml:space="preserve">2. ภาระงานที่เกี่ยวเนื่องกับการจัดการเรียนการสอน และภาระงานการพัฒนาคุณภาพการศึกษาของสถานศึกษา </t>
  </si>
  <si>
    <t>ภาระงาน</t>
  </si>
  <si>
    <t>ภาระงานฯที่ได้รับมอบหมาย</t>
  </si>
  <si>
    <t>ภาระงานฯ</t>
  </si>
  <si>
    <t>การสร้างผลงานด้านคอมพิวเตอร์ (ง30215)</t>
  </si>
  <si>
    <t>อุปกรณ์คอมพิวเตอร์และระบบปฏิบัติการ (ง30209)</t>
  </si>
  <si>
    <t>การโปรแกรมและการประยุกต์ (ง30216)</t>
  </si>
  <si>
    <t>ตารางสอน ภาค 1/2560</t>
  </si>
  <si>
    <t>ปีการศึกษา 2560 (วันที่ 16 พ.ค. 60 - 4 ก.ค. 60)</t>
  </si>
  <si>
    <t xml:space="preserve">แบบบันทึกภาระงานสอน ชั่วโมงสอนตามตารางสอน ภาระงานที่เกี่ยวเนื่องกับการจัดการเรียนการสอน </t>
  </si>
  <si>
    <t>แบบบันทึกชั่วโมงการปฏิบัติงาน ชั่วโมงสอนตามตารางสอน งานสนับสนุนการจัดเรียนรู้ งานตอบสนองนโยบายและจุดเน้น</t>
  </si>
  <si>
    <t xml:space="preserve">        ผู้อำนวยการโรงเรียนศรัทธาสมุทร</t>
  </si>
  <si>
    <t xml:space="preserve">              (...................................................)</t>
  </si>
  <si>
    <t xml:space="preserve">              (..................................................)</t>
  </si>
  <si>
    <t xml:space="preserve">              (......................…………………………)</t>
  </si>
  <si>
    <t xml:space="preserve">     ............................................................................</t>
  </si>
  <si>
    <t xml:space="preserve">          (........................................................)</t>
  </si>
  <si>
    <t xml:space="preserve">         (..........................................................)</t>
  </si>
  <si>
    <t xml:space="preserve">              (.................................…………………………)</t>
  </si>
  <si>
    <t xml:space="preserve">      ..................................................................................</t>
  </si>
  <si>
    <t>ตารางสอน 1/2560</t>
  </si>
  <si>
    <t>1</t>
  </si>
  <si>
    <t>2</t>
  </si>
  <si>
    <t>ความกำหนดตารางสอน 1/2559</t>
  </si>
  <si>
    <t>ตารางสอน 1/2559</t>
  </si>
  <si>
    <t>กิจกรรมลดเวลาเรียนเพิ่มเวลารู้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</si>
  <si>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ภาระงานที่เกี่ยวเนื่องกับการจัดการเรียนการสอน และภาระงานการพัฒนาคุณภาพการศึกษาของสถานศึกษา  1 คาบใช้เวลา 50 นาที</t>
    </r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</si>
  <si>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คาบสอนตามตารางสอน 1 คาบใช้เวลาสอน 50 นาที</t>
    </r>
  </si>
  <si>
    <r>
      <t xml:space="preserve">□ </t>
    </r>
    <r>
      <rPr>
        <sz val="16"/>
        <rFont val="TH SarabunPSK"/>
        <family val="2"/>
      </rPr>
      <t xml:space="preserve">ถูกต้อง  </t>
    </r>
    <r>
      <rPr>
        <sz val="22"/>
        <rFont val="Tahoma"/>
        <family val="2"/>
      </rPr>
      <t xml:space="preserve"> </t>
    </r>
  </si>
  <si>
    <r>
      <t xml:space="preserve">□ </t>
    </r>
    <r>
      <rPr>
        <sz val="16"/>
        <rFont val="TH SarabunPSK"/>
        <family val="2"/>
      </rPr>
      <t xml:space="preserve">ไม่ถูกต้อง ....................................................  </t>
    </r>
    <r>
      <rPr>
        <sz val="22"/>
        <rFont val="Tahoma"/>
        <family val="2"/>
      </rPr>
      <t xml:space="preserve"> </t>
    </r>
  </si>
  <si>
    <r>
      <rPr>
        <b/>
        <sz val="16"/>
        <rFont val="TH SarabunPSK"/>
        <family val="2"/>
      </rPr>
      <t>ความเห็นของผู้อำนวยการสถานศึกษา</t>
    </r>
    <r>
      <rPr>
        <sz val="16"/>
        <rFont val="TH SarabunPSK"/>
        <family val="2"/>
      </rPr>
      <t>.......................................................................................................................................................................................................................</t>
    </r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</si>
  <si>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งานสนับสนุนการจัดการเรียนรู้ 1 คาบใช้เวลา 50 นาที</t>
    </r>
  </si>
  <si>
    <r>
      <t xml:space="preserve">□ </t>
    </r>
    <r>
      <rPr>
        <sz val="16"/>
        <rFont val="TH SarabunPSK"/>
        <family val="2"/>
      </rPr>
      <t xml:space="preserve">ไม่ถูกต้อง...........................................  </t>
    </r>
    <r>
      <rPr>
        <sz val="22"/>
        <rFont val="Tahoma"/>
        <family val="2"/>
      </rPr>
      <t xml:space="preserve"> </t>
    </r>
  </si>
  <si>
    <r>
      <rPr>
        <b/>
        <sz val="16"/>
        <rFont val="TH SarabunPSK"/>
        <family val="2"/>
      </rPr>
      <t>ความเห็นของผู้อำนวยการสถานศึกษา</t>
    </r>
    <r>
      <rPr>
        <sz val="16"/>
        <rFont val="TH SarabunPSK"/>
        <family val="2"/>
      </rPr>
      <t>.................................................................................................................................................................................................................</t>
    </r>
  </si>
  <si>
    <t>จำนวน(นาที)</t>
  </si>
  <si>
    <t>จำนวน(ชั่วโมง)</t>
  </si>
  <si>
    <t>นาที</t>
  </si>
  <si>
    <r>
      <rPr>
        <sz val="18"/>
        <color rgb="FFFF0000"/>
        <rFont val="TH SarabunPSK"/>
        <family val="2"/>
      </rPr>
      <t>ข้าพเจ้า..........................................</t>
    </r>
    <r>
      <rPr>
        <sz val="18"/>
        <color theme="1"/>
        <rFont val="TH SarabunPSK"/>
        <family val="2"/>
      </rPr>
      <t xml:space="preserve"> มีชั่วโมงการปฏิบัติงานจำนวน </t>
    </r>
  </si>
  <si>
    <t xml:space="preserve">ชั่วโมง </t>
  </si>
  <si>
    <t>ภาค</t>
  </si>
  <si>
    <t>เรียน</t>
  </si>
  <si>
    <t>ภาษาอังกฤษ (อ31101)</t>
  </si>
  <si>
    <t>ม.4/1-4/4</t>
  </si>
  <si>
    <t>จ. 30 ส.ค. 2561</t>
  </si>
  <si>
    <t>พ. 22 ส.ค. 2561</t>
  </si>
  <si>
    <t>ภาษาอังกฤษรอบรู้ 1 (อ30209)</t>
  </si>
  <si>
    <t>ม.6/1-6/2</t>
  </si>
  <si>
    <t>กิจกรรมพัฒนาผู้เรียนแนะแนว</t>
  </si>
  <si>
    <t>ม.4/2</t>
  </si>
  <si>
    <t>กิจกรรมพัฒนาผู้เรียนชุมนุม</t>
  </si>
  <si>
    <t>ม.ปลาย</t>
  </si>
  <si>
    <t xml:space="preserve">กิจกรรมพัฒนาผู้เรียน ลูกเสือ </t>
  </si>
  <si>
    <t>ม.3</t>
  </si>
  <si>
    <t>เนตรนารี ม.3</t>
  </si>
  <si>
    <t>ภาษาอังกฤษ (อ31102)</t>
  </si>
  <si>
    <t>ม.4/1-4/3</t>
  </si>
  <si>
    <t>ม.4/6</t>
  </si>
  <si>
    <t>วันครู</t>
  </si>
  <si>
    <t>ภาษาอังกฤษรอบรู้ 2 (อ30210)</t>
  </si>
  <si>
    <t>พ. 5 ธ.ค. 2561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</si>
  <si>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คาบสอนตามตารางสอน 1 คาบใช้เวลาสอน 50 นาที</t>
    </r>
  </si>
  <si>
    <t>ปฏิบัติหน้าที่ครูที่ปรึกษา ม.4</t>
  </si>
  <si>
    <t>ม.4</t>
  </si>
  <si>
    <t>(ประชุม ม.4) ตามบันทึกข้อ</t>
  </si>
  <si>
    <t>ปฏิบัติหน้าที่ครูเวรประจำ</t>
  </si>
  <si>
    <t>วันศุกร์ ตามบันทึกข้อความ</t>
  </si>
  <si>
    <t>ปฏิบัติหน้าที่งานทะเบียนวัดผล</t>
  </si>
  <si>
    <t>การศึกษา ตามบันทึกข้อความ</t>
  </si>
  <si>
    <t>พ.   5 ธ.ค. 2561</t>
  </si>
  <si>
    <t>ความกำหนดตารางสอน2/2561</t>
  </si>
  <si>
    <t>ปฏิบัติหน้าที่คณะกรรมการ</t>
  </si>
  <si>
    <t>ดำเนินงานเข้าค่ายลูกเสือฯ ม.1</t>
  </si>
  <si>
    <t>ตามคำสั่งโรงเรียนที่ 88/2561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</si>
  <si>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งานสนับสนุนการจัดการเรียนรู้ 1 คาบใช้เวลา 50 นาที</t>
    </r>
  </si>
  <si>
    <t>ม.3/1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</si>
  <si>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งานตอบสนองนโยบายและจุดเน้น 1 คาบใช้เวลา 50 นาที</t>
    </r>
  </si>
  <si>
    <t>การฝึกทักษะการอ่านภาษาไทย</t>
  </si>
  <si>
    <t>14-15 มิถุนายน 2561</t>
  </si>
  <si>
    <t xml:space="preserve">              (นาง........................................)</t>
  </si>
  <si>
    <t xml:space="preserve">             ครูโรงเรียน...................................</t>
  </si>
  <si>
    <r>
      <t xml:space="preserve">□ </t>
    </r>
    <r>
      <rPr>
        <sz val="16"/>
        <color theme="1"/>
        <rFont val="TH SarabunPSK"/>
        <family val="2"/>
      </rPr>
      <t xml:space="preserve">ถูกต้อง  </t>
    </r>
    <r>
      <rPr>
        <sz val="22"/>
        <color theme="1"/>
        <rFont val="Tahoma"/>
        <family val="2"/>
      </rPr>
      <t xml:space="preserve"> </t>
    </r>
  </si>
  <si>
    <r>
      <t xml:space="preserve">□ </t>
    </r>
    <r>
      <rPr>
        <sz val="16"/>
        <color theme="1"/>
        <rFont val="TH SarabunPSK"/>
        <family val="2"/>
      </rPr>
      <t xml:space="preserve">ไม่ถูกต้อง...........................................  </t>
    </r>
    <r>
      <rPr>
        <sz val="22"/>
        <color theme="1"/>
        <rFont val="Tahoma"/>
        <family val="2"/>
      </rPr>
      <t xml:space="preserve"> </t>
    </r>
  </si>
  <si>
    <t xml:space="preserve">              (นาง.......................................)</t>
  </si>
  <si>
    <t xml:space="preserve">              (นาง.....................................)</t>
  </si>
  <si>
    <t xml:space="preserve">             ครูโรงเรียน.....................................</t>
  </si>
  <si>
    <t xml:space="preserve">              ครูโรงเรียน...............................</t>
  </si>
  <si>
    <t xml:space="preserve">              (นางสาว…………………………)</t>
  </si>
  <si>
    <t xml:space="preserve">      รองผู้อำนวยการโรงเรียน...............................</t>
  </si>
  <si>
    <r>
      <rPr>
        <b/>
        <sz val="16"/>
        <color theme="1"/>
        <rFont val="TH SarabunPSK"/>
        <family val="2"/>
      </rPr>
      <t>ความเห็นของผู้อำนวยการสถานศึกษา</t>
    </r>
    <r>
      <rPr>
        <sz val="16"/>
        <color theme="1"/>
        <rFont val="TH SarabunPSK"/>
        <family val="2"/>
      </rPr>
      <t>.......................................................................................................................................................................................................................</t>
    </r>
  </si>
  <si>
    <t xml:space="preserve">              (นาย.........................................)</t>
  </si>
  <si>
    <t xml:space="preserve">       ผู้อำนวยการโรงเรียน...................................</t>
  </si>
  <si>
    <t>ตามคำสั่งโรงเรียนที่ ..../2560</t>
  </si>
  <si>
    <t xml:space="preserve">ข้าพเจ้า…...............................................   มีภาระงานสอนจำนวน </t>
  </si>
  <si>
    <t xml:space="preserve">                  (นาย…................................)</t>
  </si>
  <si>
    <t>ตามคำสั่งโรงเรียนที่ ..../2559</t>
  </si>
  <si>
    <t xml:space="preserve">              (นาย….......................................)</t>
  </si>
  <si>
    <t xml:space="preserve">ข้าพเจ้านาย….....................        มีภาระงานสอนจำนวน </t>
  </si>
  <si>
    <t>ชม. PLC</t>
  </si>
  <si>
    <t>และการมีส่วนในชุมชนการเรียนรู้ทางวิชาชีพ (PLC) ปีการศึกษา 2560 (วันที่ 5 ก.ค. 60 -15 พ.ค. 61)</t>
  </si>
  <si>
    <t xml:space="preserve">                (นาย…..................................)</t>
  </si>
  <si>
    <t xml:space="preserve">                 ครูโรงเรียน…....................</t>
  </si>
  <si>
    <t xml:space="preserve">              ครูโรงเรียน…................................</t>
  </si>
  <si>
    <t xml:space="preserve">                 ครูโรงเรียน…..........................</t>
  </si>
  <si>
    <t xml:space="preserve">             ครูโรงเรียน…...........................</t>
  </si>
  <si>
    <t xml:space="preserve">             ครูโรงเรียน…..............................</t>
  </si>
  <si>
    <t xml:space="preserve">                 ครูโรงเรียน…............................</t>
  </si>
  <si>
    <t xml:space="preserve">              (นาย…........................................)</t>
  </si>
  <si>
    <t xml:space="preserve">       ผู้อำนวยการโรงเรียน…...............................</t>
  </si>
  <si>
    <r>
      <t>และภาระงานการพัฒนาคุณภาพการศึกษาของสถานศึกษา ปีการศึกษา</t>
    </r>
    <r>
      <rPr>
        <b/>
        <sz val="18"/>
        <color rgb="FFFF0000"/>
        <rFont val="TH SarabunPSK"/>
        <family val="2"/>
      </rPr>
      <t xml:space="preserve"> 2559</t>
    </r>
  </si>
  <si>
    <t>ตารางสอน ภาค 2/2560</t>
  </si>
  <si>
    <t>ตามคำสั่งโรงเรียนที่ 88/2560</t>
  </si>
  <si>
    <t>กำหนดตารางสอน 2/2560</t>
  </si>
  <si>
    <t>ความกำหนดตารางสอน2/2560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</si>
</sst>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0.0000"/>
    <numFmt numFmtId="188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22"/>
      <name val="Tahoma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b/>
      <sz val="18"/>
      <color rgb="FF0000FF"/>
      <name val="TH SarabunPSK"/>
      <family val="2"/>
    </font>
    <font>
      <b/>
      <sz val="18"/>
      <color rgb="FF0070C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sz val="22"/>
      <color theme="1"/>
      <name val="Tahoma"/>
      <family val="2"/>
    </font>
    <font>
      <b/>
      <sz val="18"/>
      <color rgb="FF0000CC"/>
      <name val="TH SarabunPSK"/>
      <family val="2"/>
    </font>
    <font>
      <b/>
      <sz val="16"/>
      <color rgb="FF0000CC"/>
      <name val="TH SarabunPSK"/>
      <family val="2"/>
    </font>
    <font>
      <b/>
      <sz val="18"/>
      <color rgb="FFFF0000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5">
    <xf numFmtId="0" fontId="0" fillId="0" borderId="0" xfId="0"/>
    <xf numFmtId="2" fontId="3" fillId="0" borderId="0" xfId="0" applyNumberFormat="1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4" xfId="0" applyNumberFormat="1" applyFont="1" applyBorder="1"/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2" fontId="3" fillId="0" borderId="0" xfId="0" applyNumberFormat="1" applyFont="1" applyAlignment="1">
      <alignment horizontal="right" vertical="center"/>
    </xf>
    <xf numFmtId="2" fontId="1" fillId="0" borderId="4" xfId="0" applyNumberFormat="1" applyFont="1" applyBorder="1" applyAlignment="1">
      <alignment horizontal="center"/>
    </xf>
    <xf numFmtId="49" fontId="1" fillId="0" borderId="4" xfId="0" quotePrefix="1" applyNumberFormat="1" applyFont="1" applyBorder="1" applyAlignment="1">
      <alignment horizontal="center" vertical="center"/>
    </xf>
    <xf numFmtId="41" fontId="1" fillId="0" borderId="2" xfId="0" quotePrefix="1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188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" fontId="1" fillId="4" borderId="0" xfId="0" applyNumberFormat="1" applyFont="1" applyFill="1"/>
    <xf numFmtId="0" fontId="1" fillId="4" borderId="0" xfId="0" applyFont="1" applyFill="1"/>
    <xf numFmtId="0" fontId="8" fillId="3" borderId="0" xfId="0" applyFont="1" applyFill="1" applyAlignment="1">
      <alignment horizontal="center" vertical="center"/>
    </xf>
    <xf numFmtId="2" fontId="1" fillId="3" borderId="1" xfId="0" applyNumberFormat="1" applyFont="1" applyFill="1" applyBorder="1"/>
    <xf numFmtId="1" fontId="1" fillId="5" borderId="1" xfId="0" applyNumberFormat="1" applyFont="1" applyFill="1" applyBorder="1"/>
    <xf numFmtId="0" fontId="1" fillId="5" borderId="1" xfId="0" applyFont="1" applyFill="1" applyBorder="1"/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/>
    <xf numFmtId="2" fontId="9" fillId="3" borderId="1" xfId="0" applyNumberFormat="1" applyFont="1" applyFill="1" applyBorder="1"/>
    <xf numFmtId="1" fontId="9" fillId="5" borderId="2" xfId="0" applyNumberFormat="1" applyFont="1" applyFill="1" applyBorder="1"/>
    <xf numFmtId="0" fontId="9" fillId="5" borderId="2" xfId="0" applyFont="1" applyFill="1" applyBorder="1"/>
    <xf numFmtId="0" fontId="9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41" fontId="14" fillId="0" borderId="1" xfId="0" quotePrefix="1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" fontId="9" fillId="5" borderId="1" xfId="0" applyNumberFormat="1" applyFont="1" applyFill="1" applyBorder="1"/>
    <xf numFmtId="0" fontId="9" fillId="5" borderId="1" xfId="0" applyFont="1" applyFill="1" applyBorder="1"/>
    <xf numFmtId="0" fontId="9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1" fontId="14" fillId="0" borderId="1" xfId="0" quotePrefix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87" fontId="9" fillId="0" borderId="0" xfId="0" applyNumberFormat="1" applyFont="1" applyAlignment="1">
      <alignment horizontal="center" vertical="center"/>
    </xf>
    <xf numFmtId="187" fontId="9" fillId="3" borderId="0" xfId="0" applyNumberFormat="1" applyFont="1" applyFill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2" fontId="9" fillId="0" borderId="4" xfId="0" applyNumberFormat="1" applyFont="1" applyBorder="1"/>
    <xf numFmtId="0" fontId="9" fillId="0" borderId="2" xfId="0" quotePrefix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9" fillId="3" borderId="2" xfId="0" quotePrefix="1" applyFont="1" applyFill="1" applyBorder="1" applyAlignment="1">
      <alignment horizontal="center" vertical="center"/>
    </xf>
    <xf numFmtId="0" fontId="18" fillId="6" borderId="2" xfId="0" quotePrefix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right" vertical="center"/>
    </xf>
    <xf numFmtId="1" fontId="9" fillId="0" borderId="4" xfId="0" applyNumberFormat="1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188" fontId="20" fillId="0" borderId="0" xfId="1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1" fontId="20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left" vertical="center"/>
    </xf>
    <xf numFmtId="188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88" fontId="8" fillId="3" borderId="0" xfId="0" applyNumberFormat="1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/>
    </xf>
    <xf numFmtId="0" fontId="9" fillId="3" borderId="8" xfId="0" applyFont="1" applyFill="1" applyBorder="1"/>
    <xf numFmtId="188" fontId="20" fillId="0" borderId="0" xfId="1" applyNumberFormat="1" applyFont="1" applyAlignment="1">
      <alignment horizontal="left" vertical="center" indent="2"/>
    </xf>
    <xf numFmtId="0" fontId="20" fillId="0" borderId="0" xfId="0" applyFont="1" applyAlignment="1">
      <alignment horizontal="left" vertical="center" indent="3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9" fillId="3" borderId="0" xfId="0" applyFont="1" applyFill="1" applyAlignment="1">
      <alignment horizontal="center"/>
    </xf>
    <xf numFmtId="2" fontId="1" fillId="3" borderId="0" xfId="0" applyNumberFormat="1" applyFont="1" applyFill="1"/>
    <xf numFmtId="0" fontId="9" fillId="3" borderId="1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4" fillId="5" borderId="6" xfId="0" applyFont="1" applyFill="1" applyBorder="1" applyAlignment="1">
      <alignment vertical="center"/>
    </xf>
    <xf numFmtId="17" fontId="14" fillId="0" borderId="2" xfId="0" quotePrefix="1" applyNumberFormat="1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quotePrefix="1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49" fontId="14" fillId="0" borderId="4" xfId="0" quotePrefix="1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2" xfId="0" quotePrefix="1" applyNumberFormat="1" applyFont="1" applyBorder="1" applyAlignment="1">
      <alignment horizontal="center" vertical="center"/>
    </xf>
    <xf numFmtId="49" fontId="14" fillId="0" borderId="9" xfId="0" quotePrefix="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1" xfId="0" applyFont="1" applyFill="1" applyBorder="1"/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B45" sqref="B45"/>
    </sheetView>
  </sheetViews>
  <sheetFormatPr defaultColWidth="9.09765625" defaultRowHeight="21" x14ac:dyDescent="0.25"/>
  <cols>
    <col min="1" max="1" width="7" style="7" customWidth="1"/>
    <col min="2" max="2" width="9.59765625" style="7" customWidth="1"/>
    <col min="3" max="3" width="39.09765625" style="7" customWidth="1"/>
    <col min="4" max="4" width="9.3984375" style="7" customWidth="1"/>
    <col min="5" max="5" width="8.59765625" style="7" customWidth="1"/>
    <col min="6" max="6" width="8.19921875" style="7" customWidth="1"/>
    <col min="7" max="7" width="10.8984375" style="7" customWidth="1"/>
    <col min="8" max="9" width="10.8984375" style="7" hidden="1" customWidth="1"/>
    <col min="10" max="10" width="7.296875" style="7" customWidth="1"/>
    <col min="11" max="11" width="8.296875" style="7" customWidth="1"/>
    <col min="12" max="12" width="9.09765625" style="7"/>
    <col min="13" max="16" width="0" style="7" hidden="1" customWidth="1"/>
    <col min="17" max="16384" width="9.09765625" style="7"/>
  </cols>
  <sheetData>
    <row r="1" spans="1:16" ht="23.4" x14ac:dyDescent="0.25">
      <c r="A1" s="233" t="s">
        <v>109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6" ht="23.4" x14ac:dyDescent="0.25">
      <c r="A2" s="233" t="s">
        <v>208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</row>
    <row r="3" spans="1:16" ht="13.8" customHeight="1" x14ac:dyDescent="0.25">
      <c r="A3" s="30"/>
      <c r="B3" s="30"/>
      <c r="C3" s="30"/>
      <c r="D3" s="30"/>
      <c r="E3" s="30"/>
      <c r="F3" s="30"/>
      <c r="G3" s="30"/>
      <c r="H3" s="49"/>
      <c r="I3" s="49"/>
      <c r="J3" s="49"/>
      <c r="K3" s="30"/>
    </row>
    <row r="4" spans="1:16" ht="23.4" x14ac:dyDescent="0.4">
      <c r="A4" s="5" t="s">
        <v>196</v>
      </c>
      <c r="C4" s="30"/>
      <c r="D4" s="158">
        <f>O5</f>
        <v>896</v>
      </c>
      <c r="E4" s="5" t="s">
        <v>138</v>
      </c>
      <c r="F4" s="170">
        <f>P5</f>
        <v>40</v>
      </c>
      <c r="G4" s="7" t="s">
        <v>136</v>
      </c>
      <c r="M4" s="64" t="s">
        <v>134</v>
      </c>
      <c r="N4" s="64" t="s">
        <v>135</v>
      </c>
      <c r="O4" s="66" t="s">
        <v>31</v>
      </c>
      <c r="P4" s="66" t="s">
        <v>136</v>
      </c>
    </row>
    <row r="5" spans="1:16" ht="24" customHeight="1" x14ac:dyDescent="0.4">
      <c r="A5" s="32"/>
      <c r="B5" s="32" t="s">
        <v>98</v>
      </c>
      <c r="D5" s="164">
        <f>J15</f>
        <v>566</v>
      </c>
      <c r="E5" s="163" t="s">
        <v>99</v>
      </c>
      <c r="F5" s="169">
        <f>K15</f>
        <v>40</v>
      </c>
      <c r="G5" s="5" t="s">
        <v>136</v>
      </c>
      <c r="H5" s="31"/>
      <c r="I5" s="31"/>
      <c r="J5" s="31"/>
      <c r="M5" s="166">
        <f>((D5+B46)*60)+(F5+D46)</f>
        <v>53800</v>
      </c>
      <c r="N5" s="75">
        <f>M5/60</f>
        <v>896.66666666666663</v>
      </c>
      <c r="O5" s="76">
        <f>TRUNC(N5)</f>
        <v>896</v>
      </c>
      <c r="P5" s="77">
        <f>M5-(O5*60)</f>
        <v>40</v>
      </c>
    </row>
    <row r="6" spans="1:16" ht="24" customHeight="1" x14ac:dyDescent="0.25">
      <c r="A6" s="234" t="s">
        <v>0</v>
      </c>
      <c r="B6" s="237" t="s">
        <v>17</v>
      </c>
      <c r="C6" s="234" t="s">
        <v>14</v>
      </c>
      <c r="D6" s="234" t="s">
        <v>1</v>
      </c>
      <c r="E6" s="229" t="s">
        <v>64</v>
      </c>
      <c r="F6" s="241"/>
      <c r="G6" s="241"/>
      <c r="H6" s="34"/>
      <c r="I6" s="34"/>
      <c r="J6" s="242" t="s">
        <v>22</v>
      </c>
      <c r="K6" s="242"/>
    </row>
    <row r="7" spans="1:16" ht="24" customHeight="1" x14ac:dyDescent="0.25">
      <c r="A7" s="235"/>
      <c r="B7" s="238"/>
      <c r="C7" s="235"/>
      <c r="D7" s="240"/>
      <c r="E7" s="9" t="s">
        <v>10</v>
      </c>
      <c r="F7" s="9" t="s">
        <v>13</v>
      </c>
      <c r="G7" s="10" t="s">
        <v>11</v>
      </c>
      <c r="H7" s="34"/>
      <c r="I7" s="34"/>
      <c r="J7" s="242"/>
      <c r="K7" s="242"/>
    </row>
    <row r="8" spans="1:16" ht="24" customHeight="1" x14ac:dyDescent="0.4">
      <c r="A8" s="236"/>
      <c r="B8" s="239"/>
      <c r="C8" s="236"/>
      <c r="D8" s="231"/>
      <c r="E8" s="12" t="s">
        <v>12</v>
      </c>
      <c r="F8" s="12" t="s">
        <v>63</v>
      </c>
      <c r="G8" s="13" t="s">
        <v>12</v>
      </c>
      <c r="H8" s="64" t="s">
        <v>134</v>
      </c>
      <c r="I8" s="64" t="s">
        <v>135</v>
      </c>
      <c r="J8" s="66" t="s">
        <v>31</v>
      </c>
      <c r="K8" s="66" t="s">
        <v>136</v>
      </c>
    </row>
    <row r="9" spans="1:16" ht="24" customHeight="1" x14ac:dyDescent="0.4">
      <c r="A9" s="10">
        <v>1</v>
      </c>
      <c r="B9" s="201" t="s">
        <v>121</v>
      </c>
      <c r="C9" s="202" t="s">
        <v>68</v>
      </c>
      <c r="D9" s="110" t="s">
        <v>85</v>
      </c>
      <c r="E9" s="96">
        <v>16</v>
      </c>
      <c r="F9" s="9">
        <v>20</v>
      </c>
      <c r="G9" s="10">
        <f t="shared" ref="G9:G14" si="0">E9*F9</f>
        <v>320</v>
      </c>
      <c r="H9" s="98">
        <f>G9*50</f>
        <v>16000</v>
      </c>
      <c r="I9" s="99">
        <f>H9/60</f>
        <v>266.66666666666669</v>
      </c>
      <c r="J9" s="100">
        <f>TRUNC(I9)</f>
        <v>266</v>
      </c>
      <c r="K9" s="101">
        <f>H9-(J9*60)</f>
        <v>40</v>
      </c>
    </row>
    <row r="10" spans="1:16" ht="24" customHeight="1" x14ac:dyDescent="0.4">
      <c r="A10" s="34">
        <v>2</v>
      </c>
      <c r="B10" s="201" t="s">
        <v>121</v>
      </c>
      <c r="C10" s="203" t="s">
        <v>104</v>
      </c>
      <c r="D10" s="119" t="s">
        <v>72</v>
      </c>
      <c r="E10" s="119">
        <v>2</v>
      </c>
      <c r="F10" s="34">
        <v>20</v>
      </c>
      <c r="G10" s="57">
        <f t="shared" si="0"/>
        <v>40</v>
      </c>
      <c r="H10" s="98">
        <f t="shared" ref="H10:H15" si="1">G10*50</f>
        <v>2000</v>
      </c>
      <c r="I10" s="99">
        <f t="shared" ref="I10:I15" si="2">H10/60</f>
        <v>33.333333333333336</v>
      </c>
      <c r="J10" s="100">
        <f t="shared" ref="J10:J15" si="3">TRUNC(I10)</f>
        <v>33</v>
      </c>
      <c r="K10" s="101">
        <f t="shared" ref="K10:K15" si="4">H10-(J10*60)</f>
        <v>20</v>
      </c>
    </row>
    <row r="11" spans="1:16" ht="24" customHeight="1" x14ac:dyDescent="0.4">
      <c r="A11" s="34">
        <v>3</v>
      </c>
      <c r="B11" s="201" t="s">
        <v>121</v>
      </c>
      <c r="C11" s="203" t="s">
        <v>73</v>
      </c>
      <c r="D11" s="119" t="s">
        <v>71</v>
      </c>
      <c r="E11" s="119">
        <v>1</v>
      </c>
      <c r="F11" s="34">
        <v>20</v>
      </c>
      <c r="G11" s="57">
        <f t="shared" si="0"/>
        <v>20</v>
      </c>
      <c r="H11" s="98">
        <f t="shared" si="1"/>
        <v>1000</v>
      </c>
      <c r="I11" s="99">
        <f t="shared" si="2"/>
        <v>16.666666666666668</v>
      </c>
      <c r="J11" s="100">
        <f t="shared" si="3"/>
        <v>16</v>
      </c>
      <c r="K11" s="101">
        <f t="shared" si="4"/>
        <v>40</v>
      </c>
    </row>
    <row r="12" spans="1:16" ht="24" customHeight="1" x14ac:dyDescent="0.4">
      <c r="A12" s="34">
        <v>4</v>
      </c>
      <c r="B12" s="201" t="s">
        <v>122</v>
      </c>
      <c r="C12" s="203" t="s">
        <v>105</v>
      </c>
      <c r="D12" s="119" t="s">
        <v>84</v>
      </c>
      <c r="E12" s="119">
        <v>12</v>
      </c>
      <c r="F12" s="34">
        <v>20</v>
      </c>
      <c r="G12" s="57">
        <f t="shared" si="0"/>
        <v>240</v>
      </c>
      <c r="H12" s="98">
        <f t="shared" si="1"/>
        <v>12000</v>
      </c>
      <c r="I12" s="99">
        <f t="shared" si="2"/>
        <v>200</v>
      </c>
      <c r="J12" s="100">
        <f t="shared" si="3"/>
        <v>200</v>
      </c>
      <c r="K12" s="101">
        <f t="shared" si="4"/>
        <v>0</v>
      </c>
    </row>
    <row r="13" spans="1:16" ht="24" customHeight="1" x14ac:dyDescent="0.4">
      <c r="A13" s="34">
        <v>5</v>
      </c>
      <c r="B13" s="201" t="s">
        <v>122</v>
      </c>
      <c r="C13" s="203" t="s">
        <v>106</v>
      </c>
      <c r="D13" s="119" t="s">
        <v>72</v>
      </c>
      <c r="E13" s="119">
        <v>2</v>
      </c>
      <c r="F13" s="34">
        <v>20</v>
      </c>
      <c r="G13" s="57">
        <f t="shared" si="0"/>
        <v>40</v>
      </c>
      <c r="H13" s="98">
        <f t="shared" si="1"/>
        <v>2000</v>
      </c>
      <c r="I13" s="99">
        <f t="shared" si="2"/>
        <v>33.333333333333336</v>
      </c>
      <c r="J13" s="100">
        <f t="shared" si="3"/>
        <v>33</v>
      </c>
      <c r="K13" s="101">
        <f t="shared" si="4"/>
        <v>20</v>
      </c>
    </row>
    <row r="14" spans="1:16" ht="24" customHeight="1" x14ac:dyDescent="0.4">
      <c r="A14" s="34">
        <v>6</v>
      </c>
      <c r="B14" s="201" t="s">
        <v>122</v>
      </c>
      <c r="C14" s="203" t="s">
        <v>73</v>
      </c>
      <c r="D14" s="119" t="s">
        <v>71</v>
      </c>
      <c r="E14" s="119">
        <v>1</v>
      </c>
      <c r="F14" s="34">
        <v>20</v>
      </c>
      <c r="G14" s="57">
        <f t="shared" si="0"/>
        <v>20</v>
      </c>
      <c r="H14" s="98">
        <f t="shared" si="1"/>
        <v>1000</v>
      </c>
      <c r="I14" s="99">
        <f t="shared" si="2"/>
        <v>16.666666666666668</v>
      </c>
      <c r="J14" s="100">
        <f t="shared" si="3"/>
        <v>16</v>
      </c>
      <c r="K14" s="101">
        <f t="shared" si="4"/>
        <v>40</v>
      </c>
    </row>
    <row r="15" spans="1:16" ht="24" customHeight="1" x14ac:dyDescent="0.4">
      <c r="A15" s="244" t="s">
        <v>59</v>
      </c>
      <c r="B15" s="245"/>
      <c r="C15" s="245"/>
      <c r="D15" s="246"/>
      <c r="E15" s="34">
        <f>SUM(E9:E14)</f>
        <v>34</v>
      </c>
      <c r="F15" s="34"/>
      <c r="G15" s="57">
        <f>SUM(G9:G14)</f>
        <v>680</v>
      </c>
      <c r="H15" s="98">
        <f t="shared" si="1"/>
        <v>34000</v>
      </c>
      <c r="I15" s="99">
        <f t="shared" si="2"/>
        <v>566.66666666666663</v>
      </c>
      <c r="J15" s="100">
        <f t="shared" si="3"/>
        <v>566</v>
      </c>
      <c r="K15" s="101">
        <f t="shared" si="4"/>
        <v>40</v>
      </c>
    </row>
    <row r="16" spans="1:16" ht="24" customHeight="1" x14ac:dyDescent="0.25">
      <c r="A16" s="27"/>
      <c r="B16" s="28" t="s">
        <v>127</v>
      </c>
      <c r="D16" s="27"/>
      <c r="E16" s="29"/>
      <c r="F16" s="29"/>
      <c r="G16" s="29"/>
      <c r="H16" s="29"/>
      <c r="I16" s="29"/>
      <c r="J16" s="29"/>
    </row>
    <row r="17" spans="1:10" ht="24" customHeight="1" x14ac:dyDescent="0.25">
      <c r="A17" s="27"/>
      <c r="B17" s="27"/>
      <c r="C17" s="27"/>
      <c r="D17" s="27"/>
      <c r="E17" s="29"/>
      <c r="F17" s="29"/>
      <c r="G17" s="29"/>
      <c r="H17" s="29"/>
      <c r="I17" s="29"/>
      <c r="J17" s="29"/>
    </row>
    <row r="18" spans="1:10" ht="24" customHeight="1" x14ac:dyDescent="0.25">
      <c r="A18" s="27"/>
      <c r="B18" s="27"/>
      <c r="C18" s="27"/>
      <c r="D18" s="27"/>
      <c r="E18" s="29"/>
      <c r="F18" s="29"/>
      <c r="G18" s="29"/>
      <c r="H18" s="29"/>
      <c r="I18" s="29"/>
      <c r="J18" s="29"/>
    </row>
    <row r="19" spans="1:10" ht="24" customHeight="1" x14ac:dyDescent="0.25">
      <c r="A19" s="27"/>
      <c r="B19" s="27"/>
      <c r="C19" s="27"/>
      <c r="D19" s="27"/>
      <c r="E19" s="29"/>
      <c r="F19" s="29"/>
      <c r="G19" s="29"/>
      <c r="H19" s="29"/>
      <c r="I19" s="29"/>
      <c r="J19" s="29"/>
    </row>
    <row r="20" spans="1:10" ht="24" customHeight="1" x14ac:dyDescent="0.25">
      <c r="A20" s="27"/>
      <c r="B20" s="27"/>
      <c r="C20" s="27"/>
      <c r="D20" s="27"/>
      <c r="E20" s="29"/>
      <c r="F20" s="29"/>
      <c r="G20" s="29"/>
      <c r="H20" s="29"/>
      <c r="I20" s="29"/>
      <c r="J20" s="29"/>
    </row>
    <row r="21" spans="1:10" ht="24" customHeight="1" x14ac:dyDescent="0.25">
      <c r="A21" s="27"/>
      <c r="B21" s="27"/>
      <c r="C21" s="27"/>
      <c r="D21" s="27"/>
      <c r="E21" s="29"/>
      <c r="F21" s="29"/>
      <c r="G21" s="29"/>
      <c r="H21" s="29"/>
      <c r="I21" s="29"/>
      <c r="J21" s="29"/>
    </row>
    <row r="22" spans="1:10" ht="24" customHeight="1" x14ac:dyDescent="0.25">
      <c r="A22" s="27"/>
      <c r="B22" s="27"/>
      <c r="C22" s="27"/>
      <c r="D22" s="27"/>
      <c r="E22" s="29"/>
      <c r="F22" s="29"/>
      <c r="G22" s="29"/>
      <c r="H22" s="29"/>
      <c r="I22" s="29"/>
      <c r="J22" s="29"/>
    </row>
    <row r="23" spans="1:10" ht="24" customHeight="1" x14ac:dyDescent="0.25">
      <c r="A23" s="27"/>
      <c r="B23" s="27"/>
      <c r="C23" s="27"/>
      <c r="D23" s="27"/>
      <c r="E23" s="29"/>
      <c r="F23" s="29"/>
      <c r="G23" s="29"/>
      <c r="H23" s="29"/>
      <c r="I23" s="29"/>
      <c r="J23" s="29"/>
    </row>
    <row r="24" spans="1:10" ht="24" customHeight="1" x14ac:dyDescent="0.25">
      <c r="A24" s="27"/>
      <c r="B24" s="27"/>
      <c r="C24" s="27"/>
      <c r="D24" s="27"/>
      <c r="E24" s="29"/>
      <c r="F24" s="29"/>
      <c r="G24" s="29"/>
      <c r="H24" s="29"/>
      <c r="I24" s="29"/>
      <c r="J24" s="29"/>
    </row>
    <row r="25" spans="1:10" ht="24" customHeight="1" x14ac:dyDescent="0.25">
      <c r="A25" s="27"/>
      <c r="B25" s="27"/>
      <c r="C25" s="27"/>
      <c r="D25" s="27"/>
      <c r="E25" s="29"/>
      <c r="F25" s="29"/>
      <c r="G25" s="29"/>
      <c r="H25" s="29"/>
      <c r="I25" s="29"/>
      <c r="J25" s="29"/>
    </row>
    <row r="26" spans="1:10" ht="24" customHeight="1" x14ac:dyDescent="0.25">
      <c r="A26" s="27"/>
      <c r="B26" s="27"/>
      <c r="C26" s="27"/>
      <c r="D26" s="27"/>
      <c r="E26" s="29"/>
      <c r="F26" s="29"/>
      <c r="G26" s="29"/>
      <c r="H26" s="29"/>
      <c r="I26" s="29"/>
      <c r="J26" s="29"/>
    </row>
    <row r="27" spans="1:10" ht="24" customHeight="1" x14ac:dyDescent="0.25">
      <c r="A27" s="27"/>
      <c r="B27" s="27"/>
      <c r="C27" s="27"/>
      <c r="D27" s="27"/>
      <c r="E27" s="29"/>
      <c r="F27" s="29"/>
      <c r="G27" s="29"/>
      <c r="H27" s="29"/>
      <c r="I27" s="29"/>
      <c r="J27" s="29"/>
    </row>
    <row r="28" spans="1:10" ht="24" customHeight="1" x14ac:dyDescent="0.25">
      <c r="A28" s="27"/>
      <c r="B28" s="27"/>
      <c r="C28" s="27"/>
      <c r="D28" s="27"/>
      <c r="E28" s="29"/>
      <c r="F28" s="29"/>
      <c r="G28" s="29"/>
      <c r="H28" s="29"/>
      <c r="I28" s="29"/>
      <c r="J28" s="29"/>
    </row>
    <row r="29" spans="1:10" ht="24" customHeight="1" x14ac:dyDescent="0.25">
      <c r="A29" s="27"/>
      <c r="B29" s="27"/>
      <c r="C29" s="27"/>
      <c r="D29" s="27"/>
      <c r="E29" s="29"/>
      <c r="F29" s="29"/>
      <c r="G29" s="29"/>
      <c r="H29" s="29"/>
      <c r="I29" s="29"/>
      <c r="J29" s="29"/>
    </row>
    <row r="30" spans="1:10" ht="24" customHeight="1" x14ac:dyDescent="0.25">
      <c r="A30" s="27"/>
      <c r="B30" s="27"/>
      <c r="C30" s="27"/>
      <c r="D30" s="27"/>
      <c r="E30" s="29"/>
      <c r="F30" s="29"/>
      <c r="G30" s="29"/>
      <c r="H30" s="29"/>
      <c r="I30" s="29"/>
      <c r="J30" s="29"/>
    </row>
    <row r="31" spans="1:10" ht="24" customHeight="1" x14ac:dyDescent="0.25">
      <c r="A31" s="27"/>
      <c r="B31" s="27"/>
      <c r="C31" s="27"/>
      <c r="D31" s="27"/>
      <c r="E31" s="29"/>
      <c r="F31" s="29"/>
      <c r="G31" s="29"/>
      <c r="H31" s="29"/>
      <c r="I31" s="29"/>
      <c r="J31" s="29"/>
    </row>
    <row r="32" spans="1:10" ht="24" customHeight="1" x14ac:dyDescent="0.25">
      <c r="A32" s="27"/>
      <c r="B32" s="27"/>
      <c r="C32" s="27"/>
      <c r="D32" s="27"/>
      <c r="E32" s="29"/>
      <c r="F32" s="29"/>
      <c r="G32" s="29"/>
      <c r="H32" s="29"/>
      <c r="I32" s="29"/>
      <c r="J32" s="29"/>
    </row>
    <row r="33" spans="1:11" ht="24" customHeight="1" x14ac:dyDescent="0.25">
      <c r="A33" s="27"/>
      <c r="B33" s="27"/>
      <c r="C33" s="27"/>
      <c r="D33" s="27"/>
      <c r="E33" s="29"/>
      <c r="F33" s="29"/>
      <c r="G33" s="29"/>
      <c r="H33" s="29"/>
      <c r="I33" s="29"/>
      <c r="J33" s="29"/>
    </row>
    <row r="34" spans="1:11" ht="24" customHeight="1" x14ac:dyDescent="0.25">
      <c r="A34" s="27"/>
      <c r="B34" s="27"/>
      <c r="C34" s="27"/>
      <c r="D34" s="27"/>
      <c r="E34" s="29"/>
      <c r="F34" s="29"/>
      <c r="G34" s="29"/>
      <c r="H34" s="29"/>
      <c r="I34" s="29"/>
      <c r="J34" s="29"/>
    </row>
    <row r="35" spans="1:11" ht="24" customHeight="1" x14ac:dyDescent="0.25">
      <c r="A35" s="27"/>
      <c r="B35" s="27"/>
      <c r="C35" s="27"/>
      <c r="D35" s="27"/>
      <c r="E35" s="29"/>
      <c r="F35" s="29"/>
      <c r="G35" s="29"/>
      <c r="H35" s="29"/>
      <c r="I35" s="29"/>
      <c r="J35" s="29"/>
    </row>
    <row r="36" spans="1:11" ht="24" customHeight="1" x14ac:dyDescent="0.25">
      <c r="A36" s="27"/>
      <c r="B36" s="27"/>
      <c r="C36" s="27"/>
      <c r="D36" s="27"/>
      <c r="E36" s="29"/>
      <c r="F36" s="29"/>
      <c r="G36" s="29"/>
      <c r="H36" s="29"/>
      <c r="I36" s="29"/>
      <c r="J36" s="29"/>
    </row>
    <row r="37" spans="1:11" ht="24" customHeight="1" x14ac:dyDescent="0.25">
      <c r="A37" s="27"/>
      <c r="B37" s="27"/>
      <c r="C37" s="27"/>
      <c r="D37" s="27"/>
      <c r="E37" s="29"/>
      <c r="F37" s="29"/>
      <c r="G37" s="29"/>
      <c r="H37" s="29"/>
      <c r="I37" s="29"/>
      <c r="J37" s="29"/>
    </row>
    <row r="38" spans="1:11" ht="24" customHeight="1" x14ac:dyDescent="0.25">
      <c r="A38" s="27"/>
      <c r="B38" s="27"/>
      <c r="C38" s="27"/>
      <c r="D38" s="27"/>
      <c r="E38" s="29"/>
      <c r="F38" s="29"/>
      <c r="G38" s="29"/>
      <c r="H38" s="29"/>
      <c r="I38" s="29"/>
      <c r="J38" s="29"/>
    </row>
    <row r="39" spans="1:11" ht="24" customHeight="1" x14ac:dyDescent="0.25">
      <c r="A39" s="27"/>
      <c r="B39" s="27"/>
      <c r="C39" s="27"/>
      <c r="D39" s="27"/>
      <c r="E39" s="29"/>
      <c r="F39" s="29"/>
      <c r="G39" s="29"/>
      <c r="H39" s="29"/>
      <c r="I39" s="29"/>
      <c r="J39" s="29"/>
    </row>
    <row r="40" spans="1:11" ht="24" customHeight="1" x14ac:dyDescent="0.25">
      <c r="A40" s="27"/>
      <c r="B40" s="27"/>
      <c r="C40" s="27"/>
      <c r="D40" s="27"/>
      <c r="E40" s="29"/>
      <c r="F40" s="29"/>
      <c r="G40" s="29"/>
      <c r="H40" s="29"/>
      <c r="I40" s="29"/>
      <c r="J40" s="29"/>
    </row>
    <row r="41" spans="1:11" ht="24" customHeight="1" x14ac:dyDescent="0.25">
      <c r="A41" s="27"/>
      <c r="B41" s="27"/>
      <c r="C41" s="27"/>
      <c r="D41" s="27"/>
      <c r="E41" s="29"/>
      <c r="F41" s="29"/>
      <c r="G41" s="29"/>
      <c r="H41" s="29"/>
      <c r="I41" s="29"/>
      <c r="J41" s="29"/>
    </row>
    <row r="42" spans="1:11" ht="24" customHeight="1" x14ac:dyDescent="0.25">
      <c r="A42" s="27"/>
      <c r="B42" s="27"/>
      <c r="C42" s="27"/>
      <c r="D42" s="27"/>
      <c r="E42" s="29"/>
      <c r="F42" s="29"/>
      <c r="G42" s="29"/>
      <c r="H42" s="29"/>
      <c r="I42" s="29"/>
      <c r="J42" s="29"/>
    </row>
    <row r="43" spans="1:11" ht="24" customHeight="1" x14ac:dyDescent="0.25">
      <c r="A43" s="27"/>
      <c r="B43" s="27"/>
      <c r="C43" s="27"/>
      <c r="D43" s="27"/>
      <c r="E43" s="29"/>
      <c r="F43" s="29"/>
      <c r="G43" s="29"/>
      <c r="H43" s="29"/>
      <c r="I43" s="29"/>
      <c r="J43" s="29"/>
    </row>
    <row r="44" spans="1:11" ht="24" customHeight="1" x14ac:dyDescent="0.25">
      <c r="A44" s="27"/>
      <c r="B44" s="27"/>
      <c r="C44" s="27"/>
      <c r="D44" s="27"/>
      <c r="E44" s="29"/>
      <c r="F44" s="29"/>
      <c r="G44" s="29"/>
      <c r="H44" s="29"/>
      <c r="I44" s="29"/>
      <c r="J44" s="29"/>
    </row>
    <row r="45" spans="1:11" ht="24" customHeight="1" x14ac:dyDescent="0.25">
      <c r="A45" s="6"/>
      <c r="B45" s="6" t="s">
        <v>100</v>
      </c>
      <c r="D45" s="8"/>
      <c r="E45" s="1"/>
      <c r="F45" s="1"/>
      <c r="G45" s="1"/>
      <c r="H45" s="1"/>
      <c r="I45" s="1"/>
      <c r="J45" s="1"/>
      <c r="K45" s="8"/>
    </row>
    <row r="46" spans="1:11" ht="24" customHeight="1" x14ac:dyDescent="0.25">
      <c r="A46" s="8" t="s">
        <v>13</v>
      </c>
      <c r="B46" s="164">
        <f>J86</f>
        <v>330</v>
      </c>
      <c r="C46" s="8" t="s">
        <v>31</v>
      </c>
      <c r="D46" s="165">
        <f>K86</f>
        <v>0</v>
      </c>
      <c r="E46" s="1" t="s">
        <v>136</v>
      </c>
      <c r="F46" s="1"/>
      <c r="G46" s="1"/>
      <c r="H46" s="1"/>
      <c r="I46" s="1"/>
      <c r="J46" s="1"/>
      <c r="K46" s="8"/>
    </row>
    <row r="47" spans="1:11" ht="24" customHeight="1" x14ac:dyDescent="0.25">
      <c r="A47" s="234" t="s">
        <v>0</v>
      </c>
      <c r="B47" s="9"/>
      <c r="C47" s="234" t="s">
        <v>101</v>
      </c>
      <c r="D47" s="234" t="s">
        <v>1</v>
      </c>
      <c r="E47" s="247" t="s">
        <v>102</v>
      </c>
      <c r="F47" s="248"/>
      <c r="G47" s="248"/>
      <c r="H47" s="56"/>
      <c r="I47" s="56"/>
      <c r="J47" s="229" t="s">
        <v>103</v>
      </c>
      <c r="K47" s="230"/>
    </row>
    <row r="48" spans="1:11" ht="24" customHeight="1" x14ac:dyDescent="0.25">
      <c r="A48" s="235"/>
      <c r="B48" s="11" t="s">
        <v>17</v>
      </c>
      <c r="C48" s="235"/>
      <c r="D48" s="235"/>
      <c r="E48" s="9" t="s">
        <v>10</v>
      </c>
      <c r="F48" s="9" t="s">
        <v>13</v>
      </c>
      <c r="G48" s="50" t="s">
        <v>11</v>
      </c>
      <c r="H48" s="17"/>
      <c r="I48" s="53"/>
      <c r="J48" s="231"/>
      <c r="K48" s="232"/>
    </row>
    <row r="49" spans="1:11" ht="24" customHeight="1" x14ac:dyDescent="0.4">
      <c r="A49" s="235"/>
      <c r="B49" s="12"/>
      <c r="C49" s="235"/>
      <c r="D49" s="235"/>
      <c r="E49" s="12" t="s">
        <v>12</v>
      </c>
      <c r="F49" s="12" t="s">
        <v>63</v>
      </c>
      <c r="G49" s="52" t="s">
        <v>12</v>
      </c>
      <c r="H49" s="167" t="s">
        <v>134</v>
      </c>
      <c r="I49" s="64" t="s">
        <v>135</v>
      </c>
      <c r="J49" s="66" t="s">
        <v>31</v>
      </c>
      <c r="K49" s="66" t="s">
        <v>136</v>
      </c>
    </row>
    <row r="50" spans="1:11" ht="24" customHeight="1" x14ac:dyDescent="0.4">
      <c r="A50" s="9">
        <v>1</v>
      </c>
      <c r="B50" s="201" t="s">
        <v>121</v>
      </c>
      <c r="C50" s="204" t="s">
        <v>74</v>
      </c>
      <c r="D50" s="205" t="s">
        <v>3</v>
      </c>
      <c r="E50" s="95">
        <v>2</v>
      </c>
      <c r="F50" s="9">
        <v>20</v>
      </c>
      <c r="G50" s="50">
        <f>E50*F50</f>
        <v>40</v>
      </c>
      <c r="H50" s="168">
        <f>G50*50</f>
        <v>2000</v>
      </c>
      <c r="I50" s="99">
        <f>H50/60</f>
        <v>33.333333333333336</v>
      </c>
      <c r="J50" s="100">
        <f>TRUNC(I50)</f>
        <v>33</v>
      </c>
      <c r="K50" s="101">
        <f>H50-(J50*60)</f>
        <v>20</v>
      </c>
    </row>
    <row r="51" spans="1:11" ht="24" customHeight="1" x14ac:dyDescent="0.25">
      <c r="A51" s="15"/>
      <c r="B51" s="206"/>
      <c r="C51" s="206" t="s">
        <v>75</v>
      </c>
      <c r="D51" s="107"/>
      <c r="E51" s="107"/>
      <c r="F51" s="11"/>
      <c r="G51" s="51"/>
      <c r="H51" s="17"/>
      <c r="I51" s="17"/>
      <c r="J51" s="17"/>
      <c r="K51" s="11"/>
    </row>
    <row r="52" spans="1:11" ht="24" customHeight="1" x14ac:dyDescent="0.25">
      <c r="A52" s="18"/>
      <c r="B52" s="207"/>
      <c r="C52" s="207" t="s">
        <v>123</v>
      </c>
      <c r="D52" s="115"/>
      <c r="E52" s="115"/>
      <c r="F52" s="12"/>
      <c r="G52" s="52"/>
      <c r="H52" s="59"/>
      <c r="I52" s="59"/>
      <c r="J52" s="59"/>
      <c r="K52" s="12"/>
    </row>
    <row r="53" spans="1:11" ht="24" customHeight="1" x14ac:dyDescent="0.4">
      <c r="A53" s="11">
        <v>2</v>
      </c>
      <c r="B53" s="201" t="s">
        <v>121</v>
      </c>
      <c r="C53" s="206" t="s">
        <v>78</v>
      </c>
      <c r="D53" s="208" t="s">
        <v>76</v>
      </c>
      <c r="E53" s="107">
        <v>1</v>
      </c>
      <c r="F53" s="11">
        <v>20</v>
      </c>
      <c r="G53" s="51">
        <f>E53*F53</f>
        <v>20</v>
      </c>
      <c r="H53" s="168">
        <f>G53*50</f>
        <v>1000</v>
      </c>
      <c r="I53" s="99">
        <f>H53/60</f>
        <v>16.666666666666668</v>
      </c>
      <c r="J53" s="100">
        <f>TRUNC(I53)</f>
        <v>16</v>
      </c>
      <c r="K53" s="101">
        <f>H53-(J53*60)</f>
        <v>40</v>
      </c>
    </row>
    <row r="54" spans="1:11" ht="24" customHeight="1" x14ac:dyDescent="0.25">
      <c r="A54" s="11"/>
      <c r="B54" s="93"/>
      <c r="C54" s="206" t="s">
        <v>77</v>
      </c>
      <c r="D54" s="208"/>
      <c r="E54" s="107"/>
      <c r="F54" s="11"/>
      <c r="G54" s="51"/>
      <c r="H54" s="17"/>
      <c r="I54" s="17"/>
      <c r="J54" s="17"/>
      <c r="K54" s="11"/>
    </row>
    <row r="55" spans="1:11" ht="24" customHeight="1" x14ac:dyDescent="0.25">
      <c r="A55" s="15"/>
      <c r="B55" s="206"/>
      <c r="C55" s="206" t="s">
        <v>94</v>
      </c>
      <c r="D55" s="93"/>
      <c r="E55" s="107"/>
      <c r="F55" s="11"/>
      <c r="G55" s="51"/>
      <c r="H55" s="17"/>
      <c r="I55" s="17"/>
      <c r="J55" s="17"/>
      <c r="K55" s="11"/>
    </row>
    <row r="56" spans="1:11" ht="24" customHeight="1" x14ac:dyDescent="0.4">
      <c r="A56" s="10">
        <v>3</v>
      </c>
      <c r="B56" s="201" t="s">
        <v>121</v>
      </c>
      <c r="C56" s="209" t="s">
        <v>79</v>
      </c>
      <c r="D56" s="147" t="s">
        <v>97</v>
      </c>
      <c r="E56" s="126">
        <v>1</v>
      </c>
      <c r="F56" s="9">
        <v>20</v>
      </c>
      <c r="G56" s="50">
        <f>E56*F56</f>
        <v>20</v>
      </c>
      <c r="H56" s="168">
        <f>G56*50</f>
        <v>1000</v>
      </c>
      <c r="I56" s="99">
        <f>H56/60</f>
        <v>16.666666666666668</v>
      </c>
      <c r="J56" s="100">
        <f>TRUNC(I56)</f>
        <v>16</v>
      </c>
      <c r="K56" s="101">
        <f>H56-(J56*60)</f>
        <v>40</v>
      </c>
    </row>
    <row r="57" spans="1:11" ht="24" customHeight="1" x14ac:dyDescent="0.25">
      <c r="A57" s="21"/>
      <c r="B57" s="206"/>
      <c r="C57" s="210" t="s">
        <v>80</v>
      </c>
      <c r="D57" s="93"/>
      <c r="E57" s="211"/>
      <c r="F57" s="11"/>
      <c r="G57" s="51"/>
      <c r="H57" s="17"/>
      <c r="I57" s="17"/>
      <c r="J57" s="17"/>
      <c r="K57" s="11"/>
    </row>
    <row r="58" spans="1:11" ht="24" customHeight="1" x14ac:dyDescent="0.25">
      <c r="A58" s="21"/>
      <c r="B58" s="206"/>
      <c r="C58" s="210" t="s">
        <v>94</v>
      </c>
      <c r="D58" s="93"/>
      <c r="E58" s="211"/>
      <c r="F58" s="11"/>
      <c r="G58" s="51"/>
      <c r="H58" s="17"/>
      <c r="I58" s="17"/>
      <c r="J58" s="17"/>
      <c r="K58" s="12"/>
    </row>
    <row r="59" spans="1:11" ht="24" customHeight="1" x14ac:dyDescent="0.4">
      <c r="A59" s="9">
        <v>4</v>
      </c>
      <c r="B59" s="201" t="s">
        <v>121</v>
      </c>
      <c r="C59" s="212" t="s">
        <v>125</v>
      </c>
      <c r="D59" s="147" t="s">
        <v>71</v>
      </c>
      <c r="E59" s="126">
        <v>1</v>
      </c>
      <c r="F59" s="9">
        <v>20</v>
      </c>
      <c r="G59" s="50">
        <f>E59*F59</f>
        <v>20</v>
      </c>
      <c r="H59" s="168">
        <f>G59*50</f>
        <v>1000</v>
      </c>
      <c r="I59" s="99">
        <f>H59/60</f>
        <v>16.666666666666668</v>
      </c>
      <c r="J59" s="100">
        <f>TRUNC(I59)</f>
        <v>16</v>
      </c>
      <c r="K59" s="101">
        <f>H59-(J59*60)</f>
        <v>40</v>
      </c>
    </row>
    <row r="60" spans="1:11" ht="24" customHeight="1" x14ac:dyDescent="0.4">
      <c r="A60" s="11"/>
      <c r="B60" s="107"/>
      <c r="C60" s="213" t="s">
        <v>91</v>
      </c>
      <c r="D60" s="93"/>
      <c r="E60" s="211"/>
      <c r="F60" s="11"/>
      <c r="G60" s="51"/>
      <c r="H60" s="17"/>
      <c r="I60" s="17"/>
      <c r="J60" s="17"/>
      <c r="K60" s="23"/>
    </row>
    <row r="61" spans="1:11" ht="24" customHeight="1" x14ac:dyDescent="0.25">
      <c r="A61" s="15"/>
      <c r="B61" s="213"/>
      <c r="C61" s="191" t="s">
        <v>94</v>
      </c>
      <c r="D61" s="113"/>
      <c r="E61" s="211"/>
      <c r="F61" s="11"/>
      <c r="G61" s="51"/>
      <c r="H61" s="17"/>
      <c r="I61" s="17"/>
      <c r="J61" s="17"/>
      <c r="K61" s="12"/>
    </row>
    <row r="62" spans="1:11" ht="24" customHeight="1" x14ac:dyDescent="0.4">
      <c r="A62" s="9">
        <v>5</v>
      </c>
      <c r="B62" s="201" t="s">
        <v>121</v>
      </c>
      <c r="C62" s="212" t="s">
        <v>90</v>
      </c>
      <c r="D62" s="147" t="s">
        <v>97</v>
      </c>
      <c r="E62" s="126">
        <v>1</v>
      </c>
      <c r="F62" s="9">
        <v>20</v>
      </c>
      <c r="G62" s="50">
        <f>E62*F62</f>
        <v>20</v>
      </c>
      <c r="H62" s="168">
        <f>G62*50</f>
        <v>1000</v>
      </c>
      <c r="I62" s="99">
        <f>H62/60</f>
        <v>16.666666666666668</v>
      </c>
      <c r="J62" s="100">
        <f>TRUNC(I62)</f>
        <v>16</v>
      </c>
      <c r="K62" s="101">
        <f>H62-(J62*60)</f>
        <v>40</v>
      </c>
    </row>
    <row r="63" spans="1:11" ht="24" customHeight="1" x14ac:dyDescent="0.4">
      <c r="A63" s="11"/>
      <c r="B63" s="107"/>
      <c r="C63" s="213" t="s">
        <v>91</v>
      </c>
      <c r="D63" s="93"/>
      <c r="E63" s="211"/>
      <c r="F63" s="11"/>
      <c r="G63" s="51"/>
      <c r="H63" s="17"/>
      <c r="I63" s="17"/>
      <c r="J63" s="17"/>
      <c r="K63" s="23"/>
    </row>
    <row r="64" spans="1:11" ht="24" customHeight="1" x14ac:dyDescent="0.25">
      <c r="A64" s="15"/>
      <c r="B64" s="213"/>
      <c r="C64" s="191" t="s">
        <v>94</v>
      </c>
      <c r="D64" s="113"/>
      <c r="E64" s="211"/>
      <c r="F64" s="11"/>
      <c r="G64" s="51"/>
      <c r="H64" s="17"/>
      <c r="I64" s="17"/>
      <c r="J64" s="17"/>
      <c r="K64" s="12"/>
    </row>
    <row r="65" spans="1:11" ht="24" customHeight="1" x14ac:dyDescent="0.4">
      <c r="A65" s="9">
        <v>6</v>
      </c>
      <c r="B65" s="201" t="s">
        <v>121</v>
      </c>
      <c r="C65" s="204" t="s">
        <v>82</v>
      </c>
      <c r="D65" s="147" t="s">
        <v>3</v>
      </c>
      <c r="E65" s="95">
        <v>6</v>
      </c>
      <c r="F65" s="9">
        <v>20</v>
      </c>
      <c r="G65" s="50">
        <f>E65*F65</f>
        <v>120</v>
      </c>
      <c r="H65" s="168">
        <f>G65*50</f>
        <v>6000</v>
      </c>
      <c r="I65" s="99">
        <f>H65/60</f>
        <v>100</v>
      </c>
      <c r="J65" s="100">
        <f>TRUNC(I65)</f>
        <v>100</v>
      </c>
      <c r="K65" s="101">
        <f>H65-(J65*60)</f>
        <v>0</v>
      </c>
    </row>
    <row r="66" spans="1:11" ht="24" customHeight="1" x14ac:dyDescent="0.4">
      <c r="A66" s="11"/>
      <c r="B66" s="93"/>
      <c r="C66" s="206" t="s">
        <v>52</v>
      </c>
      <c r="D66" s="93"/>
      <c r="E66" s="107"/>
      <c r="F66" s="11"/>
      <c r="G66" s="51"/>
      <c r="H66" s="17"/>
      <c r="I66" s="17"/>
      <c r="J66" s="17"/>
      <c r="K66" s="23"/>
    </row>
    <row r="67" spans="1:11" ht="24" customHeight="1" x14ac:dyDescent="0.25">
      <c r="A67" s="15"/>
      <c r="B67" s="206"/>
      <c r="C67" s="206" t="s">
        <v>124</v>
      </c>
      <c r="D67" s="93"/>
      <c r="E67" s="107"/>
      <c r="F67" s="11"/>
      <c r="G67" s="51"/>
      <c r="H67" s="17"/>
      <c r="I67" s="17"/>
      <c r="J67" s="17"/>
      <c r="K67" s="12"/>
    </row>
    <row r="68" spans="1:11" ht="24" customHeight="1" x14ac:dyDescent="0.4">
      <c r="A68" s="9">
        <v>7</v>
      </c>
      <c r="B68" s="201" t="s">
        <v>122</v>
      </c>
      <c r="C68" s="204" t="s">
        <v>74</v>
      </c>
      <c r="D68" s="147" t="s">
        <v>3</v>
      </c>
      <c r="E68" s="95">
        <v>2</v>
      </c>
      <c r="F68" s="9">
        <v>20</v>
      </c>
      <c r="G68" s="50">
        <f>E68*F68</f>
        <v>40</v>
      </c>
      <c r="H68" s="168">
        <f>G68*50</f>
        <v>2000</v>
      </c>
      <c r="I68" s="99">
        <f>H68/60</f>
        <v>33.333333333333336</v>
      </c>
      <c r="J68" s="100">
        <f>TRUNC(I68)</f>
        <v>33</v>
      </c>
      <c r="K68" s="101">
        <f>H68-(J68*60)</f>
        <v>20</v>
      </c>
    </row>
    <row r="69" spans="1:11" ht="24" customHeight="1" x14ac:dyDescent="0.4">
      <c r="A69" s="11"/>
      <c r="B69" s="93"/>
      <c r="C69" s="206" t="s">
        <v>75</v>
      </c>
      <c r="D69" s="93"/>
      <c r="E69" s="107"/>
      <c r="F69" s="11"/>
      <c r="G69" s="51"/>
      <c r="H69" s="17"/>
      <c r="I69" s="17"/>
      <c r="J69" s="17"/>
      <c r="K69" s="23"/>
    </row>
    <row r="70" spans="1:11" ht="24" customHeight="1" x14ac:dyDescent="0.4">
      <c r="A70" s="11"/>
      <c r="B70" s="93"/>
      <c r="C70" s="207" t="s">
        <v>95</v>
      </c>
      <c r="D70" s="113"/>
      <c r="E70" s="107"/>
      <c r="F70" s="11"/>
      <c r="G70" s="51"/>
      <c r="H70" s="17"/>
      <c r="I70" s="17"/>
      <c r="J70" s="17"/>
      <c r="K70" s="23"/>
    </row>
    <row r="71" spans="1:11" ht="24" customHeight="1" x14ac:dyDescent="0.4">
      <c r="A71" s="9">
        <v>8</v>
      </c>
      <c r="B71" s="201" t="s">
        <v>122</v>
      </c>
      <c r="C71" s="206" t="s">
        <v>78</v>
      </c>
      <c r="D71" s="208" t="s">
        <v>76</v>
      </c>
      <c r="E71" s="95">
        <v>1</v>
      </c>
      <c r="F71" s="9">
        <v>20</v>
      </c>
      <c r="G71" s="50">
        <f>E71*F71</f>
        <v>20</v>
      </c>
      <c r="H71" s="168">
        <f>G71*50</f>
        <v>1000</v>
      </c>
      <c r="I71" s="99">
        <f>H71/60</f>
        <v>16.666666666666668</v>
      </c>
      <c r="J71" s="100">
        <f>TRUNC(I71)</f>
        <v>16</v>
      </c>
      <c r="K71" s="101">
        <f>H71-(J71*60)</f>
        <v>40</v>
      </c>
    </row>
    <row r="72" spans="1:11" ht="24" customHeight="1" x14ac:dyDescent="0.25">
      <c r="A72" s="15"/>
      <c r="B72" s="206"/>
      <c r="C72" s="206" t="s">
        <v>77</v>
      </c>
      <c r="D72" s="208"/>
      <c r="E72" s="107"/>
      <c r="F72" s="16"/>
      <c r="G72" s="51"/>
      <c r="H72" s="17"/>
      <c r="I72" s="53"/>
      <c r="J72" s="53"/>
      <c r="K72" s="11"/>
    </row>
    <row r="73" spans="1:11" ht="24" customHeight="1" x14ac:dyDescent="0.25">
      <c r="A73" s="18"/>
      <c r="B73" s="207"/>
      <c r="C73" s="206" t="s">
        <v>96</v>
      </c>
      <c r="D73" s="93"/>
      <c r="E73" s="115"/>
      <c r="F73" s="13"/>
      <c r="G73" s="52"/>
      <c r="H73" s="59"/>
      <c r="I73" s="54"/>
      <c r="J73" s="54"/>
      <c r="K73" s="12"/>
    </row>
    <row r="74" spans="1:11" ht="24" customHeight="1" x14ac:dyDescent="0.4">
      <c r="A74" s="9">
        <v>9</v>
      </c>
      <c r="B74" s="201" t="s">
        <v>122</v>
      </c>
      <c r="C74" s="209" t="s">
        <v>79</v>
      </c>
      <c r="D74" s="147" t="s">
        <v>97</v>
      </c>
      <c r="E74" s="95">
        <v>1</v>
      </c>
      <c r="F74" s="9">
        <v>20</v>
      </c>
      <c r="G74" s="50">
        <f>E74*F74</f>
        <v>20</v>
      </c>
      <c r="H74" s="168">
        <f>G74*50</f>
        <v>1000</v>
      </c>
      <c r="I74" s="99">
        <f>H74/60</f>
        <v>16.666666666666668</v>
      </c>
      <c r="J74" s="100">
        <f>TRUNC(I74)</f>
        <v>16</v>
      </c>
      <c r="K74" s="101">
        <f>H74-(J74*60)</f>
        <v>40</v>
      </c>
    </row>
    <row r="75" spans="1:11" ht="24" customHeight="1" x14ac:dyDescent="0.25">
      <c r="A75" s="15"/>
      <c r="B75" s="206"/>
      <c r="C75" s="210" t="s">
        <v>80</v>
      </c>
      <c r="D75" s="107"/>
      <c r="E75" s="107"/>
      <c r="F75" s="11"/>
      <c r="G75" s="51"/>
      <c r="H75" s="17"/>
      <c r="I75" s="17"/>
      <c r="J75" s="17"/>
      <c r="K75" s="11"/>
    </row>
    <row r="76" spans="1:11" ht="24" customHeight="1" x14ac:dyDescent="0.25">
      <c r="A76" s="18"/>
      <c r="B76" s="207"/>
      <c r="C76" s="210" t="s">
        <v>96</v>
      </c>
      <c r="D76" s="115"/>
      <c r="E76" s="115"/>
      <c r="F76" s="12"/>
      <c r="G76" s="52"/>
      <c r="H76" s="59"/>
      <c r="I76" s="59"/>
      <c r="J76" s="59"/>
      <c r="K76" s="12"/>
    </row>
    <row r="77" spans="1:11" ht="24" customHeight="1" x14ac:dyDescent="0.4">
      <c r="A77" s="9">
        <v>10</v>
      </c>
      <c r="B77" s="201" t="s">
        <v>122</v>
      </c>
      <c r="C77" s="212" t="s">
        <v>125</v>
      </c>
      <c r="D77" s="147" t="s">
        <v>71</v>
      </c>
      <c r="E77" s="126">
        <v>1</v>
      </c>
      <c r="F77" s="9">
        <v>20</v>
      </c>
      <c r="G77" s="50">
        <f>E77*F77</f>
        <v>20</v>
      </c>
      <c r="H77" s="168">
        <f>G77*50</f>
        <v>1000</v>
      </c>
      <c r="I77" s="99">
        <f>H77/60</f>
        <v>16.666666666666668</v>
      </c>
      <c r="J77" s="100">
        <f>TRUNC(I77)</f>
        <v>16</v>
      </c>
      <c r="K77" s="101">
        <f>H77-(J77*60)</f>
        <v>40</v>
      </c>
    </row>
    <row r="78" spans="1:11" ht="24" customHeight="1" x14ac:dyDescent="0.4">
      <c r="A78" s="11"/>
      <c r="B78" s="107"/>
      <c r="C78" s="213" t="s">
        <v>91</v>
      </c>
      <c r="D78" s="93"/>
      <c r="E78" s="211"/>
      <c r="F78" s="11"/>
      <c r="G78" s="51"/>
      <c r="H78" s="17"/>
      <c r="I78" s="17"/>
      <c r="J78" s="17"/>
      <c r="K78" s="23"/>
    </row>
    <row r="79" spans="1:11" ht="24" customHeight="1" x14ac:dyDescent="0.25">
      <c r="A79" s="15"/>
      <c r="B79" s="213"/>
      <c r="C79" s="191" t="s">
        <v>96</v>
      </c>
      <c r="D79" s="113"/>
      <c r="E79" s="211"/>
      <c r="F79" s="11"/>
      <c r="G79" s="51"/>
      <c r="H79" s="17"/>
      <c r="I79" s="17"/>
      <c r="J79" s="17"/>
      <c r="K79" s="12"/>
    </row>
    <row r="80" spans="1:11" ht="24" customHeight="1" x14ac:dyDescent="0.4">
      <c r="A80" s="9">
        <v>11</v>
      </c>
      <c r="B80" s="201" t="s">
        <v>122</v>
      </c>
      <c r="C80" s="212" t="s">
        <v>90</v>
      </c>
      <c r="D80" s="147" t="s">
        <v>97</v>
      </c>
      <c r="E80" s="95">
        <v>1</v>
      </c>
      <c r="F80" s="9">
        <v>20</v>
      </c>
      <c r="G80" s="50">
        <f>E80*F80</f>
        <v>20</v>
      </c>
      <c r="H80" s="168">
        <f>G80*50</f>
        <v>1000</v>
      </c>
      <c r="I80" s="99">
        <f>H80/60</f>
        <v>16.666666666666668</v>
      </c>
      <c r="J80" s="100">
        <f>TRUNC(I80)</f>
        <v>16</v>
      </c>
      <c r="K80" s="101">
        <f>H80-(J80*60)</f>
        <v>40</v>
      </c>
    </row>
    <row r="81" spans="1:16" ht="24" customHeight="1" x14ac:dyDescent="0.4">
      <c r="A81" s="11"/>
      <c r="B81" s="93"/>
      <c r="C81" s="213" t="s">
        <v>91</v>
      </c>
      <c r="D81" s="93"/>
      <c r="E81" s="107"/>
      <c r="F81" s="11"/>
      <c r="G81" s="51"/>
      <c r="H81" s="17"/>
      <c r="I81" s="17"/>
      <c r="J81" s="17"/>
      <c r="K81" s="23"/>
    </row>
    <row r="82" spans="1:16" ht="24" customHeight="1" x14ac:dyDescent="0.25">
      <c r="A82" s="18"/>
      <c r="B82" s="207"/>
      <c r="C82" s="191" t="s">
        <v>96</v>
      </c>
      <c r="D82" s="113"/>
      <c r="E82" s="115"/>
      <c r="F82" s="12"/>
      <c r="G82" s="52"/>
      <c r="H82" s="59"/>
      <c r="I82" s="59"/>
      <c r="J82" s="59"/>
      <c r="K82" s="12"/>
    </row>
    <row r="83" spans="1:16" ht="24" customHeight="1" x14ac:dyDescent="0.4">
      <c r="A83" s="55">
        <v>12</v>
      </c>
      <c r="B83" s="201" t="s">
        <v>122</v>
      </c>
      <c r="C83" s="204" t="s">
        <v>170</v>
      </c>
      <c r="D83" s="147" t="s">
        <v>3</v>
      </c>
      <c r="E83" s="147" t="s">
        <v>3</v>
      </c>
      <c r="F83" s="20" t="s">
        <v>3</v>
      </c>
      <c r="G83" s="20" t="s">
        <v>3</v>
      </c>
      <c r="H83" s="168">
        <f>J83*60</f>
        <v>1800</v>
      </c>
      <c r="I83" s="99">
        <f>H83/60</f>
        <v>30</v>
      </c>
      <c r="J83" s="149">
        <v>30</v>
      </c>
      <c r="K83" s="101">
        <f>H83-(J83*60)</f>
        <v>0</v>
      </c>
    </row>
    <row r="84" spans="1:16" ht="24" customHeight="1" x14ac:dyDescent="0.25">
      <c r="A84" s="21"/>
      <c r="B84" s="206"/>
      <c r="C84" s="206" t="s">
        <v>171</v>
      </c>
      <c r="D84" s="93"/>
      <c r="E84" s="211"/>
      <c r="F84" s="51"/>
      <c r="G84" s="51"/>
      <c r="H84" s="17"/>
      <c r="I84" s="17"/>
      <c r="J84" s="17"/>
      <c r="K84" s="51"/>
    </row>
    <row r="85" spans="1:16" ht="24" customHeight="1" x14ac:dyDescent="0.25">
      <c r="A85" s="24"/>
      <c r="B85" s="207"/>
      <c r="C85" s="207" t="s">
        <v>194</v>
      </c>
      <c r="D85" s="113"/>
      <c r="E85" s="140"/>
      <c r="F85" s="52"/>
      <c r="G85" s="52"/>
      <c r="H85" s="59"/>
      <c r="I85" s="59"/>
      <c r="J85" s="59"/>
      <c r="K85" s="52"/>
    </row>
    <row r="86" spans="1:16" ht="24" customHeight="1" x14ac:dyDescent="0.4">
      <c r="A86" s="244" t="s">
        <v>59</v>
      </c>
      <c r="B86" s="245"/>
      <c r="C86" s="245"/>
      <c r="D86" s="246"/>
      <c r="E86" s="61">
        <f>SUM(E50:E85)</f>
        <v>18</v>
      </c>
      <c r="F86" s="61"/>
      <c r="G86" s="34">
        <f>SUM(G50:G85)</f>
        <v>360</v>
      </c>
      <c r="H86" s="58">
        <f>SUM(H50:H85)</f>
        <v>19800</v>
      </c>
      <c r="I86" s="75">
        <f>H86/60</f>
        <v>330</v>
      </c>
      <c r="J86" s="76">
        <f>TRUNC(I86)</f>
        <v>330</v>
      </c>
      <c r="K86" s="77">
        <f>H86-(J86*60)</f>
        <v>0</v>
      </c>
    </row>
    <row r="87" spans="1:16" ht="24" customHeight="1" x14ac:dyDescent="0.25">
      <c r="A87" s="27"/>
      <c r="B87" s="28" t="s">
        <v>126</v>
      </c>
      <c r="D87" s="27"/>
      <c r="E87" s="29"/>
      <c r="F87" s="29"/>
      <c r="G87" s="29"/>
      <c r="H87" s="29"/>
      <c r="I87" s="29"/>
      <c r="J87" s="29"/>
    </row>
    <row r="88" spans="1:16" ht="24" customHeight="1" x14ac:dyDescent="0.25"/>
    <row r="89" spans="1:16" ht="24" customHeight="1" x14ac:dyDescent="0.25">
      <c r="A89" s="35" t="s">
        <v>67</v>
      </c>
      <c r="B89" s="22"/>
      <c r="C89" s="22"/>
      <c r="D89" s="17"/>
      <c r="E89" s="17"/>
      <c r="F89" s="17"/>
      <c r="G89" s="17"/>
      <c r="H89" s="17"/>
      <c r="I89" s="17"/>
      <c r="J89" s="17"/>
      <c r="K89" s="36"/>
      <c r="L89" s="17"/>
      <c r="M89" s="17"/>
      <c r="N89" s="17"/>
      <c r="O89" s="17"/>
      <c r="P89" s="17"/>
    </row>
    <row r="90" spans="1:16" ht="24" customHeight="1" x14ac:dyDescent="0.25">
      <c r="A90" s="22"/>
      <c r="B90" s="22"/>
      <c r="C90" s="22"/>
      <c r="D90" s="17"/>
      <c r="E90" s="17"/>
      <c r="F90" s="17"/>
      <c r="G90" s="17"/>
      <c r="H90" s="17"/>
      <c r="I90" s="17"/>
      <c r="J90" s="17"/>
      <c r="K90" s="17"/>
    </row>
    <row r="91" spans="1:16" ht="24" customHeight="1" x14ac:dyDescent="0.25">
      <c r="A91" s="22"/>
      <c r="B91" s="22"/>
      <c r="D91" s="37" t="s">
        <v>39</v>
      </c>
      <c r="F91" s="37"/>
      <c r="K91" s="17"/>
    </row>
    <row r="92" spans="1:16" ht="24" customHeight="1" x14ac:dyDescent="0.25">
      <c r="D92" s="37" t="s">
        <v>195</v>
      </c>
      <c r="F92" s="37"/>
    </row>
    <row r="93" spans="1:16" ht="24" customHeight="1" x14ac:dyDescent="0.25">
      <c r="D93" s="37" t="s">
        <v>203</v>
      </c>
      <c r="F93" s="37"/>
    </row>
    <row r="94" spans="1:16" ht="24" customHeight="1" x14ac:dyDescent="0.25"/>
    <row r="95" spans="1:16" ht="27.6" x14ac:dyDescent="0.25">
      <c r="A95" s="38" t="s">
        <v>41</v>
      </c>
      <c r="D95" s="39" t="s">
        <v>128</v>
      </c>
      <c r="E95" s="39" t="s">
        <v>129</v>
      </c>
    </row>
    <row r="97" spans="1:10" x14ac:dyDescent="0.25">
      <c r="B97" s="37" t="s">
        <v>42</v>
      </c>
      <c r="E97" s="37" t="s">
        <v>42</v>
      </c>
    </row>
    <row r="98" spans="1:10" x14ac:dyDescent="0.25">
      <c r="B98" s="37" t="s">
        <v>116</v>
      </c>
      <c r="E98" s="37" t="s">
        <v>117</v>
      </c>
    </row>
    <row r="99" spans="1:10" x14ac:dyDescent="0.25">
      <c r="B99" s="37" t="s">
        <v>204</v>
      </c>
      <c r="E99" s="37" t="s">
        <v>205</v>
      </c>
    </row>
    <row r="100" spans="1:10" x14ac:dyDescent="0.25">
      <c r="B100" s="37"/>
      <c r="E100" s="37"/>
    </row>
    <row r="101" spans="1:10" x14ac:dyDescent="0.25">
      <c r="B101" s="37"/>
      <c r="E101" s="37"/>
    </row>
    <row r="102" spans="1:10" x14ac:dyDescent="0.25">
      <c r="C102" s="243" t="s">
        <v>44</v>
      </c>
      <c r="D102" s="243"/>
      <c r="E102" s="243"/>
      <c r="F102" s="243"/>
    </row>
    <row r="103" spans="1:10" x14ac:dyDescent="0.25">
      <c r="C103" s="37" t="s">
        <v>118</v>
      </c>
      <c r="E103" s="37"/>
      <c r="F103" s="37"/>
      <c r="G103" s="37"/>
      <c r="H103" s="37"/>
      <c r="I103" s="37"/>
      <c r="J103" s="37"/>
    </row>
    <row r="104" spans="1:10" x14ac:dyDescent="0.25">
      <c r="C104" s="37" t="s">
        <v>119</v>
      </c>
      <c r="D104" s="37"/>
      <c r="E104" s="37"/>
      <c r="F104" s="37"/>
    </row>
    <row r="106" spans="1:10" x14ac:dyDescent="0.25">
      <c r="A106" s="7" t="s">
        <v>133</v>
      </c>
    </row>
    <row r="108" spans="1:10" x14ac:dyDescent="0.25">
      <c r="D108" s="37" t="s">
        <v>40</v>
      </c>
      <c r="F108" s="37"/>
    </row>
    <row r="109" spans="1:10" x14ac:dyDescent="0.25">
      <c r="D109" s="37" t="s">
        <v>206</v>
      </c>
      <c r="F109" s="37"/>
    </row>
    <row r="110" spans="1:10" x14ac:dyDescent="0.25">
      <c r="D110" s="37" t="s">
        <v>207</v>
      </c>
      <c r="F110" s="37"/>
    </row>
  </sheetData>
  <mergeCells count="17">
    <mergeCell ref="C102:F102"/>
    <mergeCell ref="A15:D15"/>
    <mergeCell ref="A47:A49"/>
    <mergeCell ref="C47:C49"/>
    <mergeCell ref="D47:D49"/>
    <mergeCell ref="E47:G47"/>
    <mergeCell ref="A86:D86"/>
    <mergeCell ref="J47:K47"/>
    <mergeCell ref="J48:K48"/>
    <mergeCell ref="A1:K1"/>
    <mergeCell ref="A2:K2"/>
    <mergeCell ref="A6:A8"/>
    <mergeCell ref="B6:B8"/>
    <mergeCell ref="C6:C8"/>
    <mergeCell ref="D6:D8"/>
    <mergeCell ref="E6:G6"/>
    <mergeCell ref="J6:K7"/>
  </mergeCells>
  <printOptions horizontalCentered="1"/>
  <pageMargins left="0.89375000000000004" right="0.19685039370078741" top="0.39370078740157483" bottom="0.19685039370078741" header="0.19685039370078741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zoomScaleNormal="100" zoomScalePageLayoutView="122" workbookViewId="0">
      <selection activeCell="I27" sqref="I27"/>
    </sheetView>
  </sheetViews>
  <sheetFormatPr defaultColWidth="9.09765625" defaultRowHeight="21" x14ac:dyDescent="0.25"/>
  <cols>
    <col min="1" max="1" width="3.796875" style="7" customWidth="1"/>
    <col min="2" max="2" width="4.8984375" style="7" customWidth="1"/>
    <col min="3" max="3" width="24.8984375" style="7" customWidth="1"/>
    <col min="4" max="4" width="7.59765625" style="7" customWidth="1"/>
    <col min="5" max="5" width="8.59765625" style="7" customWidth="1"/>
    <col min="6" max="6" width="8" style="7" customWidth="1"/>
    <col min="7" max="7" width="9.5" style="7" customWidth="1"/>
    <col min="8" max="8" width="15" style="37" customWidth="1"/>
    <col min="9" max="9" width="12" style="7" customWidth="1"/>
    <col min="10" max="10" width="7.19921875" style="7" customWidth="1"/>
    <col min="11" max="11" width="5.69921875" style="7" bestFit="1" customWidth="1"/>
    <col min="12" max="12" width="4.3984375" style="7" customWidth="1"/>
    <col min="13" max="13" width="9.3984375" style="7" hidden="1" customWidth="1"/>
    <col min="14" max="14" width="11" style="7" hidden="1" customWidth="1"/>
    <col min="15" max="15" width="5.5" style="7" customWidth="1"/>
    <col min="16" max="16" width="4.59765625" style="7" customWidth="1"/>
    <col min="17" max="20" width="0" style="7" hidden="1" customWidth="1"/>
    <col min="21" max="16384" width="9.09765625" style="7"/>
  </cols>
  <sheetData>
    <row r="1" spans="1:20" ht="23.4" x14ac:dyDescent="0.25">
      <c r="A1" s="233" t="s">
        <v>109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20" ht="23.4" x14ac:dyDescent="0.25">
      <c r="A2" s="233" t="s">
        <v>108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</row>
    <row r="3" spans="1:20" ht="11.4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9"/>
      <c r="N3" s="49"/>
      <c r="O3" s="49"/>
      <c r="P3" s="30"/>
    </row>
    <row r="4" spans="1:20" ht="23.4" x14ac:dyDescent="0.4">
      <c r="A4" s="30"/>
      <c r="B4" s="5" t="s">
        <v>192</v>
      </c>
      <c r="C4" s="30"/>
      <c r="D4" s="30"/>
      <c r="E4" s="30"/>
      <c r="F4" s="30"/>
      <c r="G4" s="158">
        <f>S5</f>
        <v>191</v>
      </c>
      <c r="H4" s="31" t="s">
        <v>138</v>
      </c>
      <c r="I4" s="159">
        <f>T5</f>
        <v>40</v>
      </c>
      <c r="J4" s="31" t="s">
        <v>136</v>
      </c>
      <c r="K4" s="30"/>
      <c r="L4" s="30"/>
      <c r="M4" s="49"/>
      <c r="N4" s="49"/>
      <c r="O4" s="49"/>
      <c r="P4" s="30"/>
      <c r="Q4" s="64" t="s">
        <v>134</v>
      </c>
      <c r="R4" s="64" t="s">
        <v>135</v>
      </c>
      <c r="S4" s="66" t="s">
        <v>31</v>
      </c>
      <c r="T4" s="66" t="s">
        <v>136</v>
      </c>
    </row>
    <row r="5" spans="1:20" ht="24" customHeight="1" x14ac:dyDescent="0.4">
      <c r="A5" s="42"/>
      <c r="B5" s="32" t="s">
        <v>48</v>
      </c>
      <c r="D5" s="8" t="s">
        <v>13</v>
      </c>
      <c r="E5" s="160">
        <f>O17</f>
        <v>97</v>
      </c>
      <c r="F5" s="43" t="s">
        <v>31</v>
      </c>
      <c r="G5" s="161">
        <f>P17</f>
        <v>30</v>
      </c>
      <c r="H5" s="37" t="s">
        <v>136</v>
      </c>
      <c r="Q5" s="74">
        <f>((E5+C21)*60)+(G5+E21)</f>
        <v>11500</v>
      </c>
      <c r="R5" s="75">
        <f>Q5/60</f>
        <v>191.66666666666666</v>
      </c>
      <c r="S5" s="76">
        <f>TRUNC(R5)</f>
        <v>191</v>
      </c>
      <c r="T5" s="77">
        <f>Q5-(S5*60)</f>
        <v>40</v>
      </c>
    </row>
    <row r="6" spans="1:20" ht="24" customHeight="1" x14ac:dyDescent="0.25">
      <c r="A6" s="234" t="s">
        <v>0</v>
      </c>
      <c r="B6" s="9"/>
      <c r="C6" s="234" t="s">
        <v>14</v>
      </c>
      <c r="D6" s="234" t="s">
        <v>1</v>
      </c>
      <c r="E6" s="229" t="s">
        <v>64</v>
      </c>
      <c r="F6" s="241"/>
      <c r="G6" s="241"/>
      <c r="H6" s="229" t="s">
        <v>6</v>
      </c>
      <c r="I6" s="241"/>
      <c r="J6" s="241"/>
      <c r="K6" s="241"/>
      <c r="L6" s="229" t="s">
        <v>22</v>
      </c>
      <c r="M6" s="241"/>
      <c r="N6" s="241"/>
      <c r="O6" s="241"/>
      <c r="P6" s="230"/>
    </row>
    <row r="7" spans="1:20" ht="24" customHeight="1" x14ac:dyDescent="0.25">
      <c r="A7" s="235"/>
      <c r="B7" s="87" t="s">
        <v>139</v>
      </c>
      <c r="C7" s="235"/>
      <c r="D7" s="240"/>
      <c r="E7" s="9" t="s">
        <v>10</v>
      </c>
      <c r="F7" s="9" t="s">
        <v>13</v>
      </c>
      <c r="G7" s="9" t="s">
        <v>11</v>
      </c>
      <c r="H7" s="253" t="s">
        <v>4</v>
      </c>
      <c r="I7" s="234" t="s">
        <v>5</v>
      </c>
      <c r="J7" s="10" t="s">
        <v>13</v>
      </c>
      <c r="K7" s="9" t="s">
        <v>9</v>
      </c>
      <c r="L7" s="249" t="s">
        <v>83</v>
      </c>
      <c r="M7" s="249"/>
      <c r="N7" s="249"/>
      <c r="O7" s="249"/>
      <c r="P7" s="232"/>
    </row>
    <row r="8" spans="1:20" ht="24" customHeight="1" x14ac:dyDescent="0.4">
      <c r="A8" s="235"/>
      <c r="B8" s="87" t="s">
        <v>140</v>
      </c>
      <c r="C8" s="235"/>
      <c r="D8" s="231"/>
      <c r="E8" s="12" t="s">
        <v>12</v>
      </c>
      <c r="F8" s="12" t="s">
        <v>63</v>
      </c>
      <c r="G8" s="12" t="s">
        <v>12</v>
      </c>
      <c r="H8" s="254"/>
      <c r="I8" s="236"/>
      <c r="J8" s="13" t="s">
        <v>12</v>
      </c>
      <c r="K8" s="12" t="s">
        <v>12</v>
      </c>
      <c r="L8" s="41" t="s">
        <v>8</v>
      </c>
      <c r="M8" s="64" t="s">
        <v>134</v>
      </c>
      <c r="N8" s="64" t="s">
        <v>135</v>
      </c>
      <c r="O8" s="66" t="s">
        <v>31</v>
      </c>
      <c r="P8" s="66" t="s">
        <v>136</v>
      </c>
    </row>
    <row r="9" spans="1:20" ht="24" customHeight="1" x14ac:dyDescent="0.4">
      <c r="A9" s="95">
        <v>1</v>
      </c>
      <c r="B9" s="96">
        <v>1</v>
      </c>
      <c r="C9" s="202" t="s">
        <v>68</v>
      </c>
      <c r="D9" s="110" t="s">
        <v>85</v>
      </c>
      <c r="E9" s="93">
        <v>16</v>
      </c>
      <c r="F9" s="11">
        <v>7</v>
      </c>
      <c r="G9" s="11">
        <f>E9*F9</f>
        <v>112</v>
      </c>
      <c r="H9" s="106" t="s">
        <v>92</v>
      </c>
      <c r="I9" s="107" t="s">
        <v>24</v>
      </c>
      <c r="J9" s="96">
        <v>4</v>
      </c>
      <c r="K9" s="17">
        <f>SUM(J9:J12)</f>
        <v>10</v>
      </c>
      <c r="L9" s="9">
        <f>G9-K9</f>
        <v>102</v>
      </c>
      <c r="M9" s="98">
        <f>L9*50</f>
        <v>5100</v>
      </c>
      <c r="N9" s="99">
        <f>M9/60</f>
        <v>85</v>
      </c>
      <c r="O9" s="100">
        <f>TRUNC(N9)</f>
        <v>85</v>
      </c>
      <c r="P9" s="101">
        <f>M9-(O9*60)</f>
        <v>0</v>
      </c>
    </row>
    <row r="10" spans="1:20" ht="24" customHeight="1" x14ac:dyDescent="0.25">
      <c r="A10" s="213"/>
      <c r="B10" s="206"/>
      <c r="C10" s="214"/>
      <c r="D10" s="112"/>
      <c r="E10" s="93"/>
      <c r="F10" s="11"/>
      <c r="G10" s="11"/>
      <c r="H10" s="106" t="s">
        <v>93</v>
      </c>
      <c r="I10" s="107" t="s">
        <v>24</v>
      </c>
      <c r="J10" s="93">
        <v>2</v>
      </c>
      <c r="K10" s="17"/>
      <c r="L10" s="11"/>
      <c r="M10" s="51"/>
      <c r="N10" s="51"/>
      <c r="O10" s="51"/>
      <c r="P10" s="11"/>
    </row>
    <row r="11" spans="1:20" ht="24" customHeight="1" x14ac:dyDescent="0.25">
      <c r="A11" s="213"/>
      <c r="B11" s="206"/>
      <c r="C11" s="214"/>
      <c r="D11" s="112"/>
      <c r="E11" s="93"/>
      <c r="F11" s="11"/>
      <c r="G11" s="11"/>
      <c r="H11" s="106" t="s">
        <v>86</v>
      </c>
      <c r="I11" s="107" t="s">
        <v>24</v>
      </c>
      <c r="J11" s="93">
        <v>2</v>
      </c>
      <c r="K11" s="17"/>
      <c r="L11" s="11"/>
      <c r="M11" s="51"/>
      <c r="N11" s="51"/>
      <c r="O11" s="51"/>
      <c r="P11" s="11"/>
    </row>
    <row r="12" spans="1:20" ht="24" customHeight="1" x14ac:dyDescent="0.25">
      <c r="A12" s="213"/>
      <c r="B12" s="206"/>
      <c r="C12" s="214"/>
      <c r="D12" s="112"/>
      <c r="E12" s="93"/>
      <c r="F12" s="11"/>
      <c r="G12" s="11"/>
      <c r="H12" s="106" t="s">
        <v>87</v>
      </c>
      <c r="I12" s="107" t="s">
        <v>24</v>
      </c>
      <c r="J12" s="93">
        <v>2</v>
      </c>
      <c r="K12" s="17"/>
      <c r="L12" s="11"/>
      <c r="M12" s="51"/>
      <c r="N12" s="51"/>
      <c r="O12" s="51"/>
      <c r="P12" s="11"/>
    </row>
    <row r="13" spans="1:20" ht="24" customHeight="1" x14ac:dyDescent="0.4">
      <c r="A13" s="96">
        <v>2</v>
      </c>
      <c r="B13" s="95">
        <v>1</v>
      </c>
      <c r="C13" s="215" t="s">
        <v>69</v>
      </c>
      <c r="D13" s="110" t="s">
        <v>72</v>
      </c>
      <c r="E13" s="96">
        <v>2</v>
      </c>
      <c r="F13" s="10">
        <v>7</v>
      </c>
      <c r="G13" s="9">
        <f>E13*F13</f>
        <v>14</v>
      </c>
      <c r="H13" s="94" t="s">
        <v>93</v>
      </c>
      <c r="I13" s="95" t="s">
        <v>24</v>
      </c>
      <c r="J13" s="96">
        <v>2</v>
      </c>
      <c r="K13" s="9">
        <f>SUM(J13:J15)</f>
        <v>6</v>
      </c>
      <c r="L13" s="10">
        <f>G13-K13</f>
        <v>8</v>
      </c>
      <c r="M13" s="98">
        <f>L13*50</f>
        <v>400</v>
      </c>
      <c r="N13" s="99">
        <f>M13/60</f>
        <v>6.666666666666667</v>
      </c>
      <c r="O13" s="100">
        <f>TRUNC(N13)</f>
        <v>6</v>
      </c>
      <c r="P13" s="101">
        <f>M13-(O13*60)</f>
        <v>40</v>
      </c>
    </row>
    <row r="14" spans="1:20" ht="24" customHeight="1" x14ac:dyDescent="0.4">
      <c r="A14" s="93"/>
      <c r="B14" s="107"/>
      <c r="C14" s="206" t="s">
        <v>70</v>
      </c>
      <c r="D14" s="112"/>
      <c r="E14" s="93"/>
      <c r="F14" s="16"/>
      <c r="G14" s="11"/>
      <c r="H14" s="106" t="s">
        <v>86</v>
      </c>
      <c r="I14" s="107" t="s">
        <v>24</v>
      </c>
      <c r="J14" s="93">
        <v>2</v>
      </c>
      <c r="K14" s="11"/>
      <c r="L14" s="16"/>
      <c r="M14" s="53"/>
      <c r="N14" s="53"/>
      <c r="O14" s="53"/>
      <c r="P14" s="44"/>
    </row>
    <row r="15" spans="1:20" ht="24" customHeight="1" x14ac:dyDescent="0.25">
      <c r="A15" s="207"/>
      <c r="B15" s="191"/>
      <c r="C15" s="207"/>
      <c r="D15" s="145"/>
      <c r="E15" s="113"/>
      <c r="F15" s="13"/>
      <c r="G15" s="12"/>
      <c r="H15" s="114" t="s">
        <v>87</v>
      </c>
      <c r="I15" s="115" t="s">
        <v>24</v>
      </c>
      <c r="J15" s="113">
        <v>2</v>
      </c>
      <c r="K15" s="12"/>
      <c r="L15" s="12"/>
      <c r="M15" s="52"/>
      <c r="N15" s="52"/>
      <c r="O15" s="52"/>
      <c r="P15" s="12"/>
    </row>
    <row r="16" spans="1:20" ht="24" customHeight="1" x14ac:dyDescent="0.4">
      <c r="A16" s="93">
        <v>3</v>
      </c>
      <c r="B16" s="93">
        <v>1</v>
      </c>
      <c r="C16" s="206" t="s">
        <v>73</v>
      </c>
      <c r="D16" s="93" t="s">
        <v>71</v>
      </c>
      <c r="E16" s="93">
        <v>1</v>
      </c>
      <c r="F16" s="11">
        <v>7</v>
      </c>
      <c r="G16" s="11">
        <f>E16*F16</f>
        <v>7</v>
      </c>
      <c r="H16" s="45" t="s">
        <v>3</v>
      </c>
      <c r="I16" s="45" t="s">
        <v>3</v>
      </c>
      <c r="J16" s="45" t="s">
        <v>3</v>
      </c>
      <c r="K16" s="46">
        <v>0</v>
      </c>
      <c r="L16" s="16">
        <f>G16-K16</f>
        <v>7</v>
      </c>
      <c r="M16" s="98">
        <f>L16*50</f>
        <v>350</v>
      </c>
      <c r="N16" s="99">
        <f>M16/60</f>
        <v>5.833333333333333</v>
      </c>
      <c r="O16" s="100">
        <f>TRUNC(N16)</f>
        <v>5</v>
      </c>
      <c r="P16" s="101">
        <f>M16-(O16*60)</f>
        <v>50</v>
      </c>
    </row>
    <row r="17" spans="1:16" ht="24" customHeight="1" x14ac:dyDescent="0.4">
      <c r="A17" s="244" t="s">
        <v>59</v>
      </c>
      <c r="B17" s="245"/>
      <c r="C17" s="245"/>
      <c r="D17" s="246"/>
      <c r="E17" s="34">
        <f>SUM(E9:E16)</f>
        <v>19</v>
      </c>
      <c r="F17" s="34"/>
      <c r="G17" s="26">
        <f>SUM(G9:G16)</f>
        <v>133</v>
      </c>
      <c r="H17" s="3"/>
      <c r="I17" s="4"/>
      <c r="J17" s="2"/>
      <c r="K17" s="25">
        <f>SUM(K9:K16)</f>
        <v>16</v>
      </c>
      <c r="L17" s="25">
        <f>SUM(L9:L16)</f>
        <v>117</v>
      </c>
      <c r="M17" s="98">
        <f>L17*50</f>
        <v>5850</v>
      </c>
      <c r="N17" s="99">
        <f>M17/60</f>
        <v>97.5</v>
      </c>
      <c r="O17" s="123">
        <f>TRUNC(N17)</f>
        <v>97</v>
      </c>
      <c r="P17" s="124">
        <f>M17-(O17*60)</f>
        <v>30</v>
      </c>
    </row>
    <row r="18" spans="1:16" ht="24" customHeight="1" x14ac:dyDescent="0.25">
      <c r="A18" s="27"/>
      <c r="B18" s="27"/>
      <c r="C18" s="28" t="s">
        <v>127</v>
      </c>
      <c r="D18" s="27"/>
      <c r="E18" s="29"/>
      <c r="F18" s="29"/>
      <c r="G18" s="29"/>
      <c r="H18" s="17"/>
      <c r="I18" s="17"/>
      <c r="J18" s="29"/>
      <c r="K18" s="29"/>
      <c r="L18" s="29"/>
      <c r="M18" s="29"/>
      <c r="N18" s="29"/>
      <c r="O18" s="29"/>
    </row>
    <row r="19" spans="1:16" ht="24" customHeight="1" x14ac:dyDescent="0.25">
      <c r="A19" s="27"/>
      <c r="B19" s="27"/>
      <c r="C19" s="28"/>
      <c r="D19" s="27"/>
      <c r="E19" s="29"/>
      <c r="F19" s="29"/>
      <c r="G19" s="29"/>
      <c r="H19" s="17"/>
      <c r="I19" s="17"/>
      <c r="J19" s="29"/>
      <c r="K19" s="29"/>
      <c r="L19" s="29"/>
      <c r="M19" s="29"/>
      <c r="N19" s="29"/>
      <c r="O19" s="29"/>
    </row>
    <row r="20" spans="1:16" ht="24" customHeight="1" x14ac:dyDescent="0.25">
      <c r="A20" s="6"/>
      <c r="B20" s="6" t="s">
        <v>100</v>
      </c>
      <c r="D20" s="8"/>
      <c r="E20" s="1"/>
      <c r="F20" s="1"/>
      <c r="G20" s="1"/>
      <c r="H20" s="8"/>
    </row>
    <row r="21" spans="1:16" ht="24" customHeight="1" x14ac:dyDescent="0.25">
      <c r="A21" s="252" t="s">
        <v>13</v>
      </c>
      <c r="B21" s="252"/>
      <c r="C21" s="162">
        <f>O46</f>
        <v>94</v>
      </c>
      <c r="D21" s="8" t="s">
        <v>31</v>
      </c>
      <c r="E21" s="160">
        <f>P46</f>
        <v>10</v>
      </c>
      <c r="F21" s="48" t="s">
        <v>136</v>
      </c>
      <c r="G21" s="1"/>
      <c r="H21" s="8"/>
    </row>
    <row r="22" spans="1:16" ht="24" customHeight="1" x14ac:dyDescent="0.25">
      <c r="A22" s="234" t="s">
        <v>0</v>
      </c>
      <c r="B22" s="9"/>
      <c r="C22" s="234" t="s">
        <v>37</v>
      </c>
      <c r="D22" s="234" t="s">
        <v>1</v>
      </c>
      <c r="E22" s="247" t="s">
        <v>57</v>
      </c>
      <c r="F22" s="248"/>
      <c r="G22" s="248"/>
      <c r="H22" s="229" t="s">
        <v>6</v>
      </c>
      <c r="I22" s="241"/>
      <c r="J22" s="241"/>
      <c r="K22" s="241"/>
      <c r="L22" s="229" t="s">
        <v>65</v>
      </c>
      <c r="M22" s="241"/>
      <c r="N22" s="241"/>
      <c r="O22" s="241"/>
      <c r="P22" s="230"/>
    </row>
    <row r="23" spans="1:16" ht="24" customHeight="1" x14ac:dyDescent="0.25">
      <c r="A23" s="235"/>
      <c r="B23" s="87" t="s">
        <v>139</v>
      </c>
      <c r="C23" s="235"/>
      <c r="D23" s="235"/>
      <c r="E23" s="9" t="s">
        <v>10</v>
      </c>
      <c r="F23" s="9" t="s">
        <v>13</v>
      </c>
      <c r="G23" s="9" t="s">
        <v>11</v>
      </c>
      <c r="H23" s="250" t="s">
        <v>4</v>
      </c>
      <c r="I23" s="234" t="s">
        <v>5</v>
      </c>
      <c r="J23" s="10" t="s">
        <v>13</v>
      </c>
      <c r="K23" s="9" t="s">
        <v>9</v>
      </c>
      <c r="L23" s="249" t="s">
        <v>83</v>
      </c>
      <c r="M23" s="249"/>
      <c r="N23" s="249"/>
      <c r="O23" s="249"/>
      <c r="P23" s="232"/>
    </row>
    <row r="24" spans="1:16" ht="24" customHeight="1" x14ac:dyDescent="0.4">
      <c r="A24" s="235"/>
      <c r="B24" s="87" t="s">
        <v>140</v>
      </c>
      <c r="C24" s="235"/>
      <c r="D24" s="235"/>
      <c r="E24" s="11" t="s">
        <v>12</v>
      </c>
      <c r="F24" s="12" t="s">
        <v>63</v>
      </c>
      <c r="G24" s="11" t="s">
        <v>12</v>
      </c>
      <c r="H24" s="251"/>
      <c r="I24" s="236"/>
      <c r="J24" s="16" t="s">
        <v>12</v>
      </c>
      <c r="K24" s="11" t="s">
        <v>12</v>
      </c>
      <c r="L24" s="40" t="s">
        <v>8</v>
      </c>
      <c r="M24" s="64" t="s">
        <v>134</v>
      </c>
      <c r="N24" s="64" t="s">
        <v>135</v>
      </c>
      <c r="O24" s="66" t="s">
        <v>31</v>
      </c>
      <c r="P24" s="66" t="s">
        <v>136</v>
      </c>
    </row>
    <row r="25" spans="1:16" ht="24" customHeight="1" x14ac:dyDescent="0.4">
      <c r="A25" s="96">
        <v>1</v>
      </c>
      <c r="B25" s="96">
        <v>1</v>
      </c>
      <c r="C25" s="204" t="s">
        <v>74</v>
      </c>
      <c r="D25" s="205" t="s">
        <v>3</v>
      </c>
      <c r="E25" s="95">
        <v>2</v>
      </c>
      <c r="F25" s="9">
        <v>7</v>
      </c>
      <c r="G25" s="14">
        <f>E25*F25</f>
        <v>14</v>
      </c>
      <c r="H25" s="106" t="s">
        <v>92</v>
      </c>
      <c r="I25" s="107" t="s">
        <v>24</v>
      </c>
      <c r="J25" s="96">
        <v>2</v>
      </c>
      <c r="K25" s="14">
        <f>SUM(J25:J27)</f>
        <v>2</v>
      </c>
      <c r="L25" s="9">
        <f>G25-K25</f>
        <v>12</v>
      </c>
      <c r="M25" s="98">
        <f>L25*50</f>
        <v>600</v>
      </c>
      <c r="N25" s="99">
        <f>M25/60</f>
        <v>10</v>
      </c>
      <c r="O25" s="100">
        <f>TRUNC(N25)</f>
        <v>10</v>
      </c>
      <c r="P25" s="101">
        <f>M25-(O25*60)</f>
        <v>0</v>
      </c>
    </row>
    <row r="26" spans="1:16" ht="24" customHeight="1" x14ac:dyDescent="0.25">
      <c r="A26" s="206"/>
      <c r="B26" s="206"/>
      <c r="C26" s="206" t="s">
        <v>75</v>
      </c>
      <c r="D26" s="107"/>
      <c r="E26" s="107"/>
      <c r="F26" s="11"/>
      <c r="G26" s="17"/>
      <c r="H26" s="106"/>
      <c r="I26" s="211"/>
      <c r="J26" s="93"/>
      <c r="K26" s="17"/>
      <c r="L26" s="11"/>
      <c r="M26" s="40"/>
      <c r="N26" s="40"/>
      <c r="O26" s="40"/>
      <c r="P26" s="40"/>
    </row>
    <row r="27" spans="1:16" ht="24" customHeight="1" x14ac:dyDescent="0.25">
      <c r="A27" s="207"/>
      <c r="B27" s="207"/>
      <c r="C27" s="207" t="s">
        <v>88</v>
      </c>
      <c r="D27" s="115"/>
      <c r="E27" s="115"/>
      <c r="F27" s="12"/>
      <c r="G27" s="19"/>
      <c r="H27" s="114"/>
      <c r="I27" s="140"/>
      <c r="J27" s="113"/>
      <c r="K27" s="19"/>
      <c r="L27" s="12"/>
      <c r="M27" s="60"/>
      <c r="N27" s="60"/>
      <c r="O27" s="60"/>
      <c r="P27" s="41"/>
    </row>
    <row r="28" spans="1:16" ht="24" customHeight="1" x14ac:dyDescent="0.4">
      <c r="A28" s="93">
        <v>2</v>
      </c>
      <c r="B28" s="93">
        <v>1</v>
      </c>
      <c r="C28" s="216" t="s">
        <v>78</v>
      </c>
      <c r="D28" s="208" t="s">
        <v>76</v>
      </c>
      <c r="E28" s="107">
        <v>1</v>
      </c>
      <c r="F28" s="11">
        <v>7</v>
      </c>
      <c r="G28" s="17">
        <f>E28*F28</f>
        <v>7</v>
      </c>
      <c r="H28" s="218" t="s">
        <v>3</v>
      </c>
      <c r="I28" s="218" t="s">
        <v>3</v>
      </c>
      <c r="J28" s="218" t="s">
        <v>3</v>
      </c>
      <c r="K28" s="46">
        <v>0</v>
      </c>
      <c r="L28" s="16">
        <f>G28-K28</f>
        <v>7</v>
      </c>
      <c r="M28" s="98">
        <f>L28*50</f>
        <v>350</v>
      </c>
      <c r="N28" s="99">
        <f>M28/60</f>
        <v>5.833333333333333</v>
      </c>
      <c r="O28" s="100">
        <f>TRUNC(N28)</f>
        <v>5</v>
      </c>
      <c r="P28" s="101">
        <f>M28-(O28*60)</f>
        <v>50</v>
      </c>
    </row>
    <row r="29" spans="1:16" ht="24" customHeight="1" x14ac:dyDescent="0.25">
      <c r="A29" s="93"/>
      <c r="B29" s="93"/>
      <c r="C29" s="217" t="s">
        <v>77</v>
      </c>
      <c r="D29" s="208"/>
      <c r="E29" s="107"/>
      <c r="F29" s="11"/>
      <c r="G29" s="17"/>
      <c r="H29" s="106"/>
      <c r="I29" s="93"/>
      <c r="J29" s="93"/>
      <c r="K29" s="17"/>
      <c r="L29" s="16"/>
      <c r="M29" s="53"/>
      <c r="N29" s="53"/>
      <c r="O29" s="53"/>
      <c r="P29" s="47"/>
    </row>
    <row r="30" spans="1:16" ht="24" customHeight="1" x14ac:dyDescent="0.25">
      <c r="A30" s="206"/>
      <c r="B30" s="206"/>
      <c r="C30" s="206" t="s">
        <v>89</v>
      </c>
      <c r="D30" s="93"/>
      <c r="E30" s="107"/>
      <c r="F30" s="11"/>
      <c r="G30" s="17"/>
      <c r="H30" s="219"/>
      <c r="I30" s="113"/>
      <c r="J30" s="93"/>
      <c r="K30" s="11"/>
      <c r="L30" s="16"/>
      <c r="M30" s="53"/>
      <c r="N30" s="53"/>
      <c r="O30" s="53"/>
      <c r="P30" s="12"/>
    </row>
    <row r="31" spans="1:16" ht="24" customHeight="1" x14ac:dyDescent="0.4">
      <c r="A31" s="95">
        <v>3</v>
      </c>
      <c r="B31" s="96">
        <v>1</v>
      </c>
      <c r="C31" s="209" t="s">
        <v>79</v>
      </c>
      <c r="D31" s="147" t="s">
        <v>81</v>
      </c>
      <c r="E31" s="126">
        <v>1</v>
      </c>
      <c r="F31" s="9">
        <v>7</v>
      </c>
      <c r="G31" s="33">
        <f>E31*F31</f>
        <v>7</v>
      </c>
      <c r="H31" s="218" t="s">
        <v>3</v>
      </c>
      <c r="I31" s="218" t="s">
        <v>3</v>
      </c>
      <c r="J31" s="220" t="s">
        <v>3</v>
      </c>
      <c r="K31" s="46">
        <v>0</v>
      </c>
      <c r="L31" s="9">
        <f>G31-K31</f>
        <v>7</v>
      </c>
      <c r="M31" s="98">
        <f>L31*50</f>
        <v>350</v>
      </c>
      <c r="N31" s="99">
        <f>M31/60</f>
        <v>5.833333333333333</v>
      </c>
      <c r="O31" s="100">
        <f>TRUNC(N31)</f>
        <v>5</v>
      </c>
      <c r="P31" s="101">
        <f>M31-(O31*60)</f>
        <v>50</v>
      </c>
    </row>
    <row r="32" spans="1:16" ht="24" customHeight="1" x14ac:dyDescent="0.25">
      <c r="A32" s="213"/>
      <c r="B32" s="206"/>
      <c r="C32" s="210" t="s">
        <v>80</v>
      </c>
      <c r="D32" s="93"/>
      <c r="E32" s="211"/>
      <c r="F32" s="11"/>
      <c r="G32" s="40"/>
      <c r="H32" s="106"/>
      <c r="I32" s="93"/>
      <c r="J32" s="93"/>
      <c r="K32" s="16"/>
      <c r="L32" s="11"/>
      <c r="M32" s="51"/>
      <c r="N32" s="51"/>
      <c r="O32" s="51"/>
      <c r="P32" s="11"/>
    </row>
    <row r="33" spans="1:16" ht="24" customHeight="1" x14ac:dyDescent="0.25">
      <c r="A33" s="213"/>
      <c r="B33" s="206"/>
      <c r="C33" s="210" t="s">
        <v>89</v>
      </c>
      <c r="D33" s="93"/>
      <c r="E33" s="211"/>
      <c r="F33" s="11"/>
      <c r="G33" s="40"/>
      <c r="H33" s="114"/>
      <c r="I33" s="113"/>
      <c r="J33" s="113"/>
      <c r="K33" s="16"/>
      <c r="L33" s="11"/>
      <c r="M33" s="51"/>
      <c r="N33" s="51"/>
      <c r="O33" s="51"/>
      <c r="P33" s="11"/>
    </row>
    <row r="34" spans="1:16" ht="24" customHeight="1" x14ac:dyDescent="0.4">
      <c r="A34" s="95">
        <v>4</v>
      </c>
      <c r="B34" s="96">
        <v>1</v>
      </c>
      <c r="C34" s="209" t="s">
        <v>90</v>
      </c>
      <c r="D34" s="147" t="s">
        <v>81</v>
      </c>
      <c r="E34" s="126">
        <v>1</v>
      </c>
      <c r="F34" s="9">
        <v>7</v>
      </c>
      <c r="G34" s="33">
        <f>E34*F34</f>
        <v>7</v>
      </c>
      <c r="H34" s="94" t="s">
        <v>93</v>
      </c>
      <c r="I34" s="96" t="s">
        <v>24</v>
      </c>
      <c r="J34" s="96">
        <v>1</v>
      </c>
      <c r="K34" s="14">
        <f>SUM(J34:J36)</f>
        <v>3</v>
      </c>
      <c r="L34" s="9">
        <f>G34-K34</f>
        <v>4</v>
      </c>
      <c r="M34" s="98">
        <f>L34*50</f>
        <v>200</v>
      </c>
      <c r="N34" s="99">
        <f>M34/60</f>
        <v>3.3333333333333335</v>
      </c>
      <c r="O34" s="100">
        <f>TRUNC(N34)</f>
        <v>3</v>
      </c>
      <c r="P34" s="101">
        <f>M34-(O34*60)</f>
        <v>20</v>
      </c>
    </row>
    <row r="35" spans="1:16" ht="24" customHeight="1" x14ac:dyDescent="0.25">
      <c r="A35" s="213"/>
      <c r="B35" s="206"/>
      <c r="C35" s="210" t="s">
        <v>91</v>
      </c>
      <c r="D35" s="93"/>
      <c r="E35" s="211"/>
      <c r="F35" s="11"/>
      <c r="G35" s="40"/>
      <c r="H35" s="106" t="s">
        <v>86</v>
      </c>
      <c r="I35" s="93" t="s">
        <v>24</v>
      </c>
      <c r="J35" s="93">
        <v>1</v>
      </c>
      <c r="K35" s="16"/>
      <c r="L35" s="11"/>
      <c r="M35" s="51"/>
      <c r="N35" s="51"/>
      <c r="O35" s="51"/>
      <c r="P35" s="11"/>
    </row>
    <row r="36" spans="1:16" ht="24" customHeight="1" x14ac:dyDescent="0.25">
      <c r="A36" s="213"/>
      <c r="B36" s="206"/>
      <c r="C36" s="210" t="s">
        <v>89</v>
      </c>
      <c r="D36" s="93"/>
      <c r="E36" s="211"/>
      <c r="F36" s="11"/>
      <c r="G36" s="40"/>
      <c r="H36" s="114" t="s">
        <v>87</v>
      </c>
      <c r="I36" s="113" t="s">
        <v>24</v>
      </c>
      <c r="J36" s="93">
        <v>1</v>
      </c>
      <c r="K36" s="16"/>
      <c r="L36" s="11"/>
      <c r="M36" s="51"/>
      <c r="N36" s="51"/>
      <c r="O36" s="51"/>
      <c r="P36" s="11"/>
    </row>
    <row r="37" spans="1:16" ht="24" customHeight="1" x14ac:dyDescent="0.4">
      <c r="A37" s="95">
        <v>5</v>
      </c>
      <c r="B37" s="96">
        <v>1</v>
      </c>
      <c r="C37" s="202" t="s">
        <v>51</v>
      </c>
      <c r="D37" s="110" t="s">
        <v>71</v>
      </c>
      <c r="E37" s="96">
        <v>1</v>
      </c>
      <c r="F37" s="9">
        <v>7</v>
      </c>
      <c r="G37" s="9">
        <f>E37*F37</f>
        <v>7</v>
      </c>
      <c r="H37" s="221" t="s">
        <v>3</v>
      </c>
      <c r="I37" s="221" t="s">
        <v>3</v>
      </c>
      <c r="J37" s="220" t="s">
        <v>3</v>
      </c>
      <c r="K37" s="46">
        <v>0</v>
      </c>
      <c r="L37" s="9">
        <f>G37-K37</f>
        <v>7</v>
      </c>
      <c r="M37" s="98">
        <f>L37*50</f>
        <v>350</v>
      </c>
      <c r="N37" s="99">
        <f>M37/60</f>
        <v>5.833333333333333</v>
      </c>
      <c r="O37" s="100">
        <f>TRUNC(N37)</f>
        <v>5</v>
      </c>
      <c r="P37" s="101">
        <f>M37-(O37*60)</f>
        <v>50</v>
      </c>
    </row>
    <row r="38" spans="1:16" ht="24" customHeight="1" x14ac:dyDescent="0.25">
      <c r="A38" s="213"/>
      <c r="B38" s="206"/>
      <c r="C38" s="214" t="s">
        <v>52</v>
      </c>
      <c r="D38" s="112"/>
      <c r="E38" s="93"/>
      <c r="F38" s="11"/>
      <c r="G38" s="11"/>
      <c r="H38" s="106"/>
      <c r="I38" s="107"/>
      <c r="J38" s="93"/>
      <c r="K38" s="17"/>
      <c r="L38" s="11"/>
      <c r="M38" s="51"/>
      <c r="N38" s="51"/>
      <c r="O38" s="51"/>
      <c r="P38" s="11"/>
    </row>
    <row r="39" spans="1:16" ht="24" customHeight="1" x14ac:dyDescent="0.25">
      <c r="A39" s="213"/>
      <c r="B39" s="206"/>
      <c r="C39" s="214" t="s">
        <v>107</v>
      </c>
      <c r="D39" s="112"/>
      <c r="E39" s="93"/>
      <c r="F39" s="11"/>
      <c r="G39" s="11"/>
      <c r="H39" s="114"/>
      <c r="I39" s="115"/>
      <c r="J39" s="113"/>
      <c r="K39" s="17"/>
      <c r="L39" s="11"/>
      <c r="M39" s="51"/>
      <c r="N39" s="51"/>
      <c r="O39" s="51"/>
      <c r="P39" s="11"/>
    </row>
    <row r="40" spans="1:16" ht="24" customHeight="1" x14ac:dyDescent="0.4">
      <c r="A40" s="95">
        <v>6</v>
      </c>
      <c r="B40" s="95">
        <v>1</v>
      </c>
      <c r="C40" s="215" t="s">
        <v>82</v>
      </c>
      <c r="D40" s="147" t="s">
        <v>3</v>
      </c>
      <c r="E40" s="96">
        <v>6</v>
      </c>
      <c r="F40" s="33">
        <v>7</v>
      </c>
      <c r="G40" s="14">
        <f>E40*F40</f>
        <v>42</v>
      </c>
      <c r="H40" s="106" t="s">
        <v>92</v>
      </c>
      <c r="I40" s="107" t="s">
        <v>24</v>
      </c>
      <c r="J40" s="93">
        <v>2</v>
      </c>
      <c r="K40" s="14">
        <f>SUM(J40:J42)</f>
        <v>2</v>
      </c>
      <c r="L40" s="9">
        <f>G40-K40</f>
        <v>40</v>
      </c>
      <c r="M40" s="98">
        <f>L40*50</f>
        <v>2000</v>
      </c>
      <c r="N40" s="99">
        <f>M40/60</f>
        <v>33.333333333333336</v>
      </c>
      <c r="O40" s="100">
        <f>TRUNC(N40)</f>
        <v>33</v>
      </c>
      <c r="P40" s="101">
        <f>M40-(O40*60)</f>
        <v>20</v>
      </c>
    </row>
    <row r="41" spans="1:16" ht="24" customHeight="1" x14ac:dyDescent="0.25">
      <c r="A41" s="213"/>
      <c r="B41" s="213"/>
      <c r="C41" s="206" t="s">
        <v>52</v>
      </c>
      <c r="D41" s="93"/>
      <c r="E41" s="93"/>
      <c r="F41" s="40"/>
      <c r="G41" s="17"/>
      <c r="H41" s="106"/>
      <c r="I41" s="93"/>
      <c r="J41" s="112"/>
      <c r="K41" s="17"/>
      <c r="L41" s="11"/>
      <c r="M41" s="51"/>
      <c r="N41" s="51"/>
      <c r="O41" s="51"/>
      <c r="P41" s="11"/>
    </row>
    <row r="42" spans="1:16" ht="24" customHeight="1" x14ac:dyDescent="0.25">
      <c r="A42" s="213"/>
      <c r="B42" s="213"/>
      <c r="C42" s="206" t="s">
        <v>120</v>
      </c>
      <c r="D42" s="93"/>
      <c r="E42" s="113"/>
      <c r="F42" s="41"/>
      <c r="G42" s="19"/>
      <c r="H42" s="114"/>
      <c r="I42" s="113"/>
      <c r="J42" s="145"/>
      <c r="K42" s="19"/>
      <c r="L42" s="12"/>
      <c r="M42" s="52"/>
      <c r="N42" s="52"/>
      <c r="O42" s="52"/>
      <c r="P42" s="12"/>
    </row>
    <row r="43" spans="1:16" s="62" customFormat="1" ht="24" customHeight="1" x14ac:dyDescent="0.25">
      <c r="A43" s="96">
        <v>7</v>
      </c>
      <c r="B43" s="96">
        <v>1</v>
      </c>
      <c r="C43" s="204" t="s">
        <v>170</v>
      </c>
      <c r="D43" s="96" t="s">
        <v>2</v>
      </c>
      <c r="E43" s="205" t="s">
        <v>3</v>
      </c>
      <c r="F43" s="146" t="s">
        <v>3</v>
      </c>
      <c r="G43" s="144" t="s">
        <v>3</v>
      </c>
      <c r="H43" s="147" t="s">
        <v>3</v>
      </c>
      <c r="I43" s="147" t="s">
        <v>3</v>
      </c>
      <c r="J43" s="147" t="s">
        <v>3</v>
      </c>
      <c r="K43" s="144" t="s">
        <v>3</v>
      </c>
      <c r="L43" s="144" t="s">
        <v>3</v>
      </c>
      <c r="M43" s="148">
        <f>O43*60</f>
        <v>1800</v>
      </c>
      <c r="N43" s="148"/>
      <c r="O43" s="149">
        <v>30</v>
      </c>
      <c r="P43" s="150">
        <v>0</v>
      </c>
    </row>
    <row r="44" spans="1:16" s="62" customFormat="1" ht="24" customHeight="1" x14ac:dyDescent="0.25">
      <c r="A44" s="206"/>
      <c r="B44" s="206"/>
      <c r="C44" s="206" t="s">
        <v>171</v>
      </c>
      <c r="D44" s="93"/>
      <c r="E44" s="107"/>
      <c r="F44" s="125"/>
      <c r="G44" s="87"/>
      <c r="H44" s="106"/>
      <c r="I44" s="93"/>
      <c r="J44" s="112"/>
      <c r="K44" s="87"/>
      <c r="L44" s="87"/>
      <c r="M44" s="108"/>
      <c r="N44" s="108"/>
      <c r="O44" s="151"/>
      <c r="P44" s="87"/>
    </row>
    <row r="45" spans="1:16" s="62" customFormat="1" ht="24" customHeight="1" x14ac:dyDescent="0.25">
      <c r="A45" s="207"/>
      <c r="B45" s="207"/>
      <c r="C45" s="207" t="s">
        <v>191</v>
      </c>
      <c r="D45" s="113"/>
      <c r="E45" s="115"/>
      <c r="F45" s="90"/>
      <c r="G45" s="89"/>
      <c r="H45" s="114"/>
      <c r="I45" s="113"/>
      <c r="J45" s="145"/>
      <c r="K45" s="89"/>
      <c r="L45" s="89"/>
      <c r="M45" s="116"/>
      <c r="N45" s="116"/>
      <c r="O45" s="89"/>
      <c r="P45" s="89"/>
    </row>
    <row r="46" spans="1:16" ht="24" customHeight="1" x14ac:dyDescent="0.4">
      <c r="A46" s="244" t="s">
        <v>59</v>
      </c>
      <c r="B46" s="245"/>
      <c r="C46" s="245"/>
      <c r="D46" s="246"/>
      <c r="E46" s="61">
        <f>SUM(E25:E45)</f>
        <v>12</v>
      </c>
      <c r="F46" s="61"/>
      <c r="G46" s="61">
        <f>SUM(G25:G45)</f>
        <v>84</v>
      </c>
      <c r="H46" s="2"/>
      <c r="I46" s="2"/>
      <c r="J46" s="4"/>
      <c r="K46" s="61">
        <f>SUM(K25:K45)</f>
        <v>7</v>
      </c>
      <c r="L46" s="61">
        <f>SUM(L25:L45)</f>
        <v>77</v>
      </c>
      <c r="M46" s="61">
        <f>SUM(M25:M45)</f>
        <v>5650</v>
      </c>
      <c r="N46" s="75">
        <f>M46/60</f>
        <v>94.166666666666671</v>
      </c>
      <c r="O46" s="76">
        <f>TRUNC(N46)</f>
        <v>94</v>
      </c>
      <c r="P46" s="77">
        <f>M46-(O46*60)</f>
        <v>10</v>
      </c>
    </row>
    <row r="47" spans="1:16" ht="24" customHeight="1" x14ac:dyDescent="0.25">
      <c r="A47" s="27"/>
      <c r="B47" s="27"/>
      <c r="C47" s="28" t="s">
        <v>131</v>
      </c>
      <c r="D47" s="27"/>
      <c r="E47" s="29"/>
      <c r="F47" s="29"/>
      <c r="G47" s="29"/>
      <c r="H47" s="17"/>
      <c r="I47" s="17"/>
      <c r="J47" s="29"/>
      <c r="K47" s="29"/>
      <c r="L47" s="29"/>
      <c r="M47" s="29"/>
      <c r="N47" s="29"/>
      <c r="O47" s="29"/>
    </row>
    <row r="48" spans="1:16" ht="24" customHeight="1" x14ac:dyDescent="0.25"/>
    <row r="49" spans="1:16" ht="24" customHeight="1" x14ac:dyDescent="0.25"/>
    <row r="50" spans="1:16" ht="24" customHeight="1" x14ac:dyDescent="0.25">
      <c r="A50" s="35" t="s">
        <v>67</v>
      </c>
      <c r="B50" s="22"/>
      <c r="C50" s="22"/>
      <c r="D50" s="17"/>
      <c r="E50" s="17"/>
      <c r="F50" s="17"/>
      <c r="G50" s="17"/>
      <c r="H50" s="36"/>
      <c r="I50" s="17"/>
      <c r="J50" s="17"/>
      <c r="K50" s="17"/>
      <c r="L50" s="17"/>
      <c r="M50" s="17"/>
      <c r="N50" s="17"/>
      <c r="O50" s="17"/>
      <c r="P50" s="17"/>
    </row>
    <row r="51" spans="1:16" ht="24" customHeight="1" x14ac:dyDescent="0.25">
      <c r="A51" s="35"/>
      <c r="B51" s="22"/>
      <c r="C51" s="22"/>
      <c r="D51" s="17"/>
      <c r="E51" s="17"/>
      <c r="F51" s="17"/>
      <c r="G51" s="17"/>
      <c r="H51" s="36"/>
      <c r="I51" s="17"/>
      <c r="J51" s="17"/>
      <c r="K51" s="17"/>
      <c r="L51" s="17"/>
      <c r="M51" s="17"/>
      <c r="N51" s="17"/>
      <c r="O51" s="17"/>
      <c r="P51" s="17"/>
    </row>
    <row r="52" spans="1:16" ht="24" customHeight="1" x14ac:dyDescent="0.25">
      <c r="A52" s="22"/>
      <c r="B52" s="22"/>
      <c r="E52" s="37" t="s">
        <v>39</v>
      </c>
      <c r="F52" s="37"/>
      <c r="I52" s="17"/>
      <c r="J52" s="17"/>
      <c r="K52" s="17"/>
      <c r="L52" s="17"/>
      <c r="M52" s="17"/>
      <c r="N52" s="17"/>
      <c r="O52" s="17"/>
      <c r="P52" s="17"/>
    </row>
    <row r="53" spans="1:16" ht="24" customHeight="1" x14ac:dyDescent="0.25">
      <c r="E53" s="37" t="s">
        <v>193</v>
      </c>
      <c r="F53" s="37"/>
    </row>
    <row r="54" spans="1:16" ht="24" customHeight="1" x14ac:dyDescent="0.25">
      <c r="E54" s="37" t="s">
        <v>201</v>
      </c>
      <c r="F54" s="37"/>
    </row>
    <row r="55" spans="1:16" ht="24" customHeight="1" x14ac:dyDescent="0.25"/>
    <row r="56" spans="1:16" ht="27.6" x14ac:dyDescent="0.25">
      <c r="A56" s="38" t="s">
        <v>41</v>
      </c>
      <c r="G56" s="39" t="s">
        <v>128</v>
      </c>
      <c r="H56" s="39" t="s">
        <v>132</v>
      </c>
    </row>
    <row r="57" spans="1:16" x14ac:dyDescent="0.25">
      <c r="H57" s="7"/>
    </row>
    <row r="58" spans="1:16" x14ac:dyDescent="0.25">
      <c r="B58" s="37" t="s">
        <v>42</v>
      </c>
      <c r="H58" s="7"/>
      <c r="I58" s="37" t="s">
        <v>43</v>
      </c>
    </row>
    <row r="59" spans="1:16" x14ac:dyDescent="0.25">
      <c r="B59" s="37" t="s">
        <v>112</v>
      </c>
      <c r="H59" s="7"/>
      <c r="I59" s="37" t="s">
        <v>113</v>
      </c>
    </row>
    <row r="60" spans="1:16" x14ac:dyDescent="0.25">
      <c r="B60" s="37" t="s">
        <v>200</v>
      </c>
      <c r="I60" s="37" t="s">
        <v>202</v>
      </c>
    </row>
    <row r="61" spans="1:16" x14ac:dyDescent="0.25">
      <c r="E61" s="37" t="s">
        <v>44</v>
      </c>
      <c r="F61" s="37"/>
      <c r="H61" s="7"/>
    </row>
    <row r="62" spans="1:16" x14ac:dyDescent="0.25">
      <c r="E62" s="37" t="s">
        <v>114</v>
      </c>
      <c r="F62" s="37"/>
      <c r="G62" s="37"/>
    </row>
    <row r="63" spans="1:16" x14ac:dyDescent="0.25">
      <c r="E63" s="243" t="s">
        <v>115</v>
      </c>
      <c r="F63" s="243"/>
      <c r="G63" s="243"/>
      <c r="H63" s="243"/>
    </row>
    <row r="65" spans="1:8" x14ac:dyDescent="0.25">
      <c r="A65" s="7" t="s">
        <v>130</v>
      </c>
    </row>
    <row r="67" spans="1:8" x14ac:dyDescent="0.25">
      <c r="E67" s="37" t="s">
        <v>40</v>
      </c>
      <c r="F67" s="37"/>
      <c r="H67" s="7"/>
    </row>
    <row r="68" spans="1:8" x14ac:dyDescent="0.25">
      <c r="E68" s="37" t="s">
        <v>199</v>
      </c>
      <c r="F68" s="37"/>
      <c r="H68" s="7"/>
    </row>
    <row r="69" spans="1:8" x14ac:dyDescent="0.25">
      <c r="E69" s="37" t="s">
        <v>111</v>
      </c>
      <c r="F69" s="37"/>
      <c r="H69" s="7"/>
    </row>
  </sheetData>
  <mergeCells count="24">
    <mergeCell ref="A1:P1"/>
    <mergeCell ref="A2:P2"/>
    <mergeCell ref="A6:A8"/>
    <mergeCell ref="C6:C8"/>
    <mergeCell ref="D6:D8"/>
    <mergeCell ref="E6:G6"/>
    <mergeCell ref="H6:K6"/>
    <mergeCell ref="L6:P6"/>
    <mergeCell ref="H7:H8"/>
    <mergeCell ref="I7:I8"/>
    <mergeCell ref="L7:P7"/>
    <mergeCell ref="E63:H63"/>
    <mergeCell ref="A17:D17"/>
    <mergeCell ref="A22:A24"/>
    <mergeCell ref="C22:C24"/>
    <mergeCell ref="D22:D24"/>
    <mergeCell ref="E22:G22"/>
    <mergeCell ref="A21:B21"/>
    <mergeCell ref="L23:P23"/>
    <mergeCell ref="A46:D46"/>
    <mergeCell ref="H22:K22"/>
    <mergeCell ref="L22:P22"/>
    <mergeCell ref="H23:H24"/>
    <mergeCell ref="I23:I24"/>
  </mergeCells>
  <printOptions horizontalCentered="1"/>
  <pageMargins left="0.62459016393442623" right="0.19685039370078741" top="0.39370078740157483" bottom="0.19685039370078741" header="0.19685039370078741" footer="0.19685039370078741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53"/>
  <sheetViews>
    <sheetView topLeftCell="A97" zoomScaleNormal="100" zoomScalePageLayoutView="96" workbookViewId="0">
      <selection activeCell="Q92" sqref="Q92"/>
    </sheetView>
  </sheetViews>
  <sheetFormatPr defaultColWidth="9.09765625" defaultRowHeight="21" x14ac:dyDescent="0.25"/>
  <cols>
    <col min="1" max="1" width="4.69921875" style="62" customWidth="1"/>
    <col min="2" max="2" width="5.8984375" style="62" customWidth="1"/>
    <col min="3" max="3" width="23.3984375" style="62" customWidth="1"/>
    <col min="4" max="4" width="7.796875" style="62" customWidth="1"/>
    <col min="5" max="5" width="9" style="62" customWidth="1"/>
    <col min="6" max="6" width="8" style="62" customWidth="1"/>
    <col min="7" max="7" width="9.5" style="62" customWidth="1"/>
    <col min="8" max="8" width="13.19921875" style="84" customWidth="1"/>
    <col min="9" max="9" width="13.296875" style="62" customWidth="1"/>
    <col min="10" max="10" width="6.09765625" style="62" customWidth="1"/>
    <col min="11" max="12" width="4.5" style="62" customWidth="1"/>
    <col min="13" max="13" width="10.19921875" style="85" hidden="1" customWidth="1"/>
    <col min="14" max="14" width="11.796875" style="85" hidden="1" customWidth="1"/>
    <col min="15" max="15" width="5.19921875" style="62" customWidth="1"/>
    <col min="16" max="16" width="4.09765625" style="62" customWidth="1"/>
    <col min="17" max="17" width="9.09765625" style="62"/>
    <col min="18" max="18" width="10.59765625" style="62" hidden="1" customWidth="1"/>
    <col min="19" max="19" width="9.5" style="62" hidden="1" customWidth="1"/>
    <col min="20" max="21" width="9.09765625" style="62" hidden="1" customWidth="1"/>
    <col min="22" max="23" width="0" style="62" hidden="1" customWidth="1"/>
    <col min="24" max="16384" width="9.09765625" style="62"/>
  </cols>
  <sheetData>
    <row r="1" spans="1:21" ht="23.4" x14ac:dyDescent="0.25">
      <c r="A1" s="291" t="s">
        <v>110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21" ht="23.4" x14ac:dyDescent="0.25">
      <c r="A2" s="291" t="s">
        <v>198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21" ht="23.4" x14ac:dyDescent="0.4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64" t="s">
        <v>134</v>
      </c>
      <c r="N3" s="193"/>
      <c r="O3" s="65"/>
      <c r="P3" s="65"/>
      <c r="R3" s="64" t="s">
        <v>134</v>
      </c>
      <c r="S3" s="64" t="s">
        <v>135</v>
      </c>
      <c r="T3" s="66" t="s">
        <v>31</v>
      </c>
      <c r="U3" s="66" t="s">
        <v>136</v>
      </c>
    </row>
    <row r="4" spans="1:21" ht="23.4" x14ac:dyDescent="0.4">
      <c r="A4" s="190"/>
      <c r="B4" s="67" t="s">
        <v>137</v>
      </c>
      <c r="C4" s="190"/>
      <c r="D4" s="190"/>
      <c r="E4" s="190"/>
      <c r="F4" s="190"/>
      <c r="G4" s="68">
        <f>T4</f>
        <v>741</v>
      </c>
      <c r="H4" s="69" t="s">
        <v>138</v>
      </c>
      <c r="I4" s="70">
        <f>U4</f>
        <v>40</v>
      </c>
      <c r="J4" s="69" t="s">
        <v>136</v>
      </c>
      <c r="K4" s="190"/>
      <c r="L4" s="190"/>
      <c r="M4" s="71">
        <f>((E5+G45+G87+I102)*60)+(G5+I45+I87+K102)</f>
        <v>44500</v>
      </c>
      <c r="N4" s="194"/>
      <c r="O4" s="72"/>
      <c r="P4" s="73"/>
      <c r="R4" s="74">
        <f>M4</f>
        <v>44500</v>
      </c>
      <c r="S4" s="75">
        <f>R4/60</f>
        <v>741.66666666666663</v>
      </c>
      <c r="T4" s="76">
        <f>TRUNC(S4)</f>
        <v>741</v>
      </c>
      <c r="U4" s="77">
        <f>R4-(T4*60)</f>
        <v>40</v>
      </c>
    </row>
    <row r="5" spans="1:21" ht="24" customHeight="1" x14ac:dyDescent="0.25">
      <c r="A5" s="78"/>
      <c r="B5" s="79" t="s">
        <v>48</v>
      </c>
      <c r="D5" s="80" t="s">
        <v>13</v>
      </c>
      <c r="E5" s="81">
        <f>O38</f>
        <v>535</v>
      </c>
      <c r="F5" s="82" t="s">
        <v>31</v>
      </c>
      <c r="G5" s="83">
        <f>P38</f>
        <v>0</v>
      </c>
      <c r="H5" s="84" t="s">
        <v>136</v>
      </c>
    </row>
    <row r="6" spans="1:21" ht="24" customHeight="1" x14ac:dyDescent="0.25">
      <c r="A6" s="278" t="s">
        <v>0</v>
      </c>
      <c r="B6" s="183"/>
      <c r="C6" s="278" t="s">
        <v>14</v>
      </c>
      <c r="D6" s="278" t="s">
        <v>1</v>
      </c>
      <c r="E6" s="269" t="s">
        <v>64</v>
      </c>
      <c r="F6" s="268"/>
      <c r="G6" s="268"/>
      <c r="H6" s="269" t="s">
        <v>6</v>
      </c>
      <c r="I6" s="268"/>
      <c r="J6" s="268"/>
      <c r="K6" s="268"/>
      <c r="L6" s="269" t="s">
        <v>22</v>
      </c>
      <c r="M6" s="268"/>
      <c r="N6" s="268"/>
      <c r="O6" s="268"/>
      <c r="P6" s="270"/>
    </row>
    <row r="7" spans="1:21" ht="24" customHeight="1" x14ac:dyDescent="0.25">
      <c r="A7" s="281"/>
      <c r="B7" s="187" t="s">
        <v>139</v>
      </c>
      <c r="C7" s="281"/>
      <c r="D7" s="292"/>
      <c r="E7" s="183" t="s">
        <v>10</v>
      </c>
      <c r="F7" s="183" t="s">
        <v>13</v>
      </c>
      <c r="G7" s="183" t="s">
        <v>11</v>
      </c>
      <c r="H7" s="293" t="s">
        <v>4</v>
      </c>
      <c r="I7" s="278" t="s">
        <v>5</v>
      </c>
      <c r="J7" s="180" t="s">
        <v>13</v>
      </c>
      <c r="K7" s="183" t="s">
        <v>9</v>
      </c>
      <c r="L7" s="274" t="s">
        <v>83</v>
      </c>
      <c r="M7" s="274"/>
      <c r="N7" s="274"/>
      <c r="O7" s="274"/>
      <c r="P7" s="275"/>
    </row>
    <row r="8" spans="1:21" ht="24" customHeight="1" x14ac:dyDescent="0.4">
      <c r="A8" s="281"/>
      <c r="B8" s="187" t="s">
        <v>140</v>
      </c>
      <c r="C8" s="281"/>
      <c r="D8" s="273"/>
      <c r="E8" s="184" t="s">
        <v>12</v>
      </c>
      <c r="F8" s="184" t="s">
        <v>63</v>
      </c>
      <c r="G8" s="184" t="s">
        <v>12</v>
      </c>
      <c r="H8" s="294"/>
      <c r="I8" s="279"/>
      <c r="J8" s="189" t="s">
        <v>12</v>
      </c>
      <c r="K8" s="184" t="s">
        <v>12</v>
      </c>
      <c r="L8" s="186" t="s">
        <v>8</v>
      </c>
      <c r="M8" s="64" t="s">
        <v>134</v>
      </c>
      <c r="N8" s="64" t="s">
        <v>135</v>
      </c>
      <c r="O8" s="66" t="s">
        <v>31</v>
      </c>
      <c r="P8" s="66" t="s">
        <v>136</v>
      </c>
    </row>
    <row r="9" spans="1:21" ht="24" customHeight="1" x14ac:dyDescent="0.4">
      <c r="A9" s="95">
        <v>1</v>
      </c>
      <c r="B9" s="96">
        <v>1</v>
      </c>
      <c r="C9" s="202" t="s">
        <v>141</v>
      </c>
      <c r="D9" s="110" t="s">
        <v>142</v>
      </c>
      <c r="E9" s="93">
        <v>12</v>
      </c>
      <c r="F9" s="93">
        <v>13</v>
      </c>
      <c r="G9" s="187">
        <f>E9*F9</f>
        <v>156</v>
      </c>
      <c r="H9" s="94" t="s">
        <v>15</v>
      </c>
      <c r="I9" s="95" t="s">
        <v>16</v>
      </c>
      <c r="J9" s="96">
        <v>3</v>
      </c>
      <c r="K9" s="97">
        <f>SUM(J9:J13)</f>
        <v>14</v>
      </c>
      <c r="L9" s="183">
        <f>G9-K9</f>
        <v>142</v>
      </c>
      <c r="M9" s="223">
        <f>L9*50</f>
        <v>7100</v>
      </c>
      <c r="N9" s="99">
        <f>M9/60</f>
        <v>118.33333333333333</v>
      </c>
      <c r="O9" s="100">
        <f>TRUNC(N9)</f>
        <v>118</v>
      </c>
      <c r="P9" s="101">
        <f>M9-(O9*60)</f>
        <v>20</v>
      </c>
    </row>
    <row r="10" spans="1:21" ht="24" customHeight="1" x14ac:dyDescent="0.25">
      <c r="A10" s="213"/>
      <c r="B10" s="206"/>
      <c r="C10" s="214"/>
      <c r="D10" s="112"/>
      <c r="E10" s="93"/>
      <c r="F10" s="93"/>
      <c r="G10" s="187"/>
      <c r="H10" s="106" t="s">
        <v>18</v>
      </c>
      <c r="I10" s="107" t="s">
        <v>19</v>
      </c>
      <c r="J10" s="93">
        <v>3</v>
      </c>
      <c r="K10" s="97"/>
      <c r="L10" s="187"/>
      <c r="M10" s="224"/>
      <c r="N10" s="108"/>
      <c r="O10" s="187"/>
      <c r="P10" s="187"/>
    </row>
    <row r="11" spans="1:21" ht="24" customHeight="1" x14ac:dyDescent="0.25">
      <c r="A11" s="213"/>
      <c r="B11" s="206"/>
      <c r="C11" s="214"/>
      <c r="D11" s="112"/>
      <c r="E11" s="93"/>
      <c r="F11" s="93"/>
      <c r="G11" s="187"/>
      <c r="H11" s="106" t="s">
        <v>21</v>
      </c>
      <c r="I11" s="107" t="s">
        <v>20</v>
      </c>
      <c r="J11" s="93">
        <v>3</v>
      </c>
      <c r="K11" s="97"/>
      <c r="L11" s="187"/>
      <c r="M11" s="224"/>
      <c r="N11" s="108"/>
      <c r="O11" s="187"/>
      <c r="P11" s="187"/>
    </row>
    <row r="12" spans="1:21" ht="24" customHeight="1" x14ac:dyDescent="0.25">
      <c r="A12" s="213"/>
      <c r="B12" s="206"/>
      <c r="C12" s="214"/>
      <c r="D12" s="112"/>
      <c r="E12" s="93"/>
      <c r="F12" s="93"/>
      <c r="G12" s="187"/>
      <c r="H12" s="106" t="s">
        <v>143</v>
      </c>
      <c r="I12" s="107" t="s">
        <v>7</v>
      </c>
      <c r="J12" s="93">
        <v>3</v>
      </c>
      <c r="K12" s="97"/>
      <c r="L12" s="187"/>
      <c r="M12" s="224"/>
      <c r="N12" s="108"/>
      <c r="O12" s="187"/>
      <c r="P12" s="187"/>
    </row>
    <row r="13" spans="1:21" ht="24" customHeight="1" x14ac:dyDescent="0.25">
      <c r="A13" s="213"/>
      <c r="B13" s="206"/>
      <c r="C13" s="214"/>
      <c r="D13" s="112"/>
      <c r="E13" s="93"/>
      <c r="F13" s="93"/>
      <c r="G13" s="187"/>
      <c r="H13" s="106" t="s">
        <v>144</v>
      </c>
      <c r="I13" s="107" t="s">
        <v>24</v>
      </c>
      <c r="J13" s="93">
        <v>2</v>
      </c>
      <c r="K13" s="97"/>
      <c r="L13" s="187"/>
      <c r="M13" s="224"/>
      <c r="N13" s="108"/>
      <c r="O13" s="187"/>
      <c r="P13" s="187"/>
    </row>
    <row r="14" spans="1:21" ht="24" customHeight="1" x14ac:dyDescent="0.4">
      <c r="A14" s="96">
        <v>2</v>
      </c>
      <c r="B14" s="96">
        <v>1</v>
      </c>
      <c r="C14" s="204" t="s">
        <v>145</v>
      </c>
      <c r="D14" s="96" t="s">
        <v>146</v>
      </c>
      <c r="E14" s="96">
        <v>6</v>
      </c>
      <c r="F14" s="95">
        <v>13</v>
      </c>
      <c r="G14" s="183">
        <f>E14*F14</f>
        <v>78</v>
      </c>
      <c r="H14" s="109" t="s">
        <v>15</v>
      </c>
      <c r="I14" s="96" t="s">
        <v>16</v>
      </c>
      <c r="J14" s="110">
        <v>2</v>
      </c>
      <c r="K14" s="183">
        <f>SUM(J14:J17)</f>
        <v>6</v>
      </c>
      <c r="L14" s="180">
        <f>G14-K14</f>
        <v>72</v>
      </c>
      <c r="M14" s="223">
        <f>L14*50</f>
        <v>3600</v>
      </c>
      <c r="N14" s="99">
        <f>M14/60</f>
        <v>60</v>
      </c>
      <c r="O14" s="100">
        <f>TRUNC(N14)</f>
        <v>60</v>
      </c>
      <c r="P14" s="101">
        <f>M14-(O14*60)</f>
        <v>0</v>
      </c>
    </row>
    <row r="15" spans="1:21" ht="24" customHeight="1" x14ac:dyDescent="0.25">
      <c r="A15" s="206"/>
      <c r="B15" s="206"/>
      <c r="C15" s="206"/>
      <c r="D15" s="93"/>
      <c r="E15" s="93"/>
      <c r="F15" s="107"/>
      <c r="G15" s="187"/>
      <c r="H15" s="111" t="s">
        <v>21</v>
      </c>
      <c r="I15" s="93" t="s">
        <v>20</v>
      </c>
      <c r="J15" s="112">
        <v>1</v>
      </c>
      <c r="K15" s="187"/>
      <c r="L15" s="187"/>
      <c r="M15" s="224"/>
      <c r="N15" s="108"/>
      <c r="O15" s="187"/>
      <c r="P15" s="187"/>
    </row>
    <row r="16" spans="1:21" ht="24" customHeight="1" x14ac:dyDescent="0.25">
      <c r="A16" s="213"/>
      <c r="B16" s="206"/>
      <c r="C16" s="214"/>
      <c r="D16" s="112"/>
      <c r="E16" s="93"/>
      <c r="F16" s="93"/>
      <c r="G16" s="187"/>
      <c r="H16" s="106" t="s">
        <v>143</v>
      </c>
      <c r="I16" s="107" t="s">
        <v>7</v>
      </c>
      <c r="J16" s="93">
        <v>1</v>
      </c>
      <c r="K16" s="187"/>
      <c r="L16" s="187"/>
      <c r="M16" s="224"/>
      <c r="N16" s="108"/>
      <c r="O16" s="187"/>
      <c r="P16" s="187"/>
    </row>
    <row r="17" spans="1:16" ht="24" customHeight="1" x14ac:dyDescent="0.25">
      <c r="A17" s="191"/>
      <c r="B17" s="207"/>
      <c r="C17" s="192"/>
      <c r="D17" s="145"/>
      <c r="E17" s="113"/>
      <c r="F17" s="113"/>
      <c r="G17" s="184"/>
      <c r="H17" s="114" t="s">
        <v>144</v>
      </c>
      <c r="I17" s="115" t="s">
        <v>24</v>
      </c>
      <c r="J17" s="113">
        <v>2</v>
      </c>
      <c r="K17" s="184"/>
      <c r="L17" s="184"/>
      <c r="M17" s="225"/>
      <c r="N17" s="116"/>
      <c r="O17" s="184"/>
      <c r="P17" s="184"/>
    </row>
    <row r="18" spans="1:16" ht="24" customHeight="1" x14ac:dyDescent="0.4">
      <c r="A18" s="119">
        <v>3</v>
      </c>
      <c r="B18" s="119">
        <v>1</v>
      </c>
      <c r="C18" s="203" t="s">
        <v>147</v>
      </c>
      <c r="D18" s="119" t="s">
        <v>148</v>
      </c>
      <c r="E18" s="119">
        <v>1</v>
      </c>
      <c r="F18" s="119">
        <v>13</v>
      </c>
      <c r="G18" s="117">
        <f>E18*F18</f>
        <v>13</v>
      </c>
      <c r="H18" s="120" t="s">
        <v>3</v>
      </c>
      <c r="I18" s="120" t="s">
        <v>3</v>
      </c>
      <c r="J18" s="121">
        <v>0</v>
      </c>
      <c r="K18" s="121">
        <v>0</v>
      </c>
      <c r="L18" s="178">
        <f>G18-K18</f>
        <v>13</v>
      </c>
      <c r="M18" s="223">
        <f>L18*50</f>
        <v>650</v>
      </c>
      <c r="N18" s="99">
        <f>M18/60</f>
        <v>10.833333333333334</v>
      </c>
      <c r="O18" s="123">
        <f>TRUNC(N18)</f>
        <v>10</v>
      </c>
      <c r="P18" s="124">
        <f>M18-(O18*60)</f>
        <v>50</v>
      </c>
    </row>
    <row r="19" spans="1:16" ht="24" customHeight="1" x14ac:dyDescent="0.4">
      <c r="A19" s="93">
        <v>4</v>
      </c>
      <c r="B19" s="93">
        <v>1</v>
      </c>
      <c r="C19" s="206" t="s">
        <v>149</v>
      </c>
      <c r="D19" s="93" t="s">
        <v>150</v>
      </c>
      <c r="E19" s="93">
        <v>1</v>
      </c>
      <c r="F19" s="93">
        <v>13</v>
      </c>
      <c r="G19" s="187">
        <f>E19*F19</f>
        <v>13</v>
      </c>
      <c r="H19" s="106" t="s">
        <v>18</v>
      </c>
      <c r="I19" s="93" t="s">
        <v>19</v>
      </c>
      <c r="J19" s="93">
        <v>1</v>
      </c>
      <c r="K19" s="187">
        <f>J19</f>
        <v>1</v>
      </c>
      <c r="L19" s="188">
        <f>G19-K19</f>
        <v>12</v>
      </c>
      <c r="M19" s="223">
        <f>L19*50</f>
        <v>600</v>
      </c>
      <c r="N19" s="99">
        <f>M19/60</f>
        <v>10</v>
      </c>
      <c r="O19" s="123">
        <f>TRUNC(N19)</f>
        <v>10</v>
      </c>
      <c r="P19" s="124">
        <f>M19-(O19*60)</f>
        <v>0</v>
      </c>
    </row>
    <row r="20" spans="1:16" ht="24" customHeight="1" x14ac:dyDescent="0.4">
      <c r="A20" s="96">
        <v>5</v>
      </c>
      <c r="B20" s="96">
        <v>1</v>
      </c>
      <c r="C20" s="204" t="s">
        <v>151</v>
      </c>
      <c r="D20" s="96" t="s">
        <v>152</v>
      </c>
      <c r="E20" s="96">
        <v>1</v>
      </c>
      <c r="F20" s="95">
        <v>13</v>
      </c>
      <c r="G20" s="180">
        <f>E20*F20</f>
        <v>13</v>
      </c>
      <c r="H20" s="109" t="s">
        <v>21</v>
      </c>
      <c r="I20" s="96" t="s">
        <v>20</v>
      </c>
      <c r="J20" s="110">
        <v>1</v>
      </c>
      <c r="K20" s="183">
        <f>SUM(J20:J21)</f>
        <v>2</v>
      </c>
      <c r="L20" s="180">
        <f>G20-K20</f>
        <v>11</v>
      </c>
      <c r="M20" s="223">
        <f>L20*50</f>
        <v>550</v>
      </c>
      <c r="N20" s="99">
        <f>M20/60</f>
        <v>9.1666666666666661</v>
      </c>
      <c r="O20" s="100">
        <f>TRUNC(N20)</f>
        <v>9</v>
      </c>
      <c r="P20" s="101">
        <f>M20-(O20*60)</f>
        <v>10</v>
      </c>
    </row>
    <row r="21" spans="1:16" ht="24" customHeight="1" x14ac:dyDescent="0.25">
      <c r="A21" s="206"/>
      <c r="B21" s="206"/>
      <c r="C21" s="206" t="s">
        <v>153</v>
      </c>
      <c r="D21" s="93"/>
      <c r="E21" s="93"/>
      <c r="F21" s="107"/>
      <c r="G21" s="188"/>
      <c r="H21" s="106" t="s">
        <v>143</v>
      </c>
      <c r="I21" s="93" t="s">
        <v>7</v>
      </c>
      <c r="J21" s="112">
        <v>1</v>
      </c>
      <c r="K21" s="187"/>
      <c r="L21" s="187"/>
      <c r="M21" s="224"/>
      <c r="N21" s="108"/>
      <c r="O21" s="187"/>
      <c r="P21" s="187"/>
    </row>
    <row r="22" spans="1:16" ht="24" customHeight="1" x14ac:dyDescent="0.4">
      <c r="A22" s="95">
        <v>6</v>
      </c>
      <c r="B22" s="96">
        <v>2</v>
      </c>
      <c r="C22" s="202" t="s">
        <v>154</v>
      </c>
      <c r="D22" s="110" t="s">
        <v>155</v>
      </c>
      <c r="E22" s="96">
        <v>12</v>
      </c>
      <c r="F22" s="180">
        <v>20</v>
      </c>
      <c r="G22" s="180">
        <f>E22*F22</f>
        <v>240</v>
      </c>
      <c r="H22" s="94" t="s">
        <v>27</v>
      </c>
      <c r="I22" s="126" t="s">
        <v>25</v>
      </c>
      <c r="J22" s="96">
        <v>3</v>
      </c>
      <c r="K22" s="183">
        <f>SUM(J22:J27)</f>
        <v>16</v>
      </c>
      <c r="L22" s="183">
        <f>G22-K22</f>
        <v>224</v>
      </c>
      <c r="M22" s="223">
        <f>L22*50</f>
        <v>11200</v>
      </c>
      <c r="N22" s="99">
        <f>M22/60</f>
        <v>186.66666666666666</v>
      </c>
      <c r="O22" s="100">
        <f>TRUNC(N22)</f>
        <v>186</v>
      </c>
      <c r="P22" s="101">
        <f>M22-(O22*60)</f>
        <v>40</v>
      </c>
    </row>
    <row r="23" spans="1:16" ht="24" customHeight="1" x14ac:dyDescent="0.25">
      <c r="A23" s="213"/>
      <c r="B23" s="206"/>
      <c r="C23" s="214"/>
      <c r="D23" s="112" t="s">
        <v>156</v>
      </c>
      <c r="E23" s="187"/>
      <c r="F23" s="188"/>
      <c r="G23" s="188"/>
      <c r="H23" s="106" t="s">
        <v>26</v>
      </c>
      <c r="I23" s="127" t="s">
        <v>28</v>
      </c>
      <c r="J23" s="93">
        <v>2</v>
      </c>
      <c r="K23" s="97"/>
      <c r="L23" s="187"/>
      <c r="M23" s="224"/>
      <c r="N23" s="108"/>
      <c r="O23" s="187"/>
      <c r="P23" s="187"/>
    </row>
    <row r="24" spans="1:16" ht="24" customHeight="1" x14ac:dyDescent="0.25">
      <c r="A24" s="213"/>
      <c r="B24" s="206"/>
      <c r="C24" s="214"/>
      <c r="D24" s="112"/>
      <c r="E24" s="187"/>
      <c r="F24" s="188"/>
      <c r="G24" s="188"/>
      <c r="H24" s="106" t="s">
        <v>29</v>
      </c>
      <c r="I24" s="127" t="s">
        <v>30</v>
      </c>
      <c r="J24" s="93">
        <v>2</v>
      </c>
      <c r="K24" s="97"/>
      <c r="L24" s="187"/>
      <c r="M24" s="224"/>
      <c r="N24" s="108"/>
      <c r="O24" s="187"/>
      <c r="P24" s="187"/>
    </row>
    <row r="25" spans="1:16" ht="24" customHeight="1" x14ac:dyDescent="0.25">
      <c r="A25" s="213"/>
      <c r="B25" s="206"/>
      <c r="C25" s="214"/>
      <c r="D25" s="112"/>
      <c r="E25" s="187"/>
      <c r="F25" s="188"/>
      <c r="G25" s="188"/>
      <c r="H25" s="106" t="s">
        <v>32</v>
      </c>
      <c r="I25" s="127" t="s">
        <v>33</v>
      </c>
      <c r="J25" s="93">
        <v>3</v>
      </c>
      <c r="K25" s="97"/>
      <c r="L25" s="187"/>
      <c r="M25" s="224"/>
      <c r="N25" s="108"/>
      <c r="O25" s="187"/>
      <c r="P25" s="187"/>
    </row>
    <row r="26" spans="1:16" ht="24" customHeight="1" x14ac:dyDescent="0.25">
      <c r="A26" s="213"/>
      <c r="B26" s="206"/>
      <c r="C26" s="214"/>
      <c r="D26" s="112"/>
      <c r="E26" s="187"/>
      <c r="F26" s="188"/>
      <c r="G26" s="188"/>
      <c r="H26" s="106" t="s">
        <v>34</v>
      </c>
      <c r="I26" s="127" t="s">
        <v>157</v>
      </c>
      <c r="J26" s="93">
        <v>3</v>
      </c>
      <c r="K26" s="97"/>
      <c r="L26" s="187"/>
      <c r="M26" s="224"/>
      <c r="N26" s="108"/>
      <c r="O26" s="187"/>
      <c r="P26" s="187"/>
    </row>
    <row r="27" spans="1:16" ht="24" customHeight="1" x14ac:dyDescent="0.25">
      <c r="A27" s="191"/>
      <c r="B27" s="207"/>
      <c r="C27" s="192"/>
      <c r="D27" s="145"/>
      <c r="E27" s="184"/>
      <c r="F27" s="189"/>
      <c r="G27" s="189"/>
      <c r="H27" s="106" t="s">
        <v>35</v>
      </c>
      <c r="I27" s="112" t="s">
        <v>36</v>
      </c>
      <c r="J27" s="113">
        <v>3</v>
      </c>
      <c r="K27" s="185"/>
      <c r="L27" s="184"/>
      <c r="M27" s="225"/>
      <c r="N27" s="116"/>
      <c r="O27" s="184"/>
      <c r="P27" s="184"/>
    </row>
    <row r="28" spans="1:16" ht="24" customHeight="1" x14ac:dyDescent="0.4">
      <c r="A28" s="93">
        <v>7</v>
      </c>
      <c r="B28" s="93">
        <v>2</v>
      </c>
      <c r="C28" s="206" t="s">
        <v>158</v>
      </c>
      <c r="D28" s="96" t="s">
        <v>146</v>
      </c>
      <c r="E28" s="96">
        <v>6</v>
      </c>
      <c r="F28" s="180">
        <v>20</v>
      </c>
      <c r="G28" s="180">
        <f>E28*F28</f>
        <v>120</v>
      </c>
      <c r="H28" s="94" t="s">
        <v>159</v>
      </c>
      <c r="I28" s="96" t="s">
        <v>25</v>
      </c>
      <c r="J28" s="96">
        <v>2</v>
      </c>
      <c r="K28" s="183">
        <f>SUM(J28:J33)</f>
        <v>10</v>
      </c>
      <c r="L28" s="180">
        <f>G28-K28</f>
        <v>110</v>
      </c>
      <c r="M28" s="223">
        <f>L28*50</f>
        <v>5500</v>
      </c>
      <c r="N28" s="99">
        <f>M28/60</f>
        <v>91.666666666666671</v>
      </c>
      <c r="O28" s="100">
        <f>TRUNC(N28)</f>
        <v>91</v>
      </c>
      <c r="P28" s="101">
        <f>M28-(O28*60)</f>
        <v>40</v>
      </c>
    </row>
    <row r="29" spans="1:16" ht="24" customHeight="1" x14ac:dyDescent="0.25">
      <c r="A29" s="206"/>
      <c r="B29" s="206"/>
      <c r="C29" s="206"/>
      <c r="D29" s="93"/>
      <c r="E29" s="93"/>
      <c r="F29" s="188"/>
      <c r="G29" s="188"/>
      <c r="H29" s="106" t="s">
        <v>26</v>
      </c>
      <c r="I29" s="93" t="s">
        <v>28</v>
      </c>
      <c r="J29" s="93">
        <v>1</v>
      </c>
      <c r="K29" s="105"/>
      <c r="L29" s="187"/>
      <c r="M29" s="224"/>
      <c r="N29" s="108"/>
      <c r="O29" s="187"/>
      <c r="P29" s="187"/>
    </row>
    <row r="30" spans="1:16" ht="24" customHeight="1" x14ac:dyDescent="0.25">
      <c r="A30" s="213"/>
      <c r="B30" s="206"/>
      <c r="C30" s="214"/>
      <c r="D30" s="112"/>
      <c r="E30" s="93"/>
      <c r="F30" s="188"/>
      <c r="G30" s="188"/>
      <c r="H30" s="106" t="s">
        <v>29</v>
      </c>
      <c r="I30" s="93" t="s">
        <v>30</v>
      </c>
      <c r="J30" s="93">
        <v>1</v>
      </c>
      <c r="K30" s="97"/>
      <c r="L30" s="187"/>
      <c r="M30" s="224"/>
      <c r="N30" s="108"/>
      <c r="O30" s="187"/>
      <c r="P30" s="187"/>
    </row>
    <row r="31" spans="1:16" ht="24" customHeight="1" x14ac:dyDescent="0.25">
      <c r="A31" s="213"/>
      <c r="B31" s="206"/>
      <c r="C31" s="214"/>
      <c r="D31" s="112"/>
      <c r="E31" s="93"/>
      <c r="F31" s="188"/>
      <c r="G31" s="188"/>
      <c r="H31" s="106" t="s">
        <v>32</v>
      </c>
      <c r="I31" s="93" t="s">
        <v>33</v>
      </c>
      <c r="J31" s="93">
        <v>2</v>
      </c>
      <c r="K31" s="97"/>
      <c r="L31" s="187"/>
      <c r="M31" s="224"/>
      <c r="N31" s="108"/>
      <c r="O31" s="187"/>
      <c r="P31" s="187"/>
    </row>
    <row r="32" spans="1:16" ht="24" customHeight="1" x14ac:dyDescent="0.25">
      <c r="A32" s="213"/>
      <c r="B32" s="206"/>
      <c r="C32" s="214"/>
      <c r="D32" s="112"/>
      <c r="E32" s="93"/>
      <c r="F32" s="188"/>
      <c r="G32" s="188"/>
      <c r="H32" s="106" t="s">
        <v>34</v>
      </c>
      <c r="I32" s="93" t="s">
        <v>157</v>
      </c>
      <c r="J32" s="93">
        <v>2</v>
      </c>
      <c r="K32" s="97"/>
      <c r="L32" s="187"/>
      <c r="M32" s="224"/>
      <c r="N32" s="108"/>
      <c r="O32" s="187"/>
      <c r="P32" s="187"/>
    </row>
    <row r="33" spans="1:16" ht="24" customHeight="1" x14ac:dyDescent="0.25">
      <c r="A33" s="207"/>
      <c r="B33" s="207"/>
      <c r="C33" s="207"/>
      <c r="D33" s="113"/>
      <c r="E33" s="113"/>
      <c r="F33" s="189"/>
      <c r="G33" s="189"/>
      <c r="H33" s="114" t="s">
        <v>35</v>
      </c>
      <c r="I33" s="113" t="s">
        <v>36</v>
      </c>
      <c r="J33" s="113">
        <v>2</v>
      </c>
      <c r="K33" s="186"/>
      <c r="L33" s="184"/>
      <c r="M33" s="225"/>
      <c r="N33" s="116"/>
      <c r="O33" s="184"/>
      <c r="P33" s="184"/>
    </row>
    <row r="34" spans="1:16" ht="24" customHeight="1" x14ac:dyDescent="0.4">
      <c r="A34" s="119">
        <v>8</v>
      </c>
      <c r="B34" s="119">
        <v>2</v>
      </c>
      <c r="C34" s="203" t="s">
        <v>147</v>
      </c>
      <c r="D34" s="119" t="s">
        <v>148</v>
      </c>
      <c r="E34" s="119">
        <v>1</v>
      </c>
      <c r="F34" s="117">
        <v>20</v>
      </c>
      <c r="G34" s="117">
        <f>E34*F34</f>
        <v>20</v>
      </c>
      <c r="H34" s="120" t="s">
        <v>3</v>
      </c>
      <c r="I34" s="120" t="s">
        <v>3</v>
      </c>
      <c r="J34" s="129">
        <v>0</v>
      </c>
      <c r="K34" s="129">
        <v>0</v>
      </c>
      <c r="L34" s="178">
        <f>G34-K34</f>
        <v>20</v>
      </c>
      <c r="M34" s="223">
        <f>L34*50</f>
        <v>1000</v>
      </c>
      <c r="N34" s="99">
        <f>M34/60</f>
        <v>16.666666666666668</v>
      </c>
      <c r="O34" s="123">
        <f>TRUNC(N34)</f>
        <v>16</v>
      </c>
      <c r="P34" s="124">
        <f>M34-(O34*60)</f>
        <v>40</v>
      </c>
    </row>
    <row r="35" spans="1:16" ht="24" customHeight="1" x14ac:dyDescent="0.4">
      <c r="A35" s="93">
        <v>9</v>
      </c>
      <c r="B35" s="93">
        <v>2</v>
      </c>
      <c r="C35" s="206" t="s">
        <v>149</v>
      </c>
      <c r="D35" s="93" t="s">
        <v>150</v>
      </c>
      <c r="E35" s="93">
        <v>1</v>
      </c>
      <c r="F35" s="187">
        <v>20</v>
      </c>
      <c r="G35" s="187">
        <f>E35*F35</f>
        <v>20</v>
      </c>
      <c r="H35" s="120" t="s">
        <v>3</v>
      </c>
      <c r="I35" s="120" t="s">
        <v>3</v>
      </c>
      <c r="J35" s="129">
        <v>0</v>
      </c>
      <c r="K35" s="129">
        <v>0</v>
      </c>
      <c r="L35" s="188">
        <f>G35-K35</f>
        <v>20</v>
      </c>
      <c r="M35" s="223">
        <f>L35*50</f>
        <v>1000</v>
      </c>
      <c r="N35" s="99">
        <f>M35/60</f>
        <v>16.666666666666668</v>
      </c>
      <c r="O35" s="123">
        <f>TRUNC(N35)</f>
        <v>16</v>
      </c>
      <c r="P35" s="124">
        <f>M35-(O35*60)</f>
        <v>40</v>
      </c>
    </row>
    <row r="36" spans="1:16" ht="24" customHeight="1" x14ac:dyDescent="0.4">
      <c r="A36" s="96">
        <v>10</v>
      </c>
      <c r="B36" s="96">
        <v>2</v>
      </c>
      <c r="C36" s="204" t="s">
        <v>151</v>
      </c>
      <c r="D36" s="96" t="s">
        <v>152</v>
      </c>
      <c r="E36" s="96">
        <v>1</v>
      </c>
      <c r="F36" s="180">
        <v>20</v>
      </c>
      <c r="G36" s="180">
        <f>E36*F36</f>
        <v>20</v>
      </c>
      <c r="H36" s="94" t="s">
        <v>26</v>
      </c>
      <c r="I36" s="110" t="s">
        <v>28</v>
      </c>
      <c r="J36" s="93">
        <v>1</v>
      </c>
      <c r="K36" s="183">
        <f>SUM(J36:J37)</f>
        <v>2</v>
      </c>
      <c r="L36" s="180">
        <f>G36-K36</f>
        <v>18</v>
      </c>
      <c r="M36" s="223">
        <f>L36*50</f>
        <v>900</v>
      </c>
      <c r="N36" s="99">
        <f>M36/60</f>
        <v>15</v>
      </c>
      <c r="O36" s="100">
        <f>TRUNC(N36)</f>
        <v>15</v>
      </c>
      <c r="P36" s="101">
        <f>M36-(O36*60)</f>
        <v>0</v>
      </c>
    </row>
    <row r="37" spans="1:16" ht="24" customHeight="1" x14ac:dyDescent="0.25">
      <c r="A37" s="206"/>
      <c r="B37" s="206"/>
      <c r="C37" s="206" t="s">
        <v>153</v>
      </c>
      <c r="D37" s="93"/>
      <c r="E37" s="187"/>
      <c r="F37" s="188"/>
      <c r="G37" s="188"/>
      <c r="H37" s="106" t="s">
        <v>29</v>
      </c>
      <c r="I37" s="93" t="s">
        <v>30</v>
      </c>
      <c r="J37" s="112">
        <v>1</v>
      </c>
      <c r="K37" s="187"/>
      <c r="L37" s="187"/>
      <c r="M37" s="224"/>
      <c r="N37" s="108"/>
      <c r="O37" s="187"/>
      <c r="P37" s="187"/>
    </row>
    <row r="38" spans="1:16" ht="24" customHeight="1" x14ac:dyDescent="0.4">
      <c r="A38" s="255" t="s">
        <v>59</v>
      </c>
      <c r="B38" s="256"/>
      <c r="C38" s="256"/>
      <c r="D38" s="280"/>
      <c r="E38" s="117">
        <f>SUM(E9:E37)</f>
        <v>42</v>
      </c>
      <c r="F38" s="117"/>
      <c r="G38" s="179">
        <f>SUM(G9:G37)</f>
        <v>693</v>
      </c>
      <c r="H38" s="2"/>
      <c r="I38" s="2"/>
      <c r="J38" s="2"/>
      <c r="K38" s="179">
        <f>SUM(K9:K37)</f>
        <v>51</v>
      </c>
      <c r="L38" s="179">
        <f>SUM(L9:L37)</f>
        <v>642</v>
      </c>
      <c r="M38" s="223">
        <f>L38*50</f>
        <v>32100</v>
      </c>
      <c r="N38" s="99">
        <f>M38/60</f>
        <v>535</v>
      </c>
      <c r="O38" s="123">
        <f>TRUNC(N38)</f>
        <v>535</v>
      </c>
      <c r="P38" s="124">
        <f>M38-(O38*60)</f>
        <v>0</v>
      </c>
    </row>
    <row r="39" spans="1:16" ht="24" customHeight="1" x14ac:dyDescent="0.25">
      <c r="A39" s="131"/>
      <c r="B39" s="131"/>
      <c r="C39" s="132" t="s">
        <v>160</v>
      </c>
      <c r="D39" s="131"/>
      <c r="E39" s="133"/>
      <c r="F39" s="133"/>
      <c r="G39" s="133"/>
      <c r="H39" s="97"/>
      <c r="I39" s="97"/>
      <c r="J39" s="133"/>
      <c r="K39" s="133"/>
      <c r="L39" s="133"/>
      <c r="M39" s="134"/>
      <c r="N39" s="134"/>
      <c r="O39" s="133"/>
    </row>
    <row r="40" spans="1:16" ht="24" customHeight="1" x14ac:dyDescent="0.25">
      <c r="A40" s="131"/>
      <c r="B40" s="131"/>
      <c r="C40" s="131"/>
      <c r="D40" s="131"/>
      <c r="E40" s="133"/>
      <c r="F40" s="133"/>
      <c r="G40" s="133"/>
      <c r="H40" s="97"/>
      <c r="I40" s="97"/>
      <c r="J40" s="133"/>
      <c r="K40" s="133"/>
      <c r="L40" s="133"/>
      <c r="M40" s="134"/>
      <c r="N40" s="134"/>
      <c r="O40" s="133"/>
    </row>
    <row r="41" spans="1:16" ht="24" customHeight="1" x14ac:dyDescent="0.25">
      <c r="A41" s="131"/>
      <c r="B41" s="131"/>
      <c r="C41" s="131"/>
      <c r="D41" s="131"/>
      <c r="E41" s="133"/>
      <c r="F41" s="133"/>
      <c r="G41" s="133"/>
      <c r="H41" s="97"/>
      <c r="I41" s="97"/>
      <c r="J41" s="133"/>
      <c r="K41" s="133"/>
      <c r="L41" s="133"/>
      <c r="M41" s="134"/>
      <c r="N41" s="134"/>
      <c r="O41" s="133"/>
    </row>
    <row r="42" spans="1:16" ht="24" customHeight="1" x14ac:dyDescent="0.25">
      <c r="A42" s="131"/>
      <c r="B42" s="131"/>
      <c r="C42" s="131"/>
      <c r="D42" s="131"/>
      <c r="E42" s="133"/>
      <c r="F42" s="133"/>
      <c r="G42" s="133"/>
      <c r="H42" s="97"/>
      <c r="I42" s="97"/>
      <c r="J42" s="133"/>
      <c r="K42" s="133"/>
      <c r="L42" s="133"/>
      <c r="M42" s="134"/>
      <c r="N42" s="134"/>
      <c r="O42" s="133"/>
    </row>
    <row r="43" spans="1:16" ht="24" customHeight="1" x14ac:dyDescent="0.25">
      <c r="A43" s="131"/>
      <c r="B43" s="131"/>
      <c r="C43" s="131"/>
      <c r="D43" s="131"/>
      <c r="E43" s="133"/>
      <c r="F43" s="133"/>
      <c r="G43" s="133"/>
      <c r="H43" s="97"/>
      <c r="I43" s="97"/>
      <c r="J43" s="133"/>
      <c r="K43" s="133"/>
      <c r="L43" s="133"/>
      <c r="M43" s="134"/>
      <c r="N43" s="134"/>
      <c r="O43" s="133"/>
    </row>
    <row r="44" spans="1:16" ht="24" customHeight="1" x14ac:dyDescent="0.25">
      <c r="A44" s="131"/>
      <c r="B44" s="131"/>
      <c r="C44" s="131"/>
      <c r="D44" s="131"/>
      <c r="E44" s="133"/>
      <c r="F44" s="133"/>
      <c r="G44" s="133"/>
      <c r="H44" s="97"/>
      <c r="I44" s="97"/>
      <c r="J44" s="133"/>
      <c r="K44" s="133"/>
      <c r="L44" s="133"/>
      <c r="M44" s="134"/>
      <c r="N44" s="134"/>
      <c r="O44" s="133"/>
    </row>
    <row r="45" spans="1:16" ht="24" customHeight="1" x14ac:dyDescent="0.25">
      <c r="A45" s="79"/>
      <c r="B45" s="79" t="s">
        <v>38</v>
      </c>
      <c r="D45" s="80"/>
      <c r="E45" s="1"/>
      <c r="F45" s="1" t="s">
        <v>13</v>
      </c>
      <c r="G45" s="135">
        <f>O71</f>
        <v>148</v>
      </c>
      <c r="H45" s="69" t="s">
        <v>31</v>
      </c>
      <c r="I45" s="136">
        <f>P71</f>
        <v>20</v>
      </c>
      <c r="J45" s="97" t="s">
        <v>136</v>
      </c>
      <c r="K45" s="97"/>
      <c r="L45" s="97"/>
      <c r="M45" s="137"/>
      <c r="N45" s="137"/>
      <c r="O45" s="97"/>
    </row>
    <row r="46" spans="1:16" ht="24" customHeight="1" x14ac:dyDescent="0.25">
      <c r="A46" s="278" t="s">
        <v>0</v>
      </c>
      <c r="B46" s="183"/>
      <c r="C46" s="278" t="s">
        <v>37</v>
      </c>
      <c r="D46" s="278" t="s">
        <v>1</v>
      </c>
      <c r="E46" s="285" t="s">
        <v>57</v>
      </c>
      <c r="F46" s="286"/>
      <c r="G46" s="286"/>
      <c r="H46" s="269" t="s">
        <v>6</v>
      </c>
      <c r="I46" s="268"/>
      <c r="J46" s="268"/>
      <c r="K46" s="268"/>
      <c r="L46" s="269" t="s">
        <v>65</v>
      </c>
      <c r="M46" s="268"/>
      <c r="N46" s="268"/>
      <c r="O46" s="268"/>
      <c r="P46" s="270"/>
    </row>
    <row r="47" spans="1:16" ht="24" customHeight="1" x14ac:dyDescent="0.25">
      <c r="A47" s="281"/>
      <c r="B47" s="187" t="s">
        <v>139</v>
      </c>
      <c r="C47" s="281"/>
      <c r="D47" s="281"/>
      <c r="E47" s="183" t="s">
        <v>10</v>
      </c>
      <c r="F47" s="183" t="s">
        <v>13</v>
      </c>
      <c r="G47" s="183" t="s">
        <v>11</v>
      </c>
      <c r="H47" s="276" t="s">
        <v>4</v>
      </c>
      <c r="I47" s="278" t="s">
        <v>5</v>
      </c>
      <c r="J47" s="180" t="s">
        <v>13</v>
      </c>
      <c r="K47" s="183" t="s">
        <v>9</v>
      </c>
      <c r="L47" s="274" t="s">
        <v>83</v>
      </c>
      <c r="M47" s="274"/>
      <c r="N47" s="274"/>
      <c r="O47" s="274"/>
      <c r="P47" s="275"/>
    </row>
    <row r="48" spans="1:16" ht="24" customHeight="1" x14ac:dyDescent="0.4">
      <c r="A48" s="281"/>
      <c r="B48" s="187" t="s">
        <v>140</v>
      </c>
      <c r="C48" s="281"/>
      <c r="D48" s="281"/>
      <c r="E48" s="187" t="s">
        <v>12</v>
      </c>
      <c r="F48" s="184" t="s">
        <v>63</v>
      </c>
      <c r="G48" s="187" t="s">
        <v>12</v>
      </c>
      <c r="H48" s="290"/>
      <c r="I48" s="281"/>
      <c r="J48" s="188" t="s">
        <v>12</v>
      </c>
      <c r="K48" s="187" t="s">
        <v>12</v>
      </c>
      <c r="L48" s="105" t="s">
        <v>8</v>
      </c>
      <c r="M48" s="64" t="s">
        <v>134</v>
      </c>
      <c r="N48" s="64" t="s">
        <v>135</v>
      </c>
      <c r="O48" s="66" t="s">
        <v>31</v>
      </c>
      <c r="P48" s="66" t="s">
        <v>136</v>
      </c>
    </row>
    <row r="49" spans="1:16" ht="24" customHeight="1" x14ac:dyDescent="0.4">
      <c r="A49" s="96">
        <v>1</v>
      </c>
      <c r="B49" s="96">
        <v>1</v>
      </c>
      <c r="C49" s="204" t="s">
        <v>161</v>
      </c>
      <c r="D49" s="95" t="s">
        <v>162</v>
      </c>
      <c r="E49" s="95">
        <v>1</v>
      </c>
      <c r="F49" s="96">
        <v>13</v>
      </c>
      <c r="G49" s="181">
        <f>E49*F49</f>
        <v>13</v>
      </c>
      <c r="H49" s="94" t="s">
        <v>144</v>
      </c>
      <c r="I49" s="126" t="s">
        <v>24</v>
      </c>
      <c r="J49" s="96">
        <v>1</v>
      </c>
      <c r="K49" s="181">
        <f>SUM(J49:J51)</f>
        <v>1</v>
      </c>
      <c r="L49" s="183">
        <f>G49-K49</f>
        <v>12</v>
      </c>
      <c r="M49" s="223">
        <f>L49*50</f>
        <v>600</v>
      </c>
      <c r="N49" s="99">
        <f>M49/60</f>
        <v>10</v>
      </c>
      <c r="O49" s="100">
        <f>TRUNC(N49)</f>
        <v>10</v>
      </c>
      <c r="P49" s="101">
        <f>M49-(O49*60)</f>
        <v>0</v>
      </c>
    </row>
    <row r="50" spans="1:16" ht="24" customHeight="1" x14ac:dyDescent="0.25">
      <c r="A50" s="206"/>
      <c r="B50" s="206"/>
      <c r="C50" s="206" t="s">
        <v>163</v>
      </c>
      <c r="D50" s="107"/>
      <c r="E50" s="107"/>
      <c r="F50" s="93"/>
      <c r="G50" s="97"/>
      <c r="H50" s="106"/>
      <c r="I50" s="127"/>
      <c r="J50" s="93"/>
      <c r="K50" s="97"/>
      <c r="L50" s="187"/>
      <c r="M50" s="226"/>
      <c r="N50" s="139"/>
      <c r="O50" s="105"/>
      <c r="P50" s="105"/>
    </row>
    <row r="51" spans="1:16" ht="24" customHeight="1" x14ac:dyDescent="0.25">
      <c r="A51" s="207"/>
      <c r="B51" s="207"/>
      <c r="C51" s="207" t="s">
        <v>88</v>
      </c>
      <c r="D51" s="115"/>
      <c r="E51" s="115"/>
      <c r="F51" s="113"/>
      <c r="G51" s="185"/>
      <c r="H51" s="114"/>
      <c r="I51" s="140"/>
      <c r="J51" s="113"/>
      <c r="K51" s="185"/>
      <c r="L51" s="184"/>
      <c r="M51" s="227"/>
      <c r="N51" s="141"/>
      <c r="O51" s="186"/>
      <c r="P51" s="186"/>
    </row>
    <row r="52" spans="1:16" ht="24" customHeight="1" x14ac:dyDescent="0.4">
      <c r="A52" s="93">
        <v>2</v>
      </c>
      <c r="B52" s="93">
        <v>1</v>
      </c>
      <c r="C52" s="206" t="s">
        <v>164</v>
      </c>
      <c r="D52" s="208" t="s">
        <v>3</v>
      </c>
      <c r="E52" s="107">
        <v>2</v>
      </c>
      <c r="F52" s="93">
        <v>13</v>
      </c>
      <c r="G52" s="97">
        <f>E52*F52</f>
        <v>26</v>
      </c>
      <c r="H52" s="106" t="s">
        <v>18</v>
      </c>
      <c r="I52" s="107" t="s">
        <v>19</v>
      </c>
      <c r="J52" s="93">
        <v>2</v>
      </c>
      <c r="K52" s="181">
        <f>SUM(J52:J54)</f>
        <v>2</v>
      </c>
      <c r="L52" s="188">
        <f>G52-K52</f>
        <v>24</v>
      </c>
      <c r="M52" s="223">
        <f>L52*50</f>
        <v>1200</v>
      </c>
      <c r="N52" s="99">
        <f>M52/60</f>
        <v>20</v>
      </c>
      <c r="O52" s="100">
        <f>TRUNC(N52)</f>
        <v>20</v>
      </c>
      <c r="P52" s="101">
        <f>M52-(O52*60)</f>
        <v>0</v>
      </c>
    </row>
    <row r="53" spans="1:16" ht="24" customHeight="1" x14ac:dyDescent="0.4">
      <c r="A53" s="93"/>
      <c r="B53" s="93"/>
      <c r="C53" s="206" t="s">
        <v>165</v>
      </c>
      <c r="D53" s="208"/>
      <c r="E53" s="107"/>
      <c r="F53" s="93"/>
      <c r="G53" s="97"/>
      <c r="H53" s="111"/>
      <c r="I53" s="107"/>
      <c r="J53" s="93"/>
      <c r="K53" s="97"/>
      <c r="L53" s="188"/>
      <c r="M53" s="228"/>
      <c r="N53" s="142"/>
      <c r="O53" s="188"/>
      <c r="P53" s="143"/>
    </row>
    <row r="54" spans="1:16" ht="24" customHeight="1" x14ac:dyDescent="0.25">
      <c r="A54" s="206"/>
      <c r="B54" s="206"/>
      <c r="C54" s="206" t="s">
        <v>89</v>
      </c>
      <c r="D54" s="93"/>
      <c r="E54" s="107"/>
      <c r="F54" s="93"/>
      <c r="G54" s="97"/>
      <c r="H54" s="111"/>
      <c r="I54" s="107"/>
      <c r="J54" s="93"/>
      <c r="K54" s="187"/>
      <c r="L54" s="188"/>
      <c r="M54" s="228"/>
      <c r="N54" s="142"/>
      <c r="O54" s="188"/>
      <c r="P54" s="184"/>
    </row>
    <row r="55" spans="1:16" ht="24" customHeight="1" x14ac:dyDescent="0.4">
      <c r="A55" s="95">
        <v>3</v>
      </c>
      <c r="B55" s="96">
        <v>1</v>
      </c>
      <c r="C55" s="209" t="s">
        <v>166</v>
      </c>
      <c r="D55" s="147" t="s">
        <v>3</v>
      </c>
      <c r="E55" s="126">
        <v>4</v>
      </c>
      <c r="F55" s="96">
        <v>13</v>
      </c>
      <c r="G55" s="182">
        <f>E55*F55</f>
        <v>52</v>
      </c>
      <c r="H55" s="94" t="s">
        <v>15</v>
      </c>
      <c r="I55" s="96" t="s">
        <v>16</v>
      </c>
      <c r="J55" s="96">
        <v>1</v>
      </c>
      <c r="K55" s="181">
        <f>SUM(J55:J58)</f>
        <v>4</v>
      </c>
      <c r="L55" s="183">
        <f>G55-K55</f>
        <v>48</v>
      </c>
      <c r="M55" s="223">
        <f>L55*50</f>
        <v>2400</v>
      </c>
      <c r="N55" s="99">
        <f>M55/60</f>
        <v>40</v>
      </c>
      <c r="O55" s="100">
        <f>TRUNC(N55)</f>
        <v>40</v>
      </c>
      <c r="P55" s="101">
        <f>M55-(O55*60)</f>
        <v>0</v>
      </c>
    </row>
    <row r="56" spans="1:16" ht="24" customHeight="1" x14ac:dyDescent="0.25">
      <c r="A56" s="213"/>
      <c r="B56" s="206"/>
      <c r="C56" s="222" t="s">
        <v>167</v>
      </c>
      <c r="D56" s="93"/>
      <c r="E56" s="97"/>
      <c r="F56" s="187"/>
      <c r="G56" s="105"/>
      <c r="H56" s="106" t="s">
        <v>21</v>
      </c>
      <c r="I56" s="93" t="s">
        <v>20</v>
      </c>
      <c r="J56" s="93">
        <v>1</v>
      </c>
      <c r="K56" s="188"/>
      <c r="L56" s="187"/>
      <c r="M56" s="224"/>
      <c r="N56" s="108"/>
      <c r="O56" s="187"/>
      <c r="P56" s="187"/>
    </row>
    <row r="57" spans="1:16" ht="24" customHeight="1" x14ac:dyDescent="0.25">
      <c r="A57" s="213"/>
      <c r="B57" s="206"/>
      <c r="C57" s="222" t="s">
        <v>89</v>
      </c>
      <c r="D57" s="93"/>
      <c r="E57" s="97"/>
      <c r="F57" s="187"/>
      <c r="G57" s="105"/>
      <c r="H57" s="106" t="s">
        <v>143</v>
      </c>
      <c r="I57" s="93" t="s">
        <v>7</v>
      </c>
      <c r="J57" s="93">
        <v>1</v>
      </c>
      <c r="K57" s="188"/>
      <c r="L57" s="187"/>
      <c r="M57" s="224"/>
      <c r="N57" s="108"/>
      <c r="O57" s="187"/>
      <c r="P57" s="187"/>
    </row>
    <row r="58" spans="1:16" ht="24" customHeight="1" x14ac:dyDescent="0.25">
      <c r="A58" s="213"/>
      <c r="B58" s="206"/>
      <c r="C58" s="222"/>
      <c r="D58" s="93"/>
      <c r="E58" s="97"/>
      <c r="F58" s="187"/>
      <c r="G58" s="105"/>
      <c r="H58" s="114" t="s">
        <v>144</v>
      </c>
      <c r="I58" s="113" t="s">
        <v>24</v>
      </c>
      <c r="J58" s="93">
        <v>1</v>
      </c>
      <c r="K58" s="188"/>
      <c r="L58" s="184"/>
      <c r="M58" s="225"/>
      <c r="N58" s="116"/>
      <c r="O58" s="184"/>
      <c r="P58" s="184"/>
    </row>
    <row r="59" spans="1:16" ht="24" customHeight="1" x14ac:dyDescent="0.4">
      <c r="A59" s="96">
        <v>4</v>
      </c>
      <c r="B59" s="95">
        <v>2</v>
      </c>
      <c r="C59" s="204" t="s">
        <v>161</v>
      </c>
      <c r="D59" s="96" t="s">
        <v>162</v>
      </c>
      <c r="E59" s="126">
        <v>1</v>
      </c>
      <c r="F59" s="173">
        <v>20</v>
      </c>
      <c r="G59" s="182">
        <f>E59*F59</f>
        <v>20</v>
      </c>
      <c r="H59" s="94" t="s">
        <v>168</v>
      </c>
      <c r="I59" s="126" t="s">
        <v>25</v>
      </c>
      <c r="J59" s="96">
        <v>1</v>
      </c>
      <c r="K59" s="181">
        <f>SUM(J59:J61)</f>
        <v>2</v>
      </c>
      <c r="L59" s="180">
        <f>G59-K59</f>
        <v>18</v>
      </c>
      <c r="M59" s="223">
        <f>L59*50</f>
        <v>900</v>
      </c>
      <c r="N59" s="99">
        <f>M59/60</f>
        <v>15</v>
      </c>
      <c r="O59" s="100">
        <f>TRUNC(N59)</f>
        <v>15</v>
      </c>
      <c r="P59" s="101">
        <f>M59-(O59*60)</f>
        <v>0</v>
      </c>
    </row>
    <row r="60" spans="1:16" ht="24" customHeight="1" x14ac:dyDescent="0.4">
      <c r="A60" s="93"/>
      <c r="B60" s="107"/>
      <c r="C60" s="206" t="s">
        <v>163</v>
      </c>
      <c r="D60" s="93"/>
      <c r="E60" s="127"/>
      <c r="F60" s="174"/>
      <c r="G60" s="105"/>
      <c r="H60" s="106" t="s">
        <v>34</v>
      </c>
      <c r="I60" s="127" t="s">
        <v>157</v>
      </c>
      <c r="J60" s="93">
        <v>1</v>
      </c>
      <c r="K60" s="187"/>
      <c r="L60" s="188"/>
      <c r="M60" s="228"/>
      <c r="N60" s="142"/>
      <c r="O60" s="188"/>
      <c r="P60" s="143"/>
    </row>
    <row r="61" spans="1:16" ht="24" customHeight="1" x14ac:dyDescent="0.25">
      <c r="A61" s="206"/>
      <c r="B61" s="213"/>
      <c r="C61" s="207" t="s">
        <v>212</v>
      </c>
      <c r="D61" s="113"/>
      <c r="E61" s="127"/>
      <c r="F61" s="174"/>
      <c r="G61" s="105"/>
      <c r="H61" s="106"/>
      <c r="I61" s="127"/>
      <c r="J61" s="93"/>
      <c r="K61" s="187"/>
      <c r="L61" s="188"/>
      <c r="M61" s="228"/>
      <c r="N61" s="142"/>
      <c r="O61" s="188"/>
      <c r="P61" s="184"/>
    </row>
    <row r="62" spans="1:16" ht="24" customHeight="1" x14ac:dyDescent="0.4">
      <c r="A62" s="96">
        <v>5</v>
      </c>
      <c r="B62" s="96">
        <v>2</v>
      </c>
      <c r="C62" s="206" t="s">
        <v>164</v>
      </c>
      <c r="D62" s="208" t="s">
        <v>3</v>
      </c>
      <c r="E62" s="95">
        <v>1</v>
      </c>
      <c r="F62" s="173">
        <v>20</v>
      </c>
      <c r="G62" s="182">
        <f>E62*F62</f>
        <v>20</v>
      </c>
      <c r="H62" s="94"/>
      <c r="I62" s="96"/>
      <c r="J62" s="96"/>
      <c r="K62" s="181">
        <f>SUM(J62:J64)</f>
        <v>0</v>
      </c>
      <c r="L62" s="180">
        <f>G62-K62</f>
        <v>20</v>
      </c>
      <c r="M62" s="223">
        <f>L62*50</f>
        <v>1000</v>
      </c>
      <c r="N62" s="99">
        <f>M62/60</f>
        <v>16.666666666666668</v>
      </c>
      <c r="O62" s="100">
        <f>TRUNC(N62)</f>
        <v>16</v>
      </c>
      <c r="P62" s="101">
        <f>M62-(O62*60)</f>
        <v>40</v>
      </c>
    </row>
    <row r="63" spans="1:16" ht="24" customHeight="1" x14ac:dyDescent="0.4">
      <c r="A63" s="93"/>
      <c r="B63" s="93"/>
      <c r="C63" s="206" t="s">
        <v>165</v>
      </c>
      <c r="D63" s="208"/>
      <c r="E63" s="107"/>
      <c r="F63" s="174"/>
      <c r="G63" s="105"/>
      <c r="H63" s="106"/>
      <c r="I63" s="93"/>
      <c r="J63" s="93"/>
      <c r="K63" s="187"/>
      <c r="L63" s="188"/>
      <c r="M63" s="228"/>
      <c r="N63" s="142"/>
      <c r="O63" s="188"/>
      <c r="P63" s="143"/>
    </row>
    <row r="64" spans="1:16" ht="24" customHeight="1" x14ac:dyDescent="0.25">
      <c r="A64" s="206"/>
      <c r="B64" s="206"/>
      <c r="C64" s="206" t="s">
        <v>211</v>
      </c>
      <c r="D64" s="93"/>
      <c r="E64" s="107"/>
      <c r="F64" s="174"/>
      <c r="G64" s="105"/>
      <c r="H64" s="114"/>
      <c r="I64" s="113"/>
      <c r="J64" s="113"/>
      <c r="K64" s="187"/>
      <c r="L64" s="188"/>
      <c r="M64" s="228"/>
      <c r="N64" s="142"/>
      <c r="O64" s="188"/>
      <c r="P64" s="184"/>
    </row>
    <row r="65" spans="1:16" ht="24" customHeight="1" x14ac:dyDescent="0.4">
      <c r="A65" s="96">
        <v>6</v>
      </c>
      <c r="B65" s="96">
        <v>2</v>
      </c>
      <c r="C65" s="209" t="s">
        <v>166</v>
      </c>
      <c r="D65" s="147" t="s">
        <v>3</v>
      </c>
      <c r="E65" s="95">
        <v>1</v>
      </c>
      <c r="F65" s="173">
        <v>20</v>
      </c>
      <c r="G65" s="181">
        <f>E65*F65</f>
        <v>20</v>
      </c>
      <c r="H65" s="109"/>
      <c r="I65" s="96"/>
      <c r="J65" s="110"/>
      <c r="K65" s="181">
        <f>SUM(J65:J67)</f>
        <v>0</v>
      </c>
      <c r="L65" s="180">
        <f>G65-K65</f>
        <v>20</v>
      </c>
      <c r="M65" s="223">
        <f>L65*50</f>
        <v>1000</v>
      </c>
      <c r="N65" s="99">
        <f>M65/60</f>
        <v>16.666666666666668</v>
      </c>
      <c r="O65" s="100">
        <f>TRUNC(N65)</f>
        <v>16</v>
      </c>
      <c r="P65" s="101">
        <f>M65-(O65*60)</f>
        <v>40</v>
      </c>
    </row>
    <row r="66" spans="1:16" ht="24" customHeight="1" x14ac:dyDescent="0.4">
      <c r="A66" s="93"/>
      <c r="B66" s="93"/>
      <c r="C66" s="222" t="s">
        <v>167</v>
      </c>
      <c r="D66" s="208"/>
      <c r="E66" s="107"/>
      <c r="F66" s="93"/>
      <c r="G66" s="97"/>
      <c r="H66" s="111"/>
      <c r="I66" s="93"/>
      <c r="J66" s="112"/>
      <c r="K66" s="187"/>
      <c r="L66" s="188"/>
      <c r="M66" s="142"/>
      <c r="N66" s="142"/>
      <c r="O66" s="188"/>
      <c r="P66" s="143"/>
    </row>
    <row r="67" spans="1:16" ht="24" customHeight="1" x14ac:dyDescent="0.4">
      <c r="A67" s="93"/>
      <c r="B67" s="93"/>
      <c r="C67" s="222" t="s">
        <v>211</v>
      </c>
      <c r="D67" s="208"/>
      <c r="E67" s="188"/>
      <c r="F67" s="187"/>
      <c r="G67" s="97"/>
      <c r="H67" s="111"/>
      <c r="I67" s="93"/>
      <c r="J67" s="112"/>
      <c r="K67" s="187"/>
      <c r="L67" s="188"/>
      <c r="M67" s="142"/>
      <c r="N67" s="142"/>
      <c r="O67" s="188"/>
      <c r="P67" s="143"/>
    </row>
    <row r="68" spans="1:16" ht="24" customHeight="1" x14ac:dyDescent="0.25">
      <c r="A68" s="204">
        <v>7</v>
      </c>
      <c r="B68" s="96">
        <v>2</v>
      </c>
      <c r="C68" s="204" t="s">
        <v>170</v>
      </c>
      <c r="D68" s="96" t="s">
        <v>2</v>
      </c>
      <c r="E68" s="146" t="s">
        <v>3</v>
      </c>
      <c r="F68" s="146" t="s">
        <v>3</v>
      </c>
      <c r="G68" s="144" t="s">
        <v>3</v>
      </c>
      <c r="H68" s="147" t="s">
        <v>3</v>
      </c>
      <c r="I68" s="147" t="s">
        <v>3</v>
      </c>
      <c r="J68" s="147" t="s">
        <v>3</v>
      </c>
      <c r="K68" s="144" t="s">
        <v>3</v>
      </c>
      <c r="L68" s="144" t="s">
        <v>3</v>
      </c>
      <c r="M68" s="148">
        <f>O68*60</f>
        <v>1800</v>
      </c>
      <c r="N68" s="148"/>
      <c r="O68" s="149">
        <v>30</v>
      </c>
      <c r="P68" s="150">
        <v>0</v>
      </c>
    </row>
    <row r="69" spans="1:16" ht="24" customHeight="1" x14ac:dyDescent="0.25">
      <c r="A69" s="206"/>
      <c r="B69" s="206"/>
      <c r="C69" s="206" t="s">
        <v>171</v>
      </c>
      <c r="D69" s="93"/>
      <c r="E69" s="188"/>
      <c r="F69" s="188"/>
      <c r="G69" s="187"/>
      <c r="H69" s="106"/>
      <c r="I69" s="93"/>
      <c r="J69" s="112"/>
      <c r="K69" s="187"/>
      <c r="L69" s="187"/>
      <c r="M69" s="108"/>
      <c r="N69" s="108"/>
      <c r="O69" s="151"/>
      <c r="P69" s="187"/>
    </row>
    <row r="70" spans="1:16" ht="24" customHeight="1" x14ac:dyDescent="0.25">
      <c r="A70" s="207"/>
      <c r="B70" s="207"/>
      <c r="C70" s="207" t="s">
        <v>210</v>
      </c>
      <c r="D70" s="113"/>
      <c r="E70" s="189"/>
      <c r="F70" s="189"/>
      <c r="G70" s="184"/>
      <c r="H70" s="114"/>
      <c r="I70" s="113"/>
      <c r="J70" s="145"/>
      <c r="K70" s="184"/>
      <c r="L70" s="184"/>
      <c r="M70" s="116"/>
      <c r="N70" s="116"/>
      <c r="O70" s="184"/>
      <c r="P70" s="184"/>
    </row>
    <row r="71" spans="1:16" ht="24" customHeight="1" x14ac:dyDescent="0.4">
      <c r="A71" s="287" t="s">
        <v>59</v>
      </c>
      <c r="B71" s="288"/>
      <c r="C71" s="288"/>
      <c r="D71" s="289"/>
      <c r="E71" s="186">
        <f>SUM(E49:E70)</f>
        <v>10</v>
      </c>
      <c r="F71" s="186"/>
      <c r="G71" s="186">
        <f>SUM(G49:G70)</f>
        <v>151</v>
      </c>
      <c r="H71" s="152"/>
      <c r="I71" s="152"/>
      <c r="J71" s="152"/>
      <c r="K71" s="186">
        <f>SUM(K49:K70)</f>
        <v>9</v>
      </c>
      <c r="L71" s="186">
        <f>SUM(L49:L70)</f>
        <v>142</v>
      </c>
      <c r="M71" s="141">
        <f>SUM(M49:M70)</f>
        <v>8900</v>
      </c>
      <c r="N71" s="75">
        <f>M71/60</f>
        <v>148.33333333333334</v>
      </c>
      <c r="O71" s="76">
        <f>TRUNC(N71)</f>
        <v>148</v>
      </c>
      <c r="P71" s="77">
        <f>M71-(O71*60)</f>
        <v>20</v>
      </c>
    </row>
    <row r="72" spans="1:16" ht="24" customHeight="1" x14ac:dyDescent="0.25">
      <c r="A72" s="131"/>
      <c r="B72" s="131"/>
      <c r="C72" s="132" t="s">
        <v>173</v>
      </c>
      <c r="D72" s="131"/>
      <c r="E72" s="133"/>
      <c r="F72" s="133"/>
      <c r="G72" s="133"/>
      <c r="H72" s="97"/>
      <c r="I72" s="97"/>
      <c r="J72" s="133"/>
      <c r="K72" s="133"/>
      <c r="L72" s="133"/>
      <c r="M72" s="134"/>
      <c r="N72" s="134"/>
      <c r="O72" s="133"/>
    </row>
    <row r="73" spans="1:16" ht="24" customHeight="1" x14ac:dyDescent="0.25"/>
    <row r="74" spans="1:16" ht="24" customHeight="1" x14ac:dyDescent="0.25"/>
    <row r="75" spans="1:16" ht="24" customHeight="1" x14ac:dyDescent="0.25"/>
    <row r="76" spans="1:16" ht="24" customHeight="1" x14ac:dyDescent="0.25"/>
    <row r="77" spans="1:16" ht="24" customHeight="1" x14ac:dyDescent="0.25"/>
    <row r="78" spans="1:16" ht="24" customHeight="1" x14ac:dyDescent="0.25"/>
    <row r="79" spans="1:16" ht="24" customHeight="1" x14ac:dyDescent="0.25"/>
    <row r="80" spans="1:16" ht="24" customHeight="1" x14ac:dyDescent="0.25"/>
    <row r="81" spans="1:16" ht="24" customHeight="1" x14ac:dyDescent="0.25"/>
    <row r="82" spans="1:16" ht="24" customHeight="1" x14ac:dyDescent="0.25"/>
    <row r="83" spans="1:16" ht="24" customHeight="1" x14ac:dyDescent="0.25"/>
    <row r="84" spans="1:16" ht="24" customHeight="1" x14ac:dyDescent="0.25"/>
    <row r="85" spans="1:16" ht="24" customHeight="1" x14ac:dyDescent="0.25"/>
    <row r="86" spans="1:16" ht="24" customHeight="1" x14ac:dyDescent="0.25"/>
    <row r="87" spans="1:16" ht="24" customHeight="1" x14ac:dyDescent="0.25">
      <c r="A87" s="78"/>
      <c r="B87" s="78" t="s">
        <v>55</v>
      </c>
      <c r="C87" s="79"/>
      <c r="E87" s="1"/>
      <c r="F87" s="1" t="s">
        <v>13</v>
      </c>
      <c r="G87" s="153">
        <f>O99</f>
        <v>50</v>
      </c>
      <c r="H87" s="69" t="s">
        <v>31</v>
      </c>
      <c r="I87" s="70">
        <f>P99</f>
        <v>0</v>
      </c>
      <c r="J87" s="69" t="s">
        <v>136</v>
      </c>
    </row>
    <row r="88" spans="1:16" ht="24" customHeight="1" x14ac:dyDescent="0.25">
      <c r="A88" s="278" t="s">
        <v>0</v>
      </c>
      <c r="B88" s="183"/>
      <c r="C88" s="282" t="s">
        <v>49</v>
      </c>
      <c r="D88" s="278" t="s">
        <v>1</v>
      </c>
      <c r="E88" s="285" t="s">
        <v>50</v>
      </c>
      <c r="F88" s="286"/>
      <c r="G88" s="286"/>
      <c r="H88" s="269" t="s">
        <v>6</v>
      </c>
      <c r="I88" s="268"/>
      <c r="J88" s="268"/>
      <c r="K88" s="268"/>
      <c r="L88" s="269" t="s">
        <v>66</v>
      </c>
      <c r="M88" s="268"/>
      <c r="N88" s="268"/>
      <c r="O88" s="268"/>
      <c r="P88" s="270"/>
    </row>
    <row r="89" spans="1:16" ht="24" customHeight="1" x14ac:dyDescent="0.25">
      <c r="A89" s="281"/>
      <c r="B89" s="187" t="s">
        <v>139</v>
      </c>
      <c r="C89" s="283"/>
      <c r="D89" s="281"/>
      <c r="E89" s="183" t="s">
        <v>10</v>
      </c>
      <c r="F89" s="183" t="s">
        <v>13</v>
      </c>
      <c r="G89" s="183" t="s">
        <v>11</v>
      </c>
      <c r="H89" s="276" t="s">
        <v>4</v>
      </c>
      <c r="I89" s="278" t="s">
        <v>5</v>
      </c>
      <c r="J89" s="180" t="s">
        <v>13</v>
      </c>
      <c r="K89" s="183" t="s">
        <v>9</v>
      </c>
      <c r="L89" s="274" t="s">
        <v>83</v>
      </c>
      <c r="M89" s="274"/>
      <c r="N89" s="274"/>
      <c r="O89" s="274"/>
      <c r="P89" s="275"/>
    </row>
    <row r="90" spans="1:16" ht="24" customHeight="1" x14ac:dyDescent="0.4">
      <c r="A90" s="279"/>
      <c r="B90" s="187" t="s">
        <v>140</v>
      </c>
      <c r="C90" s="284"/>
      <c r="D90" s="279"/>
      <c r="E90" s="184" t="s">
        <v>12</v>
      </c>
      <c r="F90" s="184" t="s">
        <v>63</v>
      </c>
      <c r="G90" s="184" t="s">
        <v>12</v>
      </c>
      <c r="H90" s="277"/>
      <c r="I90" s="279"/>
      <c r="J90" s="189" t="s">
        <v>12</v>
      </c>
      <c r="K90" s="184" t="s">
        <v>12</v>
      </c>
      <c r="L90" s="186" t="s">
        <v>8</v>
      </c>
      <c r="M90" s="64" t="s">
        <v>134</v>
      </c>
      <c r="N90" s="64" t="s">
        <v>135</v>
      </c>
      <c r="O90" s="66" t="s">
        <v>31</v>
      </c>
      <c r="P90" s="66" t="s">
        <v>136</v>
      </c>
    </row>
    <row r="91" spans="1:16" ht="24" customHeight="1" x14ac:dyDescent="0.4">
      <c r="A91" s="95">
        <v>1</v>
      </c>
      <c r="B91" s="96">
        <v>1</v>
      </c>
      <c r="C91" s="202" t="s">
        <v>51</v>
      </c>
      <c r="D91" s="110" t="s">
        <v>174</v>
      </c>
      <c r="E91" s="96">
        <v>2</v>
      </c>
      <c r="F91" s="96">
        <v>13</v>
      </c>
      <c r="G91" s="183">
        <f>E91*F91</f>
        <v>26</v>
      </c>
      <c r="H91" s="94" t="s">
        <v>15</v>
      </c>
      <c r="I91" s="95" t="s">
        <v>16</v>
      </c>
      <c r="J91" s="96">
        <v>3</v>
      </c>
      <c r="K91" s="181">
        <f>SUM(J91:J94)</f>
        <v>3</v>
      </c>
      <c r="L91" s="183">
        <f>G91-K91</f>
        <v>23</v>
      </c>
      <c r="M91" s="223">
        <f>L91*50</f>
        <v>1150</v>
      </c>
      <c r="N91" s="99">
        <f>M91/60</f>
        <v>19.166666666666668</v>
      </c>
      <c r="O91" s="100">
        <f>TRUNC(N91)</f>
        <v>19</v>
      </c>
      <c r="P91" s="101">
        <f>M91-(O91*60)</f>
        <v>10</v>
      </c>
    </row>
    <row r="92" spans="1:16" ht="24" customHeight="1" x14ac:dyDescent="0.25">
      <c r="A92" s="213"/>
      <c r="B92" s="206"/>
      <c r="C92" s="214" t="s">
        <v>52</v>
      </c>
      <c r="D92" s="112"/>
      <c r="E92" s="93"/>
      <c r="F92" s="93"/>
      <c r="G92" s="187"/>
      <c r="H92" s="106"/>
      <c r="I92" s="107"/>
      <c r="J92" s="187"/>
      <c r="K92" s="97"/>
      <c r="L92" s="187"/>
      <c r="M92" s="224"/>
      <c r="N92" s="108"/>
      <c r="O92" s="187"/>
      <c r="P92" s="187"/>
    </row>
    <row r="93" spans="1:16" ht="24" customHeight="1" x14ac:dyDescent="0.25">
      <c r="A93" s="213"/>
      <c r="B93" s="206"/>
      <c r="C93" s="214" t="s">
        <v>107</v>
      </c>
      <c r="D93" s="112"/>
      <c r="E93" s="93"/>
      <c r="F93" s="93"/>
      <c r="G93" s="187"/>
      <c r="H93" s="106"/>
      <c r="I93" s="107"/>
      <c r="J93" s="187"/>
      <c r="K93" s="97"/>
      <c r="L93" s="187"/>
      <c r="M93" s="224"/>
      <c r="N93" s="108"/>
      <c r="O93" s="187"/>
      <c r="P93" s="187"/>
    </row>
    <row r="94" spans="1:16" ht="24" customHeight="1" x14ac:dyDescent="0.25">
      <c r="A94" s="191"/>
      <c r="B94" s="207"/>
      <c r="C94" s="192"/>
      <c r="D94" s="145"/>
      <c r="E94" s="113"/>
      <c r="F94" s="113"/>
      <c r="G94" s="184"/>
      <c r="H94" s="114"/>
      <c r="I94" s="115"/>
      <c r="J94" s="184"/>
      <c r="K94" s="185"/>
      <c r="L94" s="184"/>
      <c r="M94" s="225"/>
      <c r="N94" s="116"/>
      <c r="O94" s="184"/>
      <c r="P94" s="184"/>
    </row>
    <row r="95" spans="1:16" ht="24" customHeight="1" x14ac:dyDescent="0.4">
      <c r="A95" s="107">
        <v>2</v>
      </c>
      <c r="B95" s="93">
        <v>2</v>
      </c>
      <c r="C95" s="214" t="s">
        <v>51</v>
      </c>
      <c r="D95" s="112" t="s">
        <v>174</v>
      </c>
      <c r="E95" s="93">
        <v>2</v>
      </c>
      <c r="F95" s="93">
        <v>20</v>
      </c>
      <c r="G95" s="187">
        <f>E95*F95</f>
        <v>40</v>
      </c>
      <c r="H95" s="106" t="s">
        <v>15</v>
      </c>
      <c r="I95" s="107" t="s">
        <v>16</v>
      </c>
      <c r="J95" s="93">
        <v>3</v>
      </c>
      <c r="K95" s="181">
        <f>SUM(J95:J98)</f>
        <v>3</v>
      </c>
      <c r="L95" s="187">
        <f>G95-K95</f>
        <v>37</v>
      </c>
      <c r="M95" s="223">
        <f>L95*50</f>
        <v>1850</v>
      </c>
      <c r="N95" s="99">
        <f>M95/60</f>
        <v>30.833333333333332</v>
      </c>
      <c r="O95" s="100">
        <f>TRUNC(N95)</f>
        <v>30</v>
      </c>
      <c r="P95" s="101">
        <f>M95-(O95*60)</f>
        <v>50</v>
      </c>
    </row>
    <row r="96" spans="1:16" ht="24" customHeight="1" x14ac:dyDescent="0.25">
      <c r="A96" s="213"/>
      <c r="B96" s="206"/>
      <c r="C96" s="214" t="s">
        <v>52</v>
      </c>
      <c r="D96" s="112"/>
      <c r="E96" s="187"/>
      <c r="F96" s="187"/>
      <c r="G96" s="187"/>
      <c r="H96" s="106"/>
      <c r="I96" s="107"/>
      <c r="J96" s="187"/>
      <c r="K96" s="97"/>
      <c r="L96" s="187"/>
      <c r="M96" s="224"/>
      <c r="N96" s="108"/>
      <c r="O96" s="187"/>
      <c r="P96" s="187"/>
    </row>
    <row r="97" spans="1:16" ht="24" customHeight="1" x14ac:dyDescent="0.25">
      <c r="A97" s="213"/>
      <c r="B97" s="206"/>
      <c r="C97" s="214" t="s">
        <v>209</v>
      </c>
      <c r="D97" s="112"/>
      <c r="E97" s="187"/>
      <c r="F97" s="187"/>
      <c r="G97" s="187"/>
      <c r="H97" s="106"/>
      <c r="I97" s="107"/>
      <c r="J97" s="187"/>
      <c r="K97" s="97"/>
      <c r="L97" s="187"/>
      <c r="M97" s="224"/>
      <c r="N97" s="108"/>
      <c r="O97" s="187"/>
      <c r="P97" s="187"/>
    </row>
    <row r="98" spans="1:16" ht="24" customHeight="1" x14ac:dyDescent="0.25">
      <c r="A98" s="102"/>
      <c r="B98" s="103"/>
      <c r="C98" s="104"/>
      <c r="D98" s="105"/>
      <c r="E98" s="187"/>
      <c r="F98" s="187"/>
      <c r="G98" s="187"/>
      <c r="H98" s="106"/>
      <c r="I98" s="107"/>
      <c r="J98" s="187"/>
      <c r="K98" s="97"/>
      <c r="L98" s="187"/>
      <c r="M98" s="224"/>
      <c r="N98" s="108"/>
      <c r="O98" s="187"/>
      <c r="P98" s="187"/>
    </row>
    <row r="99" spans="1:16" ht="24" customHeight="1" x14ac:dyDescent="0.4">
      <c r="A99" s="255" t="s">
        <v>59</v>
      </c>
      <c r="B99" s="256"/>
      <c r="C99" s="256"/>
      <c r="D99" s="280"/>
      <c r="E99" s="179">
        <f>SUM(E91:E98)</f>
        <v>4</v>
      </c>
      <c r="F99" s="179"/>
      <c r="G99" s="179">
        <f>SUM(G91:G98)</f>
        <v>66</v>
      </c>
      <c r="H99" s="154"/>
      <c r="I99" s="154"/>
      <c r="J99" s="154"/>
      <c r="K99" s="179">
        <f>SUM(K91:K98)</f>
        <v>6</v>
      </c>
      <c r="L99" s="179">
        <f t="shared" ref="L99" si="0">SUM(L91:L98)</f>
        <v>60</v>
      </c>
      <c r="M99" s="223">
        <f>L99*50</f>
        <v>3000</v>
      </c>
      <c r="N99" s="99">
        <f>M99/60</f>
        <v>50</v>
      </c>
      <c r="O99" s="123">
        <f>TRUNC(N99)</f>
        <v>50</v>
      </c>
      <c r="P99" s="124">
        <f>M99-(O99*60)</f>
        <v>0</v>
      </c>
    </row>
    <row r="100" spans="1:16" ht="24" customHeight="1" x14ac:dyDescent="0.25">
      <c r="C100" s="132" t="s">
        <v>175</v>
      </c>
      <c r="D100" s="97"/>
      <c r="E100" s="97"/>
      <c r="F100" s="97"/>
      <c r="G100" s="97"/>
      <c r="H100" s="155"/>
      <c r="I100" s="127"/>
      <c r="J100" s="97"/>
      <c r="K100" s="97"/>
      <c r="L100" s="97"/>
      <c r="M100" s="137"/>
      <c r="N100" s="137"/>
      <c r="O100" s="97"/>
      <c r="P100" s="97"/>
    </row>
    <row r="101" spans="1:16" ht="24" customHeight="1" x14ac:dyDescent="0.25">
      <c r="D101" s="97"/>
      <c r="E101" s="97"/>
      <c r="F101" s="97"/>
      <c r="G101" s="97"/>
      <c r="H101" s="155"/>
      <c r="I101" s="127"/>
      <c r="J101" s="97"/>
      <c r="K101" s="97"/>
      <c r="L101" s="97"/>
      <c r="M101" s="137"/>
      <c r="N101" s="137"/>
      <c r="O101" s="97"/>
      <c r="P101" s="97"/>
    </row>
    <row r="102" spans="1:16" ht="24" customHeight="1" x14ac:dyDescent="0.25">
      <c r="A102" s="79"/>
      <c r="B102" s="79" t="s">
        <v>56</v>
      </c>
      <c r="C102" s="79"/>
      <c r="G102" s="80"/>
      <c r="H102" s="48" t="s">
        <v>13</v>
      </c>
      <c r="I102" s="70">
        <f>O123</f>
        <v>8</v>
      </c>
      <c r="J102" s="69" t="s">
        <v>31</v>
      </c>
      <c r="K102" s="199">
        <f>P123</f>
        <v>20</v>
      </c>
      <c r="L102" s="62" t="s">
        <v>136</v>
      </c>
    </row>
    <row r="103" spans="1:16" ht="24" customHeight="1" x14ac:dyDescent="0.25">
      <c r="A103" s="180" t="s">
        <v>0</v>
      </c>
      <c r="B103" s="183" t="s">
        <v>139</v>
      </c>
      <c r="C103" s="268" t="s">
        <v>58</v>
      </c>
      <c r="D103" s="268"/>
      <c r="E103" s="268"/>
      <c r="F103" s="268"/>
      <c r="G103" s="268"/>
      <c r="H103" s="268"/>
      <c r="I103" s="269" t="s">
        <v>60</v>
      </c>
      <c r="J103" s="268"/>
      <c r="K103" s="268"/>
      <c r="L103" s="270"/>
      <c r="M103" s="196"/>
      <c r="N103" s="197"/>
      <c r="O103" s="271" t="s">
        <v>197</v>
      </c>
      <c r="P103" s="271"/>
    </row>
    <row r="104" spans="1:16" ht="24" customHeight="1" x14ac:dyDescent="0.4">
      <c r="A104" s="189"/>
      <c r="B104" s="184"/>
      <c r="C104" s="272"/>
      <c r="D104" s="272"/>
      <c r="E104" s="272"/>
      <c r="F104" s="272"/>
      <c r="G104" s="272"/>
      <c r="H104" s="272"/>
      <c r="I104" s="273"/>
      <c r="J104" s="274"/>
      <c r="K104" s="274"/>
      <c r="L104" s="275"/>
      <c r="M104" s="64" t="s">
        <v>134</v>
      </c>
      <c r="N104" s="64" t="s">
        <v>135</v>
      </c>
      <c r="O104" s="118" t="s">
        <v>31</v>
      </c>
      <c r="P104" s="118" t="s">
        <v>136</v>
      </c>
    </row>
    <row r="105" spans="1:16" ht="24" customHeight="1" x14ac:dyDescent="0.4">
      <c r="A105" s="184">
        <v>1</v>
      </c>
      <c r="B105" s="184">
        <v>1</v>
      </c>
      <c r="C105" s="263" t="s">
        <v>176</v>
      </c>
      <c r="D105" s="264"/>
      <c r="E105" s="264"/>
      <c r="F105" s="264"/>
      <c r="G105" s="264"/>
      <c r="H105" s="265"/>
      <c r="I105" s="266" t="s">
        <v>177</v>
      </c>
      <c r="J105" s="267"/>
      <c r="K105" s="267"/>
      <c r="L105" s="267"/>
      <c r="M105" s="195">
        <f>(O105*60)+P105</f>
        <v>130</v>
      </c>
      <c r="N105" s="99">
        <f>M105/60</f>
        <v>2.1666666666666665</v>
      </c>
      <c r="O105" s="200">
        <v>2</v>
      </c>
      <c r="P105" s="198">
        <v>10</v>
      </c>
    </row>
    <row r="106" spans="1:16" ht="24" customHeight="1" x14ac:dyDescent="0.4">
      <c r="A106" s="117">
        <v>2</v>
      </c>
      <c r="B106" s="117">
        <v>1</v>
      </c>
      <c r="C106" s="258"/>
      <c r="D106" s="259"/>
      <c r="E106" s="259"/>
      <c r="F106" s="259"/>
      <c r="G106" s="259"/>
      <c r="H106" s="260"/>
      <c r="I106" s="261"/>
      <c r="J106" s="262"/>
      <c r="K106" s="262"/>
      <c r="L106" s="262"/>
      <c r="M106" s="195">
        <f t="shared" ref="M106:M122" si="1">(O106*60)+P106</f>
        <v>150</v>
      </c>
      <c r="N106" s="99">
        <f t="shared" ref="N106:N121" si="2">M106/60</f>
        <v>2.5</v>
      </c>
      <c r="O106" s="200">
        <v>2</v>
      </c>
      <c r="P106" s="198">
        <v>30</v>
      </c>
    </row>
    <row r="107" spans="1:16" ht="24" customHeight="1" x14ac:dyDescent="0.4">
      <c r="A107" s="184">
        <v>3</v>
      </c>
      <c r="B107" s="117">
        <v>1</v>
      </c>
      <c r="C107" s="258"/>
      <c r="D107" s="259"/>
      <c r="E107" s="259"/>
      <c r="F107" s="259"/>
      <c r="G107" s="259"/>
      <c r="H107" s="260"/>
      <c r="I107" s="261"/>
      <c r="J107" s="262"/>
      <c r="K107" s="262"/>
      <c r="L107" s="262"/>
      <c r="M107" s="195">
        <f t="shared" si="1"/>
        <v>90</v>
      </c>
      <c r="N107" s="99">
        <f t="shared" si="2"/>
        <v>1.5</v>
      </c>
      <c r="O107" s="200">
        <v>1</v>
      </c>
      <c r="P107" s="198">
        <v>30</v>
      </c>
    </row>
    <row r="108" spans="1:16" ht="24" customHeight="1" x14ac:dyDescent="0.4">
      <c r="A108" s="117">
        <v>4</v>
      </c>
      <c r="B108" s="117">
        <v>1</v>
      </c>
      <c r="C108" s="258"/>
      <c r="D108" s="259"/>
      <c r="E108" s="259"/>
      <c r="F108" s="259"/>
      <c r="G108" s="259"/>
      <c r="H108" s="260"/>
      <c r="I108" s="261"/>
      <c r="J108" s="262"/>
      <c r="K108" s="262"/>
      <c r="L108" s="262"/>
      <c r="M108" s="195">
        <f t="shared" si="1"/>
        <v>130</v>
      </c>
      <c r="N108" s="99">
        <f t="shared" si="2"/>
        <v>2.1666666666666665</v>
      </c>
      <c r="O108" s="200">
        <v>2</v>
      </c>
      <c r="P108" s="198">
        <v>10</v>
      </c>
    </row>
    <row r="109" spans="1:16" ht="24" customHeight="1" x14ac:dyDescent="0.4">
      <c r="A109" s="184">
        <v>5</v>
      </c>
      <c r="B109" s="117">
        <v>1</v>
      </c>
      <c r="C109" s="258"/>
      <c r="D109" s="259"/>
      <c r="E109" s="259"/>
      <c r="F109" s="259"/>
      <c r="G109" s="259"/>
      <c r="H109" s="260"/>
      <c r="I109" s="261"/>
      <c r="J109" s="262"/>
      <c r="K109" s="262"/>
      <c r="L109" s="262"/>
      <c r="M109" s="195">
        <f t="shared" ref="M109:M111" si="3">(O109*60)+P109</f>
        <v>0</v>
      </c>
      <c r="N109" s="99">
        <f t="shared" si="2"/>
        <v>0</v>
      </c>
      <c r="O109" s="200"/>
      <c r="P109" s="198"/>
    </row>
    <row r="110" spans="1:16" ht="24" customHeight="1" x14ac:dyDescent="0.4">
      <c r="A110" s="117">
        <v>6</v>
      </c>
      <c r="B110" s="117">
        <v>1</v>
      </c>
      <c r="C110" s="258"/>
      <c r="D110" s="259"/>
      <c r="E110" s="259"/>
      <c r="F110" s="259"/>
      <c r="G110" s="259"/>
      <c r="H110" s="260"/>
      <c r="I110" s="261"/>
      <c r="J110" s="262"/>
      <c r="K110" s="262"/>
      <c r="L110" s="262"/>
      <c r="M110" s="195">
        <f t="shared" si="3"/>
        <v>0</v>
      </c>
      <c r="N110" s="99">
        <f t="shared" si="2"/>
        <v>0</v>
      </c>
      <c r="O110" s="200"/>
      <c r="P110" s="198"/>
    </row>
    <row r="111" spans="1:16" ht="24" customHeight="1" x14ac:dyDescent="0.4">
      <c r="A111" s="184">
        <v>7</v>
      </c>
      <c r="B111" s="117">
        <v>1</v>
      </c>
      <c r="C111" s="258"/>
      <c r="D111" s="259"/>
      <c r="E111" s="259"/>
      <c r="F111" s="259"/>
      <c r="G111" s="259"/>
      <c r="H111" s="260"/>
      <c r="I111" s="261"/>
      <c r="J111" s="262"/>
      <c r="K111" s="262"/>
      <c r="L111" s="262"/>
      <c r="M111" s="195">
        <f t="shared" si="3"/>
        <v>0</v>
      </c>
      <c r="N111" s="99">
        <f t="shared" si="2"/>
        <v>0</v>
      </c>
      <c r="O111" s="200"/>
      <c r="P111" s="198"/>
    </row>
    <row r="112" spans="1:16" ht="24" customHeight="1" x14ac:dyDescent="0.4">
      <c r="A112" s="117">
        <v>8</v>
      </c>
      <c r="B112" s="117">
        <v>1</v>
      </c>
      <c r="C112" s="258"/>
      <c r="D112" s="259"/>
      <c r="E112" s="259"/>
      <c r="F112" s="259"/>
      <c r="G112" s="259"/>
      <c r="H112" s="260"/>
      <c r="I112" s="261"/>
      <c r="J112" s="262"/>
      <c r="K112" s="262"/>
      <c r="L112" s="262"/>
      <c r="M112" s="195">
        <f t="shared" si="1"/>
        <v>0</v>
      </c>
      <c r="N112" s="99">
        <f t="shared" si="2"/>
        <v>0</v>
      </c>
      <c r="O112" s="200"/>
      <c r="P112" s="198"/>
    </row>
    <row r="113" spans="1:16" ht="24" customHeight="1" x14ac:dyDescent="0.4">
      <c r="A113" s="184">
        <v>9</v>
      </c>
      <c r="B113" s="117">
        <v>1</v>
      </c>
      <c r="C113" s="258"/>
      <c r="D113" s="259"/>
      <c r="E113" s="259"/>
      <c r="F113" s="259"/>
      <c r="G113" s="259"/>
      <c r="H113" s="260"/>
      <c r="I113" s="261"/>
      <c r="J113" s="262"/>
      <c r="K113" s="262"/>
      <c r="L113" s="262"/>
      <c r="M113" s="195">
        <f t="shared" si="1"/>
        <v>0</v>
      </c>
      <c r="N113" s="99">
        <f t="shared" si="2"/>
        <v>0</v>
      </c>
      <c r="O113" s="200"/>
      <c r="P113" s="198"/>
    </row>
    <row r="114" spans="1:16" ht="24" customHeight="1" x14ac:dyDescent="0.4">
      <c r="A114" s="117">
        <v>10</v>
      </c>
      <c r="B114" s="117">
        <v>1</v>
      </c>
      <c r="C114" s="258"/>
      <c r="D114" s="259"/>
      <c r="E114" s="259"/>
      <c r="F114" s="259"/>
      <c r="G114" s="259"/>
      <c r="H114" s="260"/>
      <c r="I114" s="261"/>
      <c r="J114" s="262"/>
      <c r="K114" s="262"/>
      <c r="L114" s="262"/>
      <c r="M114" s="195">
        <f t="shared" si="1"/>
        <v>0</v>
      </c>
      <c r="N114" s="99">
        <f t="shared" si="2"/>
        <v>0</v>
      </c>
      <c r="O114" s="200"/>
      <c r="P114" s="198"/>
    </row>
    <row r="115" spans="1:16" ht="24" customHeight="1" x14ac:dyDescent="0.4">
      <c r="A115" s="184">
        <v>11</v>
      </c>
      <c r="B115" s="117">
        <v>1</v>
      </c>
      <c r="C115" s="258"/>
      <c r="D115" s="259"/>
      <c r="E115" s="259"/>
      <c r="F115" s="259"/>
      <c r="G115" s="259"/>
      <c r="H115" s="260"/>
      <c r="I115" s="261"/>
      <c r="J115" s="262"/>
      <c r="K115" s="262"/>
      <c r="L115" s="262"/>
      <c r="M115" s="195">
        <f t="shared" si="1"/>
        <v>0</v>
      </c>
      <c r="N115" s="99">
        <f t="shared" si="2"/>
        <v>0</v>
      </c>
      <c r="O115" s="200"/>
      <c r="P115" s="198"/>
    </row>
    <row r="116" spans="1:16" ht="24" customHeight="1" x14ac:dyDescent="0.4">
      <c r="A116" s="117">
        <v>12</v>
      </c>
      <c r="B116" s="117">
        <v>2</v>
      </c>
      <c r="C116" s="258"/>
      <c r="D116" s="259"/>
      <c r="E116" s="259"/>
      <c r="F116" s="259"/>
      <c r="G116" s="259"/>
      <c r="H116" s="260"/>
      <c r="I116" s="261"/>
      <c r="J116" s="262"/>
      <c r="K116" s="262"/>
      <c r="L116" s="262"/>
      <c r="M116" s="195">
        <f t="shared" si="1"/>
        <v>0</v>
      </c>
      <c r="N116" s="99">
        <f t="shared" si="2"/>
        <v>0</v>
      </c>
      <c r="O116" s="200"/>
      <c r="P116" s="198"/>
    </row>
    <row r="117" spans="1:16" ht="24" customHeight="1" x14ac:dyDescent="0.4">
      <c r="A117" s="184">
        <v>13</v>
      </c>
      <c r="B117" s="117">
        <v>2</v>
      </c>
      <c r="C117" s="258"/>
      <c r="D117" s="259"/>
      <c r="E117" s="259"/>
      <c r="F117" s="259"/>
      <c r="G117" s="259"/>
      <c r="H117" s="260"/>
      <c r="I117" s="261"/>
      <c r="J117" s="262"/>
      <c r="K117" s="262"/>
      <c r="L117" s="262"/>
      <c r="M117" s="195">
        <f t="shared" si="1"/>
        <v>0</v>
      </c>
      <c r="N117" s="99">
        <f t="shared" si="2"/>
        <v>0</v>
      </c>
      <c r="O117" s="200"/>
      <c r="P117" s="198"/>
    </row>
    <row r="118" spans="1:16" ht="24" customHeight="1" x14ac:dyDescent="0.4">
      <c r="A118" s="117">
        <v>14</v>
      </c>
      <c r="B118" s="117">
        <v>2</v>
      </c>
      <c r="C118" s="258"/>
      <c r="D118" s="259"/>
      <c r="E118" s="259"/>
      <c r="F118" s="259"/>
      <c r="G118" s="259"/>
      <c r="H118" s="260"/>
      <c r="I118" s="261"/>
      <c r="J118" s="262"/>
      <c r="K118" s="262"/>
      <c r="L118" s="262"/>
      <c r="M118" s="195">
        <f t="shared" si="1"/>
        <v>0</v>
      </c>
      <c r="N118" s="99">
        <f t="shared" si="2"/>
        <v>0</v>
      </c>
      <c r="O118" s="200"/>
      <c r="P118" s="198"/>
    </row>
    <row r="119" spans="1:16" ht="24" customHeight="1" x14ac:dyDescent="0.4">
      <c r="A119" s="184">
        <v>15</v>
      </c>
      <c r="B119" s="117">
        <v>2</v>
      </c>
      <c r="C119" s="258"/>
      <c r="D119" s="259"/>
      <c r="E119" s="259"/>
      <c r="F119" s="259"/>
      <c r="G119" s="259"/>
      <c r="H119" s="260"/>
      <c r="I119" s="261"/>
      <c r="J119" s="262"/>
      <c r="K119" s="262"/>
      <c r="L119" s="262"/>
      <c r="M119" s="195">
        <f t="shared" si="1"/>
        <v>0</v>
      </c>
      <c r="N119" s="99">
        <f t="shared" si="2"/>
        <v>0</v>
      </c>
      <c r="O119" s="200"/>
      <c r="P119" s="198"/>
    </row>
    <row r="120" spans="1:16" ht="24" customHeight="1" x14ac:dyDescent="0.4">
      <c r="A120" s="117">
        <v>16</v>
      </c>
      <c r="B120" s="117">
        <v>2</v>
      </c>
      <c r="C120" s="258"/>
      <c r="D120" s="259"/>
      <c r="E120" s="259"/>
      <c r="F120" s="259"/>
      <c r="G120" s="259"/>
      <c r="H120" s="260"/>
      <c r="I120" s="261"/>
      <c r="J120" s="262"/>
      <c r="K120" s="262"/>
      <c r="L120" s="262"/>
      <c r="M120" s="195">
        <f t="shared" si="1"/>
        <v>0</v>
      </c>
      <c r="N120" s="99">
        <f t="shared" si="2"/>
        <v>0</v>
      </c>
      <c r="O120" s="200"/>
      <c r="P120" s="198"/>
    </row>
    <row r="121" spans="1:16" ht="24" customHeight="1" x14ac:dyDescent="0.4">
      <c r="A121" s="184">
        <v>17</v>
      </c>
      <c r="B121" s="117">
        <v>2</v>
      </c>
      <c r="C121" s="258"/>
      <c r="D121" s="259"/>
      <c r="E121" s="259"/>
      <c r="F121" s="259"/>
      <c r="G121" s="259"/>
      <c r="H121" s="260"/>
      <c r="I121" s="261"/>
      <c r="J121" s="262"/>
      <c r="K121" s="262"/>
      <c r="L121" s="262"/>
      <c r="M121" s="195">
        <f t="shared" si="1"/>
        <v>0</v>
      </c>
      <c r="N121" s="99">
        <f t="shared" si="2"/>
        <v>0</v>
      </c>
      <c r="O121" s="200"/>
      <c r="P121" s="198"/>
    </row>
    <row r="122" spans="1:16" ht="24" customHeight="1" x14ac:dyDescent="0.4">
      <c r="A122" s="117">
        <v>18</v>
      </c>
      <c r="B122" s="117">
        <v>2</v>
      </c>
      <c r="C122" s="258"/>
      <c r="D122" s="259"/>
      <c r="E122" s="259"/>
      <c r="F122" s="259"/>
      <c r="G122" s="259"/>
      <c r="H122" s="260"/>
      <c r="I122" s="261"/>
      <c r="J122" s="262"/>
      <c r="K122" s="262"/>
      <c r="L122" s="262"/>
      <c r="M122" s="195">
        <f t="shared" si="1"/>
        <v>0</v>
      </c>
      <c r="N122" s="99">
        <f>M122/60</f>
        <v>0</v>
      </c>
      <c r="O122" s="200"/>
      <c r="P122" s="198"/>
    </row>
    <row r="123" spans="1:16" ht="24" customHeight="1" x14ac:dyDescent="0.4">
      <c r="A123" s="255" t="s">
        <v>61</v>
      </c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195">
        <f>SUM(M105:M122)</f>
        <v>500</v>
      </c>
      <c r="N123" s="75">
        <f>M123/60</f>
        <v>8.3333333333333339</v>
      </c>
      <c r="O123" s="76">
        <f>TRUNC(N123)</f>
        <v>8</v>
      </c>
      <c r="P123" s="77">
        <f>M123-(O123*60)</f>
        <v>20</v>
      </c>
    </row>
    <row r="124" spans="1:16" ht="24" customHeight="1" x14ac:dyDescent="0.25">
      <c r="D124" s="97"/>
      <c r="E124" s="97"/>
      <c r="F124" s="97"/>
      <c r="G124" s="97"/>
      <c r="H124" s="155"/>
      <c r="I124" s="127"/>
      <c r="J124" s="97"/>
      <c r="K124" s="97"/>
      <c r="L124" s="97"/>
      <c r="M124" s="137"/>
      <c r="N124" s="137"/>
      <c r="O124" s="97"/>
      <c r="P124" s="97"/>
    </row>
    <row r="125" spans="1:16" ht="24" customHeight="1" x14ac:dyDescent="0.25">
      <c r="D125" s="97"/>
      <c r="E125" s="97"/>
      <c r="F125" s="97"/>
      <c r="G125" s="97"/>
      <c r="H125" s="155"/>
      <c r="I125" s="127"/>
      <c r="J125" s="97"/>
      <c r="K125" s="97"/>
      <c r="L125" s="97"/>
      <c r="M125" s="137"/>
      <c r="N125" s="137"/>
      <c r="O125" s="97"/>
      <c r="P125" s="97"/>
    </row>
    <row r="126" spans="1:16" ht="24" customHeight="1" x14ac:dyDescent="0.25">
      <c r="D126" s="97"/>
      <c r="E126" s="97"/>
      <c r="F126" s="97"/>
      <c r="G126" s="97"/>
      <c r="H126" s="155"/>
      <c r="I126" s="127"/>
      <c r="J126" s="97"/>
      <c r="K126" s="97"/>
      <c r="L126" s="97"/>
      <c r="M126" s="137"/>
      <c r="N126" s="137"/>
      <c r="O126" s="97"/>
      <c r="P126" s="97"/>
    </row>
    <row r="127" spans="1:16" ht="24" customHeight="1" x14ac:dyDescent="0.25">
      <c r="D127" s="97"/>
      <c r="E127" s="97"/>
      <c r="F127" s="97"/>
      <c r="G127" s="97"/>
      <c r="H127" s="155"/>
      <c r="I127" s="127"/>
      <c r="J127" s="97"/>
      <c r="K127" s="97"/>
      <c r="L127" s="97"/>
      <c r="M127" s="137"/>
      <c r="N127" s="137"/>
      <c r="O127" s="97"/>
      <c r="P127" s="97"/>
    </row>
    <row r="128" spans="1:16" ht="24" customHeight="1" x14ac:dyDescent="0.25">
      <c r="D128" s="97"/>
      <c r="E128" s="97"/>
      <c r="F128" s="97"/>
      <c r="G128" s="97"/>
      <c r="H128" s="155"/>
      <c r="I128" s="127"/>
      <c r="J128" s="97"/>
      <c r="K128" s="97"/>
      <c r="L128" s="97"/>
      <c r="M128" s="137"/>
      <c r="N128" s="137"/>
      <c r="O128" s="97"/>
      <c r="P128" s="97"/>
    </row>
    <row r="129" spans="1:16" ht="24" customHeight="1" x14ac:dyDescent="0.25">
      <c r="D129" s="97"/>
      <c r="E129" s="97"/>
      <c r="F129" s="97"/>
      <c r="G129" s="97"/>
      <c r="H129" s="155"/>
      <c r="I129" s="127"/>
      <c r="J129" s="97"/>
      <c r="K129" s="97"/>
      <c r="L129" s="97"/>
      <c r="M129" s="137"/>
      <c r="N129" s="137"/>
      <c r="O129" s="97"/>
      <c r="P129" s="97"/>
    </row>
    <row r="130" spans="1:16" ht="24" customHeight="1" x14ac:dyDescent="0.25">
      <c r="D130" s="97"/>
      <c r="E130" s="97"/>
      <c r="F130" s="97"/>
      <c r="G130" s="97"/>
      <c r="H130" s="155"/>
      <c r="I130" s="127"/>
      <c r="J130" s="97"/>
      <c r="K130" s="97"/>
      <c r="L130" s="97"/>
      <c r="M130" s="137"/>
      <c r="N130" s="137"/>
      <c r="O130" s="97"/>
      <c r="P130" s="97"/>
    </row>
    <row r="131" spans="1:16" ht="24" customHeight="1" x14ac:dyDescent="0.25">
      <c r="D131" s="97"/>
      <c r="E131" s="97"/>
      <c r="F131" s="97"/>
      <c r="G131" s="97"/>
      <c r="H131" s="155"/>
      <c r="I131" s="127"/>
      <c r="J131" s="97"/>
      <c r="K131" s="97"/>
      <c r="L131" s="97"/>
      <c r="M131" s="137"/>
      <c r="N131" s="137"/>
      <c r="O131" s="97"/>
      <c r="P131" s="97"/>
    </row>
    <row r="132" spans="1:16" ht="24" customHeight="1" x14ac:dyDescent="0.25">
      <c r="D132" s="97"/>
      <c r="E132" s="97"/>
      <c r="F132" s="97"/>
      <c r="G132" s="97"/>
      <c r="H132" s="155"/>
      <c r="I132" s="127"/>
      <c r="J132" s="97"/>
      <c r="K132" s="97"/>
      <c r="L132" s="97"/>
      <c r="M132" s="137"/>
      <c r="N132" s="137"/>
      <c r="O132" s="97"/>
      <c r="P132" s="97"/>
    </row>
    <row r="133" spans="1:16" ht="24" customHeight="1" x14ac:dyDescent="0.25">
      <c r="D133" s="97"/>
      <c r="E133" s="97"/>
      <c r="F133" s="97"/>
      <c r="G133" s="97"/>
      <c r="H133" s="155"/>
      <c r="I133" s="127"/>
      <c r="J133" s="97"/>
      <c r="K133" s="97"/>
      <c r="L133" s="97"/>
      <c r="M133" s="137"/>
      <c r="N133" s="137"/>
      <c r="O133" s="97"/>
      <c r="P133" s="97"/>
    </row>
    <row r="134" spans="1:16" ht="24" customHeight="1" x14ac:dyDescent="0.25">
      <c r="A134" s="156" t="s">
        <v>67</v>
      </c>
      <c r="D134" s="97"/>
      <c r="E134" s="97"/>
      <c r="F134" s="97"/>
      <c r="G134" s="97"/>
      <c r="H134" s="155"/>
      <c r="I134" s="127"/>
      <c r="J134" s="97"/>
      <c r="K134" s="97"/>
      <c r="L134" s="97"/>
      <c r="M134" s="137"/>
      <c r="N134" s="137"/>
      <c r="O134" s="97"/>
      <c r="P134" s="97"/>
    </row>
    <row r="135" spans="1:16" ht="24" customHeight="1" x14ac:dyDescent="0.25">
      <c r="A135" s="156"/>
      <c r="D135" s="97"/>
      <c r="E135" s="97"/>
      <c r="F135" s="97"/>
      <c r="G135" s="97"/>
      <c r="H135" s="155"/>
      <c r="I135" s="127"/>
      <c r="J135" s="97"/>
      <c r="K135" s="97"/>
      <c r="L135" s="97"/>
      <c r="M135" s="137"/>
      <c r="N135" s="137"/>
      <c r="O135" s="97"/>
      <c r="P135" s="97"/>
    </row>
    <row r="136" spans="1:16" ht="24" customHeight="1" x14ac:dyDescent="0.25">
      <c r="E136" s="84" t="s">
        <v>39</v>
      </c>
      <c r="F136" s="84"/>
      <c r="I136" s="127"/>
      <c r="J136" s="97"/>
      <c r="K136" s="97"/>
      <c r="L136" s="97"/>
      <c r="M136" s="137"/>
      <c r="N136" s="137"/>
      <c r="O136" s="97"/>
      <c r="P136" s="97"/>
    </row>
    <row r="137" spans="1:16" ht="24" customHeight="1" x14ac:dyDescent="0.25">
      <c r="E137" s="84" t="s">
        <v>178</v>
      </c>
      <c r="F137" s="84"/>
    </row>
    <row r="138" spans="1:16" ht="24" customHeight="1" x14ac:dyDescent="0.25">
      <c r="E138" s="84" t="s">
        <v>179</v>
      </c>
      <c r="F138" s="84"/>
    </row>
    <row r="139" spans="1:16" ht="24" customHeight="1" x14ac:dyDescent="0.25"/>
    <row r="140" spans="1:16" ht="27.6" x14ac:dyDescent="0.25">
      <c r="A140" s="156" t="s">
        <v>41</v>
      </c>
      <c r="G140" s="157" t="s">
        <v>180</v>
      </c>
      <c r="H140" s="157" t="s">
        <v>181</v>
      </c>
    </row>
    <row r="141" spans="1:16" x14ac:dyDescent="0.25">
      <c r="H141" s="62"/>
    </row>
    <row r="142" spans="1:16" x14ac:dyDescent="0.25">
      <c r="B142" s="84" t="s">
        <v>42</v>
      </c>
      <c r="H142" s="62"/>
      <c r="I142" s="84" t="s">
        <v>43</v>
      </c>
    </row>
    <row r="143" spans="1:16" x14ac:dyDescent="0.25">
      <c r="B143" s="84" t="s">
        <v>182</v>
      </c>
      <c r="H143" s="62"/>
      <c r="I143" s="84" t="s">
        <v>183</v>
      </c>
    </row>
    <row r="144" spans="1:16" x14ac:dyDescent="0.25">
      <c r="B144" s="84" t="s">
        <v>184</v>
      </c>
      <c r="I144" s="84" t="s">
        <v>185</v>
      </c>
    </row>
    <row r="145" spans="1:8" x14ac:dyDescent="0.25">
      <c r="E145" s="84" t="s">
        <v>44</v>
      </c>
      <c r="F145" s="84"/>
      <c r="H145" s="62"/>
    </row>
    <row r="146" spans="1:8" x14ac:dyDescent="0.25">
      <c r="E146" s="84" t="s">
        <v>186</v>
      </c>
      <c r="F146" s="84"/>
      <c r="G146" s="84"/>
    </row>
    <row r="147" spans="1:8" x14ac:dyDescent="0.25">
      <c r="E147" s="257" t="s">
        <v>187</v>
      </c>
      <c r="F147" s="257"/>
      <c r="G147" s="257"/>
      <c r="H147" s="257"/>
    </row>
    <row r="149" spans="1:8" x14ac:dyDescent="0.25">
      <c r="A149" s="62" t="s">
        <v>188</v>
      </c>
    </row>
    <row r="151" spans="1:8" x14ac:dyDescent="0.25">
      <c r="E151" s="84" t="s">
        <v>40</v>
      </c>
      <c r="F151" s="84"/>
      <c r="H151" s="62"/>
    </row>
    <row r="152" spans="1:8" x14ac:dyDescent="0.25">
      <c r="E152" s="84" t="s">
        <v>189</v>
      </c>
      <c r="F152" s="84"/>
      <c r="H152" s="62"/>
    </row>
    <row r="153" spans="1:8" x14ac:dyDescent="0.25">
      <c r="E153" s="84" t="s">
        <v>190</v>
      </c>
      <c r="F153" s="84"/>
      <c r="H153" s="62"/>
    </row>
  </sheetData>
  <mergeCells count="75">
    <mergeCell ref="A1:P1"/>
    <mergeCell ref="A2:P2"/>
    <mergeCell ref="A6:A8"/>
    <mergeCell ref="C6:C8"/>
    <mergeCell ref="D6:D8"/>
    <mergeCell ref="E6:G6"/>
    <mergeCell ref="H6:K6"/>
    <mergeCell ref="L6:P6"/>
    <mergeCell ref="H7:H8"/>
    <mergeCell ref="I7:I8"/>
    <mergeCell ref="L7:P7"/>
    <mergeCell ref="A38:D38"/>
    <mergeCell ref="L46:P46"/>
    <mergeCell ref="H47:H48"/>
    <mergeCell ref="I47:I48"/>
    <mergeCell ref="L47:P47"/>
    <mergeCell ref="H46:K46"/>
    <mergeCell ref="A71:D71"/>
    <mergeCell ref="A46:A48"/>
    <mergeCell ref="C46:C48"/>
    <mergeCell ref="D46:D48"/>
    <mergeCell ref="E46:G46"/>
    <mergeCell ref="L88:P88"/>
    <mergeCell ref="H89:H90"/>
    <mergeCell ref="I89:I90"/>
    <mergeCell ref="L89:P89"/>
    <mergeCell ref="A99:D99"/>
    <mergeCell ref="A88:A90"/>
    <mergeCell ref="C88:C90"/>
    <mergeCell ref="D88:D90"/>
    <mergeCell ref="E88:G88"/>
    <mergeCell ref="H88:K88"/>
    <mergeCell ref="C103:H103"/>
    <mergeCell ref="I103:L103"/>
    <mergeCell ref="O103:P103"/>
    <mergeCell ref="C104:H104"/>
    <mergeCell ref="I104:L104"/>
    <mergeCell ref="C105:H105"/>
    <mergeCell ref="I105:L105"/>
    <mergeCell ref="C106:H106"/>
    <mergeCell ref="I106:L106"/>
    <mergeCell ref="C107:H107"/>
    <mergeCell ref="I107:L107"/>
    <mergeCell ref="C108:H108"/>
    <mergeCell ref="I108:L108"/>
    <mergeCell ref="C112:H112"/>
    <mergeCell ref="I112:L112"/>
    <mergeCell ref="C113:H113"/>
    <mergeCell ref="I113:L113"/>
    <mergeCell ref="C118:H118"/>
    <mergeCell ref="I118:L118"/>
    <mergeCell ref="C119:H119"/>
    <mergeCell ref="I119:L119"/>
    <mergeCell ref="C114:H114"/>
    <mergeCell ref="I114:L114"/>
    <mergeCell ref="C115:H115"/>
    <mergeCell ref="I115:L115"/>
    <mergeCell ref="C116:H116"/>
    <mergeCell ref="I116:L116"/>
    <mergeCell ref="A123:L123"/>
    <mergeCell ref="E147:H147"/>
    <mergeCell ref="C109:H109"/>
    <mergeCell ref="I109:L109"/>
    <mergeCell ref="C110:H110"/>
    <mergeCell ref="I110:L110"/>
    <mergeCell ref="C111:H111"/>
    <mergeCell ref="I111:L111"/>
    <mergeCell ref="C120:H120"/>
    <mergeCell ref="I120:L120"/>
    <mergeCell ref="C121:H121"/>
    <mergeCell ref="I121:L121"/>
    <mergeCell ref="C122:H122"/>
    <mergeCell ref="I122:L122"/>
    <mergeCell ref="C117:H117"/>
    <mergeCell ref="I117:L117"/>
  </mergeCells>
  <printOptions horizontalCentered="1"/>
  <pageMargins left="0.56557377049180324" right="0.19685039370078741" top="0.39370078740157483" bottom="0.19685039370078741" header="0.19685039370078741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B251-8B20-4509-B601-5A48D9B7C463}">
  <dimension ref="A1:U153"/>
  <sheetViews>
    <sheetView tabSelected="1" zoomScale="107" zoomScaleNormal="107" workbookViewId="0">
      <selection activeCell="X103" sqref="X103"/>
    </sheetView>
  </sheetViews>
  <sheetFormatPr defaultColWidth="9.09765625" defaultRowHeight="21" x14ac:dyDescent="0.25"/>
  <cols>
    <col min="1" max="1" width="4.69921875" style="62" customWidth="1"/>
    <col min="2" max="2" width="5.8984375" style="62" customWidth="1"/>
    <col min="3" max="3" width="23.3984375" style="62" customWidth="1"/>
    <col min="4" max="4" width="8.09765625" style="62" customWidth="1"/>
    <col min="5" max="5" width="9" style="62" customWidth="1"/>
    <col min="6" max="6" width="8" style="62" customWidth="1"/>
    <col min="7" max="7" width="9.5" style="62" customWidth="1"/>
    <col min="8" max="8" width="13.19921875" style="84" customWidth="1"/>
    <col min="9" max="9" width="13.296875" style="62" customWidth="1"/>
    <col min="10" max="10" width="6.09765625" style="62" customWidth="1"/>
    <col min="11" max="12" width="4.5" style="62" customWidth="1"/>
    <col min="13" max="13" width="10.19921875" style="85" hidden="1" customWidth="1"/>
    <col min="14" max="14" width="11.796875" style="85" hidden="1" customWidth="1"/>
    <col min="15" max="15" width="5.19921875" style="62" customWidth="1"/>
    <col min="16" max="16" width="4.09765625" style="62" customWidth="1"/>
    <col min="17" max="17" width="9.09765625" style="62"/>
    <col min="18" max="18" width="10.59765625" style="62" hidden="1" customWidth="1"/>
    <col min="19" max="19" width="9.5" style="62" hidden="1" customWidth="1"/>
    <col min="20" max="21" width="9.09765625" style="62" hidden="1" customWidth="1"/>
    <col min="22" max="16384" width="9.09765625" style="62"/>
  </cols>
  <sheetData>
    <row r="1" spans="1:21" ht="23.4" x14ac:dyDescent="0.25">
      <c r="A1" s="291" t="s">
        <v>110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21" ht="23.4" x14ac:dyDescent="0.25">
      <c r="A2" s="291" t="s">
        <v>62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21" ht="23.4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 t="s">
        <v>134</v>
      </c>
      <c r="N3" s="193"/>
      <c r="O3" s="65"/>
      <c r="P3" s="65"/>
      <c r="R3" s="64" t="s">
        <v>134</v>
      </c>
      <c r="S3" s="64" t="s">
        <v>135</v>
      </c>
      <c r="T3" s="66" t="s">
        <v>31</v>
      </c>
      <c r="U3" s="66" t="s">
        <v>136</v>
      </c>
    </row>
    <row r="4" spans="1:21" ht="23.4" x14ac:dyDescent="0.4">
      <c r="A4" s="63"/>
      <c r="B4" s="67" t="s">
        <v>137</v>
      </c>
      <c r="C4" s="63"/>
      <c r="D4" s="63"/>
      <c r="E4" s="63"/>
      <c r="F4" s="63"/>
      <c r="G4" s="68">
        <f>T4</f>
        <v>915</v>
      </c>
      <c r="H4" s="69" t="s">
        <v>138</v>
      </c>
      <c r="I4" s="70">
        <f>U4</f>
        <v>50</v>
      </c>
      <c r="J4" s="69" t="s">
        <v>136</v>
      </c>
      <c r="K4" s="63"/>
      <c r="L4" s="63"/>
      <c r="M4" s="71">
        <f>((E5+G45+G87+I102)*60)+(G5+I45+I87+K102)</f>
        <v>54950</v>
      </c>
      <c r="N4" s="194"/>
      <c r="O4" s="72"/>
      <c r="P4" s="73"/>
      <c r="R4" s="74">
        <f>M4</f>
        <v>54950</v>
      </c>
      <c r="S4" s="75">
        <f>R4/60</f>
        <v>915.83333333333337</v>
      </c>
      <c r="T4" s="76">
        <f>TRUNC(S4)</f>
        <v>915</v>
      </c>
      <c r="U4" s="77">
        <f>R4-(T4*60)</f>
        <v>50</v>
      </c>
    </row>
    <row r="5" spans="1:21" ht="24" customHeight="1" x14ac:dyDescent="0.25">
      <c r="A5" s="78"/>
      <c r="B5" s="79" t="s">
        <v>48</v>
      </c>
      <c r="D5" s="80" t="s">
        <v>13</v>
      </c>
      <c r="E5" s="81">
        <f>O38</f>
        <v>657</v>
      </c>
      <c r="F5" s="82" t="s">
        <v>31</v>
      </c>
      <c r="G5" s="83">
        <f>P38</f>
        <v>30</v>
      </c>
      <c r="H5" s="84" t="s">
        <v>136</v>
      </c>
    </row>
    <row r="6" spans="1:21" ht="24" customHeight="1" x14ac:dyDescent="0.25">
      <c r="A6" s="278" t="s">
        <v>0</v>
      </c>
      <c r="B6" s="86"/>
      <c r="C6" s="278" t="s">
        <v>14</v>
      </c>
      <c r="D6" s="278" t="s">
        <v>1</v>
      </c>
      <c r="E6" s="269" t="s">
        <v>64</v>
      </c>
      <c r="F6" s="268"/>
      <c r="G6" s="268"/>
      <c r="H6" s="269" t="s">
        <v>6</v>
      </c>
      <c r="I6" s="268"/>
      <c r="J6" s="268"/>
      <c r="K6" s="268"/>
      <c r="L6" s="269" t="s">
        <v>22</v>
      </c>
      <c r="M6" s="268"/>
      <c r="N6" s="268"/>
      <c r="O6" s="268"/>
      <c r="P6" s="270"/>
    </row>
    <row r="7" spans="1:21" ht="24" customHeight="1" x14ac:dyDescent="0.25">
      <c r="A7" s="281"/>
      <c r="B7" s="87" t="s">
        <v>139</v>
      </c>
      <c r="C7" s="281"/>
      <c r="D7" s="292"/>
      <c r="E7" s="86" t="s">
        <v>10</v>
      </c>
      <c r="F7" s="86" t="s">
        <v>13</v>
      </c>
      <c r="G7" s="86" t="s">
        <v>11</v>
      </c>
      <c r="H7" s="293" t="s">
        <v>4</v>
      </c>
      <c r="I7" s="278" t="s">
        <v>5</v>
      </c>
      <c r="J7" s="88" t="s">
        <v>13</v>
      </c>
      <c r="K7" s="86" t="s">
        <v>9</v>
      </c>
      <c r="L7" s="274" t="s">
        <v>23</v>
      </c>
      <c r="M7" s="274"/>
      <c r="N7" s="274"/>
      <c r="O7" s="274"/>
      <c r="P7" s="275"/>
    </row>
    <row r="8" spans="1:21" ht="24" customHeight="1" x14ac:dyDescent="0.4">
      <c r="A8" s="281"/>
      <c r="B8" s="87" t="s">
        <v>140</v>
      </c>
      <c r="C8" s="281"/>
      <c r="D8" s="273"/>
      <c r="E8" s="89" t="s">
        <v>12</v>
      </c>
      <c r="F8" s="89" t="s">
        <v>63</v>
      </c>
      <c r="G8" s="89" t="s">
        <v>12</v>
      </c>
      <c r="H8" s="294"/>
      <c r="I8" s="279"/>
      <c r="J8" s="90" t="s">
        <v>12</v>
      </c>
      <c r="K8" s="89" t="s">
        <v>12</v>
      </c>
      <c r="L8" s="91" t="s">
        <v>8</v>
      </c>
      <c r="M8" s="64" t="s">
        <v>134</v>
      </c>
      <c r="N8" s="64" t="s">
        <v>135</v>
      </c>
      <c r="O8" s="66" t="s">
        <v>31</v>
      </c>
      <c r="P8" s="66" t="s">
        <v>136</v>
      </c>
    </row>
    <row r="9" spans="1:21" ht="24" customHeight="1" x14ac:dyDescent="0.4">
      <c r="A9" s="95">
        <v>1</v>
      </c>
      <c r="B9" s="96">
        <v>1</v>
      </c>
      <c r="C9" s="202" t="s">
        <v>141</v>
      </c>
      <c r="D9" s="110" t="s">
        <v>142</v>
      </c>
      <c r="E9" s="93">
        <v>12</v>
      </c>
      <c r="F9" s="174">
        <v>20</v>
      </c>
      <c r="G9" s="87">
        <f>E9*F9</f>
        <v>240</v>
      </c>
      <c r="H9" s="94" t="s">
        <v>15</v>
      </c>
      <c r="I9" s="95" t="s">
        <v>16</v>
      </c>
      <c r="J9" s="96">
        <v>3</v>
      </c>
      <c r="K9" s="97">
        <f>SUM(J9:J13)</f>
        <v>14</v>
      </c>
      <c r="L9" s="86">
        <f>G9-K9</f>
        <v>226</v>
      </c>
      <c r="M9" s="223">
        <f>L9*50</f>
        <v>11300</v>
      </c>
      <c r="N9" s="99">
        <f>M9/60</f>
        <v>188.33333333333334</v>
      </c>
      <c r="O9" s="100">
        <f>TRUNC(N9)</f>
        <v>188</v>
      </c>
      <c r="P9" s="101">
        <f>M9-(O9*60)</f>
        <v>20</v>
      </c>
    </row>
    <row r="10" spans="1:21" ht="24" customHeight="1" x14ac:dyDescent="0.25">
      <c r="A10" s="213"/>
      <c r="B10" s="206"/>
      <c r="C10" s="214"/>
      <c r="D10" s="112"/>
      <c r="E10" s="93"/>
      <c r="F10" s="174"/>
      <c r="G10" s="87"/>
      <c r="H10" s="106" t="s">
        <v>18</v>
      </c>
      <c r="I10" s="107" t="s">
        <v>19</v>
      </c>
      <c r="J10" s="93">
        <v>3</v>
      </c>
      <c r="K10" s="97"/>
      <c r="L10" s="87"/>
      <c r="M10" s="224"/>
      <c r="N10" s="108"/>
      <c r="O10" s="87"/>
      <c r="P10" s="87"/>
    </row>
    <row r="11" spans="1:21" ht="24" customHeight="1" x14ac:dyDescent="0.25">
      <c r="A11" s="213"/>
      <c r="B11" s="206"/>
      <c r="C11" s="214"/>
      <c r="D11" s="112"/>
      <c r="E11" s="93"/>
      <c r="F11" s="174"/>
      <c r="G11" s="87"/>
      <c r="H11" s="106" t="s">
        <v>21</v>
      </c>
      <c r="I11" s="107" t="s">
        <v>20</v>
      </c>
      <c r="J11" s="93">
        <v>3</v>
      </c>
      <c r="K11" s="97"/>
      <c r="L11" s="87"/>
      <c r="M11" s="224"/>
      <c r="N11" s="108"/>
      <c r="O11" s="87"/>
      <c r="P11" s="87"/>
    </row>
    <row r="12" spans="1:21" ht="24" customHeight="1" x14ac:dyDescent="0.25">
      <c r="A12" s="213"/>
      <c r="B12" s="206"/>
      <c r="C12" s="214"/>
      <c r="D12" s="112"/>
      <c r="E12" s="93"/>
      <c r="F12" s="174"/>
      <c r="G12" s="87"/>
      <c r="H12" s="106" t="s">
        <v>143</v>
      </c>
      <c r="I12" s="107" t="s">
        <v>7</v>
      </c>
      <c r="J12" s="93">
        <v>3</v>
      </c>
      <c r="K12" s="97"/>
      <c r="L12" s="87"/>
      <c r="M12" s="224"/>
      <c r="N12" s="108"/>
      <c r="O12" s="87"/>
      <c r="P12" s="87"/>
    </row>
    <row r="13" spans="1:21" ht="24" customHeight="1" x14ac:dyDescent="0.25">
      <c r="A13" s="213"/>
      <c r="B13" s="206"/>
      <c r="C13" s="214"/>
      <c r="D13" s="112"/>
      <c r="E13" s="93"/>
      <c r="F13" s="174"/>
      <c r="G13" s="87"/>
      <c r="H13" s="106" t="s">
        <v>144</v>
      </c>
      <c r="I13" s="107" t="s">
        <v>24</v>
      </c>
      <c r="J13" s="93">
        <v>2</v>
      </c>
      <c r="K13" s="97"/>
      <c r="L13" s="87"/>
      <c r="M13" s="224"/>
      <c r="N13" s="108"/>
      <c r="O13" s="87"/>
      <c r="P13" s="87"/>
    </row>
    <row r="14" spans="1:21" ht="24" customHeight="1" x14ac:dyDescent="0.4">
      <c r="A14" s="96">
        <v>2</v>
      </c>
      <c r="B14" s="96">
        <v>1</v>
      </c>
      <c r="C14" s="204" t="s">
        <v>145</v>
      </c>
      <c r="D14" s="96" t="s">
        <v>146</v>
      </c>
      <c r="E14" s="96">
        <v>6</v>
      </c>
      <c r="F14" s="171">
        <v>20</v>
      </c>
      <c r="G14" s="86">
        <f>E14*F14</f>
        <v>120</v>
      </c>
      <c r="H14" s="109" t="s">
        <v>15</v>
      </c>
      <c r="I14" s="96" t="s">
        <v>16</v>
      </c>
      <c r="J14" s="110">
        <v>2</v>
      </c>
      <c r="K14" s="86">
        <f>SUM(J14:J17)</f>
        <v>6</v>
      </c>
      <c r="L14" s="88">
        <f>G14-K14</f>
        <v>114</v>
      </c>
      <c r="M14" s="223">
        <f>L14*50</f>
        <v>5700</v>
      </c>
      <c r="N14" s="99">
        <f>M14/60</f>
        <v>95</v>
      </c>
      <c r="O14" s="100">
        <f>TRUNC(N14)</f>
        <v>95</v>
      </c>
      <c r="P14" s="101">
        <f>M14-(O14*60)</f>
        <v>0</v>
      </c>
    </row>
    <row r="15" spans="1:21" ht="24" customHeight="1" x14ac:dyDescent="0.25">
      <c r="A15" s="206"/>
      <c r="B15" s="206"/>
      <c r="C15" s="206"/>
      <c r="D15" s="93"/>
      <c r="E15" s="93"/>
      <c r="F15" s="176"/>
      <c r="G15" s="87"/>
      <c r="H15" s="111" t="s">
        <v>21</v>
      </c>
      <c r="I15" s="93" t="s">
        <v>20</v>
      </c>
      <c r="J15" s="112">
        <v>1</v>
      </c>
      <c r="K15" s="87"/>
      <c r="L15" s="87"/>
      <c r="M15" s="108"/>
      <c r="N15" s="108"/>
      <c r="O15" s="87"/>
      <c r="P15" s="87"/>
    </row>
    <row r="16" spans="1:21" ht="24" customHeight="1" x14ac:dyDescent="0.25">
      <c r="A16" s="213"/>
      <c r="B16" s="206"/>
      <c r="C16" s="214"/>
      <c r="D16" s="112"/>
      <c r="E16" s="93"/>
      <c r="F16" s="174"/>
      <c r="G16" s="87"/>
      <c r="H16" s="106" t="s">
        <v>143</v>
      </c>
      <c r="I16" s="107" t="s">
        <v>7</v>
      </c>
      <c r="J16" s="93">
        <v>1</v>
      </c>
      <c r="K16" s="87"/>
      <c r="L16" s="87"/>
      <c r="M16" s="108"/>
      <c r="N16" s="108"/>
      <c r="O16" s="87"/>
      <c r="P16" s="87"/>
    </row>
    <row r="17" spans="1:16" ht="24" customHeight="1" x14ac:dyDescent="0.25">
      <c r="A17" s="191"/>
      <c r="B17" s="207"/>
      <c r="C17" s="192"/>
      <c r="D17" s="145"/>
      <c r="E17" s="113"/>
      <c r="F17" s="175"/>
      <c r="G17" s="89"/>
      <c r="H17" s="114" t="s">
        <v>144</v>
      </c>
      <c r="I17" s="115" t="s">
        <v>24</v>
      </c>
      <c r="J17" s="113">
        <v>2</v>
      </c>
      <c r="K17" s="89"/>
      <c r="L17" s="89"/>
      <c r="M17" s="116"/>
      <c r="N17" s="116"/>
      <c r="O17" s="89"/>
      <c r="P17" s="89"/>
    </row>
    <row r="18" spans="1:16" ht="24" customHeight="1" x14ac:dyDescent="0.4">
      <c r="A18" s="119">
        <v>3</v>
      </c>
      <c r="B18" s="119">
        <v>1</v>
      </c>
      <c r="C18" s="203" t="s">
        <v>147</v>
      </c>
      <c r="D18" s="119" t="s">
        <v>148</v>
      </c>
      <c r="E18" s="119">
        <v>1</v>
      </c>
      <c r="F18" s="177">
        <v>20</v>
      </c>
      <c r="G18" s="117">
        <f>E18*F18</f>
        <v>20</v>
      </c>
      <c r="H18" s="120" t="s">
        <v>3</v>
      </c>
      <c r="I18" s="120" t="s">
        <v>3</v>
      </c>
      <c r="J18" s="121">
        <v>0</v>
      </c>
      <c r="K18" s="121">
        <v>0</v>
      </c>
      <c r="L18" s="122">
        <f>G18-K18</f>
        <v>20</v>
      </c>
      <c r="M18" s="223">
        <f>L18*50</f>
        <v>1000</v>
      </c>
      <c r="N18" s="99">
        <f>M18/60</f>
        <v>16.666666666666668</v>
      </c>
      <c r="O18" s="123">
        <f>TRUNC(N18)</f>
        <v>16</v>
      </c>
      <c r="P18" s="124">
        <f>M18-(O18*60)</f>
        <v>40</v>
      </c>
    </row>
    <row r="19" spans="1:16" ht="24" customHeight="1" x14ac:dyDescent="0.4">
      <c r="A19" s="93">
        <v>4</v>
      </c>
      <c r="B19" s="93">
        <v>1</v>
      </c>
      <c r="C19" s="206" t="s">
        <v>149</v>
      </c>
      <c r="D19" s="93" t="s">
        <v>150</v>
      </c>
      <c r="E19" s="93">
        <v>1</v>
      </c>
      <c r="F19" s="174">
        <v>20</v>
      </c>
      <c r="G19" s="87">
        <f>E19*F19</f>
        <v>20</v>
      </c>
      <c r="H19" s="106" t="s">
        <v>18</v>
      </c>
      <c r="I19" s="93" t="s">
        <v>19</v>
      </c>
      <c r="J19" s="93">
        <v>1</v>
      </c>
      <c r="K19" s="87">
        <f>J19</f>
        <v>1</v>
      </c>
      <c r="L19" s="125">
        <f>G19-K19</f>
        <v>19</v>
      </c>
      <c r="M19" s="223">
        <f>L19*50</f>
        <v>950</v>
      </c>
      <c r="N19" s="99">
        <f>M19/60</f>
        <v>15.833333333333334</v>
      </c>
      <c r="O19" s="123">
        <f>TRUNC(N19)</f>
        <v>15</v>
      </c>
      <c r="P19" s="124">
        <f>M19-(O19*60)</f>
        <v>50</v>
      </c>
    </row>
    <row r="20" spans="1:16" ht="24" customHeight="1" x14ac:dyDescent="0.4">
      <c r="A20" s="96">
        <v>5</v>
      </c>
      <c r="B20" s="96">
        <v>1</v>
      </c>
      <c r="C20" s="204" t="s">
        <v>151</v>
      </c>
      <c r="D20" s="96" t="s">
        <v>152</v>
      </c>
      <c r="E20" s="96">
        <v>1</v>
      </c>
      <c r="F20" s="171">
        <v>20</v>
      </c>
      <c r="G20" s="88">
        <f>E20*F20</f>
        <v>20</v>
      </c>
      <c r="H20" s="109" t="s">
        <v>21</v>
      </c>
      <c r="I20" s="96" t="s">
        <v>20</v>
      </c>
      <c r="J20" s="110">
        <v>1</v>
      </c>
      <c r="K20" s="86">
        <f>SUM(J20:J21)</f>
        <v>2</v>
      </c>
      <c r="L20" s="88">
        <f>G20-K20</f>
        <v>18</v>
      </c>
      <c r="M20" s="223">
        <f>L20*50</f>
        <v>900</v>
      </c>
      <c r="N20" s="99">
        <f>M20/60</f>
        <v>15</v>
      </c>
      <c r="O20" s="100">
        <f>TRUNC(N20)</f>
        <v>15</v>
      </c>
      <c r="P20" s="101">
        <f>M20-(O20*60)</f>
        <v>0</v>
      </c>
    </row>
    <row r="21" spans="1:16" ht="24" customHeight="1" x14ac:dyDescent="0.25">
      <c r="A21" s="206"/>
      <c r="B21" s="206"/>
      <c r="C21" s="206" t="s">
        <v>153</v>
      </c>
      <c r="D21" s="93"/>
      <c r="E21" s="93"/>
      <c r="F21" s="176"/>
      <c r="G21" s="125"/>
      <c r="H21" s="106" t="s">
        <v>143</v>
      </c>
      <c r="I21" s="93" t="s">
        <v>7</v>
      </c>
      <c r="J21" s="112">
        <v>1</v>
      </c>
      <c r="K21" s="87"/>
      <c r="L21" s="87"/>
      <c r="M21" s="224"/>
      <c r="N21" s="108"/>
      <c r="O21" s="87"/>
      <c r="P21" s="87"/>
    </row>
    <row r="22" spans="1:16" ht="24" customHeight="1" x14ac:dyDescent="0.4">
      <c r="A22" s="95">
        <v>6</v>
      </c>
      <c r="B22" s="96">
        <v>2</v>
      </c>
      <c r="C22" s="202" t="s">
        <v>154</v>
      </c>
      <c r="D22" s="110" t="s">
        <v>155</v>
      </c>
      <c r="E22" s="96">
        <v>12</v>
      </c>
      <c r="F22" s="171">
        <v>20</v>
      </c>
      <c r="G22" s="88">
        <f>E22*F22</f>
        <v>240</v>
      </c>
      <c r="H22" s="94" t="s">
        <v>27</v>
      </c>
      <c r="I22" s="126" t="s">
        <v>25</v>
      </c>
      <c r="J22" s="96">
        <v>3</v>
      </c>
      <c r="K22" s="86">
        <f>SUM(J22:J27)</f>
        <v>16</v>
      </c>
      <c r="L22" s="86">
        <f>G22-K22</f>
        <v>224</v>
      </c>
      <c r="M22" s="223">
        <f>L22*50</f>
        <v>11200</v>
      </c>
      <c r="N22" s="99">
        <f>M22/60</f>
        <v>186.66666666666666</v>
      </c>
      <c r="O22" s="100">
        <f>TRUNC(N22)</f>
        <v>186</v>
      </c>
      <c r="P22" s="101">
        <f>M22-(O22*60)</f>
        <v>40</v>
      </c>
    </row>
    <row r="23" spans="1:16" ht="24" customHeight="1" x14ac:dyDescent="0.25">
      <c r="A23" s="213"/>
      <c r="B23" s="206"/>
      <c r="C23" s="214"/>
      <c r="D23" s="112" t="s">
        <v>156</v>
      </c>
      <c r="E23" s="87"/>
      <c r="F23" s="176"/>
      <c r="G23" s="125"/>
      <c r="H23" s="106" t="s">
        <v>26</v>
      </c>
      <c r="I23" s="127" t="s">
        <v>28</v>
      </c>
      <c r="J23" s="93">
        <v>2</v>
      </c>
      <c r="K23" s="97"/>
      <c r="L23" s="87"/>
      <c r="M23" s="108"/>
      <c r="N23" s="108"/>
      <c r="O23" s="87"/>
      <c r="P23" s="87"/>
    </row>
    <row r="24" spans="1:16" ht="24" customHeight="1" x14ac:dyDescent="0.25">
      <c r="A24" s="213"/>
      <c r="B24" s="206"/>
      <c r="C24" s="214"/>
      <c r="D24" s="112"/>
      <c r="E24" s="87"/>
      <c r="F24" s="176"/>
      <c r="G24" s="125"/>
      <c r="H24" s="106" t="s">
        <v>29</v>
      </c>
      <c r="I24" s="127" t="s">
        <v>30</v>
      </c>
      <c r="J24" s="93">
        <v>2</v>
      </c>
      <c r="K24" s="97"/>
      <c r="L24" s="87"/>
      <c r="M24" s="108"/>
      <c r="N24" s="108"/>
      <c r="O24" s="87"/>
      <c r="P24" s="87"/>
    </row>
    <row r="25" spans="1:16" ht="24" customHeight="1" x14ac:dyDescent="0.25">
      <c r="A25" s="213"/>
      <c r="B25" s="206"/>
      <c r="C25" s="214"/>
      <c r="D25" s="112"/>
      <c r="E25" s="87"/>
      <c r="F25" s="176"/>
      <c r="G25" s="125"/>
      <c r="H25" s="106" t="s">
        <v>32</v>
      </c>
      <c r="I25" s="127" t="s">
        <v>33</v>
      </c>
      <c r="J25" s="93">
        <v>3</v>
      </c>
      <c r="K25" s="97"/>
      <c r="L25" s="87"/>
      <c r="M25" s="108"/>
      <c r="N25" s="108"/>
      <c r="O25" s="87"/>
      <c r="P25" s="87"/>
    </row>
    <row r="26" spans="1:16" ht="24" customHeight="1" x14ac:dyDescent="0.25">
      <c r="A26" s="213"/>
      <c r="B26" s="206"/>
      <c r="C26" s="214"/>
      <c r="D26" s="112"/>
      <c r="E26" s="87"/>
      <c r="F26" s="176"/>
      <c r="G26" s="125"/>
      <c r="H26" s="106" t="s">
        <v>34</v>
      </c>
      <c r="I26" s="127" t="s">
        <v>157</v>
      </c>
      <c r="J26" s="93">
        <v>3</v>
      </c>
      <c r="K26" s="97"/>
      <c r="L26" s="87"/>
      <c r="M26" s="108"/>
      <c r="N26" s="108"/>
      <c r="O26" s="87"/>
      <c r="P26" s="87"/>
    </row>
    <row r="27" spans="1:16" ht="24" customHeight="1" x14ac:dyDescent="0.25">
      <c r="A27" s="191"/>
      <c r="B27" s="207"/>
      <c r="C27" s="192"/>
      <c r="D27" s="145"/>
      <c r="E27" s="89"/>
      <c r="F27" s="172"/>
      <c r="G27" s="90"/>
      <c r="H27" s="106" t="s">
        <v>35</v>
      </c>
      <c r="I27" s="112" t="s">
        <v>36</v>
      </c>
      <c r="J27" s="113">
        <v>3</v>
      </c>
      <c r="K27" s="128"/>
      <c r="L27" s="89"/>
      <c r="M27" s="116"/>
      <c r="N27" s="116"/>
      <c r="O27" s="89"/>
      <c r="P27" s="89"/>
    </row>
    <row r="28" spans="1:16" ht="24" customHeight="1" x14ac:dyDescent="0.4">
      <c r="A28" s="93">
        <v>7</v>
      </c>
      <c r="B28" s="93">
        <v>2</v>
      </c>
      <c r="C28" s="206" t="s">
        <v>158</v>
      </c>
      <c r="D28" s="96" t="s">
        <v>146</v>
      </c>
      <c r="E28" s="96">
        <v>6</v>
      </c>
      <c r="F28" s="171">
        <v>20</v>
      </c>
      <c r="G28" s="88">
        <f>E28*F28</f>
        <v>120</v>
      </c>
      <c r="H28" s="94" t="s">
        <v>159</v>
      </c>
      <c r="I28" s="96" t="s">
        <v>25</v>
      </c>
      <c r="J28" s="96">
        <v>2</v>
      </c>
      <c r="K28" s="86">
        <f>SUM(J28:J33)</f>
        <v>10</v>
      </c>
      <c r="L28" s="88">
        <f>G28-K28</f>
        <v>110</v>
      </c>
      <c r="M28" s="223">
        <f>L28*50</f>
        <v>5500</v>
      </c>
      <c r="N28" s="99">
        <f>M28/60</f>
        <v>91.666666666666671</v>
      </c>
      <c r="O28" s="100">
        <f>TRUNC(N28)</f>
        <v>91</v>
      </c>
      <c r="P28" s="101">
        <f>M28-(O28*60)</f>
        <v>40</v>
      </c>
    </row>
    <row r="29" spans="1:16" ht="24" customHeight="1" x14ac:dyDescent="0.25">
      <c r="A29" s="206"/>
      <c r="B29" s="206"/>
      <c r="C29" s="206"/>
      <c r="D29" s="93"/>
      <c r="E29" s="93"/>
      <c r="F29" s="176"/>
      <c r="G29" s="125"/>
      <c r="H29" s="106" t="s">
        <v>26</v>
      </c>
      <c r="I29" s="93" t="s">
        <v>28</v>
      </c>
      <c r="J29" s="93">
        <v>1</v>
      </c>
      <c r="K29" s="105"/>
      <c r="L29" s="87"/>
      <c r="M29" s="224"/>
      <c r="N29" s="108"/>
      <c r="O29" s="87"/>
      <c r="P29" s="87"/>
    </row>
    <row r="30" spans="1:16" ht="24" customHeight="1" x14ac:dyDescent="0.25">
      <c r="A30" s="213"/>
      <c r="B30" s="206"/>
      <c r="C30" s="214"/>
      <c r="D30" s="112"/>
      <c r="E30" s="93"/>
      <c r="F30" s="176"/>
      <c r="G30" s="125"/>
      <c r="H30" s="106" t="s">
        <v>29</v>
      </c>
      <c r="I30" s="93" t="s">
        <v>30</v>
      </c>
      <c r="J30" s="93">
        <v>1</v>
      </c>
      <c r="K30" s="97"/>
      <c r="L30" s="87"/>
      <c r="M30" s="224"/>
      <c r="N30" s="108"/>
      <c r="O30" s="87"/>
      <c r="P30" s="87"/>
    </row>
    <row r="31" spans="1:16" ht="24" customHeight="1" x14ac:dyDescent="0.25">
      <c r="A31" s="213"/>
      <c r="B31" s="206"/>
      <c r="C31" s="214"/>
      <c r="D31" s="112"/>
      <c r="E31" s="93"/>
      <c r="F31" s="176"/>
      <c r="G31" s="125"/>
      <c r="H31" s="106" t="s">
        <v>32</v>
      </c>
      <c r="I31" s="93" t="s">
        <v>33</v>
      </c>
      <c r="J31" s="93">
        <v>2</v>
      </c>
      <c r="K31" s="97"/>
      <c r="L31" s="87"/>
      <c r="M31" s="224"/>
      <c r="N31" s="108"/>
      <c r="O31" s="87"/>
      <c r="P31" s="87"/>
    </row>
    <row r="32" spans="1:16" ht="24" customHeight="1" x14ac:dyDescent="0.25">
      <c r="A32" s="213"/>
      <c r="B32" s="206"/>
      <c r="C32" s="214"/>
      <c r="D32" s="112"/>
      <c r="E32" s="93"/>
      <c r="F32" s="176"/>
      <c r="G32" s="125"/>
      <c r="H32" s="106" t="s">
        <v>34</v>
      </c>
      <c r="I32" s="93" t="s">
        <v>157</v>
      </c>
      <c r="J32" s="93">
        <v>2</v>
      </c>
      <c r="K32" s="97"/>
      <c r="L32" s="87"/>
      <c r="M32" s="224"/>
      <c r="N32" s="108"/>
      <c r="O32" s="87"/>
      <c r="P32" s="87"/>
    </row>
    <row r="33" spans="1:16" ht="24" customHeight="1" x14ac:dyDescent="0.25">
      <c r="A33" s="207"/>
      <c r="B33" s="207"/>
      <c r="C33" s="207"/>
      <c r="D33" s="113"/>
      <c r="E33" s="113"/>
      <c r="F33" s="172"/>
      <c r="G33" s="90"/>
      <c r="H33" s="114" t="s">
        <v>35</v>
      </c>
      <c r="I33" s="113" t="s">
        <v>36</v>
      </c>
      <c r="J33" s="113">
        <v>2</v>
      </c>
      <c r="K33" s="91"/>
      <c r="L33" s="89"/>
      <c r="M33" s="225"/>
      <c r="N33" s="116"/>
      <c r="O33" s="89"/>
      <c r="P33" s="89"/>
    </row>
    <row r="34" spans="1:16" ht="24" customHeight="1" x14ac:dyDescent="0.4">
      <c r="A34" s="119">
        <v>8</v>
      </c>
      <c r="B34" s="119">
        <v>2</v>
      </c>
      <c r="C34" s="203" t="s">
        <v>147</v>
      </c>
      <c r="D34" s="119" t="s">
        <v>148</v>
      </c>
      <c r="E34" s="119">
        <v>1</v>
      </c>
      <c r="F34" s="177">
        <v>20</v>
      </c>
      <c r="G34" s="117">
        <f>E34*F34</f>
        <v>20</v>
      </c>
      <c r="H34" s="120" t="s">
        <v>3</v>
      </c>
      <c r="I34" s="120" t="s">
        <v>3</v>
      </c>
      <c r="J34" s="129">
        <v>0</v>
      </c>
      <c r="K34" s="129">
        <v>0</v>
      </c>
      <c r="L34" s="122">
        <f>G34-K34</f>
        <v>20</v>
      </c>
      <c r="M34" s="223">
        <f>L34*50</f>
        <v>1000</v>
      </c>
      <c r="N34" s="99">
        <f>M34/60</f>
        <v>16.666666666666668</v>
      </c>
      <c r="O34" s="123">
        <f>TRUNC(N34)</f>
        <v>16</v>
      </c>
      <c r="P34" s="124">
        <f>M34-(O34*60)</f>
        <v>40</v>
      </c>
    </row>
    <row r="35" spans="1:16" ht="24" customHeight="1" x14ac:dyDescent="0.4">
      <c r="A35" s="93">
        <v>9</v>
      </c>
      <c r="B35" s="93">
        <v>2</v>
      </c>
      <c r="C35" s="206" t="s">
        <v>149</v>
      </c>
      <c r="D35" s="93" t="s">
        <v>150</v>
      </c>
      <c r="E35" s="93">
        <v>1</v>
      </c>
      <c r="F35" s="174">
        <v>20</v>
      </c>
      <c r="G35" s="87">
        <f>E35*F35</f>
        <v>20</v>
      </c>
      <c r="H35" s="120" t="s">
        <v>3</v>
      </c>
      <c r="I35" s="120" t="s">
        <v>3</v>
      </c>
      <c r="J35" s="129">
        <v>0</v>
      </c>
      <c r="K35" s="129">
        <v>0</v>
      </c>
      <c r="L35" s="125">
        <f>G35-K35</f>
        <v>20</v>
      </c>
      <c r="M35" s="223">
        <f>L35*50</f>
        <v>1000</v>
      </c>
      <c r="N35" s="99">
        <f>M35/60</f>
        <v>16.666666666666668</v>
      </c>
      <c r="O35" s="123">
        <f>TRUNC(N35)</f>
        <v>16</v>
      </c>
      <c r="P35" s="124">
        <f>M35-(O35*60)</f>
        <v>40</v>
      </c>
    </row>
    <row r="36" spans="1:16" ht="24" customHeight="1" x14ac:dyDescent="0.4">
      <c r="A36" s="96">
        <v>10</v>
      </c>
      <c r="B36" s="96">
        <v>2</v>
      </c>
      <c r="C36" s="204" t="s">
        <v>151</v>
      </c>
      <c r="D36" s="96" t="s">
        <v>152</v>
      </c>
      <c r="E36" s="96">
        <v>1</v>
      </c>
      <c r="F36" s="171">
        <v>20</v>
      </c>
      <c r="G36" s="88">
        <f>E36*F36</f>
        <v>20</v>
      </c>
      <c r="H36" s="94" t="s">
        <v>26</v>
      </c>
      <c r="I36" s="110" t="s">
        <v>28</v>
      </c>
      <c r="J36" s="93">
        <v>1</v>
      </c>
      <c r="K36" s="86">
        <f>SUM(J36:J37)</f>
        <v>2</v>
      </c>
      <c r="L36" s="88">
        <f>G36-K36</f>
        <v>18</v>
      </c>
      <c r="M36" s="223">
        <f>L36*50</f>
        <v>900</v>
      </c>
      <c r="N36" s="99">
        <f>M36/60</f>
        <v>15</v>
      </c>
      <c r="O36" s="100">
        <f>TRUNC(N36)</f>
        <v>15</v>
      </c>
      <c r="P36" s="101">
        <f>M36-(O36*60)</f>
        <v>0</v>
      </c>
    </row>
    <row r="37" spans="1:16" ht="24" customHeight="1" x14ac:dyDescent="0.25">
      <c r="A37" s="206"/>
      <c r="B37" s="206"/>
      <c r="C37" s="206" t="s">
        <v>153</v>
      </c>
      <c r="D37" s="93"/>
      <c r="E37" s="87"/>
      <c r="F37" s="125"/>
      <c r="G37" s="125"/>
      <c r="H37" s="106" t="s">
        <v>29</v>
      </c>
      <c r="I37" s="93" t="s">
        <v>30</v>
      </c>
      <c r="J37" s="112">
        <v>1</v>
      </c>
      <c r="K37" s="87"/>
      <c r="L37" s="87"/>
      <c r="M37" s="224"/>
      <c r="N37" s="108"/>
      <c r="O37" s="87"/>
      <c r="P37" s="87"/>
    </row>
    <row r="38" spans="1:16" ht="24" customHeight="1" x14ac:dyDescent="0.4">
      <c r="A38" s="255" t="s">
        <v>59</v>
      </c>
      <c r="B38" s="256"/>
      <c r="C38" s="256"/>
      <c r="D38" s="280"/>
      <c r="E38" s="117">
        <f>SUM(E9:E37)</f>
        <v>42</v>
      </c>
      <c r="F38" s="117"/>
      <c r="G38" s="130">
        <f>SUM(G9:G37)</f>
        <v>840</v>
      </c>
      <c r="H38" s="2"/>
      <c r="I38" s="2"/>
      <c r="J38" s="2"/>
      <c r="K38" s="130">
        <f>SUM(K9:K37)</f>
        <v>51</v>
      </c>
      <c r="L38" s="130">
        <f>SUM(L9:L37)</f>
        <v>789</v>
      </c>
      <c r="M38" s="223">
        <f>L38*50</f>
        <v>39450</v>
      </c>
      <c r="N38" s="99">
        <f>M38/60</f>
        <v>657.5</v>
      </c>
      <c r="O38" s="123">
        <f>TRUNC(N38)</f>
        <v>657</v>
      </c>
      <c r="P38" s="124">
        <f>M38-(O38*60)</f>
        <v>30</v>
      </c>
    </row>
    <row r="39" spans="1:16" ht="24" customHeight="1" x14ac:dyDescent="0.25">
      <c r="A39" s="131"/>
      <c r="B39" s="131"/>
      <c r="C39" s="132" t="s">
        <v>160</v>
      </c>
      <c r="D39" s="131"/>
      <c r="E39" s="133"/>
      <c r="F39" s="133"/>
      <c r="G39" s="133"/>
      <c r="H39" s="97"/>
      <c r="I39" s="97"/>
      <c r="J39" s="133"/>
      <c r="K39" s="133"/>
      <c r="L39" s="133"/>
      <c r="M39" s="134"/>
      <c r="N39" s="134"/>
      <c r="O39" s="133"/>
    </row>
    <row r="40" spans="1:16" ht="24" customHeight="1" x14ac:dyDescent="0.25">
      <c r="A40" s="131"/>
      <c r="B40" s="131"/>
      <c r="C40" s="131"/>
      <c r="D40" s="131"/>
      <c r="E40" s="133"/>
      <c r="F40" s="133"/>
      <c r="G40" s="133"/>
      <c r="H40" s="97"/>
      <c r="I40" s="97"/>
      <c r="J40" s="133"/>
      <c r="K40" s="133"/>
      <c r="L40" s="133"/>
      <c r="M40" s="134"/>
      <c r="N40" s="134"/>
      <c r="O40" s="133"/>
    </row>
    <row r="41" spans="1:16" ht="24" customHeight="1" x14ac:dyDescent="0.25">
      <c r="A41" s="131"/>
      <c r="B41" s="131"/>
      <c r="C41" s="131"/>
      <c r="D41" s="131"/>
      <c r="E41" s="133"/>
      <c r="F41" s="133"/>
      <c r="G41" s="133"/>
      <c r="H41" s="97"/>
      <c r="I41" s="97"/>
      <c r="J41" s="133"/>
      <c r="K41" s="133"/>
      <c r="L41" s="133"/>
      <c r="M41" s="134"/>
      <c r="N41" s="134"/>
      <c r="O41" s="133"/>
    </row>
    <row r="42" spans="1:16" ht="24" customHeight="1" x14ac:dyDescent="0.25">
      <c r="A42" s="131"/>
      <c r="B42" s="131"/>
      <c r="C42" s="131"/>
      <c r="D42" s="131"/>
      <c r="E42" s="133"/>
      <c r="F42" s="133"/>
      <c r="G42" s="133"/>
      <c r="H42" s="97"/>
      <c r="I42" s="97"/>
      <c r="J42" s="133"/>
      <c r="K42" s="133"/>
      <c r="L42" s="133"/>
      <c r="M42" s="134"/>
      <c r="N42" s="134"/>
      <c r="O42" s="133"/>
    </row>
    <row r="43" spans="1:16" ht="24" customHeight="1" x14ac:dyDescent="0.25">
      <c r="A43" s="131"/>
      <c r="B43" s="131"/>
      <c r="C43" s="131"/>
      <c r="D43" s="131"/>
      <c r="E43" s="133"/>
      <c r="F43" s="133"/>
      <c r="G43" s="133"/>
      <c r="H43" s="97"/>
      <c r="I43" s="97"/>
      <c r="J43" s="133"/>
      <c r="K43" s="133"/>
      <c r="L43" s="133"/>
      <c r="M43" s="134"/>
      <c r="N43" s="134"/>
      <c r="O43" s="133"/>
    </row>
    <row r="44" spans="1:16" ht="24" customHeight="1" x14ac:dyDescent="0.25">
      <c r="A44" s="131"/>
      <c r="B44" s="131"/>
      <c r="C44" s="131"/>
      <c r="D44" s="131"/>
      <c r="E44" s="133"/>
      <c r="F44" s="133"/>
      <c r="G44" s="133"/>
      <c r="H44" s="97"/>
      <c r="I44" s="97"/>
      <c r="J44" s="133"/>
      <c r="K44" s="133"/>
      <c r="L44" s="133"/>
      <c r="M44" s="134"/>
      <c r="N44" s="134"/>
      <c r="O44" s="133"/>
    </row>
    <row r="45" spans="1:16" ht="24" customHeight="1" x14ac:dyDescent="0.25">
      <c r="A45" s="79"/>
      <c r="B45" s="79" t="s">
        <v>38</v>
      </c>
      <c r="D45" s="80"/>
      <c r="E45" s="1"/>
      <c r="F45" s="1" t="s">
        <v>13</v>
      </c>
      <c r="G45" s="135">
        <f>O71</f>
        <v>189</v>
      </c>
      <c r="H45" s="69" t="s">
        <v>31</v>
      </c>
      <c r="I45" s="136">
        <f>P71</f>
        <v>10</v>
      </c>
      <c r="J45" s="97" t="s">
        <v>136</v>
      </c>
      <c r="K45" s="97"/>
      <c r="L45" s="97"/>
      <c r="M45" s="137"/>
      <c r="N45" s="137"/>
      <c r="O45" s="97"/>
    </row>
    <row r="46" spans="1:16" ht="24" customHeight="1" x14ac:dyDescent="0.25">
      <c r="A46" s="278" t="s">
        <v>0</v>
      </c>
      <c r="B46" s="86"/>
      <c r="C46" s="278" t="s">
        <v>37</v>
      </c>
      <c r="D46" s="278" t="s">
        <v>1</v>
      </c>
      <c r="E46" s="285" t="s">
        <v>57</v>
      </c>
      <c r="F46" s="286"/>
      <c r="G46" s="286"/>
      <c r="H46" s="269" t="s">
        <v>6</v>
      </c>
      <c r="I46" s="268"/>
      <c r="J46" s="268"/>
      <c r="K46" s="268"/>
      <c r="L46" s="269" t="s">
        <v>65</v>
      </c>
      <c r="M46" s="268"/>
      <c r="N46" s="268"/>
      <c r="O46" s="268"/>
      <c r="P46" s="270"/>
    </row>
    <row r="47" spans="1:16" ht="24" customHeight="1" x14ac:dyDescent="0.25">
      <c r="A47" s="281"/>
      <c r="B47" s="87" t="s">
        <v>139</v>
      </c>
      <c r="C47" s="281"/>
      <c r="D47" s="281"/>
      <c r="E47" s="86" t="s">
        <v>10</v>
      </c>
      <c r="F47" s="86" t="s">
        <v>13</v>
      </c>
      <c r="G47" s="86" t="s">
        <v>11</v>
      </c>
      <c r="H47" s="276" t="s">
        <v>4</v>
      </c>
      <c r="I47" s="278" t="s">
        <v>5</v>
      </c>
      <c r="J47" s="88" t="s">
        <v>13</v>
      </c>
      <c r="K47" s="86" t="s">
        <v>9</v>
      </c>
      <c r="L47" s="274" t="s">
        <v>23</v>
      </c>
      <c r="M47" s="274"/>
      <c r="N47" s="274"/>
      <c r="O47" s="274"/>
      <c r="P47" s="275"/>
    </row>
    <row r="48" spans="1:16" ht="24" customHeight="1" x14ac:dyDescent="0.4">
      <c r="A48" s="281"/>
      <c r="B48" s="87" t="s">
        <v>140</v>
      </c>
      <c r="C48" s="281"/>
      <c r="D48" s="281"/>
      <c r="E48" s="87" t="s">
        <v>12</v>
      </c>
      <c r="F48" s="89" t="s">
        <v>63</v>
      </c>
      <c r="G48" s="87" t="s">
        <v>12</v>
      </c>
      <c r="H48" s="290"/>
      <c r="I48" s="281"/>
      <c r="J48" s="125" t="s">
        <v>12</v>
      </c>
      <c r="K48" s="87" t="s">
        <v>12</v>
      </c>
      <c r="L48" s="105" t="s">
        <v>8</v>
      </c>
      <c r="M48" s="64" t="s">
        <v>134</v>
      </c>
      <c r="N48" s="64" t="s">
        <v>135</v>
      </c>
      <c r="O48" s="66" t="s">
        <v>31</v>
      </c>
      <c r="P48" s="66" t="s">
        <v>136</v>
      </c>
    </row>
    <row r="49" spans="1:16" ht="24" customHeight="1" x14ac:dyDescent="0.4">
      <c r="A49" s="96">
        <v>1</v>
      </c>
      <c r="B49" s="96">
        <v>1</v>
      </c>
      <c r="C49" s="204" t="s">
        <v>161</v>
      </c>
      <c r="D49" s="95" t="s">
        <v>162</v>
      </c>
      <c r="E49" s="95">
        <v>1</v>
      </c>
      <c r="F49" s="96">
        <v>20</v>
      </c>
      <c r="G49" s="138">
        <f>E49*F49</f>
        <v>20</v>
      </c>
      <c r="H49" s="94" t="s">
        <v>144</v>
      </c>
      <c r="I49" s="126" t="s">
        <v>24</v>
      </c>
      <c r="J49" s="96">
        <v>1</v>
      </c>
      <c r="K49" s="138">
        <f>SUM(J49:J51)</f>
        <v>1</v>
      </c>
      <c r="L49" s="86">
        <f>G49-K49</f>
        <v>19</v>
      </c>
      <c r="M49" s="223">
        <f>L49*50</f>
        <v>950</v>
      </c>
      <c r="N49" s="99">
        <f>M49/60</f>
        <v>15.833333333333334</v>
      </c>
      <c r="O49" s="100">
        <f>TRUNC(N49)</f>
        <v>15</v>
      </c>
      <c r="P49" s="101">
        <f>M49-(O49*60)</f>
        <v>50</v>
      </c>
    </row>
    <row r="50" spans="1:16" ht="24" customHeight="1" x14ac:dyDescent="0.25">
      <c r="A50" s="206"/>
      <c r="B50" s="206"/>
      <c r="C50" s="206" t="s">
        <v>163</v>
      </c>
      <c r="D50" s="107"/>
      <c r="E50" s="107"/>
      <c r="F50" s="93"/>
      <c r="G50" s="97"/>
      <c r="H50" s="106"/>
      <c r="I50" s="127"/>
      <c r="J50" s="93"/>
      <c r="K50" s="97"/>
      <c r="L50" s="87"/>
      <c r="M50" s="226"/>
      <c r="N50" s="139"/>
      <c r="O50" s="105"/>
      <c r="P50" s="105"/>
    </row>
    <row r="51" spans="1:16" ht="24" customHeight="1" x14ac:dyDescent="0.25">
      <c r="A51" s="207"/>
      <c r="B51" s="207"/>
      <c r="C51" s="207" t="s">
        <v>45</v>
      </c>
      <c r="D51" s="115"/>
      <c r="E51" s="115"/>
      <c r="F51" s="113"/>
      <c r="G51" s="128"/>
      <c r="H51" s="114"/>
      <c r="I51" s="140"/>
      <c r="J51" s="113"/>
      <c r="K51" s="128"/>
      <c r="L51" s="89"/>
      <c r="M51" s="227"/>
      <c r="N51" s="141"/>
      <c r="O51" s="91"/>
      <c r="P51" s="91"/>
    </row>
    <row r="52" spans="1:16" ht="24" customHeight="1" x14ac:dyDescent="0.4">
      <c r="A52" s="93">
        <v>2</v>
      </c>
      <c r="B52" s="93">
        <v>1</v>
      </c>
      <c r="C52" s="206" t="s">
        <v>164</v>
      </c>
      <c r="D52" s="208" t="s">
        <v>3</v>
      </c>
      <c r="E52" s="107">
        <v>2</v>
      </c>
      <c r="F52" s="93">
        <v>20</v>
      </c>
      <c r="G52" s="97">
        <f>E52*F52</f>
        <v>40</v>
      </c>
      <c r="H52" s="106" t="s">
        <v>18</v>
      </c>
      <c r="I52" s="107" t="s">
        <v>19</v>
      </c>
      <c r="J52" s="93">
        <v>2</v>
      </c>
      <c r="K52" s="138">
        <f>SUM(J52:J54)</f>
        <v>2</v>
      </c>
      <c r="L52" s="125">
        <f>G52-K52</f>
        <v>38</v>
      </c>
      <c r="M52" s="223">
        <f>L52*50</f>
        <v>1900</v>
      </c>
      <c r="N52" s="99">
        <f>M52/60</f>
        <v>31.666666666666668</v>
      </c>
      <c r="O52" s="100">
        <f>TRUNC(N52)</f>
        <v>31</v>
      </c>
      <c r="P52" s="101">
        <f>M52-(O52*60)</f>
        <v>40</v>
      </c>
    </row>
    <row r="53" spans="1:16" ht="24" customHeight="1" x14ac:dyDescent="0.4">
      <c r="A53" s="93"/>
      <c r="B53" s="93"/>
      <c r="C53" s="206" t="s">
        <v>165</v>
      </c>
      <c r="D53" s="208"/>
      <c r="E53" s="107"/>
      <c r="F53" s="93"/>
      <c r="G53" s="97"/>
      <c r="H53" s="111"/>
      <c r="I53" s="107"/>
      <c r="J53" s="93"/>
      <c r="K53" s="97"/>
      <c r="L53" s="125"/>
      <c r="M53" s="228"/>
      <c r="N53" s="142"/>
      <c r="O53" s="125"/>
      <c r="P53" s="143"/>
    </row>
    <row r="54" spans="1:16" ht="24" customHeight="1" x14ac:dyDescent="0.25">
      <c r="A54" s="206"/>
      <c r="B54" s="206"/>
      <c r="C54" s="206" t="s">
        <v>46</v>
      </c>
      <c r="D54" s="93"/>
      <c r="E54" s="107"/>
      <c r="F54" s="93"/>
      <c r="G54" s="97"/>
      <c r="H54" s="111"/>
      <c r="I54" s="107"/>
      <c r="J54" s="93"/>
      <c r="K54" s="87"/>
      <c r="L54" s="125"/>
      <c r="M54" s="228"/>
      <c r="N54" s="142"/>
      <c r="O54" s="125"/>
      <c r="P54" s="89"/>
    </row>
    <row r="55" spans="1:16" ht="24" customHeight="1" x14ac:dyDescent="0.4">
      <c r="A55" s="95">
        <v>3</v>
      </c>
      <c r="B55" s="96">
        <v>1</v>
      </c>
      <c r="C55" s="209" t="s">
        <v>166</v>
      </c>
      <c r="D55" s="147" t="s">
        <v>3</v>
      </c>
      <c r="E55" s="126">
        <v>4</v>
      </c>
      <c r="F55" s="96">
        <v>20</v>
      </c>
      <c r="G55" s="92">
        <f>E55*F55</f>
        <v>80</v>
      </c>
      <c r="H55" s="94" t="s">
        <v>15</v>
      </c>
      <c r="I55" s="96" t="s">
        <v>16</v>
      </c>
      <c r="J55" s="96">
        <v>1</v>
      </c>
      <c r="K55" s="138">
        <f>SUM(J55:J58)</f>
        <v>4</v>
      </c>
      <c r="L55" s="86">
        <f>G55-K55</f>
        <v>76</v>
      </c>
      <c r="M55" s="223">
        <f>L55*50</f>
        <v>3800</v>
      </c>
      <c r="N55" s="99">
        <f>M55/60</f>
        <v>63.333333333333336</v>
      </c>
      <c r="O55" s="100">
        <f>TRUNC(N55)</f>
        <v>63</v>
      </c>
      <c r="P55" s="101">
        <f>M55-(O55*60)</f>
        <v>20</v>
      </c>
    </row>
    <row r="56" spans="1:16" ht="24" customHeight="1" x14ac:dyDescent="0.25">
      <c r="A56" s="213"/>
      <c r="B56" s="206"/>
      <c r="C56" s="222" t="s">
        <v>167</v>
      </c>
      <c r="D56" s="93"/>
      <c r="E56" s="97"/>
      <c r="F56" s="87"/>
      <c r="G56" s="105"/>
      <c r="H56" s="106" t="s">
        <v>21</v>
      </c>
      <c r="I56" s="93" t="s">
        <v>20</v>
      </c>
      <c r="J56" s="93">
        <v>1</v>
      </c>
      <c r="K56" s="125"/>
      <c r="L56" s="87"/>
      <c r="M56" s="224"/>
      <c r="N56" s="108"/>
      <c r="O56" s="87"/>
      <c r="P56" s="87"/>
    </row>
    <row r="57" spans="1:16" ht="24" customHeight="1" x14ac:dyDescent="0.25">
      <c r="A57" s="213"/>
      <c r="B57" s="206"/>
      <c r="C57" s="222" t="s">
        <v>46</v>
      </c>
      <c r="D57" s="93"/>
      <c r="E57" s="97"/>
      <c r="F57" s="87"/>
      <c r="G57" s="105"/>
      <c r="H57" s="106" t="s">
        <v>143</v>
      </c>
      <c r="I57" s="93" t="s">
        <v>7</v>
      </c>
      <c r="J57" s="93">
        <v>1</v>
      </c>
      <c r="K57" s="125"/>
      <c r="L57" s="87"/>
      <c r="M57" s="224"/>
      <c r="N57" s="108"/>
      <c r="O57" s="87"/>
      <c r="P57" s="87"/>
    </row>
    <row r="58" spans="1:16" ht="24" customHeight="1" x14ac:dyDescent="0.25">
      <c r="A58" s="213"/>
      <c r="B58" s="206"/>
      <c r="C58" s="222"/>
      <c r="D58" s="93"/>
      <c r="E58" s="97"/>
      <c r="F58" s="87"/>
      <c r="G58" s="105"/>
      <c r="H58" s="114" t="s">
        <v>144</v>
      </c>
      <c r="I58" s="113" t="s">
        <v>24</v>
      </c>
      <c r="J58" s="93">
        <v>1</v>
      </c>
      <c r="K58" s="125"/>
      <c r="L58" s="89"/>
      <c r="M58" s="225"/>
      <c r="N58" s="116"/>
      <c r="O58" s="89"/>
      <c r="P58" s="89"/>
    </row>
    <row r="59" spans="1:16" ht="24" customHeight="1" x14ac:dyDescent="0.4">
      <c r="A59" s="96">
        <v>4</v>
      </c>
      <c r="B59" s="95">
        <v>2</v>
      </c>
      <c r="C59" s="204" t="s">
        <v>161</v>
      </c>
      <c r="D59" s="96" t="s">
        <v>162</v>
      </c>
      <c r="E59" s="126">
        <v>1</v>
      </c>
      <c r="F59" s="96">
        <v>20</v>
      </c>
      <c r="G59" s="92">
        <f>E59*F59</f>
        <v>20</v>
      </c>
      <c r="H59" s="94" t="s">
        <v>168</v>
      </c>
      <c r="I59" s="126" t="s">
        <v>25</v>
      </c>
      <c r="J59" s="96">
        <v>1</v>
      </c>
      <c r="K59" s="138">
        <f>SUM(J59:J61)</f>
        <v>2</v>
      </c>
      <c r="L59" s="88">
        <f>G59-K59</f>
        <v>18</v>
      </c>
      <c r="M59" s="223">
        <f>L59*50</f>
        <v>900</v>
      </c>
      <c r="N59" s="99">
        <f>M59/60</f>
        <v>15</v>
      </c>
      <c r="O59" s="100">
        <f>TRUNC(N59)</f>
        <v>15</v>
      </c>
      <c r="P59" s="101">
        <f>M59-(O59*60)</f>
        <v>0</v>
      </c>
    </row>
    <row r="60" spans="1:16" ht="24" customHeight="1" x14ac:dyDescent="0.4">
      <c r="A60" s="93"/>
      <c r="B60" s="107"/>
      <c r="C60" s="206" t="s">
        <v>163</v>
      </c>
      <c r="D60" s="93"/>
      <c r="E60" s="127"/>
      <c r="F60" s="93"/>
      <c r="G60" s="105"/>
      <c r="H60" s="106" t="s">
        <v>34</v>
      </c>
      <c r="I60" s="127" t="s">
        <v>157</v>
      </c>
      <c r="J60" s="93">
        <v>1</v>
      </c>
      <c r="K60" s="87"/>
      <c r="L60" s="125"/>
      <c r="M60" s="228"/>
      <c r="N60" s="142"/>
      <c r="O60" s="125"/>
      <c r="P60" s="143"/>
    </row>
    <row r="61" spans="1:16" ht="24" customHeight="1" x14ac:dyDescent="0.25">
      <c r="A61" s="206"/>
      <c r="B61" s="213"/>
      <c r="C61" s="207" t="s">
        <v>169</v>
      </c>
      <c r="D61" s="113"/>
      <c r="E61" s="127"/>
      <c r="F61" s="93"/>
      <c r="G61" s="105"/>
      <c r="H61" s="106"/>
      <c r="I61" s="127"/>
      <c r="J61" s="93"/>
      <c r="K61" s="87"/>
      <c r="L61" s="125"/>
      <c r="M61" s="228"/>
      <c r="N61" s="142"/>
      <c r="O61" s="125"/>
      <c r="P61" s="89"/>
    </row>
    <row r="62" spans="1:16" ht="24" customHeight="1" x14ac:dyDescent="0.4">
      <c r="A62" s="96">
        <v>5</v>
      </c>
      <c r="B62" s="96">
        <v>2</v>
      </c>
      <c r="C62" s="206" t="s">
        <v>164</v>
      </c>
      <c r="D62" s="208" t="s">
        <v>3</v>
      </c>
      <c r="E62" s="95">
        <v>1</v>
      </c>
      <c r="F62" s="96">
        <v>20</v>
      </c>
      <c r="G62" s="92">
        <f>E62*F62</f>
        <v>20</v>
      </c>
      <c r="H62" s="94"/>
      <c r="I62" s="96"/>
      <c r="J62" s="96"/>
      <c r="K62" s="138">
        <f>SUM(J62:J64)</f>
        <v>0</v>
      </c>
      <c r="L62" s="88">
        <f>G62-K62</f>
        <v>20</v>
      </c>
      <c r="M62" s="223">
        <f>L62*50</f>
        <v>1000</v>
      </c>
      <c r="N62" s="99">
        <f>M62/60</f>
        <v>16.666666666666668</v>
      </c>
      <c r="O62" s="100">
        <f>TRUNC(N62)</f>
        <v>16</v>
      </c>
      <c r="P62" s="101">
        <f>M62-(O62*60)</f>
        <v>40</v>
      </c>
    </row>
    <row r="63" spans="1:16" ht="24" customHeight="1" x14ac:dyDescent="0.4">
      <c r="A63" s="93"/>
      <c r="B63" s="93"/>
      <c r="C63" s="206" t="s">
        <v>165</v>
      </c>
      <c r="D63" s="208"/>
      <c r="E63" s="107"/>
      <c r="F63" s="93"/>
      <c r="G63" s="105"/>
      <c r="H63" s="106"/>
      <c r="I63" s="93"/>
      <c r="J63" s="93"/>
      <c r="K63" s="87"/>
      <c r="L63" s="125"/>
      <c r="M63" s="228"/>
      <c r="N63" s="142"/>
      <c r="O63" s="125"/>
      <c r="P63" s="143"/>
    </row>
    <row r="64" spans="1:16" ht="24" customHeight="1" x14ac:dyDescent="0.25">
      <c r="A64" s="206"/>
      <c r="B64" s="206"/>
      <c r="C64" s="206" t="s">
        <v>47</v>
      </c>
      <c r="D64" s="93"/>
      <c r="E64" s="107"/>
      <c r="F64" s="93"/>
      <c r="G64" s="105"/>
      <c r="H64" s="114"/>
      <c r="I64" s="113"/>
      <c r="J64" s="113"/>
      <c r="K64" s="87"/>
      <c r="L64" s="125"/>
      <c r="M64" s="228"/>
      <c r="N64" s="142"/>
      <c r="O64" s="125"/>
      <c r="P64" s="89"/>
    </row>
    <row r="65" spans="1:16" ht="24" customHeight="1" x14ac:dyDescent="0.4">
      <c r="A65" s="96">
        <v>6</v>
      </c>
      <c r="B65" s="96">
        <v>2</v>
      </c>
      <c r="C65" s="209" t="s">
        <v>166</v>
      </c>
      <c r="D65" s="147" t="s">
        <v>3</v>
      </c>
      <c r="E65" s="95">
        <v>1</v>
      </c>
      <c r="F65" s="96">
        <v>20</v>
      </c>
      <c r="G65" s="138">
        <f>E65*F65</f>
        <v>20</v>
      </c>
      <c r="H65" s="109"/>
      <c r="I65" s="96"/>
      <c r="J65" s="110"/>
      <c r="K65" s="138">
        <f>SUM(J65:J67)</f>
        <v>0</v>
      </c>
      <c r="L65" s="88">
        <f>G65-K65</f>
        <v>20</v>
      </c>
      <c r="M65" s="223">
        <f>L65*50</f>
        <v>1000</v>
      </c>
      <c r="N65" s="99">
        <f>M65/60</f>
        <v>16.666666666666668</v>
      </c>
      <c r="O65" s="100">
        <f>TRUNC(N65)</f>
        <v>16</v>
      </c>
      <c r="P65" s="101">
        <f>M65-(O65*60)</f>
        <v>40</v>
      </c>
    </row>
    <row r="66" spans="1:16" ht="24" customHeight="1" x14ac:dyDescent="0.4">
      <c r="A66" s="93"/>
      <c r="B66" s="93"/>
      <c r="C66" s="222" t="s">
        <v>167</v>
      </c>
      <c r="D66" s="208"/>
      <c r="E66" s="107"/>
      <c r="F66" s="93"/>
      <c r="G66" s="97"/>
      <c r="H66" s="111"/>
      <c r="I66" s="93"/>
      <c r="J66" s="112"/>
      <c r="K66" s="87"/>
      <c r="L66" s="125"/>
      <c r="M66" s="142"/>
      <c r="N66" s="142"/>
      <c r="O66" s="125"/>
      <c r="P66" s="143"/>
    </row>
    <row r="67" spans="1:16" ht="24" customHeight="1" x14ac:dyDescent="0.4">
      <c r="A67" s="93"/>
      <c r="B67" s="93"/>
      <c r="C67" s="222" t="s">
        <v>47</v>
      </c>
      <c r="D67" s="208"/>
      <c r="E67" s="125"/>
      <c r="F67" s="87"/>
      <c r="G67" s="97"/>
      <c r="H67" s="111"/>
      <c r="I67" s="93"/>
      <c r="J67" s="112"/>
      <c r="K67" s="87"/>
      <c r="L67" s="125"/>
      <c r="M67" s="142"/>
      <c r="N67" s="142"/>
      <c r="O67" s="125"/>
      <c r="P67" s="143"/>
    </row>
    <row r="68" spans="1:16" ht="24" customHeight="1" x14ac:dyDescent="0.25">
      <c r="A68" s="204">
        <v>7</v>
      </c>
      <c r="B68" s="96">
        <v>2</v>
      </c>
      <c r="C68" s="204" t="s">
        <v>170</v>
      </c>
      <c r="D68" s="96" t="s">
        <v>2</v>
      </c>
      <c r="E68" s="146" t="s">
        <v>3</v>
      </c>
      <c r="F68" s="146" t="s">
        <v>3</v>
      </c>
      <c r="G68" s="144" t="s">
        <v>3</v>
      </c>
      <c r="H68" s="147" t="s">
        <v>3</v>
      </c>
      <c r="I68" s="147" t="s">
        <v>3</v>
      </c>
      <c r="J68" s="147" t="s">
        <v>3</v>
      </c>
      <c r="K68" s="144" t="s">
        <v>3</v>
      </c>
      <c r="L68" s="144" t="s">
        <v>3</v>
      </c>
      <c r="M68" s="148">
        <f>O68*60</f>
        <v>1800</v>
      </c>
      <c r="N68" s="148"/>
      <c r="O68" s="149">
        <v>30</v>
      </c>
      <c r="P68" s="150">
        <v>0</v>
      </c>
    </row>
    <row r="69" spans="1:16" ht="24" customHeight="1" x14ac:dyDescent="0.25">
      <c r="A69" s="206"/>
      <c r="B69" s="206"/>
      <c r="C69" s="206" t="s">
        <v>171</v>
      </c>
      <c r="D69" s="93"/>
      <c r="E69" s="125"/>
      <c r="F69" s="125"/>
      <c r="G69" s="87"/>
      <c r="H69" s="106"/>
      <c r="I69" s="93"/>
      <c r="J69" s="112"/>
      <c r="K69" s="87"/>
      <c r="L69" s="87"/>
      <c r="M69" s="108"/>
      <c r="N69" s="108"/>
      <c r="O69" s="151"/>
      <c r="P69" s="87"/>
    </row>
    <row r="70" spans="1:16" ht="24" customHeight="1" x14ac:dyDescent="0.25">
      <c r="A70" s="207"/>
      <c r="B70" s="207"/>
      <c r="C70" s="207" t="s">
        <v>172</v>
      </c>
      <c r="D70" s="113"/>
      <c r="E70" s="90"/>
      <c r="F70" s="90"/>
      <c r="G70" s="89"/>
      <c r="H70" s="114"/>
      <c r="I70" s="113"/>
      <c r="J70" s="145"/>
      <c r="K70" s="89"/>
      <c r="L70" s="89"/>
      <c r="M70" s="116"/>
      <c r="N70" s="116"/>
      <c r="O70" s="89"/>
      <c r="P70" s="89"/>
    </row>
    <row r="71" spans="1:16" ht="24" customHeight="1" x14ac:dyDescent="0.4">
      <c r="A71" s="287" t="s">
        <v>59</v>
      </c>
      <c r="B71" s="288"/>
      <c r="C71" s="288"/>
      <c r="D71" s="289"/>
      <c r="E71" s="91">
        <f>SUM(E49:E70)</f>
        <v>10</v>
      </c>
      <c r="F71" s="91"/>
      <c r="G71" s="91">
        <f>SUM(G49:G70)</f>
        <v>200</v>
      </c>
      <c r="H71" s="152"/>
      <c r="I71" s="152"/>
      <c r="J71" s="152"/>
      <c r="K71" s="91">
        <f>SUM(K49:K70)</f>
        <v>9</v>
      </c>
      <c r="L71" s="91">
        <f>SUM(L49:L70)</f>
        <v>191</v>
      </c>
      <c r="M71" s="141">
        <f>SUM(M49:M70)</f>
        <v>11350</v>
      </c>
      <c r="N71" s="75">
        <f>M71/60</f>
        <v>189.16666666666666</v>
      </c>
      <c r="O71" s="76">
        <f>TRUNC(N71)</f>
        <v>189</v>
      </c>
      <c r="P71" s="77">
        <f>M71-(O71*60)</f>
        <v>10</v>
      </c>
    </row>
    <row r="72" spans="1:16" ht="24" customHeight="1" x14ac:dyDescent="0.25">
      <c r="A72" s="131"/>
      <c r="B72" s="131"/>
      <c r="C72" s="132" t="s">
        <v>173</v>
      </c>
      <c r="D72" s="131"/>
      <c r="E72" s="133"/>
      <c r="F72" s="133"/>
      <c r="G72" s="133"/>
      <c r="H72" s="97"/>
      <c r="I72" s="97"/>
      <c r="J72" s="133"/>
      <c r="K72" s="133"/>
      <c r="L72" s="133"/>
      <c r="M72" s="134"/>
      <c r="N72" s="134"/>
      <c r="O72" s="133"/>
    </row>
    <row r="73" spans="1:16" ht="24" customHeight="1" x14ac:dyDescent="0.25"/>
    <row r="74" spans="1:16" ht="24" customHeight="1" x14ac:dyDescent="0.25"/>
    <row r="75" spans="1:16" ht="24" customHeight="1" x14ac:dyDescent="0.25"/>
    <row r="76" spans="1:16" ht="24" customHeight="1" x14ac:dyDescent="0.25"/>
    <row r="77" spans="1:16" ht="24" customHeight="1" x14ac:dyDescent="0.25"/>
    <row r="78" spans="1:16" ht="24" customHeight="1" x14ac:dyDescent="0.25"/>
    <row r="79" spans="1:16" ht="24" customHeight="1" x14ac:dyDescent="0.25"/>
    <row r="80" spans="1:16" ht="24" customHeight="1" x14ac:dyDescent="0.25"/>
    <row r="81" spans="1:16" ht="24" customHeight="1" x14ac:dyDescent="0.25"/>
    <row r="82" spans="1:16" ht="24" customHeight="1" x14ac:dyDescent="0.25"/>
    <row r="83" spans="1:16" ht="24" customHeight="1" x14ac:dyDescent="0.25"/>
    <row r="84" spans="1:16" ht="24" customHeight="1" x14ac:dyDescent="0.25"/>
    <row r="85" spans="1:16" ht="24" customHeight="1" x14ac:dyDescent="0.25"/>
    <row r="86" spans="1:16" ht="24" customHeight="1" x14ac:dyDescent="0.25"/>
    <row r="87" spans="1:16" ht="24" customHeight="1" x14ac:dyDescent="0.25">
      <c r="A87" s="78"/>
      <c r="B87" s="78" t="s">
        <v>55</v>
      </c>
      <c r="C87" s="79"/>
      <c r="E87" s="1"/>
      <c r="F87" s="1" t="s">
        <v>13</v>
      </c>
      <c r="G87" s="153">
        <f>O99</f>
        <v>61</v>
      </c>
      <c r="H87" s="69" t="s">
        <v>31</v>
      </c>
      <c r="I87" s="70">
        <f>P99</f>
        <v>40</v>
      </c>
      <c r="J87" s="69" t="s">
        <v>136</v>
      </c>
    </row>
    <row r="88" spans="1:16" ht="24" customHeight="1" x14ac:dyDescent="0.25">
      <c r="A88" s="278" t="s">
        <v>0</v>
      </c>
      <c r="B88" s="86"/>
      <c r="C88" s="282" t="s">
        <v>49</v>
      </c>
      <c r="D88" s="278" t="s">
        <v>1</v>
      </c>
      <c r="E88" s="285" t="s">
        <v>50</v>
      </c>
      <c r="F88" s="286"/>
      <c r="G88" s="286"/>
      <c r="H88" s="269" t="s">
        <v>6</v>
      </c>
      <c r="I88" s="268"/>
      <c r="J88" s="268"/>
      <c r="K88" s="268"/>
      <c r="L88" s="269" t="s">
        <v>66</v>
      </c>
      <c r="M88" s="268"/>
      <c r="N88" s="268"/>
      <c r="O88" s="268"/>
      <c r="P88" s="270"/>
    </row>
    <row r="89" spans="1:16" ht="24" customHeight="1" x14ac:dyDescent="0.25">
      <c r="A89" s="281"/>
      <c r="B89" s="87" t="s">
        <v>139</v>
      </c>
      <c r="C89" s="283"/>
      <c r="D89" s="281"/>
      <c r="E89" s="86" t="s">
        <v>10</v>
      </c>
      <c r="F89" s="86" t="s">
        <v>13</v>
      </c>
      <c r="G89" s="86" t="s">
        <v>11</v>
      </c>
      <c r="H89" s="276" t="s">
        <v>4</v>
      </c>
      <c r="I89" s="278" t="s">
        <v>5</v>
      </c>
      <c r="J89" s="88" t="s">
        <v>13</v>
      </c>
      <c r="K89" s="86" t="s">
        <v>9</v>
      </c>
      <c r="L89" s="274" t="s">
        <v>23</v>
      </c>
      <c r="M89" s="274"/>
      <c r="N89" s="274"/>
      <c r="O89" s="274"/>
      <c r="P89" s="275"/>
    </row>
    <row r="90" spans="1:16" ht="24" customHeight="1" x14ac:dyDescent="0.4">
      <c r="A90" s="279"/>
      <c r="B90" s="87" t="s">
        <v>140</v>
      </c>
      <c r="C90" s="284"/>
      <c r="D90" s="279"/>
      <c r="E90" s="89" t="s">
        <v>12</v>
      </c>
      <c r="F90" s="89" t="s">
        <v>63</v>
      </c>
      <c r="G90" s="89" t="s">
        <v>12</v>
      </c>
      <c r="H90" s="277"/>
      <c r="I90" s="279"/>
      <c r="J90" s="90" t="s">
        <v>12</v>
      </c>
      <c r="K90" s="89" t="s">
        <v>12</v>
      </c>
      <c r="L90" s="91" t="s">
        <v>8</v>
      </c>
      <c r="M90" s="64" t="s">
        <v>134</v>
      </c>
      <c r="N90" s="64" t="s">
        <v>135</v>
      </c>
      <c r="O90" s="66" t="s">
        <v>31</v>
      </c>
      <c r="P90" s="66" t="s">
        <v>136</v>
      </c>
    </row>
    <row r="91" spans="1:16" ht="24" customHeight="1" x14ac:dyDescent="0.4">
      <c r="A91" s="95">
        <v>1</v>
      </c>
      <c r="B91" s="96">
        <v>1</v>
      </c>
      <c r="C91" s="202" t="s">
        <v>51</v>
      </c>
      <c r="D91" s="110" t="s">
        <v>174</v>
      </c>
      <c r="E91" s="96">
        <v>2</v>
      </c>
      <c r="F91" s="96">
        <v>20</v>
      </c>
      <c r="G91" s="86">
        <f>E91*F91</f>
        <v>40</v>
      </c>
      <c r="H91" s="94" t="s">
        <v>15</v>
      </c>
      <c r="I91" s="95" t="s">
        <v>16</v>
      </c>
      <c r="J91" s="96">
        <v>3</v>
      </c>
      <c r="K91" s="138">
        <f>SUM(J91:J94)</f>
        <v>3</v>
      </c>
      <c r="L91" s="86">
        <f>G91-K91</f>
        <v>37</v>
      </c>
      <c r="M91" s="223">
        <f>L91*50</f>
        <v>1850</v>
      </c>
      <c r="N91" s="99">
        <f>M91/60</f>
        <v>30.833333333333332</v>
      </c>
      <c r="O91" s="100">
        <f>TRUNC(N91)</f>
        <v>30</v>
      </c>
      <c r="P91" s="101">
        <f>M91-(O91*60)</f>
        <v>50</v>
      </c>
    </row>
    <row r="92" spans="1:16" ht="24" customHeight="1" x14ac:dyDescent="0.25">
      <c r="A92" s="213"/>
      <c r="B92" s="206"/>
      <c r="C92" s="214" t="s">
        <v>52</v>
      </c>
      <c r="D92" s="112"/>
      <c r="E92" s="93"/>
      <c r="F92" s="93"/>
      <c r="G92" s="87"/>
      <c r="H92" s="106"/>
      <c r="I92" s="107"/>
      <c r="J92" s="87"/>
      <c r="K92" s="97"/>
      <c r="L92" s="87"/>
      <c r="M92" s="224"/>
      <c r="N92" s="108"/>
      <c r="O92" s="87"/>
      <c r="P92" s="87"/>
    </row>
    <row r="93" spans="1:16" ht="24" customHeight="1" x14ac:dyDescent="0.25">
      <c r="A93" s="213"/>
      <c r="B93" s="206"/>
      <c r="C93" s="214" t="s">
        <v>53</v>
      </c>
      <c r="D93" s="112"/>
      <c r="E93" s="93"/>
      <c r="F93" s="93"/>
      <c r="G93" s="87"/>
      <c r="H93" s="106"/>
      <c r="I93" s="107"/>
      <c r="J93" s="87"/>
      <c r="K93" s="97"/>
      <c r="L93" s="87"/>
      <c r="M93" s="224"/>
      <c r="N93" s="108"/>
      <c r="O93" s="87"/>
      <c r="P93" s="87"/>
    </row>
    <row r="94" spans="1:16" ht="24" customHeight="1" x14ac:dyDescent="0.25">
      <c r="A94" s="191"/>
      <c r="B94" s="207"/>
      <c r="C94" s="192"/>
      <c r="D94" s="145"/>
      <c r="E94" s="113"/>
      <c r="F94" s="113"/>
      <c r="G94" s="89"/>
      <c r="H94" s="114"/>
      <c r="I94" s="115"/>
      <c r="J94" s="89"/>
      <c r="K94" s="128"/>
      <c r="L94" s="89"/>
      <c r="M94" s="225"/>
      <c r="N94" s="116"/>
      <c r="O94" s="89"/>
      <c r="P94" s="89"/>
    </row>
    <row r="95" spans="1:16" ht="24" customHeight="1" x14ac:dyDescent="0.4">
      <c r="A95" s="107">
        <v>2</v>
      </c>
      <c r="B95" s="93">
        <v>2</v>
      </c>
      <c r="C95" s="214" t="s">
        <v>51</v>
      </c>
      <c r="D95" s="112" t="s">
        <v>174</v>
      </c>
      <c r="E95" s="93">
        <v>2</v>
      </c>
      <c r="F95" s="93">
        <v>20</v>
      </c>
      <c r="G95" s="87">
        <f>E95*F95</f>
        <v>40</v>
      </c>
      <c r="H95" s="106" t="s">
        <v>15</v>
      </c>
      <c r="I95" s="107" t="s">
        <v>16</v>
      </c>
      <c r="J95" s="93">
        <v>3</v>
      </c>
      <c r="K95" s="138">
        <f>SUM(J95:J98)</f>
        <v>3</v>
      </c>
      <c r="L95" s="87">
        <f>G95-K95</f>
        <v>37</v>
      </c>
      <c r="M95" s="223">
        <f>L95*50</f>
        <v>1850</v>
      </c>
      <c r="N95" s="99">
        <f>M95/60</f>
        <v>30.833333333333332</v>
      </c>
      <c r="O95" s="100">
        <f>TRUNC(N95)</f>
        <v>30</v>
      </c>
      <c r="P95" s="101">
        <f>M95-(O95*60)</f>
        <v>50</v>
      </c>
    </row>
    <row r="96" spans="1:16" ht="24" customHeight="1" x14ac:dyDescent="0.25">
      <c r="A96" s="213"/>
      <c r="B96" s="206"/>
      <c r="C96" s="214" t="s">
        <v>52</v>
      </c>
      <c r="D96" s="112"/>
      <c r="E96" s="87"/>
      <c r="F96" s="87"/>
      <c r="G96" s="87"/>
      <c r="H96" s="106"/>
      <c r="I96" s="107"/>
      <c r="J96" s="87"/>
      <c r="K96" s="97"/>
      <c r="L96" s="87"/>
      <c r="M96" s="224"/>
      <c r="N96" s="108"/>
      <c r="O96" s="87"/>
      <c r="P96" s="87"/>
    </row>
    <row r="97" spans="1:16" ht="24" customHeight="1" x14ac:dyDescent="0.25">
      <c r="A97" s="213"/>
      <c r="B97" s="206"/>
      <c r="C97" s="214" t="s">
        <v>54</v>
      </c>
      <c r="D97" s="112"/>
      <c r="E97" s="87"/>
      <c r="F97" s="87"/>
      <c r="G97" s="87"/>
      <c r="H97" s="106"/>
      <c r="I97" s="107"/>
      <c r="J97" s="87"/>
      <c r="K97" s="97"/>
      <c r="L97" s="87"/>
      <c r="M97" s="224"/>
      <c r="N97" s="108"/>
      <c r="O97" s="87"/>
      <c r="P97" s="87"/>
    </row>
    <row r="98" spans="1:16" ht="24" customHeight="1" x14ac:dyDescent="0.25">
      <c r="A98" s="213"/>
      <c r="B98" s="206"/>
      <c r="C98" s="214"/>
      <c r="D98" s="112"/>
      <c r="E98" s="87"/>
      <c r="F98" s="87"/>
      <c r="G98" s="87"/>
      <c r="H98" s="106"/>
      <c r="I98" s="107"/>
      <c r="J98" s="87"/>
      <c r="K98" s="97"/>
      <c r="L98" s="87"/>
      <c r="M98" s="224"/>
      <c r="N98" s="108"/>
      <c r="O98" s="87"/>
      <c r="P98" s="87"/>
    </row>
    <row r="99" spans="1:16" ht="24" customHeight="1" x14ac:dyDescent="0.4">
      <c r="A99" s="255" t="s">
        <v>59</v>
      </c>
      <c r="B99" s="256"/>
      <c r="C99" s="256"/>
      <c r="D99" s="280"/>
      <c r="E99" s="130">
        <f>SUM(E91:E98)</f>
        <v>4</v>
      </c>
      <c r="F99" s="130"/>
      <c r="G99" s="130">
        <f>SUM(G91:G98)</f>
        <v>80</v>
      </c>
      <c r="H99" s="154"/>
      <c r="I99" s="154"/>
      <c r="J99" s="154"/>
      <c r="K99" s="130">
        <f>SUM(K91:K98)</f>
        <v>6</v>
      </c>
      <c r="L99" s="130">
        <f t="shared" ref="L99" si="0">SUM(L91:L98)</f>
        <v>74</v>
      </c>
      <c r="M99" s="223">
        <f>L99*50</f>
        <v>3700</v>
      </c>
      <c r="N99" s="99">
        <f>M99/60</f>
        <v>61.666666666666664</v>
      </c>
      <c r="O99" s="123">
        <f>TRUNC(N99)</f>
        <v>61</v>
      </c>
      <c r="P99" s="124">
        <f>M99-(O99*60)</f>
        <v>40</v>
      </c>
    </row>
    <row r="100" spans="1:16" ht="24" customHeight="1" x14ac:dyDescent="0.25">
      <c r="C100" s="132" t="s">
        <v>175</v>
      </c>
      <c r="D100" s="97"/>
      <c r="E100" s="97"/>
      <c r="F100" s="97"/>
      <c r="G100" s="97"/>
      <c r="H100" s="155"/>
      <c r="I100" s="127"/>
      <c r="J100" s="97"/>
      <c r="K100" s="97"/>
      <c r="L100" s="97"/>
      <c r="M100" s="137"/>
      <c r="N100" s="137"/>
      <c r="O100" s="97"/>
      <c r="P100" s="97"/>
    </row>
    <row r="101" spans="1:16" ht="24" customHeight="1" x14ac:dyDescent="0.25">
      <c r="D101" s="97"/>
      <c r="E101" s="97"/>
      <c r="F101" s="97"/>
      <c r="G101" s="97"/>
      <c r="H101" s="155"/>
      <c r="I101" s="127"/>
      <c r="J101" s="97"/>
      <c r="K101" s="97"/>
      <c r="L101" s="97"/>
      <c r="M101" s="137"/>
      <c r="N101" s="137"/>
      <c r="O101" s="97"/>
      <c r="P101" s="97"/>
    </row>
    <row r="102" spans="1:16" ht="24" customHeight="1" x14ac:dyDescent="0.25">
      <c r="A102" s="79"/>
      <c r="B102" s="79" t="s">
        <v>56</v>
      </c>
      <c r="C102" s="79"/>
      <c r="G102" s="80"/>
      <c r="H102" s="48" t="s">
        <v>13</v>
      </c>
      <c r="I102" s="70">
        <f>O123</f>
        <v>7</v>
      </c>
      <c r="J102" s="69" t="s">
        <v>31</v>
      </c>
      <c r="K102" s="199">
        <f>P123</f>
        <v>30</v>
      </c>
      <c r="L102" s="62" t="s">
        <v>136</v>
      </c>
    </row>
    <row r="103" spans="1:16" ht="24" customHeight="1" x14ac:dyDescent="0.25">
      <c r="A103" s="180" t="s">
        <v>0</v>
      </c>
      <c r="B103" s="183" t="s">
        <v>139</v>
      </c>
      <c r="C103" s="268" t="s">
        <v>58</v>
      </c>
      <c r="D103" s="268"/>
      <c r="E103" s="268"/>
      <c r="F103" s="268"/>
      <c r="G103" s="268"/>
      <c r="H103" s="268"/>
      <c r="I103" s="269" t="s">
        <v>60</v>
      </c>
      <c r="J103" s="268"/>
      <c r="K103" s="268"/>
      <c r="L103" s="270"/>
      <c r="M103" s="196"/>
      <c r="N103" s="197"/>
      <c r="O103" s="271" t="s">
        <v>197</v>
      </c>
      <c r="P103" s="271"/>
    </row>
    <row r="104" spans="1:16" ht="24" customHeight="1" x14ac:dyDescent="0.4">
      <c r="A104" s="189"/>
      <c r="B104" s="184"/>
      <c r="C104" s="272"/>
      <c r="D104" s="272"/>
      <c r="E104" s="272"/>
      <c r="F104" s="272"/>
      <c r="G104" s="272"/>
      <c r="H104" s="272"/>
      <c r="I104" s="273"/>
      <c r="J104" s="274"/>
      <c r="K104" s="274"/>
      <c r="L104" s="275"/>
      <c r="M104" s="64" t="s">
        <v>134</v>
      </c>
      <c r="N104" s="64" t="s">
        <v>135</v>
      </c>
      <c r="O104" s="118" t="s">
        <v>31</v>
      </c>
      <c r="P104" s="118" t="s">
        <v>136</v>
      </c>
    </row>
    <row r="105" spans="1:16" ht="24" customHeight="1" x14ac:dyDescent="0.4">
      <c r="A105" s="184">
        <v>1</v>
      </c>
      <c r="B105" s="184">
        <v>1</v>
      </c>
      <c r="C105" s="263" t="s">
        <v>176</v>
      </c>
      <c r="D105" s="264"/>
      <c r="E105" s="264"/>
      <c r="F105" s="264"/>
      <c r="G105" s="264"/>
      <c r="H105" s="265"/>
      <c r="I105" s="266" t="s">
        <v>177</v>
      </c>
      <c r="J105" s="267"/>
      <c r="K105" s="267"/>
      <c r="L105" s="267"/>
      <c r="M105" s="195">
        <f>(O105*60)+P105</f>
        <v>130</v>
      </c>
      <c r="N105" s="99">
        <f>M105/60</f>
        <v>2.1666666666666665</v>
      </c>
      <c r="O105" s="200">
        <v>2</v>
      </c>
      <c r="P105" s="198">
        <v>10</v>
      </c>
    </row>
    <row r="106" spans="1:16" ht="24" customHeight="1" x14ac:dyDescent="0.4">
      <c r="A106" s="117">
        <v>2</v>
      </c>
      <c r="B106" s="117">
        <v>1</v>
      </c>
      <c r="C106" s="258"/>
      <c r="D106" s="259"/>
      <c r="E106" s="259"/>
      <c r="F106" s="259"/>
      <c r="G106" s="259"/>
      <c r="H106" s="260"/>
      <c r="I106" s="261"/>
      <c r="J106" s="262"/>
      <c r="K106" s="262"/>
      <c r="L106" s="262"/>
      <c r="M106" s="195">
        <f t="shared" ref="M106:M122" si="1">(O106*60)+P106</f>
        <v>150</v>
      </c>
      <c r="N106" s="99">
        <f t="shared" ref="N106:N121" si="2">M106/60</f>
        <v>2.5</v>
      </c>
      <c r="O106" s="200">
        <v>2</v>
      </c>
      <c r="P106" s="198">
        <v>30</v>
      </c>
    </row>
    <row r="107" spans="1:16" ht="24" customHeight="1" x14ac:dyDescent="0.4">
      <c r="A107" s="184">
        <v>3</v>
      </c>
      <c r="B107" s="117">
        <v>1</v>
      </c>
      <c r="C107" s="258"/>
      <c r="D107" s="259"/>
      <c r="E107" s="259"/>
      <c r="F107" s="259"/>
      <c r="G107" s="259"/>
      <c r="H107" s="260"/>
      <c r="I107" s="261"/>
      <c r="J107" s="262"/>
      <c r="K107" s="262"/>
      <c r="L107" s="262"/>
      <c r="M107" s="195">
        <f t="shared" si="1"/>
        <v>90</v>
      </c>
      <c r="N107" s="99">
        <f t="shared" si="2"/>
        <v>1.5</v>
      </c>
      <c r="O107" s="200">
        <v>1</v>
      </c>
      <c r="P107" s="198">
        <v>30</v>
      </c>
    </row>
    <row r="108" spans="1:16" ht="24" customHeight="1" x14ac:dyDescent="0.4">
      <c r="A108" s="117">
        <v>4</v>
      </c>
      <c r="B108" s="117">
        <v>1</v>
      </c>
      <c r="C108" s="258"/>
      <c r="D108" s="259"/>
      <c r="E108" s="259"/>
      <c r="F108" s="259"/>
      <c r="G108" s="259"/>
      <c r="H108" s="260"/>
      <c r="I108" s="261"/>
      <c r="J108" s="262"/>
      <c r="K108" s="262"/>
      <c r="L108" s="262"/>
      <c r="M108" s="195">
        <f t="shared" ref="M108:M111" si="3">(O108*60)+P108</f>
        <v>80</v>
      </c>
      <c r="N108" s="99">
        <f t="shared" si="2"/>
        <v>1.3333333333333333</v>
      </c>
      <c r="O108" s="200">
        <v>1</v>
      </c>
      <c r="P108" s="198">
        <v>20</v>
      </c>
    </row>
    <row r="109" spans="1:16" ht="24" customHeight="1" x14ac:dyDescent="0.4">
      <c r="A109" s="184">
        <v>5</v>
      </c>
      <c r="B109" s="117">
        <v>1</v>
      </c>
      <c r="C109" s="258"/>
      <c r="D109" s="259"/>
      <c r="E109" s="259"/>
      <c r="F109" s="259"/>
      <c r="G109" s="259"/>
      <c r="H109" s="260"/>
      <c r="I109" s="261"/>
      <c r="J109" s="262"/>
      <c r="K109" s="262"/>
      <c r="L109" s="262"/>
      <c r="M109" s="195">
        <f t="shared" si="3"/>
        <v>0</v>
      </c>
      <c r="N109" s="99">
        <f t="shared" si="2"/>
        <v>0</v>
      </c>
      <c r="O109" s="200"/>
      <c r="P109" s="198"/>
    </row>
    <row r="110" spans="1:16" ht="24" customHeight="1" x14ac:dyDescent="0.4">
      <c r="A110" s="117">
        <v>6</v>
      </c>
      <c r="B110" s="117">
        <v>1</v>
      </c>
      <c r="C110" s="258"/>
      <c r="D110" s="259"/>
      <c r="E110" s="259"/>
      <c r="F110" s="259"/>
      <c r="G110" s="259"/>
      <c r="H110" s="260"/>
      <c r="I110" s="261"/>
      <c r="J110" s="262"/>
      <c r="K110" s="262"/>
      <c r="L110" s="262"/>
      <c r="M110" s="195">
        <f t="shared" si="3"/>
        <v>0</v>
      </c>
      <c r="N110" s="99">
        <f t="shared" si="2"/>
        <v>0</v>
      </c>
      <c r="O110" s="200"/>
      <c r="P110" s="198"/>
    </row>
    <row r="111" spans="1:16" ht="24" customHeight="1" x14ac:dyDescent="0.4">
      <c r="A111" s="184">
        <v>7</v>
      </c>
      <c r="B111" s="117">
        <v>1</v>
      </c>
      <c r="C111" s="258"/>
      <c r="D111" s="259"/>
      <c r="E111" s="259"/>
      <c r="F111" s="259"/>
      <c r="G111" s="259"/>
      <c r="H111" s="260"/>
      <c r="I111" s="261"/>
      <c r="J111" s="262"/>
      <c r="K111" s="262"/>
      <c r="L111" s="262"/>
      <c r="M111" s="195">
        <f t="shared" si="3"/>
        <v>0</v>
      </c>
      <c r="N111" s="99">
        <f t="shared" si="2"/>
        <v>0</v>
      </c>
      <c r="O111" s="200"/>
      <c r="P111" s="198"/>
    </row>
    <row r="112" spans="1:16" ht="24" customHeight="1" x14ac:dyDescent="0.4">
      <c r="A112" s="117">
        <v>8</v>
      </c>
      <c r="B112" s="117">
        <v>1</v>
      </c>
      <c r="C112" s="258"/>
      <c r="D112" s="259"/>
      <c r="E112" s="259"/>
      <c r="F112" s="259"/>
      <c r="G112" s="259"/>
      <c r="H112" s="260"/>
      <c r="I112" s="261"/>
      <c r="J112" s="262"/>
      <c r="K112" s="262"/>
      <c r="L112" s="262"/>
      <c r="M112" s="195">
        <f t="shared" si="1"/>
        <v>0</v>
      </c>
      <c r="N112" s="99">
        <f t="shared" si="2"/>
        <v>0</v>
      </c>
      <c r="O112" s="200"/>
      <c r="P112" s="198"/>
    </row>
    <row r="113" spans="1:16" ht="24" customHeight="1" x14ac:dyDescent="0.4">
      <c r="A113" s="184">
        <v>9</v>
      </c>
      <c r="B113" s="117">
        <v>1</v>
      </c>
      <c r="C113" s="258"/>
      <c r="D113" s="259"/>
      <c r="E113" s="259"/>
      <c r="F113" s="259"/>
      <c r="G113" s="259"/>
      <c r="H113" s="260"/>
      <c r="I113" s="261"/>
      <c r="J113" s="262"/>
      <c r="K113" s="262"/>
      <c r="L113" s="262"/>
      <c r="M113" s="195">
        <f t="shared" si="1"/>
        <v>0</v>
      </c>
      <c r="N113" s="99">
        <f t="shared" si="2"/>
        <v>0</v>
      </c>
      <c r="O113" s="200"/>
      <c r="P113" s="198"/>
    </row>
    <row r="114" spans="1:16" ht="24" customHeight="1" x14ac:dyDescent="0.4">
      <c r="A114" s="117">
        <v>10</v>
      </c>
      <c r="B114" s="117">
        <v>1</v>
      </c>
      <c r="C114" s="258"/>
      <c r="D114" s="259"/>
      <c r="E114" s="259"/>
      <c r="F114" s="259"/>
      <c r="G114" s="259"/>
      <c r="H114" s="260"/>
      <c r="I114" s="261"/>
      <c r="J114" s="262"/>
      <c r="K114" s="262"/>
      <c r="L114" s="262"/>
      <c r="M114" s="195">
        <f t="shared" si="1"/>
        <v>0</v>
      </c>
      <c r="N114" s="99">
        <f t="shared" si="2"/>
        <v>0</v>
      </c>
      <c r="O114" s="200"/>
      <c r="P114" s="198"/>
    </row>
    <row r="115" spans="1:16" ht="24" customHeight="1" x14ac:dyDescent="0.4">
      <c r="A115" s="184">
        <v>11</v>
      </c>
      <c r="B115" s="117">
        <v>1</v>
      </c>
      <c r="C115" s="258"/>
      <c r="D115" s="259"/>
      <c r="E115" s="259"/>
      <c r="F115" s="259"/>
      <c r="G115" s="259"/>
      <c r="H115" s="260"/>
      <c r="I115" s="261"/>
      <c r="J115" s="262"/>
      <c r="K115" s="262"/>
      <c r="L115" s="262"/>
      <c r="M115" s="195">
        <f t="shared" si="1"/>
        <v>0</v>
      </c>
      <c r="N115" s="99">
        <f t="shared" si="2"/>
        <v>0</v>
      </c>
      <c r="O115" s="200"/>
      <c r="P115" s="198"/>
    </row>
    <row r="116" spans="1:16" ht="24" customHeight="1" x14ac:dyDescent="0.4">
      <c r="A116" s="117">
        <v>12</v>
      </c>
      <c r="B116" s="117">
        <v>1</v>
      </c>
      <c r="C116" s="258"/>
      <c r="D116" s="259"/>
      <c r="E116" s="259"/>
      <c r="F116" s="259"/>
      <c r="G116" s="259"/>
      <c r="H116" s="260"/>
      <c r="I116" s="261"/>
      <c r="J116" s="262"/>
      <c r="K116" s="262"/>
      <c r="L116" s="262"/>
      <c r="M116" s="195">
        <f t="shared" si="1"/>
        <v>0</v>
      </c>
      <c r="N116" s="99">
        <f t="shared" si="2"/>
        <v>0</v>
      </c>
      <c r="O116" s="200"/>
      <c r="P116" s="198"/>
    </row>
    <row r="117" spans="1:16" ht="24" customHeight="1" x14ac:dyDescent="0.4">
      <c r="A117" s="184">
        <v>13</v>
      </c>
      <c r="B117" s="117">
        <v>2</v>
      </c>
      <c r="C117" s="258"/>
      <c r="D117" s="259"/>
      <c r="E117" s="259"/>
      <c r="F117" s="259"/>
      <c r="G117" s="259"/>
      <c r="H117" s="260"/>
      <c r="I117" s="261"/>
      <c r="J117" s="262"/>
      <c r="K117" s="262"/>
      <c r="L117" s="262"/>
      <c r="M117" s="195">
        <f t="shared" si="1"/>
        <v>0</v>
      </c>
      <c r="N117" s="99">
        <f t="shared" si="2"/>
        <v>0</v>
      </c>
      <c r="O117" s="200"/>
      <c r="P117" s="198"/>
    </row>
    <row r="118" spans="1:16" ht="24" customHeight="1" x14ac:dyDescent="0.4">
      <c r="A118" s="117">
        <v>14</v>
      </c>
      <c r="B118" s="117">
        <v>2</v>
      </c>
      <c r="C118" s="258"/>
      <c r="D118" s="259"/>
      <c r="E118" s="259"/>
      <c r="F118" s="259"/>
      <c r="G118" s="259"/>
      <c r="H118" s="260"/>
      <c r="I118" s="261"/>
      <c r="J118" s="262"/>
      <c r="K118" s="262"/>
      <c r="L118" s="262"/>
      <c r="M118" s="195">
        <f t="shared" si="1"/>
        <v>0</v>
      </c>
      <c r="N118" s="99">
        <f t="shared" si="2"/>
        <v>0</v>
      </c>
      <c r="O118" s="200"/>
      <c r="P118" s="198"/>
    </row>
    <row r="119" spans="1:16" ht="24" customHeight="1" x14ac:dyDescent="0.4">
      <c r="A119" s="184">
        <v>15</v>
      </c>
      <c r="B119" s="117">
        <v>2</v>
      </c>
      <c r="C119" s="258"/>
      <c r="D119" s="259"/>
      <c r="E119" s="259"/>
      <c r="F119" s="259"/>
      <c r="G119" s="259"/>
      <c r="H119" s="260"/>
      <c r="I119" s="261"/>
      <c r="J119" s="262"/>
      <c r="K119" s="262"/>
      <c r="L119" s="262"/>
      <c r="M119" s="195">
        <f t="shared" si="1"/>
        <v>0</v>
      </c>
      <c r="N119" s="99">
        <f t="shared" si="2"/>
        <v>0</v>
      </c>
      <c r="O119" s="200"/>
      <c r="P119" s="198"/>
    </row>
    <row r="120" spans="1:16" ht="24" customHeight="1" x14ac:dyDescent="0.4">
      <c r="A120" s="117">
        <v>16</v>
      </c>
      <c r="B120" s="117">
        <v>2</v>
      </c>
      <c r="C120" s="258"/>
      <c r="D120" s="259"/>
      <c r="E120" s="259"/>
      <c r="F120" s="259"/>
      <c r="G120" s="259"/>
      <c r="H120" s="260"/>
      <c r="I120" s="261"/>
      <c r="J120" s="262"/>
      <c r="K120" s="262"/>
      <c r="L120" s="262"/>
      <c r="M120" s="195">
        <f t="shared" si="1"/>
        <v>0</v>
      </c>
      <c r="N120" s="99">
        <f t="shared" si="2"/>
        <v>0</v>
      </c>
      <c r="O120" s="200"/>
      <c r="P120" s="198"/>
    </row>
    <row r="121" spans="1:16" ht="24" customHeight="1" x14ac:dyDescent="0.4">
      <c r="A121" s="184">
        <v>17</v>
      </c>
      <c r="B121" s="117">
        <v>2</v>
      </c>
      <c r="C121" s="258"/>
      <c r="D121" s="259"/>
      <c r="E121" s="259"/>
      <c r="F121" s="259"/>
      <c r="G121" s="259"/>
      <c r="H121" s="260"/>
      <c r="I121" s="261"/>
      <c r="J121" s="262"/>
      <c r="K121" s="262"/>
      <c r="L121" s="262"/>
      <c r="M121" s="195">
        <f t="shared" si="1"/>
        <v>0</v>
      </c>
      <c r="N121" s="99">
        <f t="shared" si="2"/>
        <v>0</v>
      </c>
      <c r="O121" s="200"/>
      <c r="P121" s="198"/>
    </row>
    <row r="122" spans="1:16" ht="24" customHeight="1" x14ac:dyDescent="0.4">
      <c r="A122" s="184">
        <v>19</v>
      </c>
      <c r="B122" s="117">
        <v>2</v>
      </c>
      <c r="C122" s="258"/>
      <c r="D122" s="259"/>
      <c r="E122" s="259"/>
      <c r="F122" s="259"/>
      <c r="G122" s="259"/>
      <c r="H122" s="260"/>
      <c r="I122" s="261"/>
      <c r="J122" s="262"/>
      <c r="K122" s="262"/>
      <c r="L122" s="262"/>
      <c r="M122" s="195">
        <f t="shared" si="1"/>
        <v>0</v>
      </c>
      <c r="N122" s="99">
        <f>M122/60</f>
        <v>0</v>
      </c>
      <c r="O122" s="200"/>
      <c r="P122" s="198"/>
    </row>
    <row r="123" spans="1:16" ht="24" customHeight="1" x14ac:dyDescent="0.4">
      <c r="A123" s="255" t="s">
        <v>61</v>
      </c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195">
        <f>SUM(M105:M122)</f>
        <v>450</v>
      </c>
      <c r="N123" s="75">
        <f>M123/60</f>
        <v>7.5</v>
      </c>
      <c r="O123" s="76">
        <f>TRUNC(N123)</f>
        <v>7</v>
      </c>
      <c r="P123" s="77">
        <f>M123-(O123*60)</f>
        <v>30</v>
      </c>
    </row>
    <row r="124" spans="1:16" ht="24" customHeight="1" x14ac:dyDescent="0.25">
      <c r="D124" s="97"/>
      <c r="E124" s="97"/>
      <c r="F124" s="97"/>
      <c r="G124" s="97"/>
      <c r="H124" s="155"/>
      <c r="I124" s="127"/>
      <c r="J124" s="97"/>
      <c r="K124" s="97"/>
      <c r="L124" s="97"/>
      <c r="M124" s="137"/>
      <c r="N124" s="137"/>
      <c r="O124" s="97"/>
      <c r="P124" s="97"/>
    </row>
    <row r="125" spans="1:16" ht="24" customHeight="1" x14ac:dyDescent="0.25">
      <c r="D125" s="97"/>
      <c r="E125" s="97"/>
      <c r="F125" s="97"/>
      <c r="G125" s="97"/>
      <c r="H125" s="155"/>
      <c r="I125" s="127"/>
      <c r="J125" s="97"/>
      <c r="K125" s="97"/>
      <c r="L125" s="97"/>
      <c r="M125" s="137"/>
      <c r="N125" s="137"/>
      <c r="O125" s="97"/>
      <c r="P125" s="97"/>
    </row>
    <row r="126" spans="1:16" ht="24" customHeight="1" x14ac:dyDescent="0.25">
      <c r="D126" s="97"/>
      <c r="E126" s="97"/>
      <c r="F126" s="97"/>
      <c r="G126" s="97"/>
      <c r="H126" s="155"/>
      <c r="I126" s="127"/>
      <c r="J126" s="97"/>
      <c r="K126" s="97"/>
      <c r="L126" s="97"/>
      <c r="M126" s="137"/>
      <c r="N126" s="137"/>
      <c r="O126" s="97"/>
      <c r="P126" s="97"/>
    </row>
    <row r="127" spans="1:16" ht="24" customHeight="1" x14ac:dyDescent="0.25">
      <c r="D127" s="97"/>
      <c r="E127" s="97"/>
      <c r="F127" s="97"/>
      <c r="G127" s="97"/>
      <c r="H127" s="155"/>
      <c r="I127" s="127"/>
      <c r="J127" s="97"/>
      <c r="K127" s="97"/>
      <c r="L127" s="97"/>
      <c r="M127" s="137"/>
      <c r="N127" s="137"/>
      <c r="O127" s="97"/>
      <c r="P127" s="97"/>
    </row>
    <row r="128" spans="1:16" ht="24" customHeight="1" x14ac:dyDescent="0.25">
      <c r="D128" s="97"/>
      <c r="E128" s="97"/>
      <c r="F128" s="97"/>
      <c r="G128" s="97"/>
      <c r="H128" s="155"/>
      <c r="I128" s="127"/>
      <c r="J128" s="97"/>
      <c r="K128" s="97"/>
      <c r="L128" s="97"/>
      <c r="M128" s="137"/>
      <c r="N128" s="137"/>
      <c r="O128" s="97"/>
      <c r="P128" s="97"/>
    </row>
    <row r="129" spans="1:16" ht="24" customHeight="1" x14ac:dyDescent="0.25">
      <c r="D129" s="97"/>
      <c r="E129" s="97"/>
      <c r="F129" s="97"/>
      <c r="G129" s="97"/>
      <c r="H129" s="155"/>
      <c r="I129" s="127"/>
      <c r="J129" s="97"/>
      <c r="K129" s="97"/>
      <c r="L129" s="97"/>
      <c r="M129" s="137"/>
      <c r="N129" s="137"/>
      <c r="O129" s="97"/>
      <c r="P129" s="97"/>
    </row>
    <row r="130" spans="1:16" ht="24" customHeight="1" x14ac:dyDescent="0.25">
      <c r="D130" s="97"/>
      <c r="E130" s="97"/>
      <c r="F130" s="97"/>
      <c r="G130" s="97"/>
      <c r="H130" s="155"/>
      <c r="I130" s="127"/>
      <c r="J130" s="97"/>
      <c r="K130" s="97"/>
      <c r="L130" s="97"/>
      <c r="M130" s="137"/>
      <c r="N130" s="137"/>
      <c r="O130" s="97"/>
      <c r="P130" s="97"/>
    </row>
    <row r="131" spans="1:16" ht="24" customHeight="1" x14ac:dyDescent="0.25">
      <c r="D131" s="97"/>
      <c r="E131" s="97"/>
      <c r="F131" s="97"/>
      <c r="G131" s="97"/>
      <c r="H131" s="155"/>
      <c r="I131" s="127"/>
      <c r="J131" s="97"/>
      <c r="K131" s="97"/>
      <c r="L131" s="97"/>
      <c r="M131" s="137"/>
      <c r="N131" s="137"/>
      <c r="O131" s="97"/>
      <c r="P131" s="97"/>
    </row>
    <row r="132" spans="1:16" ht="24" customHeight="1" x14ac:dyDescent="0.25">
      <c r="D132" s="97"/>
      <c r="E132" s="97"/>
      <c r="F132" s="97"/>
      <c r="G132" s="97"/>
      <c r="H132" s="155"/>
      <c r="I132" s="127"/>
      <c r="J132" s="97"/>
      <c r="K132" s="97"/>
      <c r="L132" s="97"/>
      <c r="M132" s="137"/>
      <c r="N132" s="137"/>
      <c r="O132" s="97"/>
      <c r="P132" s="97"/>
    </row>
    <row r="133" spans="1:16" ht="24" customHeight="1" x14ac:dyDescent="0.25">
      <c r="D133" s="97"/>
      <c r="E133" s="97"/>
      <c r="F133" s="97"/>
      <c r="G133" s="97"/>
      <c r="H133" s="155"/>
      <c r="I133" s="127"/>
      <c r="J133" s="97"/>
      <c r="K133" s="97"/>
      <c r="L133" s="97"/>
      <c r="M133" s="137"/>
      <c r="N133" s="137"/>
      <c r="O133" s="97"/>
      <c r="P133" s="97"/>
    </row>
    <row r="134" spans="1:16" ht="24" customHeight="1" x14ac:dyDescent="0.25">
      <c r="A134" s="156" t="s">
        <v>67</v>
      </c>
      <c r="D134" s="97"/>
      <c r="E134" s="97"/>
      <c r="F134" s="97"/>
      <c r="G134" s="97"/>
      <c r="H134" s="155"/>
      <c r="I134" s="127"/>
      <c r="J134" s="97"/>
      <c r="K134" s="97"/>
      <c r="L134" s="97"/>
      <c r="M134" s="137"/>
      <c r="N134" s="137"/>
      <c r="O134" s="97"/>
      <c r="P134" s="97"/>
    </row>
    <row r="135" spans="1:16" ht="24" customHeight="1" x14ac:dyDescent="0.25">
      <c r="A135" s="156"/>
      <c r="D135" s="97"/>
      <c r="E135" s="97"/>
      <c r="F135" s="97"/>
      <c r="G135" s="97"/>
      <c r="H135" s="155"/>
      <c r="I135" s="127"/>
      <c r="J135" s="97"/>
      <c r="K135" s="97"/>
      <c r="L135" s="97"/>
      <c r="M135" s="137"/>
      <c r="N135" s="137"/>
      <c r="O135" s="97"/>
      <c r="P135" s="97"/>
    </row>
    <row r="136" spans="1:16" ht="24" customHeight="1" x14ac:dyDescent="0.25">
      <c r="E136" s="84" t="s">
        <v>39</v>
      </c>
      <c r="F136" s="84"/>
      <c r="I136" s="127"/>
      <c r="J136" s="97"/>
      <c r="K136" s="97"/>
      <c r="L136" s="97"/>
      <c r="M136" s="137"/>
      <c r="N136" s="137"/>
      <c r="O136" s="97"/>
      <c r="P136" s="97"/>
    </row>
    <row r="137" spans="1:16" ht="24" customHeight="1" x14ac:dyDescent="0.25">
      <c r="E137" s="84" t="s">
        <v>178</v>
      </c>
      <c r="F137" s="84"/>
    </row>
    <row r="138" spans="1:16" ht="24" customHeight="1" x14ac:dyDescent="0.25">
      <c r="E138" s="84" t="s">
        <v>179</v>
      </c>
      <c r="F138" s="84"/>
    </row>
    <row r="139" spans="1:16" ht="24" customHeight="1" x14ac:dyDescent="0.25"/>
    <row r="140" spans="1:16" ht="27.6" x14ac:dyDescent="0.25">
      <c r="A140" s="156" t="s">
        <v>41</v>
      </c>
      <c r="G140" s="157" t="s">
        <v>180</v>
      </c>
      <c r="H140" s="157" t="s">
        <v>181</v>
      </c>
    </row>
    <row r="141" spans="1:16" x14ac:dyDescent="0.25">
      <c r="H141" s="62"/>
    </row>
    <row r="142" spans="1:16" x14ac:dyDescent="0.25">
      <c r="B142" s="84" t="s">
        <v>42</v>
      </c>
      <c r="H142" s="62"/>
      <c r="I142" s="84" t="s">
        <v>43</v>
      </c>
    </row>
    <row r="143" spans="1:16" x14ac:dyDescent="0.25">
      <c r="B143" s="84" t="s">
        <v>182</v>
      </c>
      <c r="H143" s="62"/>
      <c r="I143" s="84" t="s">
        <v>183</v>
      </c>
    </row>
    <row r="144" spans="1:16" x14ac:dyDescent="0.25">
      <c r="B144" s="84" t="s">
        <v>184</v>
      </c>
      <c r="I144" s="84" t="s">
        <v>185</v>
      </c>
    </row>
    <row r="145" spans="1:8" x14ac:dyDescent="0.25">
      <c r="E145" s="84" t="s">
        <v>44</v>
      </c>
      <c r="F145" s="84"/>
      <c r="H145" s="62"/>
    </row>
    <row r="146" spans="1:8" x14ac:dyDescent="0.25">
      <c r="E146" s="84" t="s">
        <v>186</v>
      </c>
      <c r="F146" s="84"/>
      <c r="G146" s="84"/>
    </row>
    <row r="147" spans="1:8" x14ac:dyDescent="0.25">
      <c r="E147" s="257" t="s">
        <v>187</v>
      </c>
      <c r="F147" s="257"/>
      <c r="G147" s="257"/>
      <c r="H147" s="257"/>
    </row>
    <row r="149" spans="1:8" x14ac:dyDescent="0.25">
      <c r="A149" s="62" t="s">
        <v>188</v>
      </c>
    </row>
    <row r="151" spans="1:8" x14ac:dyDescent="0.25">
      <c r="E151" s="84" t="s">
        <v>40</v>
      </c>
      <c r="F151" s="84"/>
      <c r="H151" s="62"/>
    </row>
    <row r="152" spans="1:8" x14ac:dyDescent="0.25">
      <c r="E152" s="84" t="s">
        <v>189</v>
      </c>
      <c r="F152" s="84"/>
      <c r="H152" s="62"/>
    </row>
    <row r="153" spans="1:8" x14ac:dyDescent="0.25">
      <c r="E153" s="84" t="s">
        <v>190</v>
      </c>
      <c r="F153" s="84"/>
      <c r="H153" s="62"/>
    </row>
  </sheetData>
  <mergeCells count="75">
    <mergeCell ref="A1:P1"/>
    <mergeCell ref="A2:P2"/>
    <mergeCell ref="A6:A8"/>
    <mergeCell ref="C6:C8"/>
    <mergeCell ref="D6:D8"/>
    <mergeCell ref="E6:G6"/>
    <mergeCell ref="H6:K6"/>
    <mergeCell ref="L6:P6"/>
    <mergeCell ref="H7:H8"/>
    <mergeCell ref="I7:I8"/>
    <mergeCell ref="L7:P7"/>
    <mergeCell ref="H88:K88"/>
    <mergeCell ref="L88:P88"/>
    <mergeCell ref="H89:H90"/>
    <mergeCell ref="A38:D38"/>
    <mergeCell ref="A46:A48"/>
    <mergeCell ref="C46:C48"/>
    <mergeCell ref="D46:D48"/>
    <mergeCell ref="E46:G46"/>
    <mergeCell ref="A71:D71"/>
    <mergeCell ref="A88:A90"/>
    <mergeCell ref="C88:C90"/>
    <mergeCell ref="D88:D90"/>
    <mergeCell ref="E88:G88"/>
    <mergeCell ref="H46:K46"/>
    <mergeCell ref="L46:P46"/>
    <mergeCell ref="H47:H48"/>
    <mergeCell ref="I47:I48"/>
    <mergeCell ref="L47:P47"/>
    <mergeCell ref="C107:H107"/>
    <mergeCell ref="C112:H112"/>
    <mergeCell ref="C105:H105"/>
    <mergeCell ref="C106:H106"/>
    <mergeCell ref="I89:I90"/>
    <mergeCell ref="C104:H104"/>
    <mergeCell ref="I107:L107"/>
    <mergeCell ref="I112:L112"/>
    <mergeCell ref="L89:P89"/>
    <mergeCell ref="A99:D99"/>
    <mergeCell ref="C103:H103"/>
    <mergeCell ref="C117:H117"/>
    <mergeCell ref="C118:H118"/>
    <mergeCell ref="C115:H115"/>
    <mergeCell ref="C116:H116"/>
    <mergeCell ref="C113:H113"/>
    <mergeCell ref="C114:H114"/>
    <mergeCell ref="E147:H147"/>
    <mergeCell ref="C121:H121"/>
    <mergeCell ref="C122:H122"/>
    <mergeCell ref="C119:H119"/>
    <mergeCell ref="C120:H120"/>
    <mergeCell ref="I113:L113"/>
    <mergeCell ref="I114:L114"/>
    <mergeCell ref="I115:L115"/>
    <mergeCell ref="O103:P103"/>
    <mergeCell ref="I103:L103"/>
    <mergeCell ref="I104:L104"/>
    <mergeCell ref="I105:L105"/>
    <mergeCell ref="I106:L106"/>
    <mergeCell ref="I121:L121"/>
    <mergeCell ref="I122:L122"/>
    <mergeCell ref="A123:L123"/>
    <mergeCell ref="C108:H108"/>
    <mergeCell ref="I108:L108"/>
    <mergeCell ref="C109:H109"/>
    <mergeCell ref="I109:L109"/>
    <mergeCell ref="C110:H110"/>
    <mergeCell ref="I110:L110"/>
    <mergeCell ref="C111:H111"/>
    <mergeCell ref="I111:L111"/>
    <mergeCell ref="I116:L116"/>
    <mergeCell ref="I117:L117"/>
    <mergeCell ref="I118:L118"/>
    <mergeCell ref="I119:L119"/>
    <mergeCell ref="I120:L120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ปีที่ 3_59</vt:lpstr>
      <vt:lpstr>ปีที่ 4 ก่อน5ก.ค.60</vt:lpstr>
      <vt:lpstr>ปีที่ 4 ตั้งแต่5ก.ค.60</vt:lpstr>
      <vt:lpstr>2561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BANTHUN</dc:creator>
  <cp:lastModifiedBy>HP</cp:lastModifiedBy>
  <cp:lastPrinted>2019-09-29T15:44:33Z</cp:lastPrinted>
  <dcterms:created xsi:type="dcterms:W3CDTF">2018-04-12T04:26:59Z</dcterms:created>
  <dcterms:modified xsi:type="dcterms:W3CDTF">2019-10-03T15:42:28Z</dcterms:modified>
</cp:coreProperties>
</file>