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40" firstSheet="1" activeTab="15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List" sheetId="10" state="hidden" r:id="rId24"/>
  </sheets>
  <definedNames>
    <definedName name="_xlnm.Print_Area" localSheetId="3">'01'!$A$1:$V$39</definedName>
    <definedName name="_xlnm.Print_Area" localSheetId="4">'02'!$A$1:$V$28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'07'!$A$1:$V$37</definedName>
    <definedName name="_xlnm.Print_Area" localSheetId="10">'08'!$A$1:$V$37</definedName>
    <definedName name="_xlnm.Print_Area" localSheetId="11">'09'!$A$1:$V$37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'14'!$A$1:$V$20</definedName>
    <definedName name="_xlnm.Print_Area" localSheetId="17">'15'!$A$1:$V$29</definedName>
    <definedName name="_xlnm.Print_Area" localSheetId="18">'16'!$A$1:$V$24</definedName>
    <definedName name="_xlnm.Print_Area" localSheetId="19">'17'!$A$1:$V$35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" i="7" l="1"/>
  <c r="C3" i="6"/>
  <c r="C5" i="19" l="1"/>
  <c r="U30" i="19"/>
  <c r="V30" i="19"/>
  <c r="T30" i="19"/>
  <c r="S30" i="19"/>
  <c r="R30" i="19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26" i="6"/>
  <c r="Q26" i="6"/>
  <c r="C19" i="6"/>
  <c r="C20" i="6" s="1"/>
  <c r="C21" i="6" s="1"/>
  <c r="C22" i="6" s="1"/>
  <c r="S16" i="6"/>
  <c r="Q16" i="6"/>
  <c r="C9" i="6" l="1"/>
  <c r="C10" i="6" s="1"/>
  <c r="C11" i="6" s="1"/>
  <c r="C12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</calcChain>
</file>

<file path=xl/sharedStrings.xml><?xml version="1.0" encoding="utf-8"?>
<sst xmlns="http://schemas.openxmlformats.org/spreadsheetml/2006/main" count="808" uniqueCount="513">
  <si>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</si>
  <si>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</si>
  <si>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</si>
  <si>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</si>
  <si>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</si>
  <si>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</si>
  <si>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</si>
  <si>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</si>
  <si>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</si>
  <si>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</si>
  <si>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</si>
  <si>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</si>
  <si>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</si>
  <si>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</si>
  <si>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</si>
  <si>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</si>
  <si>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</si>
  <si>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</si>
  <si>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</si>
  <si>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</si>
  <si>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</si>
  <si>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</si>
  <si>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</si>
  <si>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</si>
  <si>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</si>
  <si>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</si>
  <si>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</si>
  <si>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</si>
  <si>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</si>
  <si>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</si>
  <si>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</si>
  <si>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</si>
  <si>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</si>
  <si>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</si>
  <si>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</si>
  <si>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</si>
  <si>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</si>
  <si>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</si>
  <si>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</si>
  <si>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</si>
  <si>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</si>
  <si>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</si>
  <si>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</si>
  <si>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</si>
  <si>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</si>
  <si>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</si>
  <si>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</si>
  <si>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</si>
  <si>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</si>
  <si>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</si>
  <si>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</si>
  <si>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</si>
  <si>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</si>
  <si>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</si>
  <si>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</si>
  <si>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</si>
  <si>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</si>
  <si>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</si>
  <si>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</si>
  <si>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</si>
  <si>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</si>
  <si>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</si>
  <si>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</si>
  <si>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</si>
  <si>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</si>
  <si>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</si>
  <si>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</si>
  <si>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</si>
  <si>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</si>
  <si>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</si>
  <si>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</si>
  <si>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</si>
  <si>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</si>
  <si>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</si>
  <si>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</si>
  <si>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</si>
  <si>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</si>
  <si>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</si>
  <si>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</si>
  <si>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</si>
  <si>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</si>
  <si>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</si>
  <si>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</si>
  <si>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</si>
  <si>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</si>
  <si>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</si>
  <si>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</si>
  <si>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</si>
  <si>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</si>
  <si>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</si>
  <si>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</si>
  <si>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</si>
  <si>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</si>
  <si>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</si>
  <si>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</si>
  <si>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</si>
  <si>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</si>
  <si>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</si>
  <si>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</si>
  <si>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</si>
  <si>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</si>
  <si>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</si>
  <si>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</si>
  <si>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</si>
  <si>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</si>
  <si>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</si>
  <si>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</si>
  <si>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</si>
  <si>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</si>
  <si>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</si>
  <si>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</si>
  <si>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</si>
  <si>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</si>
  <si>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</si>
  <si>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</si>
  <si>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</si>
  <si>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</si>
  <si>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</si>
  <si>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</si>
  <si>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</si>
  <si>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</si>
  <si>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</si>
  <si>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</si>
  <si>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</si>
  <si>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</si>
  <si>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</si>
  <si>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</si>
  <si>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</si>
  <si>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</si>
  <si>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</si>
  <si>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</si>
  <si>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</si>
  <si>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</si>
  <si>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</si>
  <si>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</si>
  <si>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</si>
  <si>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</si>
  <si>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</si>
  <si>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</si>
  <si>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</si>
  <si>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</si>
  <si>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</si>
  <si>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</si>
  <si>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</si>
  <si>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</si>
  <si>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</si>
  <si>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</si>
  <si>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</si>
  <si>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</si>
  <si>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</si>
  <si>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</si>
  <si>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</si>
  <si>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</si>
  <si>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</si>
  <si>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</si>
  <si>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</si>
  <si>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</si>
  <si>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</si>
  <si>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</si>
  <si>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</si>
  <si>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</si>
  <si>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</si>
  <si>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</si>
  <si>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</si>
  <si>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</si>
  <si>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</si>
  <si>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</si>
  <si>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</si>
  <si>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</si>
  <si>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</si>
  <si>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</si>
  <si>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</si>
  <si>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</si>
  <si>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</si>
  <si>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</si>
  <si>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</si>
  <si>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</si>
  <si>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</si>
  <si>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</si>
  <si>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</si>
  <si>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</si>
  <si>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</si>
  <si>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</si>
  <si>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</si>
  <si>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</si>
  <si>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</si>
  <si>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</si>
  <si>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</si>
  <si>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</si>
  <si>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</si>
  <si>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</si>
  <si>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</si>
  <si>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</si>
  <si>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</si>
  <si>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</si>
  <si>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</si>
  <si>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</si>
  <si>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</si>
  <si>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</si>
  <si>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</si>
  <si>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</si>
  <si>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</si>
  <si>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</si>
  <si>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</si>
  <si>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</si>
  <si>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</si>
  <si>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</si>
  <si>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</si>
  <si>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</si>
  <si>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</si>
  <si>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</si>
  <si>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</si>
  <si>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</si>
  <si>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</si>
  <si>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</si>
  <si>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</si>
  <si>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</si>
  <si>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</si>
  <si>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</si>
  <si>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</si>
  <si>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</si>
  <si>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</si>
  <si>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</si>
  <si>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</si>
  <si>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</si>
  <si>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</si>
  <si>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</si>
  <si>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</si>
  <si>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</si>
  <si>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</si>
  <si>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</si>
  <si>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</si>
  <si>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</si>
  <si>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</si>
  <si>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</si>
  <si>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</si>
  <si>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</si>
  <si>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</si>
  <si>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</si>
  <si>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</si>
  <si>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</si>
  <si>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</si>
  <si>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</si>
  <si>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</si>
  <si>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</si>
  <si>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</si>
  <si>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</si>
  <si>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</si>
  <si>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</si>
  <si>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</si>
  <si>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</si>
  <si>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</si>
  <si>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</si>
  <si>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</si>
  <si>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</si>
  <si>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</si>
  <si>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</si>
  <si>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</si>
  <si>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</si>
  <si>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</si>
  <si>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</si>
  <si>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</si>
  <si>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</si>
  <si>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</si>
  <si>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</si>
  <si>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</si>
  <si>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</si>
  <si>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</si>
  <si>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</si>
  <si>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</si>
  <si>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</si>
  <si>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</si>
  <si>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</si>
  <si>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</si>
  <si>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</si>
  <si>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</si>
  <si>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</si>
  <si>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</si>
  <si>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</si>
  <si>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</si>
  <si>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</si>
  <si>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</si>
  <si>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</si>
  <si>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</si>
  <si>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</si>
  <si>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</si>
  <si>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</si>
  <si>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</si>
  <si>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</si>
  <si>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</si>
  <si>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</si>
  <si>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</si>
  <si>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</si>
  <si>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</si>
  <si>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</si>
  <si>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</si>
  <si>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</si>
  <si>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</si>
  <si>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</si>
  <si>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</si>
  <si>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</si>
  <si>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</si>
  <si>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</si>
  <si>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</si>
  <si>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</si>
  <si>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</si>
  <si>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</si>
  <si>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</si>
  <si>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</si>
  <si>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</si>
  <si>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</si>
  <si>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</si>
  <si>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</si>
  <si>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</si>
  <si>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</si>
  <si>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</si>
  <si>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</si>
  <si>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</si>
  <si>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</si>
  <si>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</si>
  <si>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</si>
  <si>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</si>
  <si>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</si>
  <si>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</si>
  <si>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</si>
  <si>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</si>
  <si>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</si>
  <si>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</si>
  <si>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</si>
  <si>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</si>
  <si>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</si>
  <si>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</si>
  <si>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</si>
  <si>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</si>
  <si>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</si>
  <si>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</si>
  <si>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</si>
  <si>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</si>
  <si>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</si>
  <si>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</si>
  <si>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</si>
  <si>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</si>
  <si>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</si>
  <si>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</si>
  <si>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</si>
  <si>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</si>
  <si>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</si>
  <si>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</si>
  <si>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</si>
  <si>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</si>
  <si>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</si>
  <si>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</si>
  <si>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</si>
  <si>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</si>
  <si>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</si>
  <si>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</si>
  <si>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</si>
  <si>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</si>
  <si>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</si>
  <si>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</si>
  <si>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</si>
  <si>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</si>
  <si>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</si>
  <si>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</si>
  <si>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</si>
  <si>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</si>
  <si>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</si>
  <si>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</si>
  <si>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</si>
  <si>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</si>
  <si>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</si>
  <si>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</si>
  <si>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</si>
  <si>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</si>
  <si>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</si>
  <si>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</si>
  <si>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</si>
  <si>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</si>
  <si>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</si>
  <si>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</si>
  <si>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</si>
  <si>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</si>
  <si>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</si>
  <si>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</si>
  <si>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</si>
  <si>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</si>
  <si>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</si>
  <si>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</si>
  <si>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</si>
  <si>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</si>
  <si>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</si>
  <si>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</si>
  <si>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</si>
  <si>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</si>
  <si>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</si>
  <si>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</si>
  <si>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</si>
  <si>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</si>
  <si>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</si>
  <si>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</si>
  <si>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</si>
  <si>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</si>
  <si>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</si>
  <si>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</si>
  <si>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นางสาวอัมพวัน   ด่วนเดิน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</si>
  <si>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</si>
  <si>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</si>
  <si>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</si>
  <si>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</si>
  <si>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</si>
  <si>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</si>
  <si>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</si>
  <si>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</si>
  <si>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</si>
  <si>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</si>
  <si>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</si>
  <si>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</si>
  <si>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</si>
  <si>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</si>
  <si>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</si>
  <si>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</si>
  <si>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</si>
  <si>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</si>
  <si>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</si>
  <si>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</si>
  <si>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</si>
  <si>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</si>
  <si>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</si>
  <si>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</si>
  <si>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</si>
  <si>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</si>
  <si>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</si>
  <si>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</si>
  <si>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</si>
  <si>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</si>
  <si>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</si>
  <si>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</si>
  <si>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</si>
  <si>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</si>
  <si>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</si>
  <si>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</si>
  <si>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</si>
  <si>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</si>
  <si>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</si>
  <si>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</si>
  <si>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</si>
  <si>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</si>
  <si>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</si>
  <si>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</si>
  <si>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</si>
  <si>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</si>
  <si>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</si>
  <si>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</si>
  <si>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</si>
  <si>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</si>
  <si>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</si>
  <si>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</si>
  <si>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</si>
  <si>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</si>
  <si>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</si>
  <si>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</si>
  <si>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</si>
  <si>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</si>
  <si>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</si>
  <si>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</si>
  <si>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</si>
  <si>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</si>
  <si>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</si>
  <si>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</si>
  <si>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</si>
  <si>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</si>
  <si>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</si>
  <si>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</si>
  <si>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</si>
  <si>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</si>
  <si>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</si>
  <si>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</si>
  <si>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</si>
  <si>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</si>
  <si>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</si>
  <si>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</si>
  <si>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</si>
  <si>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</si>
  <si>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</si>
  <si>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</si>
  <si>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</si>
  <si>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</si>
  <si>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</si>
  <si>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</si>
  <si>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</si>
  <si>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</si>
  <si>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</si>
  <si>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</si>
  <si>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</si>
  <si>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1.3.3  จัดทำหน่วยการเรียนรู้แบบบูรณาการ (สวนพฤกษศาสตร์, เศรษฐกิจพอเพียง) ได้แก่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</si>
  <si>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</si>
  <si>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</si>
  <si>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</si>
  <si>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</si>
  <si>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</si>
  <si>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</si>
  <si>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</si>
  <si>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</si>
  <si>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</si>
  <si>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</si>
  <si>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</si>
  <si>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</si>
  <si>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</si>
  <si>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</si>
  <si>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นายพัฒนพงษ์    สีกา</t>
  </si>
  <si>
    <t>สำนักงานเขตพื้นที่การศึกษามัธยมศึกษา สุโขทัย</t>
  </si>
  <si>
    <t>ร้อยละนักเรียนที่ผ่านค่าเป้าหมายของกลุ่มสาระฯ</t>
  </si>
  <si>
    <t>นางฐิติพร   เทียนศรี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</si>
</sst>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  <font>
      <b/>
      <sz val="2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43" fontId="4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90" fontId="4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textRotation="90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25" zoomScaleNormal="100" workbookViewId="0">
      <selection activeCell="A31" sqref="A3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38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</row>
    <row r="7" spans="1:22" ht="35.1" customHeight="1">
      <c r="A7" s="138" t="s">
        <v>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</row>
    <row r="8" spans="1:22" ht="30" customHeight="1">
      <c r="A8" s="139" t="s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</row>
    <row r="9" spans="1:22" ht="30" customHeight="1">
      <c r="A9" s="118"/>
      <c r="B9" s="118"/>
      <c r="C9" s="118"/>
      <c r="D9" s="118"/>
      <c r="E9" s="118"/>
      <c r="F9" s="2"/>
      <c r="G9" s="118"/>
      <c r="H9" s="139" t="s">
        <v>16</v>
      </c>
      <c r="I9" s="139"/>
      <c r="J9" s="139"/>
      <c r="K9" s="139"/>
      <c r="L9" s="139"/>
      <c r="M9" s="139"/>
      <c r="N9" s="140">
        <v>2564</v>
      </c>
      <c r="O9" s="140"/>
      <c r="P9" s="140"/>
      <c r="Q9" s="118"/>
      <c r="R9" s="118"/>
      <c r="S9" s="118"/>
      <c r="T9" s="118"/>
      <c r="U9" s="118"/>
      <c r="V9" s="118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39" t="s">
        <v>3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</row>
    <row r="24" spans="1:22" ht="35.1" customHeight="1">
      <c r="A24" s="118"/>
      <c r="B24" s="118"/>
      <c r="C24" s="118"/>
      <c r="D24" s="135" t="s">
        <v>4</v>
      </c>
      <c r="E24" s="135"/>
      <c r="F24" s="135"/>
      <c r="G24" s="136" t="s">
        <v>332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18"/>
      <c r="T24" s="118"/>
      <c r="U24" s="118"/>
      <c r="V24" s="118"/>
    </row>
    <row r="25" spans="1:22" ht="35.1" customHeight="1">
      <c r="A25" s="118"/>
      <c r="B25" s="118"/>
      <c r="C25" s="118"/>
      <c r="D25" s="135" t="s">
        <v>5</v>
      </c>
      <c r="E25" s="135"/>
      <c r="F25" s="135"/>
      <c r="G25" s="137" t="s">
        <v>333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18"/>
      <c r="T25" s="118"/>
      <c r="U25" s="118"/>
      <c r="V25" s="118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34" t="s">
        <v>334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</row>
    <row r="30" spans="1:22" ht="35.1" customHeight="1">
      <c r="A30" s="134" t="s">
        <v>510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</row>
  </sheetData>
  <mergeCells count="12">
    <mergeCell ref="A6:V6"/>
    <mergeCell ref="A7:V7"/>
    <mergeCell ref="A8:V8"/>
    <mergeCell ref="A23:V23"/>
    <mergeCell ref="H9:M9"/>
    <mergeCell ref="N9:P9"/>
    <mergeCell ref="A29:V29"/>
    <mergeCell ref="A30:V30"/>
    <mergeCell ref="D24:F24"/>
    <mergeCell ref="D25:F25"/>
    <mergeCell ref="G24:R24"/>
    <mergeCell ref="G25:R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6" zoomScaleNormal="100" workbookViewId="0">
      <selection activeCell="C14" sqref="C14:V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7</v>
      </c>
    </row>
    <row r="2" spans="1:22" ht="20.100000000000001" customHeight="1">
      <c r="A2" s="44"/>
      <c r="B2" s="8"/>
      <c r="C2" s="208" t="s">
        <v>501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1:22" ht="20.100000000000001" customHeight="1">
      <c r="A3" s="8"/>
      <c r="B3" s="8"/>
      <c r="C3" s="30"/>
      <c r="D3" s="208" t="s">
        <v>135</v>
      </c>
      <c r="E3" s="208"/>
      <c r="F3" s="208"/>
      <c r="G3" s="208"/>
      <c r="H3" s="20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209" t="s">
        <v>65</v>
      </c>
      <c r="D5" s="209" t="s">
        <v>136</v>
      </c>
      <c r="E5" s="209"/>
      <c r="F5" s="209"/>
      <c r="G5" s="209"/>
      <c r="H5" s="209"/>
      <c r="I5" s="209"/>
      <c r="J5" s="209"/>
      <c r="K5" s="209"/>
      <c r="L5" s="209"/>
      <c r="M5" s="270" t="s">
        <v>137</v>
      </c>
      <c r="N5" s="270"/>
      <c r="O5" s="270" t="s">
        <v>143</v>
      </c>
      <c r="P5" s="270"/>
      <c r="Q5" s="270" t="s">
        <v>144</v>
      </c>
      <c r="R5" s="270"/>
      <c r="S5" s="270" t="s">
        <v>145</v>
      </c>
      <c r="T5" s="270"/>
      <c r="U5" s="270" t="s">
        <v>146</v>
      </c>
      <c r="V5" s="270"/>
    </row>
    <row r="6" spans="1:22" ht="20.100000000000001" customHeight="1">
      <c r="A6" s="8"/>
      <c r="B6" s="2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70"/>
      <c r="N6" s="270"/>
      <c r="O6" s="270"/>
      <c r="P6" s="270"/>
      <c r="Q6" s="270"/>
      <c r="R6" s="270"/>
      <c r="S6" s="270"/>
      <c r="T6" s="270"/>
      <c r="U6" s="270"/>
      <c r="V6" s="270"/>
    </row>
    <row r="7" spans="1:22" ht="20.100000000000001" customHeight="1">
      <c r="A7" s="8"/>
      <c r="B7" s="28"/>
      <c r="C7" s="56">
        <v>1</v>
      </c>
      <c r="D7" s="231" t="s">
        <v>138</v>
      </c>
      <c r="E7" s="232"/>
      <c r="F7" s="232"/>
      <c r="G7" s="232"/>
      <c r="H7" s="232"/>
      <c r="I7" s="232"/>
      <c r="J7" s="232"/>
      <c r="K7" s="232"/>
      <c r="L7" s="233"/>
      <c r="M7" s="271" t="s">
        <v>31</v>
      </c>
      <c r="N7" s="272"/>
      <c r="O7" s="273"/>
      <c r="P7" s="274"/>
      <c r="Q7" s="273"/>
      <c r="R7" s="274"/>
      <c r="S7" s="273"/>
      <c r="T7" s="274"/>
      <c r="U7" s="273"/>
      <c r="V7" s="274"/>
    </row>
    <row r="8" spans="1:22" ht="20.100000000000001" customHeight="1">
      <c r="A8" s="8"/>
      <c r="B8" s="28"/>
      <c r="C8" s="56">
        <v>2</v>
      </c>
      <c r="D8" s="231" t="s">
        <v>139</v>
      </c>
      <c r="E8" s="232"/>
      <c r="F8" s="232"/>
      <c r="G8" s="232"/>
      <c r="H8" s="232"/>
      <c r="I8" s="232"/>
      <c r="J8" s="232"/>
      <c r="K8" s="232"/>
      <c r="L8" s="233"/>
      <c r="M8" s="271" t="s">
        <v>31</v>
      </c>
      <c r="N8" s="272"/>
      <c r="O8" s="273"/>
      <c r="P8" s="274"/>
      <c r="Q8" s="273"/>
      <c r="R8" s="274"/>
      <c r="S8" s="273"/>
      <c r="T8" s="274"/>
      <c r="U8" s="273"/>
      <c r="V8" s="274"/>
    </row>
    <row r="9" spans="1:22" ht="20.100000000000001" customHeight="1">
      <c r="A9" s="8"/>
      <c r="B9" s="28"/>
      <c r="C9" s="56">
        <v>3</v>
      </c>
      <c r="D9" s="231" t="s">
        <v>140</v>
      </c>
      <c r="E9" s="232"/>
      <c r="F9" s="232"/>
      <c r="G9" s="232"/>
      <c r="H9" s="232"/>
      <c r="I9" s="232"/>
      <c r="J9" s="232"/>
      <c r="K9" s="232"/>
      <c r="L9" s="233"/>
      <c r="M9" s="271" t="s">
        <v>31</v>
      </c>
      <c r="N9" s="272"/>
      <c r="O9" s="273"/>
      <c r="P9" s="274"/>
      <c r="Q9" s="273"/>
      <c r="R9" s="274"/>
      <c r="S9" s="273"/>
      <c r="T9" s="274"/>
      <c r="U9" s="273"/>
      <c r="V9" s="274"/>
    </row>
    <row r="10" spans="1:22" ht="20.100000000000001" customHeight="1">
      <c r="A10" s="8"/>
      <c r="B10" s="28"/>
      <c r="C10" s="56">
        <v>4</v>
      </c>
      <c r="D10" s="231" t="s">
        <v>141</v>
      </c>
      <c r="E10" s="232"/>
      <c r="F10" s="232"/>
      <c r="G10" s="232"/>
      <c r="H10" s="232"/>
      <c r="I10" s="232"/>
      <c r="J10" s="232"/>
      <c r="K10" s="232"/>
      <c r="L10" s="233"/>
      <c r="M10" s="271" t="s">
        <v>31</v>
      </c>
      <c r="N10" s="272"/>
      <c r="O10" s="273"/>
      <c r="P10" s="274"/>
      <c r="Q10" s="273"/>
      <c r="R10" s="274"/>
      <c r="S10" s="273"/>
      <c r="T10" s="274"/>
      <c r="U10" s="273"/>
      <c r="V10" s="274"/>
    </row>
    <row r="11" spans="1:22" ht="20.100000000000001" customHeight="1">
      <c r="A11" s="8"/>
      <c r="B11" s="28"/>
      <c r="C11" s="56">
        <v>5</v>
      </c>
      <c r="D11" s="231" t="s">
        <v>142</v>
      </c>
      <c r="E11" s="232"/>
      <c r="F11" s="232"/>
      <c r="G11" s="232"/>
      <c r="H11" s="232"/>
      <c r="I11" s="232"/>
      <c r="J11" s="232"/>
      <c r="K11" s="232"/>
      <c r="L11" s="233"/>
      <c r="M11" s="271" t="s">
        <v>31</v>
      </c>
      <c r="N11" s="272"/>
      <c r="O11" s="273"/>
      <c r="P11" s="274"/>
      <c r="Q11" s="273"/>
      <c r="R11" s="274"/>
      <c r="S11" s="273"/>
      <c r="T11" s="274"/>
      <c r="U11" s="273"/>
      <c r="V11" s="274"/>
    </row>
    <row r="12" spans="1:22" ht="20.100000000000001" customHeight="1">
      <c r="A12" s="8"/>
      <c r="B12" s="2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8"/>
      <c r="C13" s="208" t="s">
        <v>502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</row>
    <row r="14" spans="1:22" ht="20.100000000000001" customHeight="1">
      <c r="A14" s="8"/>
      <c r="B14" s="28"/>
      <c r="C14" s="275" t="s">
        <v>147</v>
      </c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</row>
    <row r="15" spans="1:22" ht="9.9499999999999993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30"/>
      <c r="B16" s="28"/>
      <c r="C16" s="54" t="s">
        <v>65</v>
      </c>
      <c r="D16" s="209" t="s">
        <v>57</v>
      </c>
      <c r="E16" s="209"/>
      <c r="F16" s="209"/>
      <c r="G16" s="209"/>
      <c r="H16" s="276" t="s">
        <v>98</v>
      </c>
      <c r="I16" s="276"/>
      <c r="J16" s="276"/>
      <c r="K16" s="276"/>
      <c r="L16" s="276"/>
      <c r="M16" s="276"/>
      <c r="N16" s="276" t="s">
        <v>148</v>
      </c>
      <c r="O16" s="276"/>
      <c r="P16" s="276"/>
      <c r="Q16" s="276" t="s">
        <v>149</v>
      </c>
      <c r="R16" s="276"/>
      <c r="S16" s="276"/>
      <c r="T16" s="276" t="s">
        <v>150</v>
      </c>
      <c r="U16" s="276"/>
      <c r="V16" s="276"/>
    </row>
    <row r="17" spans="1:22" ht="20.100000000000001" customHeight="1">
      <c r="A17" s="30"/>
      <c r="B17" s="8"/>
      <c r="C17" s="119">
        <v>1</v>
      </c>
      <c r="D17" s="277" t="s">
        <v>452</v>
      </c>
      <c r="E17" s="278"/>
      <c r="F17" s="278"/>
      <c r="G17" s="279"/>
      <c r="H17" s="260" t="s">
        <v>459</v>
      </c>
      <c r="I17" s="261"/>
      <c r="J17" s="261"/>
      <c r="K17" s="261"/>
      <c r="L17" s="261"/>
      <c r="M17" s="262"/>
      <c r="N17" s="251" t="s">
        <v>453</v>
      </c>
      <c r="O17" s="252"/>
      <c r="P17" s="253"/>
      <c r="Q17" s="251" t="s">
        <v>414</v>
      </c>
      <c r="R17" s="252"/>
      <c r="S17" s="253"/>
      <c r="T17" s="280" t="s">
        <v>413</v>
      </c>
      <c r="U17" s="281"/>
      <c r="V17" s="282"/>
    </row>
    <row r="18" spans="1:22" ht="20.100000000000001" customHeight="1">
      <c r="A18" s="8"/>
      <c r="B18" s="8"/>
      <c r="C18" s="119"/>
      <c r="D18" s="277"/>
      <c r="E18" s="278"/>
      <c r="F18" s="278"/>
      <c r="G18" s="279"/>
      <c r="H18" s="260" t="s">
        <v>460</v>
      </c>
      <c r="I18" s="261"/>
      <c r="J18" s="261"/>
      <c r="K18" s="261"/>
      <c r="L18" s="261"/>
      <c r="M18" s="262"/>
      <c r="N18" s="251" t="s">
        <v>454</v>
      </c>
      <c r="O18" s="252"/>
      <c r="P18" s="253"/>
      <c r="Q18" s="251"/>
      <c r="R18" s="252"/>
      <c r="S18" s="253"/>
      <c r="T18" s="280"/>
      <c r="U18" s="281"/>
      <c r="V18" s="282"/>
    </row>
    <row r="19" spans="1:22" ht="20.100000000000001" customHeight="1">
      <c r="A19" s="8"/>
      <c r="B19" s="8"/>
      <c r="C19" s="119">
        <v>2</v>
      </c>
      <c r="D19" s="277" t="s">
        <v>455</v>
      </c>
      <c r="E19" s="278"/>
      <c r="F19" s="278"/>
      <c r="G19" s="279"/>
      <c r="H19" s="260" t="s">
        <v>456</v>
      </c>
      <c r="I19" s="261"/>
      <c r="J19" s="261"/>
      <c r="K19" s="261"/>
      <c r="L19" s="261"/>
      <c r="M19" s="262"/>
      <c r="N19" s="251" t="s">
        <v>338</v>
      </c>
      <c r="O19" s="252"/>
      <c r="P19" s="253"/>
      <c r="Q19" s="251" t="s">
        <v>338</v>
      </c>
      <c r="R19" s="252"/>
      <c r="S19" s="253"/>
      <c r="T19" s="280" t="s">
        <v>413</v>
      </c>
      <c r="U19" s="281"/>
      <c r="V19" s="282"/>
    </row>
    <row r="20" spans="1:22" ht="20.100000000000001" customHeight="1">
      <c r="A20" s="30"/>
      <c r="B20" s="8"/>
      <c r="C20" s="119"/>
      <c r="D20" s="277"/>
      <c r="E20" s="278"/>
      <c r="F20" s="278"/>
      <c r="G20" s="279"/>
      <c r="H20" s="260" t="s">
        <v>457</v>
      </c>
      <c r="I20" s="261"/>
      <c r="J20" s="261"/>
      <c r="K20" s="261"/>
      <c r="L20" s="261"/>
      <c r="M20" s="262"/>
      <c r="N20" s="251" t="s">
        <v>454</v>
      </c>
      <c r="O20" s="252"/>
      <c r="P20" s="253"/>
      <c r="Q20" s="251"/>
      <c r="R20" s="252"/>
      <c r="S20" s="253"/>
      <c r="T20" s="280"/>
      <c r="U20" s="281"/>
      <c r="V20" s="282"/>
    </row>
    <row r="21" spans="1:22" ht="20.100000000000001" customHeight="1">
      <c r="A21" s="30"/>
      <c r="B21" s="8"/>
      <c r="C21" s="119"/>
      <c r="D21" s="277"/>
      <c r="E21" s="278"/>
      <c r="F21" s="278"/>
      <c r="G21" s="279"/>
      <c r="H21" s="260" t="s">
        <v>458</v>
      </c>
      <c r="I21" s="261"/>
      <c r="J21" s="261"/>
      <c r="K21" s="261"/>
      <c r="L21" s="261"/>
      <c r="M21" s="262"/>
      <c r="N21" s="251"/>
      <c r="O21" s="252"/>
      <c r="P21" s="253"/>
      <c r="Q21" s="251"/>
      <c r="R21" s="252"/>
      <c r="S21" s="253"/>
      <c r="T21" s="280"/>
      <c r="U21" s="281"/>
      <c r="V21" s="282"/>
    </row>
    <row r="22" spans="1:22" ht="20.100000000000001" customHeight="1">
      <c r="A22" s="30"/>
      <c r="B22" s="8"/>
      <c r="C22" s="119">
        <v>3</v>
      </c>
      <c r="D22" s="203"/>
      <c r="E22" s="204"/>
      <c r="F22" s="204"/>
      <c r="G22" s="205"/>
      <c r="H22" s="251"/>
      <c r="I22" s="252"/>
      <c r="J22" s="252"/>
      <c r="K22" s="252"/>
      <c r="L22" s="252"/>
      <c r="M22" s="253"/>
      <c r="N22" s="251"/>
      <c r="O22" s="252"/>
      <c r="P22" s="253"/>
      <c r="Q22" s="251"/>
      <c r="R22" s="252"/>
      <c r="S22" s="253"/>
      <c r="T22" s="280"/>
      <c r="U22" s="281"/>
      <c r="V22" s="282"/>
    </row>
    <row r="23" spans="1:22" ht="20.100000000000001" customHeight="1">
      <c r="A23" s="30"/>
      <c r="B23" s="8"/>
      <c r="C23" s="119"/>
      <c r="D23" s="206"/>
      <c r="E23" s="216"/>
      <c r="F23" s="216"/>
      <c r="G23" s="207"/>
      <c r="H23" s="251"/>
      <c r="I23" s="252"/>
      <c r="J23" s="252"/>
      <c r="K23" s="252"/>
      <c r="L23" s="252"/>
      <c r="M23" s="253"/>
      <c r="N23" s="251"/>
      <c r="O23" s="252"/>
      <c r="P23" s="253"/>
      <c r="Q23" s="251"/>
      <c r="R23" s="252"/>
      <c r="S23" s="253"/>
      <c r="T23" s="280"/>
      <c r="U23" s="281"/>
      <c r="V23" s="282"/>
    </row>
    <row r="24" spans="1:22" ht="20.100000000000001" customHeight="1">
      <c r="A24" s="30"/>
      <c r="B24" s="8"/>
      <c r="C24" s="119"/>
      <c r="D24" s="277"/>
      <c r="E24" s="278"/>
      <c r="F24" s="278"/>
      <c r="G24" s="279"/>
      <c r="H24" s="260"/>
      <c r="I24" s="261"/>
      <c r="J24" s="261"/>
      <c r="K24" s="261"/>
      <c r="L24" s="261"/>
      <c r="M24" s="262"/>
      <c r="N24" s="251"/>
      <c r="O24" s="252"/>
      <c r="P24" s="253"/>
      <c r="Q24" s="251"/>
      <c r="R24" s="252"/>
      <c r="S24" s="253"/>
      <c r="T24" s="280"/>
      <c r="U24" s="281"/>
      <c r="V24" s="282"/>
    </row>
    <row r="25" spans="1:22" ht="20.100000000000001" customHeight="1">
      <c r="A25" s="30"/>
      <c r="B25" s="8"/>
      <c r="C25" s="119">
        <v>4</v>
      </c>
      <c r="D25" s="203"/>
      <c r="E25" s="204"/>
      <c r="F25" s="204"/>
      <c r="G25" s="205"/>
      <c r="H25" s="251"/>
      <c r="I25" s="252"/>
      <c r="J25" s="252"/>
      <c r="K25" s="252"/>
      <c r="L25" s="252"/>
      <c r="M25" s="253"/>
      <c r="N25" s="251"/>
      <c r="O25" s="252"/>
      <c r="P25" s="253"/>
      <c r="Q25" s="251"/>
      <c r="R25" s="252"/>
      <c r="S25" s="253"/>
      <c r="T25" s="280"/>
      <c r="U25" s="281"/>
      <c r="V25" s="282"/>
    </row>
    <row r="26" spans="1:22" ht="20.100000000000001" customHeight="1">
      <c r="A26" s="30"/>
      <c r="B26" s="8"/>
      <c r="C26" s="56"/>
      <c r="D26" s="206"/>
      <c r="E26" s="216"/>
      <c r="F26" s="216"/>
      <c r="G26" s="207"/>
      <c r="H26" s="251"/>
      <c r="I26" s="252"/>
      <c r="J26" s="252"/>
      <c r="K26" s="252"/>
      <c r="L26" s="252"/>
      <c r="M26" s="253"/>
      <c r="N26" s="251"/>
      <c r="O26" s="252"/>
      <c r="P26" s="253"/>
      <c r="Q26" s="251"/>
      <c r="R26" s="252"/>
      <c r="S26" s="253"/>
      <c r="T26" s="280"/>
      <c r="U26" s="281"/>
      <c r="V26" s="282"/>
    </row>
    <row r="27" spans="1:22" ht="20.100000000000001" customHeight="1">
      <c r="A27" s="30"/>
      <c r="B27" s="8"/>
      <c r="C27" s="119">
        <v>5</v>
      </c>
      <c r="D27" s="277"/>
      <c r="E27" s="278"/>
      <c r="F27" s="278"/>
      <c r="G27" s="279"/>
      <c r="H27" s="251"/>
      <c r="I27" s="252"/>
      <c r="J27" s="252"/>
      <c r="K27" s="252"/>
      <c r="L27" s="252"/>
      <c r="M27" s="253"/>
      <c r="N27" s="251"/>
      <c r="O27" s="252"/>
      <c r="P27" s="253"/>
      <c r="Q27" s="251"/>
      <c r="R27" s="252"/>
      <c r="S27" s="253"/>
      <c r="T27" s="280"/>
      <c r="U27" s="281"/>
      <c r="V27" s="282"/>
    </row>
    <row r="28" spans="1:22" ht="20.100000000000001" customHeight="1">
      <c r="A28" s="30"/>
      <c r="B28" s="8"/>
      <c r="C28" s="119"/>
      <c r="D28" s="206"/>
      <c r="E28" s="216"/>
      <c r="F28" s="216"/>
      <c r="G28" s="207"/>
      <c r="H28" s="251"/>
      <c r="I28" s="252"/>
      <c r="J28" s="252"/>
      <c r="K28" s="252"/>
      <c r="L28" s="252"/>
      <c r="M28" s="253"/>
      <c r="N28" s="251"/>
      <c r="O28" s="252"/>
      <c r="P28" s="253"/>
      <c r="Q28" s="251"/>
      <c r="R28" s="252"/>
      <c r="S28" s="253"/>
      <c r="T28" s="280"/>
      <c r="U28" s="281"/>
      <c r="V28" s="282"/>
    </row>
    <row r="29" spans="1:22" ht="20.100000000000001" customHeight="1">
      <c r="A29" s="30"/>
      <c r="B29" s="8"/>
      <c r="C29" s="56">
        <v>6</v>
      </c>
      <c r="D29" s="283"/>
      <c r="E29" s="216"/>
      <c r="F29" s="216"/>
      <c r="G29" s="207"/>
      <c r="H29" s="260"/>
      <c r="I29" s="261"/>
      <c r="J29" s="261"/>
      <c r="K29" s="261"/>
      <c r="L29" s="261"/>
      <c r="M29" s="262"/>
      <c r="N29" s="251"/>
      <c r="O29" s="252"/>
      <c r="P29" s="253"/>
      <c r="Q29" s="251"/>
      <c r="R29" s="252"/>
      <c r="S29" s="253"/>
      <c r="T29" s="280"/>
      <c r="U29" s="281"/>
      <c r="V29" s="282"/>
    </row>
    <row r="30" spans="1:22" ht="20.100000000000001" customHeight="1">
      <c r="A30" s="30"/>
      <c r="B30" s="8"/>
      <c r="C30" s="56"/>
      <c r="D30" s="206"/>
      <c r="E30" s="216"/>
      <c r="F30" s="216"/>
      <c r="G30" s="207"/>
      <c r="H30" s="260"/>
      <c r="I30" s="261"/>
      <c r="J30" s="261"/>
      <c r="K30" s="261"/>
      <c r="L30" s="261"/>
      <c r="M30" s="262"/>
      <c r="N30" s="251"/>
      <c r="O30" s="252"/>
      <c r="P30" s="253"/>
      <c r="Q30" s="251"/>
      <c r="R30" s="252"/>
      <c r="S30" s="253"/>
      <c r="T30" s="280"/>
      <c r="U30" s="281"/>
      <c r="V30" s="282"/>
    </row>
    <row r="31" spans="1:22" ht="20.100000000000001" customHeight="1">
      <c r="A31" s="30"/>
      <c r="B31" s="8"/>
      <c r="C31" s="56"/>
      <c r="D31" s="206"/>
      <c r="E31" s="216"/>
      <c r="F31" s="216"/>
      <c r="G31" s="207"/>
      <c r="H31" s="260"/>
      <c r="I31" s="261"/>
      <c r="J31" s="261"/>
      <c r="K31" s="261"/>
      <c r="L31" s="261"/>
      <c r="M31" s="262"/>
      <c r="N31" s="251"/>
      <c r="O31" s="252"/>
      <c r="P31" s="253"/>
      <c r="Q31" s="251"/>
      <c r="R31" s="252"/>
      <c r="S31" s="253"/>
      <c r="T31" s="280"/>
      <c r="U31" s="281"/>
      <c r="V31" s="282"/>
    </row>
    <row r="32" spans="1:22" ht="20.100000000000001" customHeight="1">
      <c r="A32" s="8"/>
      <c r="B32" s="8"/>
      <c r="C32" s="56"/>
      <c r="D32" s="285"/>
      <c r="E32" s="286"/>
      <c r="F32" s="286"/>
      <c r="G32" s="287"/>
      <c r="H32" s="254"/>
      <c r="I32" s="255"/>
      <c r="J32" s="255"/>
      <c r="K32" s="255"/>
      <c r="L32" s="255"/>
      <c r="M32" s="256"/>
      <c r="N32" s="254"/>
      <c r="O32" s="255"/>
      <c r="P32" s="256"/>
      <c r="Q32" s="254"/>
      <c r="R32" s="255"/>
      <c r="S32" s="256"/>
      <c r="T32" s="288"/>
      <c r="U32" s="289"/>
      <c r="V32" s="290"/>
    </row>
    <row r="33" spans="1:22" ht="20.100000000000001" customHeight="1">
      <c r="A33" s="8"/>
      <c r="B33" s="8"/>
      <c r="C33" s="56"/>
      <c r="D33" s="285"/>
      <c r="E33" s="286"/>
      <c r="F33" s="286"/>
      <c r="G33" s="287"/>
      <c r="H33" s="254"/>
      <c r="I33" s="255"/>
      <c r="J33" s="255"/>
      <c r="K33" s="255"/>
      <c r="L33" s="255"/>
      <c r="M33" s="256"/>
      <c r="N33" s="254"/>
      <c r="O33" s="255"/>
      <c r="P33" s="256"/>
      <c r="Q33" s="254"/>
      <c r="R33" s="255"/>
      <c r="S33" s="256"/>
      <c r="T33" s="288"/>
      <c r="U33" s="289"/>
      <c r="V33" s="290"/>
    </row>
    <row r="34" spans="1:22" ht="9.9499999999999993" customHeight="1">
      <c r="A34" s="8"/>
      <c r="B34" s="8"/>
      <c r="C34" s="49"/>
      <c r="D34" s="49"/>
      <c r="E34" s="49"/>
      <c r="F34" s="49"/>
      <c r="G34" s="4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62"/>
    </row>
    <row r="35" spans="1:22" ht="20.100000000000001" customHeight="1">
      <c r="A35" s="8"/>
      <c r="B35" s="8"/>
      <c r="C35" s="284" t="s">
        <v>151</v>
      </c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</row>
    <row r="36" spans="1:22" ht="20.100000000000001" customHeight="1">
      <c r="A36" s="8"/>
      <c r="B36" s="8"/>
      <c r="C36" s="30"/>
      <c r="D36" s="30" t="s">
        <v>70</v>
      </c>
      <c r="E36" s="30"/>
      <c r="F36" s="122">
        <v>3</v>
      </c>
      <c r="G36" s="30" t="s">
        <v>60</v>
      </c>
      <c r="H36" s="30" t="s">
        <v>70</v>
      </c>
      <c r="I36" s="30"/>
      <c r="J36" s="122">
        <v>5</v>
      </c>
      <c r="K36" s="30" t="s">
        <v>61</v>
      </c>
      <c r="L36" s="30" t="s">
        <v>152</v>
      </c>
      <c r="M36" s="30"/>
      <c r="N36" s="122">
        <v>30</v>
      </c>
      <c r="O36" s="44" t="s">
        <v>153</v>
      </c>
      <c r="P36" s="30"/>
      <c r="Q36" s="30" t="s">
        <v>154</v>
      </c>
      <c r="R36" s="30"/>
      <c r="S36" s="30"/>
      <c r="T36" s="122">
        <v>1</v>
      </c>
      <c r="U36" s="30" t="s">
        <v>60</v>
      </c>
      <c r="V36" s="30"/>
    </row>
    <row r="37" spans="1:22" ht="20.100000000000001" customHeight="1">
      <c r="A37" s="8"/>
      <c r="B37" s="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</sheetData>
  <mergeCells count="132"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28"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8</v>
      </c>
    </row>
    <row r="2" spans="1:22" ht="20.100000000000001" customHeight="1">
      <c r="A2" s="44"/>
      <c r="B2" s="8"/>
      <c r="C2" s="208" t="s">
        <v>499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1:22" ht="20.100000000000001" customHeight="1">
      <c r="A3" s="8"/>
      <c r="B3" s="8"/>
      <c r="C3" s="292" t="s">
        <v>155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54" t="s">
        <v>65</v>
      </c>
      <c r="D5" s="209" t="s">
        <v>57</v>
      </c>
      <c r="E5" s="209"/>
      <c r="F5" s="209"/>
      <c r="G5" s="209"/>
      <c r="H5" s="293" t="s">
        <v>98</v>
      </c>
      <c r="I5" s="294"/>
      <c r="J5" s="294"/>
      <c r="K5" s="294"/>
      <c r="L5" s="294"/>
      <c r="M5" s="294"/>
      <c r="N5" s="294"/>
      <c r="O5" s="295"/>
      <c r="P5" s="293" t="s">
        <v>156</v>
      </c>
      <c r="Q5" s="294"/>
      <c r="R5" s="294"/>
      <c r="S5" s="295"/>
      <c r="T5" s="276" t="s">
        <v>150</v>
      </c>
      <c r="U5" s="276"/>
      <c r="V5" s="276"/>
    </row>
    <row r="6" spans="1:22" ht="20.100000000000001" customHeight="1">
      <c r="A6" s="8"/>
      <c r="B6" s="28"/>
      <c r="C6" s="124">
        <v>1</v>
      </c>
      <c r="D6" s="203" t="s">
        <v>439</v>
      </c>
      <c r="E6" s="204"/>
      <c r="F6" s="204"/>
      <c r="G6" s="205"/>
      <c r="H6" s="291" t="s">
        <v>436</v>
      </c>
      <c r="I6" s="291"/>
      <c r="J6" s="291"/>
      <c r="K6" s="291"/>
      <c r="L6" s="291"/>
      <c r="M6" s="291"/>
      <c r="N6" s="291"/>
      <c r="O6" s="291"/>
      <c r="P6" s="225" t="s">
        <v>366</v>
      </c>
      <c r="Q6" s="225"/>
      <c r="R6" s="225"/>
      <c r="S6" s="225"/>
      <c r="T6" s="280" t="s">
        <v>413</v>
      </c>
      <c r="U6" s="281"/>
      <c r="V6" s="282"/>
    </row>
    <row r="7" spans="1:22" ht="20.100000000000001" customHeight="1">
      <c r="A7" s="8"/>
      <c r="B7" s="28"/>
      <c r="C7" s="124"/>
      <c r="D7" s="277"/>
      <c r="E7" s="278"/>
      <c r="F7" s="278"/>
      <c r="G7" s="279"/>
      <c r="H7" s="291" t="s">
        <v>437</v>
      </c>
      <c r="I7" s="291"/>
      <c r="J7" s="291"/>
      <c r="K7" s="291"/>
      <c r="L7" s="291"/>
      <c r="M7" s="291"/>
      <c r="N7" s="291"/>
      <c r="O7" s="291"/>
      <c r="P7" s="225"/>
      <c r="Q7" s="225"/>
      <c r="R7" s="225"/>
      <c r="S7" s="225"/>
      <c r="T7" s="280"/>
      <c r="U7" s="281"/>
      <c r="V7" s="282"/>
    </row>
    <row r="8" spans="1:22" ht="20.100000000000001" customHeight="1">
      <c r="A8" s="8"/>
      <c r="B8" s="28"/>
      <c r="C8" s="124"/>
      <c r="D8" s="277"/>
      <c r="E8" s="278"/>
      <c r="F8" s="278"/>
      <c r="G8" s="279"/>
      <c r="H8" s="291" t="s">
        <v>438</v>
      </c>
      <c r="I8" s="291"/>
      <c r="J8" s="291"/>
      <c r="K8" s="291"/>
      <c r="L8" s="291"/>
      <c r="M8" s="291"/>
      <c r="N8" s="291"/>
      <c r="O8" s="291"/>
      <c r="P8" s="225"/>
      <c r="Q8" s="225"/>
      <c r="R8" s="225"/>
      <c r="S8" s="225"/>
      <c r="T8" s="280"/>
      <c r="U8" s="281"/>
      <c r="V8" s="282"/>
    </row>
    <row r="9" spans="1:22" ht="20.100000000000001" customHeight="1">
      <c r="A9" s="8"/>
      <c r="B9" s="28"/>
      <c r="C9" s="55"/>
      <c r="D9" s="277"/>
      <c r="E9" s="278"/>
      <c r="F9" s="278"/>
      <c r="G9" s="279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80"/>
      <c r="U9" s="281"/>
      <c r="V9" s="282"/>
    </row>
    <row r="10" spans="1:22" ht="20.100000000000001" customHeight="1">
      <c r="A10" s="8"/>
      <c r="B10" s="28"/>
      <c r="C10" s="55"/>
      <c r="D10" s="277"/>
      <c r="E10" s="278"/>
      <c r="F10" s="278"/>
      <c r="G10" s="279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80"/>
      <c r="U10" s="281"/>
      <c r="V10" s="282"/>
    </row>
    <row r="11" spans="1:22" ht="20.100000000000001" customHeight="1">
      <c r="A11" s="8"/>
      <c r="B11" s="28"/>
      <c r="C11" s="55"/>
      <c r="D11" s="277"/>
      <c r="E11" s="278"/>
      <c r="F11" s="278"/>
      <c r="G11" s="279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80"/>
      <c r="U11" s="281"/>
      <c r="V11" s="282"/>
    </row>
    <row r="12" spans="1:22" ht="20.100000000000001" customHeight="1">
      <c r="A12" s="8"/>
      <c r="B12" s="28"/>
      <c r="C12" s="55"/>
      <c r="D12" s="277"/>
      <c r="E12" s="278"/>
      <c r="F12" s="278"/>
      <c r="G12" s="279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80"/>
      <c r="U12" s="281"/>
      <c r="V12" s="282"/>
    </row>
    <row r="13" spans="1:22" ht="20.100000000000001" customHeight="1">
      <c r="A13" s="8"/>
      <c r="B13" s="28"/>
      <c r="C13" s="55"/>
      <c r="D13" s="277"/>
      <c r="E13" s="278"/>
      <c r="F13" s="278"/>
      <c r="G13" s="279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80"/>
      <c r="U13" s="281"/>
      <c r="V13" s="282"/>
    </row>
    <row r="14" spans="1:22" ht="20.100000000000001" customHeight="1">
      <c r="A14" s="8"/>
      <c r="B14" s="28"/>
      <c r="C14" s="55"/>
      <c r="D14" s="277"/>
      <c r="E14" s="278"/>
      <c r="F14" s="278"/>
      <c r="G14" s="279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80"/>
      <c r="U14" s="281"/>
      <c r="V14" s="282"/>
    </row>
    <row r="15" spans="1:22" ht="20.100000000000001" customHeight="1">
      <c r="A15" s="8"/>
      <c r="B15" s="28"/>
      <c r="C15" s="55"/>
      <c r="D15" s="277"/>
      <c r="E15" s="278"/>
      <c r="F15" s="278"/>
      <c r="G15" s="279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80"/>
      <c r="U15" s="281"/>
      <c r="V15" s="282"/>
    </row>
    <row r="16" spans="1:22" ht="20.100000000000001" customHeight="1">
      <c r="A16" s="8"/>
      <c r="B16" s="28"/>
      <c r="C16" s="55"/>
      <c r="D16" s="277"/>
      <c r="E16" s="278"/>
      <c r="F16" s="278"/>
      <c r="G16" s="279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80"/>
      <c r="U16" s="281"/>
      <c r="V16" s="282"/>
    </row>
    <row r="17" spans="1:22" ht="20.100000000000001" customHeight="1">
      <c r="A17" s="8"/>
      <c r="B17" s="28"/>
      <c r="C17" s="55"/>
      <c r="D17" s="277"/>
      <c r="E17" s="278"/>
      <c r="F17" s="278"/>
      <c r="G17" s="279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80"/>
      <c r="U17" s="281"/>
      <c r="V17" s="282"/>
    </row>
    <row r="18" spans="1:22" ht="20.100000000000001" customHeight="1">
      <c r="A18" s="8"/>
      <c r="B18" s="28"/>
      <c r="C18" s="55"/>
      <c r="D18" s="277"/>
      <c r="E18" s="278"/>
      <c r="F18" s="278"/>
      <c r="G18" s="279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80"/>
      <c r="U18" s="281"/>
      <c r="V18" s="282"/>
    </row>
    <row r="19" spans="1:22" ht="20.100000000000001" customHeight="1">
      <c r="A19" s="8"/>
      <c r="B19" s="28"/>
      <c r="C19" s="55"/>
      <c r="D19" s="277"/>
      <c r="E19" s="278"/>
      <c r="F19" s="278"/>
      <c r="G19" s="279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80"/>
      <c r="U19" s="281"/>
      <c r="V19" s="282"/>
    </row>
    <row r="20" spans="1:22" ht="20.100000000000001" customHeight="1">
      <c r="A20" s="8"/>
      <c r="B20" s="28"/>
      <c r="C20" s="55"/>
      <c r="D20" s="277"/>
      <c r="E20" s="278"/>
      <c r="F20" s="278"/>
      <c r="G20" s="279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80"/>
      <c r="U20" s="281"/>
      <c r="V20" s="282"/>
    </row>
    <row r="21" spans="1:22" ht="20.100000000000001" customHeight="1">
      <c r="A21" s="30"/>
      <c r="B21" s="28"/>
      <c r="C21" s="49"/>
      <c r="D21" s="28"/>
      <c r="E21" s="28"/>
      <c r="F21" s="28"/>
      <c r="G21" s="2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0.100000000000001" customHeight="1">
      <c r="A22" s="30"/>
      <c r="B22" s="8"/>
      <c r="C22" s="208" t="s">
        <v>500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</row>
    <row r="23" spans="1:22" ht="20.100000000000001" customHeight="1">
      <c r="A23" s="8"/>
      <c r="B23" s="8"/>
      <c r="C23" s="49"/>
      <c r="D23" s="28"/>
      <c r="E23" s="28"/>
      <c r="F23" s="28"/>
      <c r="G23" s="28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51"/>
      <c r="V23" s="51"/>
    </row>
    <row r="24" spans="1:22" ht="20.100000000000001" customHeight="1">
      <c r="A24" s="8"/>
      <c r="B24" s="8"/>
      <c r="C24" s="54" t="s">
        <v>65</v>
      </c>
      <c r="D24" s="209" t="s">
        <v>57</v>
      </c>
      <c r="E24" s="209"/>
      <c r="F24" s="209"/>
      <c r="G24" s="209"/>
      <c r="H24" s="276" t="s">
        <v>157</v>
      </c>
      <c r="I24" s="276"/>
      <c r="J24" s="276"/>
      <c r="K24" s="276"/>
      <c r="L24" s="276"/>
      <c r="M24" s="276"/>
      <c r="N24" s="276"/>
      <c r="O24" s="276"/>
      <c r="P24" s="276"/>
      <c r="Q24" s="276"/>
      <c r="R24" s="276" t="s">
        <v>158</v>
      </c>
      <c r="S24" s="276"/>
      <c r="T24" s="276"/>
      <c r="U24" s="276"/>
      <c r="V24" s="276"/>
    </row>
    <row r="25" spans="1:22" ht="20.100000000000001" customHeight="1">
      <c r="A25" s="30"/>
      <c r="B25" s="8"/>
      <c r="C25" s="124">
        <v>1</v>
      </c>
      <c r="D25" s="203" t="s">
        <v>415</v>
      </c>
      <c r="E25" s="204"/>
      <c r="F25" s="204"/>
      <c r="G25" s="205"/>
      <c r="H25" s="260" t="s">
        <v>416</v>
      </c>
      <c r="I25" s="261"/>
      <c r="J25" s="261"/>
      <c r="K25" s="261"/>
      <c r="L25" s="261"/>
      <c r="M25" s="261"/>
      <c r="N25" s="261"/>
      <c r="O25" s="261"/>
      <c r="P25" s="261"/>
      <c r="Q25" s="262"/>
      <c r="R25" s="251" t="s">
        <v>366</v>
      </c>
      <c r="S25" s="252"/>
      <c r="T25" s="252"/>
      <c r="U25" s="252"/>
      <c r="V25" s="253"/>
    </row>
    <row r="26" spans="1:22" ht="20.100000000000001" customHeight="1">
      <c r="A26" s="30"/>
      <c r="B26" s="8"/>
      <c r="C26" s="124"/>
      <c r="D26" s="277"/>
      <c r="E26" s="278"/>
      <c r="F26" s="278"/>
      <c r="G26" s="279"/>
      <c r="H26" s="260" t="s">
        <v>417</v>
      </c>
      <c r="I26" s="261"/>
      <c r="J26" s="261"/>
      <c r="K26" s="261"/>
      <c r="L26" s="261"/>
      <c r="M26" s="261"/>
      <c r="N26" s="261"/>
      <c r="O26" s="261"/>
      <c r="P26" s="261"/>
      <c r="Q26" s="262"/>
      <c r="R26" s="251"/>
      <c r="S26" s="252"/>
      <c r="T26" s="252"/>
      <c r="U26" s="252"/>
      <c r="V26" s="253"/>
    </row>
    <row r="27" spans="1:22" ht="20.100000000000001" customHeight="1">
      <c r="A27" s="30"/>
      <c r="B27" s="8"/>
      <c r="C27" s="124"/>
      <c r="D27" s="277"/>
      <c r="E27" s="278"/>
      <c r="F27" s="278"/>
      <c r="G27" s="279"/>
      <c r="H27" s="260" t="s">
        <v>418</v>
      </c>
      <c r="I27" s="261"/>
      <c r="J27" s="261"/>
      <c r="K27" s="261"/>
      <c r="L27" s="261"/>
      <c r="M27" s="261"/>
      <c r="N27" s="261"/>
      <c r="O27" s="261"/>
      <c r="P27" s="261"/>
      <c r="Q27" s="262"/>
      <c r="R27" s="251"/>
      <c r="S27" s="252"/>
      <c r="T27" s="252"/>
      <c r="U27" s="252"/>
      <c r="V27" s="253"/>
    </row>
    <row r="28" spans="1:22" ht="20.100000000000001" customHeight="1">
      <c r="A28" s="30"/>
      <c r="B28" s="8"/>
      <c r="C28" s="124">
        <v>2</v>
      </c>
      <c r="D28" s="203" t="s">
        <v>422</v>
      </c>
      <c r="E28" s="204"/>
      <c r="F28" s="204"/>
      <c r="G28" s="205"/>
      <c r="H28" s="260" t="s">
        <v>419</v>
      </c>
      <c r="I28" s="261"/>
      <c r="J28" s="261"/>
      <c r="K28" s="261"/>
      <c r="L28" s="261"/>
      <c r="M28" s="261"/>
      <c r="N28" s="261"/>
      <c r="O28" s="261"/>
      <c r="P28" s="261"/>
      <c r="Q28" s="262"/>
      <c r="R28" s="251" t="s">
        <v>421</v>
      </c>
      <c r="S28" s="252"/>
      <c r="T28" s="252"/>
      <c r="U28" s="252"/>
      <c r="V28" s="253"/>
    </row>
    <row r="29" spans="1:22" ht="20.100000000000001" customHeight="1">
      <c r="A29" s="30"/>
      <c r="B29" s="8"/>
      <c r="C29" s="124"/>
      <c r="D29" s="277"/>
      <c r="E29" s="278"/>
      <c r="F29" s="278"/>
      <c r="G29" s="279"/>
      <c r="H29" s="260" t="s">
        <v>420</v>
      </c>
      <c r="I29" s="261"/>
      <c r="J29" s="261"/>
      <c r="K29" s="261"/>
      <c r="L29" s="261"/>
      <c r="M29" s="261"/>
      <c r="N29" s="261"/>
      <c r="O29" s="261"/>
      <c r="P29" s="261"/>
      <c r="Q29" s="262"/>
      <c r="R29" s="251"/>
      <c r="S29" s="252"/>
      <c r="T29" s="252"/>
      <c r="U29" s="252"/>
      <c r="V29" s="253"/>
    </row>
    <row r="30" spans="1:22" ht="20.100000000000001" customHeight="1">
      <c r="A30" s="30"/>
      <c r="B30" s="8"/>
      <c r="C30" s="124"/>
      <c r="D30" s="277"/>
      <c r="E30" s="278"/>
      <c r="F30" s="278"/>
      <c r="G30" s="279"/>
      <c r="H30" s="260"/>
      <c r="I30" s="261"/>
      <c r="J30" s="261"/>
      <c r="K30" s="261"/>
      <c r="L30" s="261"/>
      <c r="M30" s="261"/>
      <c r="N30" s="261"/>
      <c r="O30" s="261"/>
      <c r="P30" s="261"/>
      <c r="Q30" s="262"/>
      <c r="R30" s="251"/>
      <c r="S30" s="252"/>
      <c r="T30" s="252"/>
      <c r="U30" s="252"/>
      <c r="V30" s="253"/>
    </row>
    <row r="31" spans="1:22" ht="20.100000000000001" customHeight="1">
      <c r="A31" s="30"/>
      <c r="B31" s="8"/>
      <c r="C31" s="55"/>
      <c r="D31" s="277"/>
      <c r="E31" s="278"/>
      <c r="F31" s="278"/>
      <c r="G31" s="279"/>
      <c r="H31" s="251"/>
      <c r="I31" s="252"/>
      <c r="J31" s="252"/>
      <c r="K31" s="252"/>
      <c r="L31" s="252"/>
      <c r="M31" s="252"/>
      <c r="N31" s="252"/>
      <c r="O31" s="252"/>
      <c r="P31" s="252"/>
      <c r="Q31" s="253"/>
      <c r="R31" s="251"/>
      <c r="S31" s="252"/>
      <c r="T31" s="252"/>
      <c r="U31" s="252"/>
      <c r="V31" s="253"/>
    </row>
    <row r="32" spans="1:22" ht="20.100000000000001" customHeight="1">
      <c r="A32" s="30"/>
      <c r="B32" s="8"/>
      <c r="C32" s="55"/>
      <c r="D32" s="277"/>
      <c r="E32" s="278"/>
      <c r="F32" s="278"/>
      <c r="G32" s="279"/>
      <c r="H32" s="251"/>
      <c r="I32" s="252"/>
      <c r="J32" s="252"/>
      <c r="K32" s="252"/>
      <c r="L32" s="252"/>
      <c r="M32" s="252"/>
      <c r="N32" s="252"/>
      <c r="O32" s="252"/>
      <c r="P32" s="252"/>
      <c r="Q32" s="253"/>
      <c r="R32" s="251"/>
      <c r="S32" s="252"/>
      <c r="T32" s="252"/>
      <c r="U32" s="252"/>
      <c r="V32" s="253"/>
    </row>
    <row r="33" spans="1:22" ht="20.100000000000001" customHeight="1">
      <c r="A33" s="30"/>
      <c r="B33" s="8"/>
      <c r="C33" s="55"/>
      <c r="D33" s="277"/>
      <c r="E33" s="278"/>
      <c r="F33" s="278"/>
      <c r="G33" s="279"/>
      <c r="H33" s="251"/>
      <c r="I33" s="252"/>
      <c r="J33" s="252"/>
      <c r="K33" s="252"/>
      <c r="L33" s="252"/>
      <c r="M33" s="252"/>
      <c r="N33" s="252"/>
      <c r="O33" s="252"/>
      <c r="P33" s="252"/>
      <c r="Q33" s="253"/>
      <c r="R33" s="251"/>
      <c r="S33" s="252"/>
      <c r="T33" s="252"/>
      <c r="U33" s="252"/>
      <c r="V33" s="253"/>
    </row>
    <row r="34" spans="1:22" ht="20.100000000000001" customHeight="1">
      <c r="A34" s="30"/>
      <c r="B34" s="8"/>
      <c r="C34" s="55"/>
      <c r="D34" s="277"/>
      <c r="E34" s="278"/>
      <c r="F34" s="278"/>
      <c r="G34" s="279"/>
      <c r="H34" s="251"/>
      <c r="I34" s="252"/>
      <c r="J34" s="252"/>
      <c r="K34" s="252"/>
      <c r="L34" s="252"/>
      <c r="M34" s="252"/>
      <c r="N34" s="252"/>
      <c r="O34" s="252"/>
      <c r="P34" s="252"/>
      <c r="Q34" s="253"/>
      <c r="R34" s="251"/>
      <c r="S34" s="252"/>
      <c r="T34" s="252"/>
      <c r="U34" s="252"/>
      <c r="V34" s="253"/>
    </row>
    <row r="35" spans="1:22" ht="20.100000000000001" customHeight="1">
      <c r="A35" s="30"/>
      <c r="B35" s="8"/>
      <c r="C35" s="55"/>
      <c r="D35" s="277"/>
      <c r="E35" s="278"/>
      <c r="F35" s="278"/>
      <c r="G35" s="279"/>
      <c r="H35" s="251"/>
      <c r="I35" s="252"/>
      <c r="J35" s="252"/>
      <c r="K35" s="252"/>
      <c r="L35" s="252"/>
      <c r="M35" s="252"/>
      <c r="N35" s="252"/>
      <c r="O35" s="252"/>
      <c r="P35" s="252"/>
      <c r="Q35" s="253"/>
      <c r="R35" s="251"/>
      <c r="S35" s="252"/>
      <c r="T35" s="252"/>
      <c r="U35" s="252"/>
      <c r="V35" s="253"/>
    </row>
    <row r="36" spans="1:22" ht="20.100000000000001" customHeight="1">
      <c r="A36" s="30"/>
      <c r="B36" s="8"/>
      <c r="C36" s="55"/>
      <c r="D36" s="277"/>
      <c r="E36" s="278"/>
      <c r="F36" s="278"/>
      <c r="G36" s="279"/>
      <c r="H36" s="251"/>
      <c r="I36" s="252"/>
      <c r="J36" s="252"/>
      <c r="K36" s="252"/>
      <c r="L36" s="252"/>
      <c r="M36" s="252"/>
      <c r="N36" s="252"/>
      <c r="O36" s="252"/>
      <c r="P36" s="252"/>
      <c r="Q36" s="253"/>
      <c r="R36" s="251"/>
      <c r="S36" s="252"/>
      <c r="T36" s="252"/>
      <c r="U36" s="252"/>
      <c r="V36" s="253"/>
    </row>
    <row r="37" spans="1:22" ht="20.100000000000001" customHeight="1">
      <c r="A37" s="30"/>
      <c r="B37" s="8"/>
      <c r="C37" s="49"/>
      <c r="D37" s="28"/>
      <c r="E37" s="28"/>
      <c r="F37" s="28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1"/>
      <c r="V37" s="51"/>
    </row>
  </sheetData>
  <mergeCells count="106"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25" zoomScaleNormal="100" workbookViewId="0">
      <selection activeCell="T36" sqref="T36:U36"/>
    </sheetView>
  </sheetViews>
  <sheetFormatPr defaultColWidth="3.625" defaultRowHeight="20.100000000000001" customHeight="1"/>
  <cols>
    <col min="1" max="19" width="3.625" style="31"/>
    <col min="20" max="21" width="3.75" style="31" bestFit="1" customWidth="1"/>
    <col min="22" max="22" width="3.875" style="31" bestFit="1" customWidth="1"/>
    <col min="23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9</v>
      </c>
    </row>
    <row r="2" spans="1:22" ht="20.100000000000001" customHeight="1">
      <c r="A2" s="44"/>
      <c r="B2" s="214" t="s">
        <v>503</v>
      </c>
      <c r="C2" s="214"/>
      <c r="D2" s="214"/>
      <c r="E2" s="214"/>
      <c r="F2" s="214"/>
      <c r="G2" s="214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292" t="s">
        <v>504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</row>
    <row r="4" spans="1:22" ht="23.1" customHeight="1">
      <c r="A4" s="8"/>
      <c r="B4" s="28"/>
      <c r="C4" s="304" t="s">
        <v>76</v>
      </c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6"/>
    </row>
    <row r="5" spans="1:22" ht="20.100000000000001" customHeight="1">
      <c r="A5" s="8"/>
      <c r="B5" s="28"/>
      <c r="C5" s="209" t="s">
        <v>65</v>
      </c>
      <c r="D5" s="209" t="s">
        <v>71</v>
      </c>
      <c r="E5" s="209"/>
      <c r="F5" s="209" t="s">
        <v>159</v>
      </c>
      <c r="G5" s="209"/>
      <c r="H5" s="209"/>
      <c r="I5" s="209"/>
      <c r="J5" s="209"/>
      <c r="K5" s="276" t="s">
        <v>73</v>
      </c>
      <c r="L5" s="276" t="s">
        <v>160</v>
      </c>
      <c r="M5" s="276"/>
      <c r="N5" s="276"/>
      <c r="O5" s="276"/>
      <c r="P5" s="276"/>
      <c r="Q5" s="276"/>
      <c r="R5" s="276"/>
      <c r="S5" s="276"/>
      <c r="T5" s="276"/>
      <c r="U5" s="276"/>
      <c r="V5" s="276"/>
    </row>
    <row r="6" spans="1:22" ht="20.100000000000001" customHeight="1">
      <c r="A6" s="8"/>
      <c r="B6" s="28"/>
      <c r="C6" s="209"/>
      <c r="D6" s="209"/>
      <c r="E6" s="209"/>
      <c r="F6" s="209"/>
      <c r="G6" s="209"/>
      <c r="H6" s="209"/>
      <c r="I6" s="209"/>
      <c r="J6" s="209"/>
      <c r="K6" s="276"/>
      <c r="L6" s="63" t="s">
        <v>161</v>
      </c>
      <c r="M6" s="63" t="s">
        <v>162</v>
      </c>
      <c r="N6" s="63">
        <v>0</v>
      </c>
      <c r="O6" s="63">
        <v>1</v>
      </c>
      <c r="P6" s="63">
        <v>1.5</v>
      </c>
      <c r="Q6" s="63">
        <v>2</v>
      </c>
      <c r="R6" s="63">
        <v>2.5</v>
      </c>
      <c r="S6" s="63">
        <v>3</v>
      </c>
      <c r="T6" s="57">
        <v>3.5</v>
      </c>
      <c r="U6" s="57">
        <v>4</v>
      </c>
      <c r="V6" s="57" t="s">
        <v>66</v>
      </c>
    </row>
    <row r="7" spans="1:22" ht="20.100000000000001" customHeight="1">
      <c r="A7" s="8"/>
      <c r="B7" s="28"/>
      <c r="C7" s="61">
        <v>1</v>
      </c>
      <c r="D7" s="297" t="s">
        <v>345</v>
      </c>
      <c r="E7" s="297"/>
      <c r="F7" s="298" t="s">
        <v>346</v>
      </c>
      <c r="G7" s="299"/>
      <c r="H7" s="299"/>
      <c r="I7" s="299"/>
      <c r="J7" s="300"/>
      <c r="K7" s="127" t="s">
        <v>440</v>
      </c>
      <c r="L7" s="127">
        <v>0</v>
      </c>
      <c r="M7" s="127">
        <v>0</v>
      </c>
      <c r="N7" s="127">
        <v>1</v>
      </c>
      <c r="O7" s="127">
        <v>9</v>
      </c>
      <c r="P7" s="127">
        <v>7</v>
      </c>
      <c r="Q7" s="127">
        <v>8</v>
      </c>
      <c r="R7" s="127">
        <v>8</v>
      </c>
      <c r="S7" s="127">
        <v>6</v>
      </c>
      <c r="T7" s="129">
        <v>2</v>
      </c>
      <c r="U7" s="129">
        <v>1</v>
      </c>
      <c r="V7" s="129">
        <f>IF(SUM(L7:U7)=0,"",SUM(L7:U7))</f>
        <v>42</v>
      </c>
    </row>
    <row r="8" spans="1:22" ht="20.100000000000001" customHeight="1">
      <c r="A8" s="8"/>
      <c r="B8" s="28"/>
      <c r="C8" s="61">
        <v>2</v>
      </c>
      <c r="D8" s="297" t="s">
        <v>345</v>
      </c>
      <c r="E8" s="297"/>
      <c r="F8" s="298" t="s">
        <v>346</v>
      </c>
      <c r="G8" s="299"/>
      <c r="H8" s="299"/>
      <c r="I8" s="299"/>
      <c r="J8" s="300"/>
      <c r="K8" s="127" t="s">
        <v>441</v>
      </c>
      <c r="L8" s="127">
        <v>0</v>
      </c>
      <c r="M8" s="127">
        <v>0</v>
      </c>
      <c r="N8" s="127">
        <v>5</v>
      </c>
      <c r="O8" s="127">
        <v>5</v>
      </c>
      <c r="P8" s="127">
        <v>4</v>
      </c>
      <c r="Q8" s="127">
        <v>5</v>
      </c>
      <c r="R8" s="127">
        <v>7</v>
      </c>
      <c r="S8" s="127">
        <v>5</v>
      </c>
      <c r="T8" s="129">
        <v>2</v>
      </c>
      <c r="U8" s="129">
        <v>2</v>
      </c>
      <c r="V8" s="129">
        <f t="shared" ref="V8:V11" si="0">IF(SUM(L8:U8)=0,"",SUM(L8:U8))</f>
        <v>35</v>
      </c>
    </row>
    <row r="9" spans="1:22" ht="20.100000000000001" customHeight="1">
      <c r="A9" s="8"/>
      <c r="B9" s="28"/>
      <c r="C9" s="61">
        <v>3</v>
      </c>
      <c r="D9" s="297" t="s">
        <v>347</v>
      </c>
      <c r="E9" s="297"/>
      <c r="F9" s="298" t="s">
        <v>348</v>
      </c>
      <c r="G9" s="299"/>
      <c r="H9" s="299"/>
      <c r="I9" s="299"/>
      <c r="J9" s="300"/>
      <c r="K9" s="127" t="s">
        <v>401</v>
      </c>
      <c r="L9" s="127">
        <v>0</v>
      </c>
      <c r="M9" s="127">
        <v>0</v>
      </c>
      <c r="N9" s="127">
        <v>0</v>
      </c>
      <c r="O9" s="127">
        <v>0</v>
      </c>
      <c r="P9" s="127">
        <v>1</v>
      </c>
      <c r="Q9" s="127">
        <v>2</v>
      </c>
      <c r="R9" s="127">
        <v>5</v>
      </c>
      <c r="S9" s="127">
        <v>7</v>
      </c>
      <c r="T9" s="129">
        <v>7</v>
      </c>
      <c r="U9" s="129">
        <v>14</v>
      </c>
      <c r="V9" s="129">
        <f t="shared" si="0"/>
        <v>36</v>
      </c>
    </row>
    <row r="10" spans="1:22" ht="20.100000000000001" customHeight="1">
      <c r="A10" s="8"/>
      <c r="B10" s="28"/>
      <c r="C10" s="61">
        <v>4</v>
      </c>
      <c r="D10" s="297" t="s">
        <v>347</v>
      </c>
      <c r="E10" s="297"/>
      <c r="F10" s="298" t="s">
        <v>348</v>
      </c>
      <c r="G10" s="299"/>
      <c r="H10" s="299"/>
      <c r="I10" s="299"/>
      <c r="J10" s="300"/>
      <c r="K10" s="127" t="s">
        <v>402</v>
      </c>
      <c r="L10" s="127">
        <v>0</v>
      </c>
      <c r="M10" s="127">
        <v>0</v>
      </c>
      <c r="N10" s="127">
        <v>0</v>
      </c>
      <c r="O10" s="127">
        <v>5</v>
      </c>
      <c r="P10" s="127">
        <v>5</v>
      </c>
      <c r="Q10" s="127">
        <v>8</v>
      </c>
      <c r="R10" s="127">
        <v>9</v>
      </c>
      <c r="S10" s="127">
        <v>6</v>
      </c>
      <c r="T10" s="129">
        <v>3</v>
      </c>
      <c r="U10" s="129">
        <v>0</v>
      </c>
      <c r="V10" s="129">
        <f t="shared" si="0"/>
        <v>36</v>
      </c>
    </row>
    <row r="11" spans="1:22" ht="20.100000000000001" customHeight="1">
      <c r="A11" s="8"/>
      <c r="B11" s="28"/>
      <c r="C11" s="61">
        <v>5</v>
      </c>
      <c r="D11" s="297" t="s">
        <v>347</v>
      </c>
      <c r="E11" s="297"/>
      <c r="F11" s="298" t="s">
        <v>348</v>
      </c>
      <c r="G11" s="299"/>
      <c r="H11" s="299"/>
      <c r="I11" s="299"/>
      <c r="J11" s="300"/>
      <c r="K11" s="127" t="s">
        <v>403</v>
      </c>
      <c r="L11" s="127">
        <v>0</v>
      </c>
      <c r="M11" s="127">
        <v>0</v>
      </c>
      <c r="N11" s="127">
        <v>1</v>
      </c>
      <c r="O11" s="127">
        <v>11</v>
      </c>
      <c r="P11" s="127">
        <v>8</v>
      </c>
      <c r="Q11" s="127">
        <v>8</v>
      </c>
      <c r="R11" s="127">
        <v>4</v>
      </c>
      <c r="S11" s="127">
        <v>3</v>
      </c>
      <c r="T11" s="129">
        <v>0</v>
      </c>
      <c r="U11" s="129">
        <v>0</v>
      </c>
      <c r="V11" s="129">
        <f t="shared" si="0"/>
        <v>35</v>
      </c>
    </row>
    <row r="12" spans="1:22" ht="20.100000000000001" customHeight="1">
      <c r="A12" s="8"/>
      <c r="B12" s="28"/>
      <c r="C12" s="61">
        <v>6</v>
      </c>
      <c r="D12" s="297"/>
      <c r="E12" s="297"/>
      <c r="F12" s="277"/>
      <c r="G12" s="278"/>
      <c r="H12" s="278"/>
      <c r="I12" s="278"/>
      <c r="J12" s="279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59"/>
    </row>
    <row r="13" spans="1:22" ht="20.100000000000001" customHeight="1">
      <c r="A13" s="8"/>
      <c r="B13" s="28"/>
      <c r="C13" s="61">
        <v>7</v>
      </c>
      <c r="D13" s="297"/>
      <c r="E13" s="297"/>
      <c r="F13" s="277"/>
      <c r="G13" s="278"/>
      <c r="H13" s="278"/>
      <c r="I13" s="278"/>
      <c r="J13" s="279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9"/>
      <c r="V13" s="59"/>
    </row>
    <row r="14" spans="1:22" ht="20.100000000000001" customHeight="1">
      <c r="A14" s="8"/>
      <c r="B14" s="28"/>
      <c r="C14" s="61">
        <v>8</v>
      </c>
      <c r="D14" s="297"/>
      <c r="E14" s="297"/>
      <c r="F14" s="277"/>
      <c r="G14" s="278"/>
      <c r="H14" s="278"/>
      <c r="I14" s="278"/>
      <c r="J14" s="279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9"/>
      <c r="V14" s="59"/>
    </row>
    <row r="15" spans="1:22" ht="20.100000000000001" customHeight="1">
      <c r="A15" s="8"/>
      <c r="B15" s="28"/>
      <c r="C15" s="61">
        <v>9</v>
      </c>
      <c r="D15" s="297"/>
      <c r="E15" s="297"/>
      <c r="F15" s="277"/>
      <c r="G15" s="278"/>
      <c r="H15" s="278"/>
      <c r="I15" s="278"/>
      <c r="J15" s="279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9"/>
      <c r="V15" s="59"/>
    </row>
    <row r="16" spans="1:22" ht="20.100000000000001" customHeight="1">
      <c r="A16" s="8"/>
      <c r="B16" s="28"/>
      <c r="C16" s="61">
        <v>10</v>
      </c>
      <c r="D16" s="297"/>
      <c r="E16" s="297"/>
      <c r="F16" s="277"/>
      <c r="G16" s="278"/>
      <c r="H16" s="278"/>
      <c r="I16" s="278"/>
      <c r="J16" s="279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9"/>
      <c r="V16" s="59"/>
    </row>
    <row r="17" spans="1:22" ht="20.100000000000001" customHeight="1">
      <c r="A17" s="8"/>
      <c r="B17" s="28"/>
      <c r="C17" s="61">
        <v>11</v>
      </c>
      <c r="D17" s="297"/>
      <c r="E17" s="297"/>
      <c r="F17" s="277"/>
      <c r="G17" s="278"/>
      <c r="H17" s="278"/>
      <c r="I17" s="278"/>
      <c r="J17" s="279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 t="str">
        <f t="shared" ref="V17:V18" si="1">IF(SUM(L17:U17)=0,"",SUM(L17:U17))</f>
        <v/>
      </c>
    </row>
    <row r="18" spans="1:22" ht="19.5" customHeight="1">
      <c r="A18" s="8"/>
      <c r="B18" s="28"/>
      <c r="C18" s="61">
        <v>12</v>
      </c>
      <c r="D18" s="297"/>
      <c r="E18" s="297"/>
      <c r="F18" s="307"/>
      <c r="G18" s="307"/>
      <c r="H18" s="307"/>
      <c r="I18" s="307"/>
      <c r="J18" s="307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9"/>
      <c r="V18" s="59" t="str">
        <f t="shared" si="1"/>
        <v/>
      </c>
    </row>
    <row r="19" spans="1:22" ht="19.5" customHeight="1">
      <c r="A19" s="8"/>
      <c r="B19" s="28"/>
      <c r="C19" s="304" t="s">
        <v>66</v>
      </c>
      <c r="D19" s="305"/>
      <c r="E19" s="305"/>
      <c r="F19" s="305"/>
      <c r="G19" s="305"/>
      <c r="H19" s="305"/>
      <c r="I19" s="305"/>
      <c r="J19" s="305"/>
      <c r="K19" s="306"/>
      <c r="L19" s="60">
        <f>SUM(L7:L18)</f>
        <v>0</v>
      </c>
      <c r="M19" s="60">
        <f t="shared" ref="M19:V19" si="2">SUM(M7:M18)</f>
        <v>0</v>
      </c>
      <c r="N19" s="60">
        <f t="shared" si="2"/>
        <v>7</v>
      </c>
      <c r="O19" s="60">
        <f t="shared" si="2"/>
        <v>30</v>
      </c>
      <c r="P19" s="60">
        <f t="shared" si="2"/>
        <v>25</v>
      </c>
      <c r="Q19" s="60">
        <f t="shared" si="2"/>
        <v>31</v>
      </c>
      <c r="R19" s="60">
        <f t="shared" si="2"/>
        <v>33</v>
      </c>
      <c r="S19" s="60">
        <f t="shared" si="2"/>
        <v>27</v>
      </c>
      <c r="T19" s="60">
        <f t="shared" si="2"/>
        <v>14</v>
      </c>
      <c r="U19" s="60">
        <f t="shared" si="2"/>
        <v>17</v>
      </c>
      <c r="V19" s="60">
        <f t="shared" si="2"/>
        <v>184</v>
      </c>
    </row>
    <row r="20" spans="1:22" ht="23.1" customHeight="1">
      <c r="A20" s="30"/>
      <c r="B20" s="8"/>
      <c r="C20" s="209" t="s">
        <v>77</v>
      </c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1:22" ht="20.100000000000001" customHeight="1">
      <c r="A21" s="8"/>
      <c r="B21" s="8"/>
      <c r="C21" s="209" t="s">
        <v>65</v>
      </c>
      <c r="D21" s="209" t="s">
        <v>71</v>
      </c>
      <c r="E21" s="209"/>
      <c r="F21" s="209" t="s">
        <v>159</v>
      </c>
      <c r="G21" s="209"/>
      <c r="H21" s="209"/>
      <c r="I21" s="209"/>
      <c r="J21" s="209"/>
      <c r="K21" s="276" t="s">
        <v>73</v>
      </c>
      <c r="L21" s="276" t="s">
        <v>160</v>
      </c>
      <c r="M21" s="276"/>
      <c r="N21" s="276"/>
      <c r="O21" s="276"/>
      <c r="P21" s="276"/>
      <c r="Q21" s="276"/>
      <c r="R21" s="276"/>
      <c r="S21" s="276"/>
      <c r="T21" s="276"/>
      <c r="U21" s="276"/>
      <c r="V21" s="276"/>
    </row>
    <row r="22" spans="1:22" ht="20.100000000000001" customHeight="1">
      <c r="A22" s="8"/>
      <c r="B22" s="8"/>
      <c r="C22" s="209"/>
      <c r="D22" s="209"/>
      <c r="E22" s="209"/>
      <c r="F22" s="209"/>
      <c r="G22" s="209"/>
      <c r="H22" s="209"/>
      <c r="I22" s="209"/>
      <c r="J22" s="209"/>
      <c r="K22" s="276"/>
      <c r="L22" s="63" t="s">
        <v>161</v>
      </c>
      <c r="M22" s="63" t="s">
        <v>162</v>
      </c>
      <c r="N22" s="63">
        <v>0</v>
      </c>
      <c r="O22" s="63">
        <v>1</v>
      </c>
      <c r="P22" s="63">
        <v>1.5</v>
      </c>
      <c r="Q22" s="63">
        <v>2</v>
      </c>
      <c r="R22" s="63">
        <v>2.5</v>
      </c>
      <c r="S22" s="63">
        <v>3</v>
      </c>
      <c r="T22" s="57">
        <v>3.5</v>
      </c>
      <c r="U22" s="57">
        <v>4</v>
      </c>
      <c r="V22" s="57" t="s">
        <v>66</v>
      </c>
    </row>
    <row r="23" spans="1:22" ht="20.100000000000001" customHeight="1">
      <c r="A23" s="30"/>
      <c r="B23" s="8"/>
      <c r="C23" s="61">
        <v>1</v>
      </c>
      <c r="D23" s="297" t="s">
        <v>350</v>
      </c>
      <c r="E23" s="297"/>
      <c r="F23" s="298" t="s">
        <v>352</v>
      </c>
      <c r="G23" s="299"/>
      <c r="H23" s="299"/>
      <c r="I23" s="299"/>
      <c r="J23" s="300"/>
      <c r="K23" s="127" t="s">
        <v>357</v>
      </c>
      <c r="L23" s="127">
        <v>1</v>
      </c>
      <c r="M23" s="127"/>
      <c r="N23" s="127">
        <v>8</v>
      </c>
      <c r="O23" s="127">
        <v>28</v>
      </c>
      <c r="P23" s="127">
        <v>22</v>
      </c>
      <c r="Q23" s="127">
        <v>19</v>
      </c>
      <c r="R23" s="127">
        <v>16</v>
      </c>
      <c r="S23" s="127">
        <v>19</v>
      </c>
      <c r="T23" s="129">
        <v>19</v>
      </c>
      <c r="U23" s="129">
        <v>19</v>
      </c>
      <c r="V23" s="129">
        <f>IF(SUM(L23:U23)=0,"",SUM(L23:U23))</f>
        <v>151</v>
      </c>
    </row>
    <row r="24" spans="1:22" ht="20.100000000000001" customHeight="1">
      <c r="A24" s="30"/>
      <c r="B24" s="8"/>
      <c r="C24" s="61">
        <v>2</v>
      </c>
      <c r="D24" s="297" t="s">
        <v>351</v>
      </c>
      <c r="E24" s="297"/>
      <c r="F24" s="298" t="s">
        <v>353</v>
      </c>
      <c r="G24" s="299"/>
      <c r="H24" s="299"/>
      <c r="I24" s="299"/>
      <c r="J24" s="300"/>
      <c r="K24" s="127" t="s">
        <v>401</v>
      </c>
      <c r="L24" s="127">
        <v>0</v>
      </c>
      <c r="M24" s="127">
        <v>0</v>
      </c>
      <c r="N24" s="127">
        <v>0</v>
      </c>
      <c r="O24" s="127">
        <v>0</v>
      </c>
      <c r="P24" s="127">
        <v>1</v>
      </c>
      <c r="Q24" s="127">
        <v>3</v>
      </c>
      <c r="R24" s="127">
        <v>2</v>
      </c>
      <c r="S24" s="127">
        <v>8</v>
      </c>
      <c r="T24" s="129">
        <v>2</v>
      </c>
      <c r="U24" s="129">
        <v>20</v>
      </c>
      <c r="V24" s="129">
        <f t="shared" ref="V24:V34" si="3">IF(SUM(L24:U24)=0,"",SUM(L24:U24))</f>
        <v>36</v>
      </c>
    </row>
    <row r="25" spans="1:22" ht="20.100000000000001" customHeight="1">
      <c r="A25" s="30"/>
      <c r="B25" s="8"/>
      <c r="C25" s="61">
        <v>3</v>
      </c>
      <c r="D25" s="297" t="s">
        <v>351</v>
      </c>
      <c r="E25" s="297"/>
      <c r="F25" s="298" t="s">
        <v>353</v>
      </c>
      <c r="G25" s="299"/>
      <c r="H25" s="299"/>
      <c r="I25" s="299"/>
      <c r="J25" s="300"/>
      <c r="K25" s="127" t="s">
        <v>402</v>
      </c>
      <c r="L25" s="127">
        <v>0</v>
      </c>
      <c r="M25" s="127">
        <v>0</v>
      </c>
      <c r="N25" s="127">
        <v>2</v>
      </c>
      <c r="O25" s="127">
        <v>4</v>
      </c>
      <c r="P25" s="127">
        <v>4</v>
      </c>
      <c r="Q25" s="127">
        <v>6</v>
      </c>
      <c r="R25" s="127">
        <v>12</v>
      </c>
      <c r="S25" s="127">
        <v>2</v>
      </c>
      <c r="T25" s="129">
        <v>4</v>
      </c>
      <c r="U25" s="129">
        <v>2</v>
      </c>
      <c r="V25" s="129">
        <f t="shared" si="3"/>
        <v>36</v>
      </c>
    </row>
    <row r="26" spans="1:22" ht="20.100000000000001" customHeight="1">
      <c r="A26" s="30"/>
      <c r="B26" s="8"/>
      <c r="C26" s="61">
        <v>4</v>
      </c>
      <c r="D26" s="297" t="s">
        <v>351</v>
      </c>
      <c r="E26" s="297"/>
      <c r="F26" s="298" t="s">
        <v>353</v>
      </c>
      <c r="G26" s="299"/>
      <c r="H26" s="299"/>
      <c r="I26" s="299"/>
      <c r="J26" s="300"/>
      <c r="K26" s="127" t="s">
        <v>403</v>
      </c>
      <c r="L26" s="127">
        <v>0</v>
      </c>
      <c r="M26" s="127">
        <v>0</v>
      </c>
      <c r="N26" s="127">
        <v>1</v>
      </c>
      <c r="O26" s="127">
        <v>1</v>
      </c>
      <c r="P26" s="127">
        <v>15</v>
      </c>
      <c r="Q26" s="127">
        <v>11</v>
      </c>
      <c r="R26" s="127">
        <v>5</v>
      </c>
      <c r="S26" s="127">
        <v>1</v>
      </c>
      <c r="T26" s="129">
        <v>1</v>
      </c>
      <c r="U26" s="129">
        <v>0</v>
      </c>
      <c r="V26" s="129">
        <f t="shared" si="3"/>
        <v>35</v>
      </c>
    </row>
    <row r="27" spans="1:22" ht="20.100000000000001" customHeight="1">
      <c r="A27" s="30"/>
      <c r="B27" s="8"/>
      <c r="C27" s="61">
        <v>5</v>
      </c>
      <c r="D27" s="297"/>
      <c r="E27" s="297"/>
      <c r="F27" s="277"/>
      <c r="G27" s="278"/>
      <c r="H27" s="278"/>
      <c r="I27" s="278"/>
      <c r="J27" s="279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9"/>
      <c r="V27" s="123" t="str">
        <f t="shared" si="3"/>
        <v/>
      </c>
    </row>
    <row r="28" spans="1:22" ht="20.100000000000001" customHeight="1">
      <c r="A28" s="30"/>
      <c r="B28" s="8"/>
      <c r="C28" s="61">
        <v>6</v>
      </c>
      <c r="D28" s="297"/>
      <c r="E28" s="297"/>
      <c r="F28" s="277"/>
      <c r="G28" s="278"/>
      <c r="H28" s="278"/>
      <c r="I28" s="278"/>
      <c r="J28" s="279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</row>
    <row r="29" spans="1:22" ht="20.100000000000001" customHeight="1">
      <c r="A29" s="30"/>
      <c r="B29" s="8"/>
      <c r="C29" s="61">
        <v>7</v>
      </c>
      <c r="D29" s="297"/>
      <c r="E29" s="297"/>
      <c r="F29" s="277"/>
      <c r="G29" s="278"/>
      <c r="H29" s="278"/>
      <c r="I29" s="278"/>
      <c r="J29" s="279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59"/>
      <c r="V29" s="59"/>
    </row>
    <row r="30" spans="1:22" ht="20.100000000000001" customHeight="1">
      <c r="A30" s="30"/>
      <c r="B30" s="8"/>
      <c r="C30" s="61">
        <v>8</v>
      </c>
      <c r="D30" s="297"/>
      <c r="E30" s="297"/>
      <c r="F30" s="277"/>
      <c r="G30" s="278"/>
      <c r="H30" s="278"/>
      <c r="I30" s="278"/>
      <c r="J30" s="279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59"/>
      <c r="V30" s="59"/>
    </row>
    <row r="31" spans="1:22" ht="20.100000000000001" customHeight="1">
      <c r="A31" s="30"/>
      <c r="B31" s="8"/>
      <c r="C31" s="61">
        <v>9</v>
      </c>
      <c r="D31" s="297"/>
      <c r="E31" s="297"/>
      <c r="F31" s="277"/>
      <c r="G31" s="278"/>
      <c r="H31" s="278"/>
      <c r="I31" s="278"/>
      <c r="J31" s="279"/>
      <c r="K31" s="58"/>
      <c r="L31" s="58"/>
      <c r="M31" s="58"/>
      <c r="N31" s="58"/>
      <c r="O31" s="58"/>
      <c r="P31" s="58"/>
      <c r="Q31" s="58"/>
      <c r="R31" s="58"/>
      <c r="S31" s="58"/>
      <c r="T31" s="59"/>
      <c r="U31" s="59"/>
      <c r="V31" s="59"/>
    </row>
    <row r="32" spans="1:22" ht="20.100000000000001" customHeight="1">
      <c r="A32" s="30"/>
      <c r="B32" s="8"/>
      <c r="C32" s="61">
        <v>10</v>
      </c>
      <c r="D32" s="297"/>
      <c r="E32" s="297"/>
      <c r="F32" s="277"/>
      <c r="G32" s="278"/>
      <c r="H32" s="278"/>
      <c r="I32" s="278"/>
      <c r="J32" s="279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9"/>
      <c r="V32" s="59"/>
    </row>
    <row r="33" spans="1:22" ht="20.100000000000001" customHeight="1">
      <c r="A33" s="30"/>
      <c r="B33" s="8"/>
      <c r="C33" s="61">
        <v>11</v>
      </c>
      <c r="D33" s="297"/>
      <c r="E33" s="297"/>
      <c r="F33" s="277"/>
      <c r="G33" s="278"/>
      <c r="H33" s="278"/>
      <c r="I33" s="278"/>
      <c r="J33" s="279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59"/>
      <c r="V33" s="59" t="str">
        <f t="shared" si="3"/>
        <v/>
      </c>
    </row>
    <row r="34" spans="1:22" ht="20.100000000000001" customHeight="1">
      <c r="A34" s="30"/>
      <c r="B34" s="8"/>
      <c r="C34" s="61">
        <v>12</v>
      </c>
      <c r="D34" s="297"/>
      <c r="E34" s="297"/>
      <c r="F34" s="277"/>
      <c r="G34" s="278"/>
      <c r="H34" s="278"/>
      <c r="I34" s="278"/>
      <c r="J34" s="279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59"/>
      <c r="V34" s="59" t="str">
        <f t="shared" si="3"/>
        <v/>
      </c>
    </row>
    <row r="35" spans="1:22" ht="20.100000000000001" customHeight="1">
      <c r="A35" s="30"/>
      <c r="B35" s="8"/>
      <c r="C35" s="301" t="s">
        <v>66</v>
      </c>
      <c r="D35" s="302"/>
      <c r="E35" s="302"/>
      <c r="F35" s="302"/>
      <c r="G35" s="302"/>
      <c r="H35" s="302"/>
      <c r="I35" s="302"/>
      <c r="J35" s="302"/>
      <c r="K35" s="303"/>
      <c r="L35" s="69">
        <f>SUM(L23:L34)</f>
        <v>1</v>
      </c>
      <c r="M35" s="69">
        <f t="shared" ref="M35" si="4">SUM(M23:M34)</f>
        <v>0</v>
      </c>
      <c r="N35" s="69">
        <f t="shared" ref="N35" si="5">SUM(N23:N34)</f>
        <v>11</v>
      </c>
      <c r="O35" s="69">
        <f t="shared" ref="O35" si="6">SUM(O23:O34)</f>
        <v>33</v>
      </c>
      <c r="P35" s="69">
        <f t="shared" ref="P35" si="7">SUM(P23:P34)</f>
        <v>42</v>
      </c>
      <c r="Q35" s="69">
        <f t="shared" ref="Q35" si="8">SUM(Q23:Q34)</f>
        <v>39</v>
      </c>
      <c r="R35" s="69">
        <f t="shared" ref="R35" si="9">SUM(R23:R34)</f>
        <v>35</v>
      </c>
      <c r="S35" s="69">
        <f t="shared" ref="S35" si="10">SUM(S23:S34)</f>
        <v>30</v>
      </c>
      <c r="T35" s="69">
        <f t="shared" ref="T35" si="11">SUM(T23:T34)</f>
        <v>26</v>
      </c>
      <c r="U35" s="69">
        <f t="shared" ref="U35" si="12">SUM(U23:U34)</f>
        <v>41</v>
      </c>
      <c r="V35" s="69">
        <f t="shared" ref="V35" si="13">SUM(V23:V34)</f>
        <v>258</v>
      </c>
    </row>
    <row r="36" spans="1:22" ht="20.100000000000001" customHeight="1">
      <c r="A36" s="30"/>
      <c r="B36" s="8"/>
      <c r="C36" s="301" t="s">
        <v>511</v>
      </c>
      <c r="D36" s="302"/>
      <c r="E36" s="302"/>
      <c r="F36" s="302"/>
      <c r="G36" s="302"/>
      <c r="H36" s="302"/>
      <c r="I36" s="302"/>
      <c r="J36" s="302"/>
      <c r="K36" s="303"/>
      <c r="L36" s="296" t="s">
        <v>76</v>
      </c>
      <c r="M36" s="296"/>
      <c r="N36" s="296"/>
      <c r="O36" s="424">
        <v>31.25</v>
      </c>
      <c r="P36" s="424"/>
      <c r="Q36" s="296" t="s">
        <v>77</v>
      </c>
      <c r="R36" s="296"/>
      <c r="S36" s="296"/>
      <c r="T36" s="424">
        <v>41.25</v>
      </c>
      <c r="U36" s="424"/>
      <c r="V36" s="70"/>
    </row>
    <row r="37" spans="1:22" ht="5.0999999999999996" customHeight="1">
      <c r="A37" s="30"/>
      <c r="B37" s="8"/>
      <c r="C37" s="71"/>
      <c r="D37" s="72"/>
      <c r="E37" s="72"/>
      <c r="F37" s="72"/>
      <c r="G37" s="72"/>
      <c r="H37" s="72"/>
      <c r="I37" s="72"/>
      <c r="J37" s="72"/>
      <c r="K37" s="76"/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5"/>
    </row>
  </sheetData>
  <mergeCells count="69"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D10:E10"/>
    <mergeCell ref="F10:J10"/>
    <mergeCell ref="D11:E11"/>
    <mergeCell ref="F11:J11"/>
    <mergeCell ref="D12:E12"/>
    <mergeCell ref="F12:J12"/>
    <mergeCell ref="F24:J24"/>
    <mergeCell ref="D25:E25"/>
    <mergeCell ref="F25:J25"/>
    <mergeCell ref="D26:E26"/>
    <mergeCell ref="F26:J26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34" zoomScaleNormal="100" workbookViewId="0">
      <selection activeCell="C3" sqref="C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10</v>
      </c>
    </row>
    <row r="2" spans="1:22" ht="20.100000000000001" customHeight="1">
      <c r="A2" s="44"/>
      <c r="B2" s="8"/>
      <c r="C2" s="208" t="s">
        <v>505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1:22" ht="20.100000000000001" customHeight="1">
      <c r="A3" s="8"/>
      <c r="B3" s="8"/>
      <c r="C3" s="44"/>
      <c r="D3" s="208" t="s">
        <v>163</v>
      </c>
      <c r="E3" s="208"/>
      <c r="F3" s="208"/>
      <c r="G3" s="20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0.100000000000001" customHeight="1">
      <c r="A4" s="8"/>
      <c r="B4" s="28"/>
      <c r="C4" s="28"/>
      <c r="D4" s="79" t="s">
        <v>164</v>
      </c>
      <c r="E4" s="308" t="s">
        <v>367</v>
      </c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</row>
    <row r="5" spans="1:22" ht="20.100000000000001" customHeight="1">
      <c r="A5" s="8"/>
      <c r="B5" s="28"/>
      <c r="C5" s="28"/>
      <c r="D5" s="79" t="s">
        <v>165</v>
      </c>
      <c r="E5" s="308" t="s">
        <v>368</v>
      </c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</row>
    <row r="6" spans="1:22" ht="20.100000000000001" customHeight="1">
      <c r="A6" s="8"/>
      <c r="B6" s="28"/>
      <c r="C6" s="28"/>
      <c r="D6" s="79" t="s">
        <v>166</v>
      </c>
      <c r="E6" s="308" t="s">
        <v>369</v>
      </c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</row>
    <row r="7" spans="1:22" ht="20.100000000000001" customHeight="1">
      <c r="A7" s="8"/>
      <c r="B7" s="28"/>
      <c r="C7" s="49"/>
      <c r="D7" s="79" t="s">
        <v>167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</row>
    <row r="8" spans="1:22" ht="20.100000000000001" customHeight="1">
      <c r="A8" s="8"/>
      <c r="B8" s="28"/>
      <c r="C8" s="49"/>
      <c r="D8" s="79" t="s">
        <v>168</v>
      </c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</row>
    <row r="9" spans="1:22" ht="9.9499999999999993" customHeight="1">
      <c r="A9" s="8"/>
      <c r="B9" s="28"/>
      <c r="C9" s="49"/>
      <c r="D9" s="77"/>
      <c r="E9" s="77"/>
      <c r="F9" s="78"/>
      <c r="G9" s="78"/>
      <c r="H9" s="78"/>
      <c r="I9" s="78"/>
      <c r="J9" s="78"/>
      <c r="K9" s="65"/>
      <c r="L9" s="65"/>
      <c r="M9" s="65"/>
      <c r="N9" s="65"/>
      <c r="O9" s="65"/>
      <c r="P9" s="65"/>
      <c r="Q9" s="65"/>
      <c r="R9" s="65"/>
      <c r="S9" s="65"/>
      <c r="T9" s="66"/>
      <c r="U9" s="66"/>
      <c r="V9" s="66"/>
    </row>
    <row r="10" spans="1:22" ht="20.100000000000001" customHeight="1">
      <c r="A10" s="8"/>
      <c r="B10" s="28"/>
      <c r="C10" s="49"/>
      <c r="D10" s="208" t="s">
        <v>172</v>
      </c>
      <c r="E10" s="208"/>
      <c r="F10" s="208"/>
      <c r="G10" s="208"/>
      <c r="H10" s="208"/>
      <c r="I10" s="208"/>
      <c r="J10" s="208"/>
      <c r="K10" s="208"/>
      <c r="L10" s="53" t="s">
        <v>31</v>
      </c>
      <c r="M10" s="35" t="s">
        <v>169</v>
      </c>
      <c r="N10" s="35"/>
      <c r="O10" s="80"/>
      <c r="P10" s="309" t="s">
        <v>170</v>
      </c>
      <c r="Q10" s="310"/>
      <c r="R10" s="35"/>
      <c r="S10" s="80"/>
      <c r="T10" s="311" t="s">
        <v>171</v>
      </c>
      <c r="U10" s="312"/>
      <c r="V10" s="312"/>
    </row>
    <row r="11" spans="1:22" ht="5.0999999999999996" customHeight="1">
      <c r="A11" s="8"/>
      <c r="B11" s="28"/>
      <c r="C11" s="49"/>
      <c r="D11" s="8"/>
      <c r="E11" s="8"/>
      <c r="F11" s="64"/>
      <c r="G11" s="64"/>
      <c r="H11" s="64"/>
      <c r="I11" s="64"/>
      <c r="J11" s="64"/>
      <c r="K11" s="35"/>
      <c r="L11" s="35"/>
      <c r="M11" s="35"/>
      <c r="N11" s="35"/>
      <c r="O11" s="35"/>
      <c r="P11" s="35"/>
      <c r="Q11" s="35"/>
      <c r="R11" s="35"/>
      <c r="S11" s="35"/>
      <c r="T11" s="62"/>
      <c r="U11" s="62"/>
      <c r="V11" s="62"/>
    </row>
    <row r="12" spans="1:22" ht="20.100000000000001" customHeight="1">
      <c r="A12" s="8"/>
      <c r="B12" s="28"/>
      <c r="C12" s="49"/>
      <c r="D12" s="208" t="s">
        <v>173</v>
      </c>
      <c r="E12" s="208"/>
      <c r="F12" s="208"/>
      <c r="G12" s="208"/>
      <c r="H12" s="208"/>
      <c r="I12" s="208"/>
      <c r="J12" s="208"/>
      <c r="K12" s="208"/>
      <c r="L12" s="208"/>
      <c r="M12" s="35"/>
      <c r="N12" s="35"/>
      <c r="O12" s="35"/>
      <c r="P12" s="35"/>
      <c r="Q12" s="35"/>
      <c r="R12" s="35"/>
      <c r="S12" s="35"/>
      <c r="T12" s="62"/>
      <c r="U12" s="62"/>
      <c r="V12" s="62"/>
    </row>
    <row r="13" spans="1:22" ht="20.100000000000001" customHeight="1">
      <c r="A13" s="8"/>
      <c r="B13" s="28"/>
      <c r="C13" s="49"/>
      <c r="D13" s="79" t="s">
        <v>164</v>
      </c>
      <c r="E13" s="275" t="s">
        <v>174</v>
      </c>
      <c r="F13" s="275"/>
      <c r="G13" s="275"/>
      <c r="H13" s="275"/>
      <c r="I13" s="275"/>
      <c r="J13" s="190" t="s">
        <v>435</v>
      </c>
      <c r="K13" s="190"/>
      <c r="L13" s="190"/>
      <c r="M13" s="190"/>
      <c r="N13" s="190"/>
      <c r="O13" s="190"/>
      <c r="P13" s="190"/>
      <c r="Q13" s="28"/>
      <c r="R13" s="46"/>
      <c r="S13" s="46"/>
      <c r="T13" s="46"/>
      <c r="U13" s="46"/>
      <c r="V13" s="46"/>
    </row>
    <row r="14" spans="1:22" ht="20.100000000000001" customHeight="1">
      <c r="A14" s="8"/>
      <c r="B14" s="28"/>
      <c r="C14" s="49"/>
      <c r="D14" s="79" t="s">
        <v>165</v>
      </c>
      <c r="E14" s="275" t="s">
        <v>175</v>
      </c>
      <c r="F14" s="275"/>
      <c r="G14" s="275"/>
      <c r="H14" s="275"/>
      <c r="I14" s="275"/>
      <c r="J14" s="275"/>
      <c r="K14" s="192" t="s">
        <v>370</v>
      </c>
      <c r="L14" s="192"/>
      <c r="M14" s="192"/>
      <c r="N14" s="192"/>
      <c r="O14" s="192"/>
      <c r="P14" s="192"/>
      <c r="Q14" s="28"/>
      <c r="R14" s="46"/>
      <c r="S14" s="46"/>
      <c r="T14" s="46"/>
      <c r="U14" s="46"/>
      <c r="V14" s="46"/>
    </row>
    <row r="15" spans="1:22" ht="20.100000000000001" customHeight="1">
      <c r="A15" s="8"/>
      <c r="B15" s="28"/>
      <c r="C15" s="49"/>
      <c r="D15" s="79" t="s">
        <v>166</v>
      </c>
      <c r="E15" s="275" t="s">
        <v>176</v>
      </c>
      <c r="F15" s="275"/>
      <c r="G15" s="275"/>
      <c r="H15" s="275"/>
      <c r="I15" s="275"/>
      <c r="J15" s="275"/>
      <c r="K15" s="275"/>
      <c r="L15" s="192">
        <v>7</v>
      </c>
      <c r="M15" s="192"/>
      <c r="N15" s="275" t="s">
        <v>177</v>
      </c>
      <c r="O15" s="275"/>
      <c r="P15" s="275"/>
      <c r="Q15" s="275"/>
      <c r="R15" s="46"/>
      <c r="S15" s="46"/>
      <c r="T15" s="46"/>
      <c r="U15" s="46"/>
      <c r="V15" s="46"/>
    </row>
    <row r="16" spans="1:22" ht="20.100000000000001" customHeight="1">
      <c r="A16" s="8"/>
      <c r="B16" s="28"/>
      <c r="C16" s="49"/>
      <c r="D16" s="79" t="s">
        <v>167</v>
      </c>
      <c r="E16" s="275" t="s">
        <v>178</v>
      </c>
      <c r="F16" s="275"/>
      <c r="G16" s="275"/>
      <c r="H16" s="275"/>
      <c r="I16" s="275"/>
      <c r="J16" s="275"/>
      <c r="K16" s="275"/>
      <c r="L16" s="192">
        <v>4</v>
      </c>
      <c r="M16" s="192"/>
      <c r="N16" s="275" t="s">
        <v>177</v>
      </c>
      <c r="O16" s="275"/>
      <c r="P16" s="275"/>
      <c r="Q16" s="275"/>
      <c r="R16" s="46"/>
      <c r="S16" s="46"/>
      <c r="T16" s="46"/>
      <c r="U16" s="46"/>
      <c r="V16" s="46"/>
    </row>
    <row r="17" spans="1:22" ht="20.100000000000001" customHeight="1">
      <c r="A17" s="8"/>
      <c r="B17" s="28"/>
      <c r="C17" s="49"/>
      <c r="D17" s="79" t="s">
        <v>168</v>
      </c>
      <c r="E17" s="28" t="s">
        <v>179</v>
      </c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spans="1:22" ht="5.0999999999999996" customHeight="1">
      <c r="A18" s="8"/>
      <c r="B18" s="28"/>
      <c r="C18" s="49"/>
      <c r="D18" s="8"/>
      <c r="E18" s="8"/>
      <c r="F18" s="64"/>
      <c r="G18" s="64"/>
      <c r="H18" s="64"/>
      <c r="I18" s="64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62"/>
      <c r="U18" s="62"/>
      <c r="V18" s="62"/>
    </row>
    <row r="19" spans="1:22" ht="20.100000000000001" customHeight="1">
      <c r="A19" s="8"/>
      <c r="B19" s="28"/>
      <c r="C19" s="49"/>
      <c r="D19" s="208" t="s">
        <v>172</v>
      </c>
      <c r="E19" s="208"/>
      <c r="F19" s="208"/>
      <c r="G19" s="208"/>
      <c r="H19" s="208"/>
      <c r="I19" s="208"/>
      <c r="J19" s="208"/>
      <c r="K19" s="208"/>
      <c r="L19" s="53" t="s">
        <v>31</v>
      </c>
      <c r="M19" s="35" t="s">
        <v>169</v>
      </c>
      <c r="N19" s="35"/>
      <c r="O19" s="80"/>
      <c r="P19" s="309" t="s">
        <v>170</v>
      </c>
      <c r="Q19" s="310"/>
      <c r="R19" s="35"/>
      <c r="S19" s="80"/>
      <c r="T19" s="311" t="s">
        <v>171</v>
      </c>
      <c r="U19" s="312"/>
      <c r="V19" s="312"/>
    </row>
    <row r="20" spans="1:22" ht="9.9499999999999993" customHeight="1">
      <c r="A20" s="8"/>
      <c r="B20" s="28"/>
      <c r="C20" s="49"/>
      <c r="D20" s="8"/>
      <c r="E20" s="8"/>
      <c r="F20" s="64"/>
      <c r="G20" s="64"/>
      <c r="H20" s="64"/>
      <c r="I20" s="64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62"/>
      <c r="U20" s="62"/>
      <c r="V20" s="62"/>
    </row>
    <row r="21" spans="1:22" ht="20.100000000000001" customHeight="1">
      <c r="A21" s="8"/>
      <c r="B21" s="28"/>
      <c r="C21" s="28"/>
      <c r="D21" s="208" t="s">
        <v>180</v>
      </c>
      <c r="E21" s="208"/>
      <c r="F21" s="208"/>
      <c r="G21" s="208"/>
      <c r="H21" s="208"/>
      <c r="I21" s="208"/>
      <c r="J21" s="208"/>
      <c r="K21" s="208"/>
      <c r="L21" s="208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20.100000000000001" customHeight="1">
      <c r="A22" s="30"/>
      <c r="B22" s="8"/>
      <c r="C22" s="28"/>
      <c r="D22" s="79" t="s">
        <v>164</v>
      </c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</row>
    <row r="23" spans="1:22" ht="20.100000000000001" customHeight="1">
      <c r="A23" s="8"/>
      <c r="B23" s="8"/>
      <c r="C23" s="28"/>
      <c r="D23" s="79" t="s">
        <v>165</v>
      </c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</row>
    <row r="24" spans="1:22" ht="20.100000000000001" customHeight="1">
      <c r="A24" s="8"/>
      <c r="B24" s="8"/>
      <c r="C24" s="28"/>
      <c r="D24" s="79" t="s">
        <v>166</v>
      </c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8"/>
      <c r="U24" s="308"/>
      <c r="V24" s="308"/>
    </row>
    <row r="25" spans="1:22" ht="5.0999999999999996" customHeight="1">
      <c r="A25" s="30"/>
      <c r="B25" s="8"/>
      <c r="C25" s="49"/>
      <c r="D25" s="77"/>
      <c r="E25" s="77"/>
      <c r="F25" s="78"/>
      <c r="G25" s="78"/>
      <c r="H25" s="78"/>
      <c r="I25" s="78"/>
      <c r="J25" s="78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6"/>
      <c r="V25" s="66"/>
    </row>
    <row r="26" spans="1:22" ht="20.100000000000001" customHeight="1">
      <c r="A26" s="30"/>
      <c r="B26" s="8"/>
      <c r="C26" s="49"/>
      <c r="D26" s="208" t="s">
        <v>172</v>
      </c>
      <c r="E26" s="208"/>
      <c r="F26" s="208"/>
      <c r="G26" s="208"/>
      <c r="H26" s="208"/>
      <c r="I26" s="208"/>
      <c r="J26" s="208"/>
      <c r="K26" s="208"/>
      <c r="L26" s="80"/>
      <c r="M26" s="35" t="s">
        <v>169</v>
      </c>
      <c r="N26" s="35"/>
      <c r="O26" s="80"/>
      <c r="P26" s="309" t="s">
        <v>170</v>
      </c>
      <c r="Q26" s="310"/>
      <c r="R26" s="35"/>
      <c r="S26" s="80"/>
      <c r="T26" s="311" t="s">
        <v>171</v>
      </c>
      <c r="U26" s="312"/>
      <c r="V26" s="312"/>
    </row>
    <row r="27" spans="1:22" ht="9.9499999999999993" customHeight="1">
      <c r="A27" s="30"/>
      <c r="B27" s="8"/>
      <c r="C27" s="49"/>
      <c r="D27" s="8"/>
      <c r="E27" s="8"/>
      <c r="F27" s="64"/>
      <c r="G27" s="64"/>
      <c r="H27" s="64"/>
      <c r="I27" s="64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62"/>
      <c r="U27" s="62"/>
      <c r="V27" s="62"/>
    </row>
    <row r="28" spans="1:22" ht="20.100000000000001" customHeight="1">
      <c r="A28" s="30"/>
      <c r="B28" s="8"/>
      <c r="C28" s="49"/>
      <c r="D28" s="208" t="s">
        <v>181</v>
      </c>
      <c r="E28" s="208"/>
      <c r="F28" s="208"/>
      <c r="G28" s="208"/>
      <c r="H28" s="208"/>
      <c r="I28" s="208"/>
      <c r="J28" s="208"/>
      <c r="K28" s="208"/>
      <c r="L28" s="208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0.100000000000001" customHeight="1">
      <c r="A29" s="30"/>
      <c r="B29" s="8"/>
      <c r="C29" s="49"/>
      <c r="D29" s="79" t="s">
        <v>164</v>
      </c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</row>
    <row r="30" spans="1:22" ht="20.100000000000001" customHeight="1">
      <c r="A30" s="30"/>
      <c r="B30" s="8"/>
      <c r="C30" s="49"/>
      <c r="D30" s="79" t="s">
        <v>165</v>
      </c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  <c r="S30" s="308"/>
      <c r="T30" s="308"/>
      <c r="U30" s="308"/>
      <c r="V30" s="308"/>
    </row>
    <row r="31" spans="1:22" ht="20.100000000000001" customHeight="1">
      <c r="A31" s="30"/>
      <c r="B31" s="8"/>
      <c r="C31" s="49"/>
      <c r="D31" s="79" t="s">
        <v>166</v>
      </c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</row>
    <row r="32" spans="1:22" ht="5.0999999999999996" customHeight="1">
      <c r="A32" s="30"/>
      <c r="B32" s="8"/>
      <c r="C32" s="49"/>
      <c r="D32" s="77"/>
      <c r="E32" s="77"/>
      <c r="F32" s="78"/>
      <c r="G32" s="78"/>
      <c r="H32" s="78"/>
      <c r="I32" s="78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</row>
    <row r="33" spans="1:22" ht="20.100000000000001" customHeight="1">
      <c r="A33" s="30"/>
      <c r="B33" s="8"/>
      <c r="C33" s="28"/>
      <c r="D33" s="208" t="s">
        <v>172</v>
      </c>
      <c r="E33" s="208"/>
      <c r="F33" s="208"/>
      <c r="G33" s="208"/>
      <c r="H33" s="208"/>
      <c r="I33" s="208"/>
      <c r="J33" s="208"/>
      <c r="K33" s="208"/>
      <c r="L33" s="80"/>
      <c r="M33" s="35" t="s">
        <v>169</v>
      </c>
      <c r="N33" s="35"/>
      <c r="O33" s="80"/>
      <c r="P33" s="309" t="s">
        <v>170</v>
      </c>
      <c r="Q33" s="310"/>
      <c r="R33" s="35"/>
      <c r="S33" s="80"/>
      <c r="T33" s="311" t="s">
        <v>171</v>
      </c>
      <c r="U33" s="312"/>
      <c r="V33" s="312"/>
    </row>
    <row r="34" spans="1:22" ht="9.9499999999999993" customHeight="1">
      <c r="A34" s="30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20.100000000000001" customHeight="1">
      <c r="A35" s="30"/>
      <c r="B35" s="8"/>
      <c r="C35" s="28"/>
      <c r="D35" s="208" t="s">
        <v>182</v>
      </c>
      <c r="E35" s="208"/>
      <c r="F35" s="208"/>
      <c r="G35" s="208"/>
      <c r="H35" s="208"/>
      <c r="I35" s="208"/>
      <c r="J35" s="208"/>
      <c r="K35" s="208"/>
      <c r="L35" s="208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>
      <c r="A36" s="30"/>
      <c r="B36" s="8"/>
      <c r="C36" s="28"/>
      <c r="D36" s="79" t="s">
        <v>164</v>
      </c>
      <c r="E36" s="308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2564</v>
      </c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</row>
    <row r="37" spans="1:22" ht="20.100000000000001" customHeight="1">
      <c r="A37" s="30"/>
      <c r="B37" s="8"/>
      <c r="C37" s="28"/>
      <c r="D37" s="79" t="s">
        <v>165</v>
      </c>
      <c r="E37" s="308" t="s">
        <v>367</v>
      </c>
      <c r="F37" s="308"/>
      <c r="G37" s="308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</row>
    <row r="38" spans="1:22" ht="20.100000000000001" customHeight="1">
      <c r="A38" s="30"/>
      <c r="B38" s="8"/>
      <c r="C38" s="28"/>
      <c r="D38" s="79" t="s">
        <v>166</v>
      </c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</row>
    <row r="39" spans="1:22" ht="20.100000000000001" customHeight="1">
      <c r="A39" s="30"/>
      <c r="B39" s="8"/>
      <c r="C39" s="28"/>
      <c r="D39" s="77"/>
      <c r="E39" s="77"/>
      <c r="F39" s="78"/>
      <c r="G39" s="78"/>
      <c r="H39" s="78"/>
      <c r="I39" s="78"/>
      <c r="J39" s="78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</row>
    <row r="40" spans="1:22" ht="20.100000000000001" customHeight="1">
      <c r="A40" s="30"/>
      <c r="B40" s="8"/>
      <c r="C40" s="28"/>
      <c r="D40" s="208" t="s">
        <v>172</v>
      </c>
      <c r="E40" s="208"/>
      <c r="F40" s="208"/>
      <c r="G40" s="208"/>
      <c r="H40" s="208"/>
      <c r="I40" s="208"/>
      <c r="J40" s="208"/>
      <c r="K40" s="208"/>
      <c r="L40" s="80" t="s">
        <v>31</v>
      </c>
      <c r="M40" s="35" t="s">
        <v>169</v>
      </c>
      <c r="N40" s="35"/>
      <c r="O40" s="80"/>
      <c r="P40" s="309" t="s">
        <v>170</v>
      </c>
      <c r="Q40" s="310"/>
      <c r="R40" s="35"/>
      <c r="S40" s="80"/>
      <c r="T40" s="311" t="s">
        <v>171</v>
      </c>
      <c r="U40" s="312"/>
      <c r="V40" s="312"/>
    </row>
    <row r="41" spans="1:22" ht="20.100000000000001" customHeight="1">
      <c r="A41" s="30"/>
      <c r="B41" s="8"/>
      <c r="C41" s="49"/>
      <c r="D41" s="49"/>
      <c r="E41" s="49"/>
      <c r="F41" s="49"/>
      <c r="G41" s="49"/>
      <c r="H41" s="49"/>
      <c r="I41" s="49"/>
      <c r="J41" s="49"/>
      <c r="K41" s="49"/>
      <c r="L41" s="67"/>
      <c r="M41" s="67"/>
      <c r="N41" s="67"/>
      <c r="O41" s="67"/>
      <c r="P41" s="67"/>
      <c r="Q41" s="68"/>
      <c r="R41" s="68"/>
      <c r="S41" s="68"/>
      <c r="T41" s="68"/>
      <c r="U41" s="68"/>
      <c r="V41" s="68"/>
    </row>
  </sheetData>
  <mergeCells count="46"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  <mergeCell ref="E15:K15"/>
    <mergeCell ref="L15:M15"/>
    <mergeCell ref="N15:Q15"/>
    <mergeCell ref="E16:K16"/>
    <mergeCell ref="L16:M16"/>
    <mergeCell ref="N16:Q16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22"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11</v>
      </c>
    </row>
    <row r="2" spans="1:22" ht="20.100000000000001" customHeight="1">
      <c r="A2" s="44"/>
      <c r="B2" s="214" t="s">
        <v>506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20.100000000000001" customHeight="1">
      <c r="A3" s="8"/>
      <c r="B3" s="324" t="s">
        <v>183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1.95" customHeight="1">
      <c r="A5" s="8"/>
      <c r="B5" s="209" t="s">
        <v>65</v>
      </c>
      <c r="C5" s="209" t="s">
        <v>184</v>
      </c>
      <c r="D5" s="209"/>
      <c r="E5" s="209"/>
      <c r="F5" s="209"/>
      <c r="G5" s="209"/>
      <c r="H5" s="209"/>
      <c r="I5" s="209"/>
      <c r="J5" s="209"/>
      <c r="K5" s="209"/>
      <c r="L5" s="209"/>
      <c r="M5" s="276" t="s">
        <v>185</v>
      </c>
      <c r="N5" s="276"/>
      <c r="O5" s="276"/>
      <c r="P5" s="276"/>
      <c r="Q5" s="276"/>
      <c r="R5" s="276"/>
      <c r="S5" s="276"/>
      <c r="T5" s="276"/>
      <c r="U5" s="276"/>
      <c r="V5" s="276"/>
    </row>
    <row r="6" spans="1:22" ht="39.950000000000003" customHeight="1">
      <c r="A6" s="8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70" t="s">
        <v>137</v>
      </c>
      <c r="N6" s="270"/>
      <c r="O6" s="270" t="s">
        <v>143</v>
      </c>
      <c r="P6" s="270"/>
      <c r="Q6" s="270" t="s">
        <v>144</v>
      </c>
      <c r="R6" s="270"/>
      <c r="S6" s="270" t="s">
        <v>145</v>
      </c>
      <c r="T6" s="270"/>
      <c r="U6" s="270" t="s">
        <v>146</v>
      </c>
      <c r="V6" s="270"/>
    </row>
    <row r="7" spans="1:22" ht="20.100000000000001" customHeight="1">
      <c r="A7" s="8"/>
      <c r="B7" s="81">
        <v>1</v>
      </c>
      <c r="C7" s="321" t="s">
        <v>198</v>
      </c>
      <c r="D7" s="322"/>
      <c r="E7" s="322"/>
      <c r="F7" s="322"/>
      <c r="G7" s="322"/>
      <c r="H7" s="322"/>
      <c r="I7" s="322"/>
      <c r="J7" s="322"/>
      <c r="K7" s="322"/>
      <c r="L7" s="323"/>
      <c r="M7" s="251">
        <v>37</v>
      </c>
      <c r="N7" s="253"/>
      <c r="O7" s="251">
        <v>20</v>
      </c>
      <c r="P7" s="253"/>
      <c r="Q7" s="251">
        <v>30</v>
      </c>
      <c r="R7" s="253"/>
      <c r="S7" s="251">
        <v>10</v>
      </c>
      <c r="T7" s="253"/>
      <c r="U7" s="251">
        <v>10</v>
      </c>
      <c r="V7" s="253"/>
    </row>
    <row r="8" spans="1:22" ht="20.100000000000001" customHeight="1">
      <c r="A8" s="8"/>
      <c r="B8" s="81">
        <f>B7+1</f>
        <v>2</v>
      </c>
      <c r="C8" s="321" t="s">
        <v>197</v>
      </c>
      <c r="D8" s="322"/>
      <c r="E8" s="322"/>
      <c r="F8" s="322"/>
      <c r="G8" s="322"/>
      <c r="H8" s="322"/>
      <c r="I8" s="322"/>
      <c r="J8" s="322"/>
      <c r="K8" s="322"/>
      <c r="L8" s="323"/>
      <c r="M8" s="251">
        <v>15</v>
      </c>
      <c r="N8" s="253"/>
      <c r="O8" s="251">
        <v>30</v>
      </c>
      <c r="P8" s="253"/>
      <c r="Q8" s="251">
        <v>42</v>
      </c>
      <c r="R8" s="253"/>
      <c r="S8" s="251">
        <v>20</v>
      </c>
      <c r="T8" s="253"/>
      <c r="U8" s="251">
        <v>10</v>
      </c>
      <c r="V8" s="253"/>
    </row>
    <row r="9" spans="1:22" ht="20.100000000000001" customHeight="1">
      <c r="A9" s="8"/>
      <c r="B9" s="81">
        <f t="shared" ref="B9:B26" si="0">B8+1</f>
        <v>3</v>
      </c>
      <c r="C9" s="321" t="s">
        <v>196</v>
      </c>
      <c r="D9" s="322"/>
      <c r="E9" s="322"/>
      <c r="F9" s="322"/>
      <c r="G9" s="322"/>
      <c r="H9" s="322"/>
      <c r="I9" s="322"/>
      <c r="J9" s="322"/>
      <c r="K9" s="322"/>
      <c r="L9" s="323"/>
      <c r="M9" s="251">
        <v>20</v>
      </c>
      <c r="N9" s="253"/>
      <c r="O9" s="251">
        <v>42</v>
      </c>
      <c r="P9" s="253"/>
      <c r="Q9" s="251">
        <v>24</v>
      </c>
      <c r="R9" s="253"/>
      <c r="S9" s="251">
        <v>12</v>
      </c>
      <c r="T9" s="253"/>
      <c r="U9" s="251">
        <v>9</v>
      </c>
      <c r="V9" s="253"/>
    </row>
    <row r="10" spans="1:22" ht="39.950000000000003" customHeight="1">
      <c r="A10" s="8"/>
      <c r="B10" s="81">
        <f t="shared" si="0"/>
        <v>4</v>
      </c>
      <c r="C10" s="318" t="s">
        <v>195</v>
      </c>
      <c r="D10" s="319"/>
      <c r="E10" s="319"/>
      <c r="F10" s="319"/>
      <c r="G10" s="319"/>
      <c r="H10" s="319"/>
      <c r="I10" s="319"/>
      <c r="J10" s="319"/>
      <c r="K10" s="319"/>
      <c r="L10" s="320"/>
      <c r="M10" s="251">
        <v>47</v>
      </c>
      <c r="N10" s="253"/>
      <c r="O10" s="251">
        <v>21</v>
      </c>
      <c r="P10" s="253"/>
      <c r="Q10" s="251">
        <v>17</v>
      </c>
      <c r="R10" s="253"/>
      <c r="S10" s="251">
        <v>14</v>
      </c>
      <c r="T10" s="253"/>
      <c r="U10" s="251">
        <v>8</v>
      </c>
      <c r="V10" s="253"/>
    </row>
    <row r="11" spans="1:22" ht="20.100000000000001" customHeight="1">
      <c r="A11" s="8"/>
      <c r="B11" s="81">
        <f t="shared" si="0"/>
        <v>5</v>
      </c>
      <c r="C11" s="321" t="s">
        <v>194</v>
      </c>
      <c r="D11" s="322"/>
      <c r="E11" s="322"/>
      <c r="F11" s="322"/>
      <c r="G11" s="322"/>
      <c r="H11" s="322"/>
      <c r="I11" s="322"/>
      <c r="J11" s="322"/>
      <c r="K11" s="322"/>
      <c r="L11" s="323"/>
      <c r="M11" s="251">
        <v>54</v>
      </c>
      <c r="N11" s="253"/>
      <c r="O11" s="251">
        <v>34</v>
      </c>
      <c r="P11" s="253"/>
      <c r="Q11" s="251">
        <v>14</v>
      </c>
      <c r="R11" s="253"/>
      <c r="S11" s="251">
        <v>4</v>
      </c>
      <c r="T11" s="253"/>
      <c r="U11" s="251">
        <v>1</v>
      </c>
      <c r="V11" s="253"/>
    </row>
    <row r="12" spans="1:22" ht="39.950000000000003" customHeight="1">
      <c r="A12" s="8"/>
      <c r="B12" s="81">
        <f t="shared" si="0"/>
        <v>6</v>
      </c>
      <c r="C12" s="318" t="s">
        <v>193</v>
      </c>
      <c r="D12" s="319"/>
      <c r="E12" s="319"/>
      <c r="F12" s="319"/>
      <c r="G12" s="319"/>
      <c r="H12" s="319"/>
      <c r="I12" s="319"/>
      <c r="J12" s="319"/>
      <c r="K12" s="319"/>
      <c r="L12" s="320"/>
      <c r="M12" s="251">
        <v>21</v>
      </c>
      <c r="N12" s="253"/>
      <c r="O12" s="251">
        <v>37</v>
      </c>
      <c r="P12" s="253"/>
      <c r="Q12" s="251">
        <v>39</v>
      </c>
      <c r="R12" s="253"/>
      <c r="S12" s="251">
        <v>8</v>
      </c>
      <c r="T12" s="253"/>
      <c r="U12" s="251">
        <v>2</v>
      </c>
      <c r="V12" s="253"/>
    </row>
    <row r="13" spans="1:22" ht="39.950000000000003" customHeight="1">
      <c r="A13" s="8"/>
      <c r="B13" s="81">
        <f t="shared" si="0"/>
        <v>7</v>
      </c>
      <c r="C13" s="318" t="s">
        <v>192</v>
      </c>
      <c r="D13" s="319"/>
      <c r="E13" s="319"/>
      <c r="F13" s="319"/>
      <c r="G13" s="319"/>
      <c r="H13" s="319"/>
      <c r="I13" s="319"/>
      <c r="J13" s="319"/>
      <c r="K13" s="319"/>
      <c r="L13" s="320"/>
      <c r="M13" s="251">
        <v>39</v>
      </c>
      <c r="N13" s="253"/>
      <c r="O13" s="251">
        <v>53</v>
      </c>
      <c r="P13" s="253"/>
      <c r="Q13" s="251">
        <v>10</v>
      </c>
      <c r="R13" s="253"/>
      <c r="S13" s="251">
        <v>4</v>
      </c>
      <c r="T13" s="253"/>
      <c r="U13" s="251">
        <v>1</v>
      </c>
      <c r="V13" s="253"/>
    </row>
    <row r="14" spans="1:22" ht="39.950000000000003" customHeight="1">
      <c r="A14" s="8"/>
      <c r="B14" s="81">
        <f t="shared" si="0"/>
        <v>8</v>
      </c>
      <c r="C14" s="318" t="s">
        <v>191</v>
      </c>
      <c r="D14" s="319"/>
      <c r="E14" s="319"/>
      <c r="F14" s="319"/>
      <c r="G14" s="319"/>
      <c r="H14" s="319"/>
      <c r="I14" s="319"/>
      <c r="J14" s="319"/>
      <c r="K14" s="319"/>
      <c r="L14" s="320"/>
      <c r="M14" s="251">
        <v>28</v>
      </c>
      <c r="N14" s="253"/>
      <c r="O14" s="251">
        <v>39</v>
      </c>
      <c r="P14" s="253"/>
      <c r="Q14" s="251">
        <v>34</v>
      </c>
      <c r="R14" s="253"/>
      <c r="S14" s="251">
        <v>4</v>
      </c>
      <c r="T14" s="253"/>
      <c r="U14" s="251">
        <v>2</v>
      </c>
      <c r="V14" s="253"/>
    </row>
    <row r="15" spans="1:22" ht="39.950000000000003" customHeight="1">
      <c r="A15" s="8"/>
      <c r="B15" s="81">
        <f t="shared" si="0"/>
        <v>9</v>
      </c>
      <c r="C15" s="318" t="s">
        <v>190</v>
      </c>
      <c r="D15" s="319"/>
      <c r="E15" s="319"/>
      <c r="F15" s="319"/>
      <c r="G15" s="319"/>
      <c r="H15" s="319"/>
      <c r="I15" s="319"/>
      <c r="J15" s="319"/>
      <c r="K15" s="319"/>
      <c r="L15" s="320"/>
      <c r="M15" s="251">
        <v>47</v>
      </c>
      <c r="N15" s="253"/>
      <c r="O15" s="251">
        <v>49</v>
      </c>
      <c r="P15" s="253"/>
      <c r="Q15" s="251">
        <v>10</v>
      </c>
      <c r="R15" s="253"/>
      <c r="S15" s="251">
        <v>1</v>
      </c>
      <c r="T15" s="253"/>
      <c r="U15" s="251">
        <v>0</v>
      </c>
      <c r="V15" s="253"/>
    </row>
    <row r="16" spans="1:22" ht="20.100000000000001" customHeight="1">
      <c r="A16" s="8"/>
      <c r="B16" s="81">
        <f t="shared" si="0"/>
        <v>10</v>
      </c>
      <c r="C16" s="321" t="s">
        <v>189</v>
      </c>
      <c r="D16" s="322"/>
      <c r="E16" s="322"/>
      <c r="F16" s="322"/>
      <c r="G16" s="322"/>
      <c r="H16" s="322"/>
      <c r="I16" s="322"/>
      <c r="J16" s="322"/>
      <c r="K16" s="322"/>
      <c r="L16" s="323"/>
      <c r="M16" s="251">
        <v>20</v>
      </c>
      <c r="N16" s="253"/>
      <c r="O16" s="251">
        <v>34</v>
      </c>
      <c r="P16" s="253"/>
      <c r="Q16" s="251">
        <v>42</v>
      </c>
      <c r="R16" s="253"/>
      <c r="S16" s="251">
        <v>10</v>
      </c>
      <c r="T16" s="253"/>
      <c r="U16" s="251">
        <v>1</v>
      </c>
      <c r="V16" s="253"/>
    </row>
    <row r="17" spans="1:22" ht="39.950000000000003" customHeight="1">
      <c r="A17" s="8"/>
      <c r="B17" s="81">
        <f t="shared" si="0"/>
        <v>11</v>
      </c>
      <c r="C17" s="318" t="s">
        <v>188</v>
      </c>
      <c r="D17" s="319"/>
      <c r="E17" s="319"/>
      <c r="F17" s="319"/>
      <c r="G17" s="319"/>
      <c r="H17" s="319"/>
      <c r="I17" s="319"/>
      <c r="J17" s="319"/>
      <c r="K17" s="319"/>
      <c r="L17" s="320"/>
      <c r="M17" s="251">
        <v>24</v>
      </c>
      <c r="N17" s="253"/>
      <c r="O17" s="251">
        <v>46</v>
      </c>
      <c r="P17" s="253"/>
      <c r="Q17" s="251">
        <v>27</v>
      </c>
      <c r="R17" s="253"/>
      <c r="S17" s="251">
        <v>6</v>
      </c>
      <c r="T17" s="253"/>
      <c r="U17" s="251">
        <v>4</v>
      </c>
      <c r="V17" s="253"/>
    </row>
    <row r="18" spans="1:22" ht="19.5" customHeight="1">
      <c r="A18" s="8"/>
      <c r="B18" s="81">
        <f t="shared" si="0"/>
        <v>12</v>
      </c>
      <c r="C18" s="318" t="s">
        <v>187</v>
      </c>
      <c r="D18" s="319"/>
      <c r="E18" s="319"/>
      <c r="F18" s="319"/>
      <c r="G18" s="319"/>
      <c r="H18" s="319"/>
      <c r="I18" s="319"/>
      <c r="J18" s="319"/>
      <c r="K18" s="319"/>
      <c r="L18" s="320"/>
      <c r="M18" s="251">
        <v>38</v>
      </c>
      <c r="N18" s="253"/>
      <c r="O18" s="251">
        <v>52</v>
      </c>
      <c r="P18" s="253"/>
      <c r="Q18" s="251">
        <v>10</v>
      </c>
      <c r="R18" s="253"/>
      <c r="S18" s="251">
        <v>4</v>
      </c>
      <c r="T18" s="253"/>
      <c r="U18" s="251">
        <v>3</v>
      </c>
      <c r="V18" s="253"/>
    </row>
    <row r="19" spans="1:22" ht="19.5" customHeight="1">
      <c r="A19" s="8"/>
      <c r="B19" s="81">
        <f t="shared" si="0"/>
        <v>13</v>
      </c>
      <c r="C19" s="318" t="s">
        <v>199</v>
      </c>
      <c r="D19" s="319"/>
      <c r="E19" s="319"/>
      <c r="F19" s="319"/>
      <c r="G19" s="319"/>
      <c r="H19" s="319"/>
      <c r="I19" s="319"/>
      <c r="J19" s="319"/>
      <c r="K19" s="319"/>
      <c r="L19" s="320"/>
      <c r="M19" s="251">
        <v>46</v>
      </c>
      <c r="N19" s="253"/>
      <c r="O19" s="251">
        <v>37</v>
      </c>
      <c r="P19" s="253"/>
      <c r="Q19" s="251">
        <v>15</v>
      </c>
      <c r="R19" s="253"/>
      <c r="S19" s="251">
        <v>7</v>
      </c>
      <c r="T19" s="253"/>
      <c r="U19" s="251">
        <v>2</v>
      </c>
      <c r="V19" s="253"/>
    </row>
    <row r="20" spans="1:22" ht="39.950000000000003" customHeight="1">
      <c r="A20" s="30"/>
      <c r="B20" s="81">
        <f t="shared" si="0"/>
        <v>14</v>
      </c>
      <c r="C20" s="318" t="s">
        <v>200</v>
      </c>
      <c r="D20" s="319"/>
      <c r="E20" s="319"/>
      <c r="F20" s="319"/>
      <c r="G20" s="319"/>
      <c r="H20" s="319"/>
      <c r="I20" s="319"/>
      <c r="J20" s="319"/>
      <c r="K20" s="319"/>
      <c r="L20" s="320"/>
      <c r="M20" s="251">
        <v>35</v>
      </c>
      <c r="N20" s="253"/>
      <c r="O20" s="251">
        <v>59</v>
      </c>
      <c r="P20" s="253"/>
      <c r="Q20" s="251">
        <v>8</v>
      </c>
      <c r="R20" s="253"/>
      <c r="S20" s="251">
        <v>4</v>
      </c>
      <c r="T20" s="253"/>
      <c r="U20" s="251">
        <v>1</v>
      </c>
      <c r="V20" s="253"/>
    </row>
    <row r="21" spans="1:22" ht="20.100000000000001" customHeight="1">
      <c r="A21" s="8"/>
      <c r="B21" s="81">
        <f t="shared" si="0"/>
        <v>15</v>
      </c>
      <c r="C21" s="318" t="s">
        <v>201</v>
      </c>
      <c r="D21" s="319"/>
      <c r="E21" s="319"/>
      <c r="F21" s="319"/>
      <c r="G21" s="319"/>
      <c r="H21" s="319"/>
      <c r="I21" s="319"/>
      <c r="J21" s="319"/>
      <c r="K21" s="319"/>
      <c r="L21" s="320"/>
      <c r="M21" s="251">
        <v>39</v>
      </c>
      <c r="N21" s="253"/>
      <c r="O21" s="251">
        <v>41</v>
      </c>
      <c r="P21" s="253"/>
      <c r="Q21" s="251">
        <v>25</v>
      </c>
      <c r="R21" s="253"/>
      <c r="S21" s="251">
        <v>1</v>
      </c>
      <c r="T21" s="253"/>
      <c r="U21" s="251">
        <v>1</v>
      </c>
      <c r="V21" s="253"/>
    </row>
    <row r="22" spans="1:22" ht="20.100000000000001" customHeight="1">
      <c r="A22" s="8"/>
      <c r="B22" s="81">
        <f t="shared" si="0"/>
        <v>16</v>
      </c>
      <c r="C22" s="318" t="s">
        <v>202</v>
      </c>
      <c r="D22" s="319"/>
      <c r="E22" s="319"/>
      <c r="F22" s="319"/>
      <c r="G22" s="319"/>
      <c r="H22" s="319"/>
      <c r="I22" s="319"/>
      <c r="J22" s="319"/>
      <c r="K22" s="319"/>
      <c r="L22" s="320"/>
      <c r="M22" s="251">
        <v>21</v>
      </c>
      <c r="N22" s="253"/>
      <c r="O22" s="251">
        <v>34</v>
      </c>
      <c r="P22" s="253"/>
      <c r="Q22" s="251">
        <v>46</v>
      </c>
      <c r="R22" s="253"/>
      <c r="S22" s="251">
        <v>4</v>
      </c>
      <c r="T22" s="253"/>
      <c r="U22" s="251">
        <v>2</v>
      </c>
      <c r="V22" s="253"/>
    </row>
    <row r="23" spans="1:22" ht="39.950000000000003" customHeight="1">
      <c r="A23" s="30"/>
      <c r="B23" s="81">
        <f t="shared" si="0"/>
        <v>17</v>
      </c>
      <c r="C23" s="318" t="s">
        <v>203</v>
      </c>
      <c r="D23" s="319"/>
      <c r="E23" s="319"/>
      <c r="F23" s="319"/>
      <c r="G23" s="319"/>
      <c r="H23" s="319"/>
      <c r="I23" s="319"/>
      <c r="J23" s="319"/>
      <c r="K23" s="319"/>
      <c r="L23" s="320"/>
      <c r="M23" s="251">
        <v>32</v>
      </c>
      <c r="N23" s="253"/>
      <c r="O23" s="251">
        <v>49</v>
      </c>
      <c r="P23" s="253"/>
      <c r="Q23" s="251">
        <v>22</v>
      </c>
      <c r="R23" s="253"/>
      <c r="S23" s="251">
        <v>3</v>
      </c>
      <c r="T23" s="253"/>
      <c r="U23" s="251">
        <v>1</v>
      </c>
      <c r="V23" s="253"/>
    </row>
    <row r="24" spans="1:22" ht="20.100000000000001" customHeight="1">
      <c r="A24" s="30"/>
      <c r="B24" s="81">
        <f t="shared" si="0"/>
        <v>18</v>
      </c>
      <c r="C24" s="318" t="s">
        <v>204</v>
      </c>
      <c r="D24" s="319"/>
      <c r="E24" s="319"/>
      <c r="F24" s="319"/>
      <c r="G24" s="319"/>
      <c r="H24" s="319"/>
      <c r="I24" s="319"/>
      <c r="J24" s="319"/>
      <c r="K24" s="319"/>
      <c r="L24" s="320"/>
      <c r="M24" s="251">
        <v>62</v>
      </c>
      <c r="N24" s="253"/>
      <c r="O24" s="251">
        <v>37</v>
      </c>
      <c r="P24" s="253"/>
      <c r="Q24" s="251">
        <v>6</v>
      </c>
      <c r="R24" s="253"/>
      <c r="S24" s="251">
        <v>2</v>
      </c>
      <c r="T24" s="253"/>
      <c r="U24" s="251">
        <v>0</v>
      </c>
      <c r="V24" s="253"/>
    </row>
    <row r="25" spans="1:22" ht="20.100000000000001" customHeight="1">
      <c r="A25" s="30"/>
      <c r="B25" s="81">
        <f t="shared" si="0"/>
        <v>19</v>
      </c>
      <c r="C25" s="318" t="s">
        <v>205</v>
      </c>
      <c r="D25" s="319"/>
      <c r="E25" s="319"/>
      <c r="F25" s="319"/>
      <c r="G25" s="319"/>
      <c r="H25" s="319"/>
      <c r="I25" s="319"/>
      <c r="J25" s="319"/>
      <c r="K25" s="319"/>
      <c r="L25" s="320"/>
      <c r="M25" s="251">
        <v>45</v>
      </c>
      <c r="N25" s="253"/>
      <c r="O25" s="251">
        <v>58</v>
      </c>
      <c r="P25" s="253"/>
      <c r="Q25" s="251">
        <v>4</v>
      </c>
      <c r="R25" s="253"/>
      <c r="S25" s="251">
        <v>0</v>
      </c>
      <c r="T25" s="253"/>
      <c r="U25" s="251">
        <v>0</v>
      </c>
      <c r="V25" s="253"/>
    </row>
    <row r="26" spans="1:22" ht="20.100000000000001" customHeight="1">
      <c r="A26" s="30"/>
      <c r="B26" s="81">
        <f t="shared" si="0"/>
        <v>20</v>
      </c>
      <c r="C26" s="318" t="s">
        <v>186</v>
      </c>
      <c r="D26" s="319"/>
      <c r="E26" s="319"/>
      <c r="F26" s="319"/>
      <c r="G26" s="319"/>
      <c r="H26" s="319"/>
      <c r="I26" s="319"/>
      <c r="J26" s="319"/>
      <c r="K26" s="319"/>
      <c r="L26" s="320"/>
      <c r="M26" s="251">
        <v>55</v>
      </c>
      <c r="N26" s="253"/>
      <c r="O26" s="251">
        <v>43</v>
      </c>
      <c r="P26" s="253"/>
      <c r="Q26" s="251">
        <v>6</v>
      </c>
      <c r="R26" s="253"/>
      <c r="S26" s="251">
        <v>3</v>
      </c>
      <c r="T26" s="253"/>
      <c r="U26" s="251">
        <v>1</v>
      </c>
      <c r="V26" s="253"/>
    </row>
    <row r="27" spans="1:22" ht="23.25" customHeight="1">
      <c r="A27" s="30"/>
      <c r="B27" s="314" t="s">
        <v>206</v>
      </c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</row>
    <row r="28" spans="1:22" ht="3" customHeight="1">
      <c r="A28" s="30"/>
      <c r="B28" s="8"/>
      <c r="C28" s="49"/>
      <c r="D28" s="8"/>
      <c r="E28" s="8"/>
      <c r="F28" s="64"/>
      <c r="G28" s="64"/>
      <c r="H28" s="64"/>
      <c r="I28" s="64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62"/>
      <c r="U28" s="62"/>
      <c r="V28" s="62"/>
    </row>
    <row r="29" spans="1:22" ht="20.100000000000001" customHeight="1">
      <c r="A29" s="30"/>
      <c r="B29" s="53"/>
      <c r="C29" s="315" t="s">
        <v>137</v>
      </c>
      <c r="D29" s="315"/>
      <c r="E29" s="8"/>
      <c r="F29" s="53" t="s">
        <v>31</v>
      </c>
      <c r="G29" s="316" t="s">
        <v>143</v>
      </c>
      <c r="H29" s="317"/>
      <c r="I29" s="64"/>
      <c r="J29" s="53"/>
      <c r="K29" s="316" t="s">
        <v>144</v>
      </c>
      <c r="L29" s="317"/>
      <c r="M29" s="317"/>
      <c r="N29" s="50"/>
      <c r="O29" s="53"/>
      <c r="P29" s="309" t="s">
        <v>145</v>
      </c>
      <c r="Q29" s="310"/>
      <c r="R29" s="83"/>
      <c r="S29" s="53"/>
      <c r="T29" s="309" t="s">
        <v>146</v>
      </c>
      <c r="U29" s="310"/>
      <c r="V29" s="310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1"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12</v>
      </c>
    </row>
    <row r="2" spans="1:22" ht="20.100000000000001" customHeight="1">
      <c r="A2" s="44"/>
      <c r="B2" s="214" t="s">
        <v>507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20.100000000000001" customHeight="1">
      <c r="A3" s="8"/>
      <c r="B3" s="8"/>
      <c r="C3" s="208" t="s">
        <v>207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>
      <c r="A5" s="8"/>
      <c r="B5" s="209" t="s">
        <v>208</v>
      </c>
      <c r="C5" s="209"/>
      <c r="D5" s="209"/>
      <c r="E5" s="209"/>
      <c r="F5" s="209"/>
      <c r="G5" s="209"/>
      <c r="H5" s="209" t="s">
        <v>209</v>
      </c>
      <c r="I5" s="209"/>
      <c r="J5" s="209"/>
      <c r="K5" s="209"/>
      <c r="L5" s="209" t="s">
        <v>210</v>
      </c>
      <c r="M5" s="209"/>
      <c r="N5" s="209"/>
      <c r="O5" s="209"/>
      <c r="P5" s="209"/>
      <c r="Q5" s="209"/>
      <c r="R5" s="209"/>
      <c r="S5" s="209"/>
      <c r="T5" s="209"/>
      <c r="U5" s="209"/>
      <c r="V5" s="209"/>
    </row>
    <row r="6" spans="1:22" ht="15" customHeight="1">
      <c r="A6" s="8"/>
      <c r="B6" s="209"/>
      <c r="C6" s="209"/>
      <c r="D6" s="209"/>
      <c r="E6" s="209"/>
      <c r="F6" s="209"/>
      <c r="G6" s="209"/>
      <c r="H6" s="82">
        <v>4</v>
      </c>
      <c r="I6" s="82">
        <v>3</v>
      </c>
      <c r="J6" s="82">
        <v>2</v>
      </c>
      <c r="K6" s="82">
        <v>1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</row>
    <row r="7" spans="1:22" ht="18.95" customHeight="1">
      <c r="A7" s="8"/>
      <c r="B7" s="334" t="s">
        <v>212</v>
      </c>
      <c r="C7" s="335"/>
      <c r="D7" s="335"/>
      <c r="E7" s="335"/>
      <c r="F7" s="335"/>
      <c r="G7" s="335"/>
      <c r="H7" s="90"/>
      <c r="I7" s="90"/>
      <c r="J7" s="90"/>
      <c r="K7" s="90"/>
      <c r="L7" s="325" t="s">
        <v>211</v>
      </c>
      <c r="M7" s="326"/>
      <c r="N7" s="326"/>
      <c r="O7" s="326"/>
      <c r="P7" s="326"/>
      <c r="Q7" s="326"/>
      <c r="R7" s="326"/>
      <c r="S7" s="326"/>
      <c r="T7" s="326"/>
      <c r="U7" s="326"/>
      <c r="V7" s="327"/>
    </row>
    <row r="8" spans="1:22" ht="18.95" customHeight="1">
      <c r="A8" s="8"/>
      <c r="B8" s="334" t="s">
        <v>213</v>
      </c>
      <c r="C8" s="335"/>
      <c r="D8" s="335"/>
      <c r="E8" s="335"/>
      <c r="F8" s="335"/>
      <c r="G8" s="335"/>
      <c r="H8" s="88"/>
      <c r="I8" s="88"/>
      <c r="J8" s="88"/>
      <c r="K8" s="88"/>
      <c r="L8" s="346" t="s">
        <v>218</v>
      </c>
      <c r="M8" s="328"/>
      <c r="N8" s="328"/>
      <c r="O8" s="328"/>
      <c r="P8" s="328"/>
      <c r="Q8" s="328"/>
      <c r="R8" s="328"/>
      <c r="S8" s="328"/>
      <c r="T8" s="328"/>
      <c r="U8" s="328"/>
      <c r="V8" s="329"/>
    </row>
    <row r="9" spans="1:22" ht="18.95" customHeight="1">
      <c r="A9" s="8"/>
      <c r="B9" s="330" t="s">
        <v>214</v>
      </c>
      <c r="C9" s="331"/>
      <c r="D9" s="331"/>
      <c r="E9" s="331"/>
      <c r="F9" s="331"/>
      <c r="G9" s="331"/>
      <c r="H9" s="332" t="s">
        <v>31</v>
      </c>
      <c r="I9" s="332"/>
      <c r="J9" s="332"/>
      <c r="K9" s="333"/>
      <c r="L9" s="347" t="s">
        <v>219</v>
      </c>
      <c r="M9" s="348"/>
      <c r="N9" s="348"/>
      <c r="O9" s="348"/>
      <c r="P9" s="348"/>
      <c r="Q9" s="348"/>
      <c r="R9" s="348"/>
      <c r="S9" s="348"/>
      <c r="T9" s="348"/>
      <c r="U9" s="348"/>
      <c r="V9" s="349"/>
    </row>
    <row r="10" spans="1:22" ht="18.95" customHeight="1">
      <c r="A10" s="8"/>
      <c r="B10" s="330" t="s">
        <v>215</v>
      </c>
      <c r="C10" s="331"/>
      <c r="D10" s="331"/>
      <c r="E10" s="331"/>
      <c r="F10" s="331"/>
      <c r="G10" s="331"/>
      <c r="H10" s="332"/>
      <c r="I10" s="332"/>
      <c r="J10" s="332"/>
      <c r="K10" s="333"/>
      <c r="L10" s="346" t="s">
        <v>220</v>
      </c>
      <c r="M10" s="328"/>
      <c r="N10" s="328"/>
      <c r="O10" s="328"/>
      <c r="P10" s="328"/>
      <c r="Q10" s="328"/>
      <c r="R10" s="328"/>
      <c r="S10" s="328"/>
      <c r="T10" s="328"/>
      <c r="U10" s="328"/>
      <c r="V10" s="329"/>
    </row>
    <row r="11" spans="1:22" ht="18.95" customHeight="1">
      <c r="A11" s="8"/>
      <c r="B11" s="330" t="s">
        <v>216</v>
      </c>
      <c r="C11" s="331"/>
      <c r="D11" s="331"/>
      <c r="E11" s="331"/>
      <c r="F11" s="331"/>
      <c r="G11" s="331"/>
      <c r="H11" s="88"/>
      <c r="I11" s="88"/>
      <c r="J11" s="88"/>
      <c r="K11" s="88"/>
      <c r="L11" s="346" t="s">
        <v>371</v>
      </c>
      <c r="M11" s="328"/>
      <c r="N11" s="328"/>
      <c r="O11" s="328"/>
      <c r="P11" s="328"/>
      <c r="Q11" s="328"/>
      <c r="R11" s="328"/>
      <c r="S11" s="328"/>
      <c r="T11" s="328"/>
      <c r="U11" s="328"/>
      <c r="V11" s="329"/>
    </row>
    <row r="12" spans="1:22" ht="18.95" customHeight="1">
      <c r="A12" s="8"/>
      <c r="B12" s="341" t="s">
        <v>217</v>
      </c>
      <c r="C12" s="342"/>
      <c r="D12" s="342"/>
      <c r="E12" s="342"/>
      <c r="F12" s="342"/>
      <c r="G12" s="342"/>
      <c r="H12" s="89"/>
      <c r="I12" s="89"/>
      <c r="J12" s="89"/>
      <c r="K12" s="89"/>
      <c r="L12" s="343" t="s">
        <v>221</v>
      </c>
      <c r="M12" s="344"/>
      <c r="N12" s="344"/>
      <c r="O12" s="344"/>
      <c r="P12" s="344"/>
      <c r="Q12" s="344"/>
      <c r="R12" s="344"/>
      <c r="S12" s="344"/>
      <c r="T12" s="344"/>
      <c r="U12" s="344"/>
      <c r="V12" s="345"/>
    </row>
    <row r="13" spans="1:22" ht="18.95" customHeight="1">
      <c r="A13" s="8"/>
      <c r="B13" s="336" t="s">
        <v>222</v>
      </c>
      <c r="C13" s="337"/>
      <c r="D13" s="337"/>
      <c r="E13" s="337"/>
      <c r="F13" s="337"/>
      <c r="G13" s="337"/>
      <c r="H13" s="91"/>
      <c r="I13" s="91"/>
      <c r="J13" s="91"/>
      <c r="K13" s="91"/>
      <c r="L13" s="328" t="s">
        <v>224</v>
      </c>
      <c r="M13" s="328"/>
      <c r="N13" s="328"/>
      <c r="O13" s="328"/>
      <c r="P13" s="328"/>
      <c r="Q13" s="328"/>
      <c r="R13" s="328"/>
      <c r="S13" s="328"/>
      <c r="T13" s="328"/>
      <c r="U13" s="328"/>
      <c r="V13" s="329"/>
    </row>
    <row r="14" spans="1:22" ht="18.95" customHeight="1">
      <c r="A14" s="8"/>
      <c r="B14" s="334" t="s">
        <v>223</v>
      </c>
      <c r="C14" s="335"/>
      <c r="D14" s="335"/>
      <c r="E14" s="335"/>
      <c r="F14" s="335"/>
      <c r="G14" s="335"/>
      <c r="H14" s="92"/>
      <c r="I14" s="92"/>
      <c r="J14" s="92"/>
      <c r="K14" s="92"/>
      <c r="L14" s="328" t="s">
        <v>225</v>
      </c>
      <c r="M14" s="328"/>
      <c r="N14" s="328"/>
      <c r="O14" s="328"/>
      <c r="P14" s="328"/>
      <c r="Q14" s="328"/>
      <c r="R14" s="328"/>
      <c r="S14" s="328"/>
      <c r="T14" s="328"/>
      <c r="U14" s="328"/>
      <c r="V14" s="329"/>
    </row>
    <row r="15" spans="1:22" ht="18.95" customHeight="1">
      <c r="A15" s="8"/>
      <c r="B15" s="330" t="s">
        <v>214</v>
      </c>
      <c r="C15" s="331"/>
      <c r="D15" s="331"/>
      <c r="E15" s="331"/>
      <c r="F15" s="331"/>
      <c r="G15" s="331"/>
      <c r="H15" s="92"/>
      <c r="I15" s="92"/>
      <c r="J15" s="92"/>
      <c r="K15" s="92"/>
      <c r="L15" s="328" t="s">
        <v>226</v>
      </c>
      <c r="M15" s="328"/>
      <c r="N15" s="328"/>
      <c r="O15" s="328"/>
      <c r="P15" s="328"/>
      <c r="Q15" s="328"/>
      <c r="R15" s="328"/>
      <c r="S15" s="328"/>
      <c r="T15" s="328"/>
      <c r="U15" s="328"/>
      <c r="V15" s="329"/>
    </row>
    <row r="16" spans="1:22" ht="18.95" customHeight="1">
      <c r="A16" s="8"/>
      <c r="B16" s="330" t="s">
        <v>215</v>
      </c>
      <c r="C16" s="331"/>
      <c r="D16" s="331"/>
      <c r="E16" s="331"/>
      <c r="F16" s="331"/>
      <c r="G16" s="331"/>
      <c r="H16" s="332"/>
      <c r="I16" s="332" t="s">
        <v>31</v>
      </c>
      <c r="J16" s="332"/>
      <c r="K16" s="333"/>
      <c r="L16" s="328" t="s">
        <v>227</v>
      </c>
      <c r="M16" s="328"/>
      <c r="N16" s="328"/>
      <c r="O16" s="328"/>
      <c r="P16" s="328"/>
      <c r="Q16" s="328"/>
      <c r="R16" s="328"/>
      <c r="S16" s="328"/>
      <c r="T16" s="328"/>
      <c r="U16" s="328"/>
      <c r="V16" s="329"/>
    </row>
    <row r="17" spans="1:22" ht="18.95" customHeight="1">
      <c r="A17" s="8"/>
      <c r="B17" s="330" t="s">
        <v>216</v>
      </c>
      <c r="C17" s="331"/>
      <c r="D17" s="331"/>
      <c r="E17" s="331"/>
      <c r="F17" s="331"/>
      <c r="G17" s="331"/>
      <c r="H17" s="332"/>
      <c r="I17" s="332"/>
      <c r="J17" s="332"/>
      <c r="K17" s="333"/>
      <c r="L17" s="328" t="s">
        <v>228</v>
      </c>
      <c r="M17" s="328"/>
      <c r="N17" s="328"/>
      <c r="O17" s="328"/>
      <c r="P17" s="328"/>
      <c r="Q17" s="328"/>
      <c r="R17" s="328"/>
      <c r="S17" s="328"/>
      <c r="T17" s="328"/>
      <c r="U17" s="328"/>
      <c r="V17" s="329"/>
    </row>
    <row r="18" spans="1:22" ht="18.95" customHeight="1">
      <c r="A18" s="8"/>
      <c r="B18" s="330" t="s">
        <v>217</v>
      </c>
      <c r="C18" s="331"/>
      <c r="D18" s="331"/>
      <c r="E18" s="331"/>
      <c r="F18" s="331"/>
      <c r="G18" s="331"/>
      <c r="H18" s="92"/>
      <c r="I18" s="92"/>
      <c r="J18" s="92"/>
      <c r="K18" s="92"/>
      <c r="L18" s="328" t="s">
        <v>229</v>
      </c>
      <c r="M18" s="328"/>
      <c r="N18" s="328"/>
      <c r="O18" s="328"/>
      <c r="P18" s="328"/>
      <c r="Q18" s="328"/>
      <c r="R18" s="328"/>
      <c r="S18" s="328"/>
      <c r="T18" s="328"/>
      <c r="U18" s="328"/>
      <c r="V18" s="329"/>
    </row>
    <row r="19" spans="1:22" ht="18.95" customHeight="1">
      <c r="A19" s="8"/>
      <c r="B19" s="330"/>
      <c r="C19" s="331"/>
      <c r="D19" s="331"/>
      <c r="E19" s="331"/>
      <c r="F19" s="331"/>
      <c r="G19" s="331"/>
      <c r="H19" s="92"/>
      <c r="I19" s="92"/>
      <c r="J19" s="92"/>
      <c r="K19" s="92"/>
      <c r="L19" s="328" t="s">
        <v>230</v>
      </c>
      <c r="M19" s="328"/>
      <c r="N19" s="328"/>
      <c r="O19" s="328"/>
      <c r="P19" s="328"/>
      <c r="Q19" s="328"/>
      <c r="R19" s="328"/>
      <c r="S19" s="328"/>
      <c r="T19" s="328"/>
      <c r="U19" s="328"/>
      <c r="V19" s="329"/>
    </row>
    <row r="20" spans="1:22" ht="18.95" customHeight="1">
      <c r="A20" s="30"/>
      <c r="B20" s="341"/>
      <c r="C20" s="342"/>
      <c r="D20" s="342"/>
      <c r="E20" s="342"/>
      <c r="F20" s="342"/>
      <c r="G20" s="342"/>
      <c r="H20" s="87"/>
      <c r="I20" s="87"/>
      <c r="J20" s="87"/>
      <c r="K20" s="87"/>
      <c r="L20" s="339" t="s">
        <v>231</v>
      </c>
      <c r="M20" s="339"/>
      <c r="N20" s="339"/>
      <c r="O20" s="339"/>
      <c r="P20" s="339"/>
      <c r="Q20" s="339"/>
      <c r="R20" s="339"/>
      <c r="S20" s="339"/>
      <c r="T20" s="339"/>
      <c r="U20" s="339"/>
      <c r="V20" s="340"/>
    </row>
    <row r="21" spans="1:22" ht="18.95" customHeight="1">
      <c r="A21" s="8"/>
      <c r="B21" s="336" t="s">
        <v>232</v>
      </c>
      <c r="C21" s="337"/>
      <c r="D21" s="337"/>
      <c r="E21" s="337"/>
      <c r="F21" s="337"/>
      <c r="G21" s="338"/>
      <c r="H21" s="91"/>
      <c r="I21" s="91"/>
      <c r="J21" s="91"/>
      <c r="K21" s="91"/>
      <c r="L21" s="325" t="s">
        <v>233</v>
      </c>
      <c r="M21" s="326"/>
      <c r="N21" s="326"/>
      <c r="O21" s="326"/>
      <c r="P21" s="326"/>
      <c r="Q21" s="326"/>
      <c r="R21" s="326"/>
      <c r="S21" s="326"/>
      <c r="T21" s="326"/>
      <c r="U21" s="326"/>
      <c r="V21" s="327"/>
    </row>
    <row r="22" spans="1:22" ht="18.95" customHeight="1">
      <c r="A22" s="30"/>
      <c r="B22" s="330" t="s">
        <v>214</v>
      </c>
      <c r="C22" s="331"/>
      <c r="D22" s="331"/>
      <c r="E22" s="331"/>
      <c r="F22" s="331"/>
      <c r="G22" s="351"/>
      <c r="H22" s="332"/>
      <c r="I22" s="332" t="s">
        <v>31</v>
      </c>
      <c r="J22" s="332"/>
      <c r="K22" s="333"/>
      <c r="L22" s="346" t="s">
        <v>234</v>
      </c>
      <c r="M22" s="328"/>
      <c r="N22" s="328"/>
      <c r="O22" s="328"/>
      <c r="P22" s="328"/>
      <c r="Q22" s="328"/>
      <c r="R22" s="328"/>
      <c r="S22" s="328"/>
      <c r="T22" s="328"/>
      <c r="U22" s="328"/>
      <c r="V22" s="329"/>
    </row>
    <row r="23" spans="1:22" ht="18.95" customHeight="1">
      <c r="A23" s="30"/>
      <c r="B23" s="330" t="s">
        <v>215</v>
      </c>
      <c r="C23" s="331"/>
      <c r="D23" s="331"/>
      <c r="E23" s="331"/>
      <c r="F23" s="331"/>
      <c r="G23" s="351"/>
      <c r="H23" s="332"/>
      <c r="I23" s="332"/>
      <c r="J23" s="332"/>
      <c r="K23" s="333"/>
      <c r="L23" s="346" t="s">
        <v>235</v>
      </c>
      <c r="M23" s="328"/>
      <c r="N23" s="328"/>
      <c r="O23" s="328"/>
      <c r="P23" s="328"/>
      <c r="Q23" s="328"/>
      <c r="R23" s="328"/>
      <c r="S23" s="328"/>
      <c r="T23" s="328"/>
      <c r="U23" s="328"/>
      <c r="V23" s="329"/>
    </row>
    <row r="24" spans="1:22" ht="18.95" customHeight="1">
      <c r="A24" s="30"/>
      <c r="B24" s="330" t="s">
        <v>216</v>
      </c>
      <c r="C24" s="331"/>
      <c r="D24" s="331"/>
      <c r="E24" s="331"/>
      <c r="F24" s="331"/>
      <c r="G24" s="351"/>
      <c r="H24" s="92"/>
      <c r="I24" s="92"/>
      <c r="J24" s="92"/>
      <c r="K24" s="92"/>
      <c r="L24" s="346" t="s">
        <v>236</v>
      </c>
      <c r="M24" s="328"/>
      <c r="N24" s="328"/>
      <c r="O24" s="328"/>
      <c r="P24" s="328"/>
      <c r="Q24" s="328"/>
      <c r="R24" s="328"/>
      <c r="S24" s="328"/>
      <c r="T24" s="328"/>
      <c r="U24" s="328"/>
      <c r="V24" s="329"/>
    </row>
    <row r="25" spans="1:22" ht="18.95" customHeight="1">
      <c r="A25" s="30"/>
      <c r="B25" s="341" t="s">
        <v>217</v>
      </c>
      <c r="C25" s="342"/>
      <c r="D25" s="342"/>
      <c r="E25" s="342"/>
      <c r="F25" s="342"/>
      <c r="G25" s="350"/>
      <c r="H25" s="87"/>
      <c r="I25" s="87"/>
      <c r="J25" s="87"/>
      <c r="K25" s="87"/>
      <c r="L25" s="343" t="s">
        <v>237</v>
      </c>
      <c r="M25" s="344"/>
      <c r="N25" s="344"/>
      <c r="O25" s="344"/>
      <c r="P25" s="344"/>
      <c r="Q25" s="344"/>
      <c r="R25" s="344"/>
      <c r="S25" s="344"/>
      <c r="T25" s="344"/>
      <c r="U25" s="344"/>
      <c r="V25" s="345"/>
    </row>
    <row r="26" spans="1:22" ht="18.95" customHeight="1">
      <c r="A26" s="30"/>
      <c r="B26" s="336" t="s">
        <v>238</v>
      </c>
      <c r="C26" s="337"/>
      <c r="D26" s="337"/>
      <c r="E26" s="337"/>
      <c r="F26" s="337"/>
      <c r="G26" s="338"/>
      <c r="H26" s="90"/>
      <c r="I26" s="90"/>
      <c r="J26" s="90"/>
      <c r="K26" s="90"/>
      <c r="L26" s="325" t="s">
        <v>239</v>
      </c>
      <c r="M26" s="326"/>
      <c r="N26" s="326"/>
      <c r="O26" s="326"/>
      <c r="P26" s="326"/>
      <c r="Q26" s="326"/>
      <c r="R26" s="326"/>
      <c r="S26" s="326"/>
      <c r="T26" s="326"/>
      <c r="U26" s="326"/>
      <c r="V26" s="327"/>
    </row>
    <row r="27" spans="1:22" ht="18.95" customHeight="1">
      <c r="A27" s="30"/>
      <c r="B27" s="330" t="s">
        <v>214</v>
      </c>
      <c r="C27" s="331"/>
      <c r="D27" s="331"/>
      <c r="E27" s="331"/>
      <c r="F27" s="331"/>
      <c r="G27" s="351"/>
      <c r="H27" s="332"/>
      <c r="I27" s="332" t="s">
        <v>31</v>
      </c>
      <c r="J27" s="332"/>
      <c r="K27" s="333"/>
      <c r="L27" s="346" t="s">
        <v>240</v>
      </c>
      <c r="M27" s="328"/>
      <c r="N27" s="328"/>
      <c r="O27" s="328"/>
      <c r="P27" s="328"/>
      <c r="Q27" s="328"/>
      <c r="R27" s="328"/>
      <c r="S27" s="328"/>
      <c r="T27" s="328"/>
      <c r="U27" s="328"/>
      <c r="V27" s="329"/>
    </row>
    <row r="28" spans="1:22" ht="18.95" customHeight="1">
      <c r="A28" s="30"/>
      <c r="B28" s="330" t="s">
        <v>215</v>
      </c>
      <c r="C28" s="331"/>
      <c r="D28" s="331"/>
      <c r="E28" s="331"/>
      <c r="F28" s="331"/>
      <c r="G28" s="351"/>
      <c r="H28" s="332"/>
      <c r="I28" s="332"/>
      <c r="J28" s="332"/>
      <c r="K28" s="333"/>
      <c r="L28" s="346" t="s">
        <v>241</v>
      </c>
      <c r="M28" s="328"/>
      <c r="N28" s="328"/>
      <c r="O28" s="328"/>
      <c r="P28" s="328"/>
      <c r="Q28" s="328"/>
      <c r="R28" s="328"/>
      <c r="S28" s="328"/>
      <c r="T28" s="328"/>
      <c r="U28" s="328"/>
      <c r="V28" s="329"/>
    </row>
    <row r="29" spans="1:22" ht="18.95" customHeight="1">
      <c r="A29" s="30"/>
      <c r="B29" s="330" t="s">
        <v>216</v>
      </c>
      <c r="C29" s="331"/>
      <c r="D29" s="331"/>
      <c r="E29" s="331"/>
      <c r="F29" s="331"/>
      <c r="G29" s="351"/>
      <c r="H29" s="92"/>
      <c r="I29" s="92"/>
      <c r="J29" s="92"/>
      <c r="K29" s="92"/>
      <c r="L29" s="346" t="s">
        <v>236</v>
      </c>
      <c r="M29" s="328"/>
      <c r="N29" s="328"/>
      <c r="O29" s="328"/>
      <c r="P29" s="328"/>
      <c r="Q29" s="328"/>
      <c r="R29" s="328"/>
      <c r="S29" s="328"/>
      <c r="T29" s="328"/>
      <c r="U29" s="328"/>
      <c r="V29" s="329"/>
    </row>
    <row r="30" spans="1:22" ht="18.95" customHeight="1">
      <c r="A30" s="30"/>
      <c r="B30" s="341" t="s">
        <v>217</v>
      </c>
      <c r="C30" s="342"/>
      <c r="D30" s="342"/>
      <c r="E30" s="342"/>
      <c r="F30" s="342"/>
      <c r="G30" s="350"/>
      <c r="H30" s="89"/>
      <c r="I30" s="89"/>
      <c r="J30" s="89"/>
      <c r="K30" s="89"/>
      <c r="L30" s="343" t="s">
        <v>242</v>
      </c>
      <c r="M30" s="344"/>
      <c r="N30" s="344"/>
      <c r="O30" s="344"/>
      <c r="P30" s="344"/>
      <c r="Q30" s="344"/>
      <c r="R30" s="344"/>
      <c r="S30" s="344"/>
      <c r="T30" s="344"/>
      <c r="U30" s="344"/>
      <c r="V30" s="345"/>
    </row>
    <row r="31" spans="1:22" ht="18.95" customHeight="1">
      <c r="A31" s="30"/>
      <c r="B31" s="352" t="s">
        <v>243</v>
      </c>
      <c r="C31" s="337"/>
      <c r="D31" s="337"/>
      <c r="E31" s="337"/>
      <c r="F31" s="337"/>
      <c r="G31" s="338"/>
      <c r="H31" s="88"/>
      <c r="I31" s="88"/>
      <c r="J31" s="88"/>
      <c r="K31" s="88"/>
      <c r="L31" s="325" t="s">
        <v>244</v>
      </c>
      <c r="M31" s="326"/>
      <c r="N31" s="326"/>
      <c r="O31" s="326"/>
      <c r="P31" s="326"/>
      <c r="Q31" s="326"/>
      <c r="R31" s="326"/>
      <c r="S31" s="326"/>
      <c r="T31" s="326"/>
      <c r="U31" s="326"/>
      <c r="V31" s="327"/>
    </row>
    <row r="32" spans="1:22" ht="18.95" customHeight="1">
      <c r="A32" s="30"/>
      <c r="B32" s="330" t="s">
        <v>214</v>
      </c>
      <c r="C32" s="331"/>
      <c r="D32" s="331"/>
      <c r="E32" s="331"/>
      <c r="F32" s="331"/>
      <c r="G32" s="351"/>
      <c r="H32" s="88"/>
      <c r="I32" s="88"/>
      <c r="J32" s="88"/>
      <c r="K32" s="88"/>
      <c r="L32" s="346" t="s">
        <v>245</v>
      </c>
      <c r="M32" s="328"/>
      <c r="N32" s="328"/>
      <c r="O32" s="328"/>
      <c r="P32" s="328"/>
      <c r="Q32" s="328"/>
      <c r="R32" s="328"/>
      <c r="S32" s="328"/>
      <c r="T32" s="328"/>
      <c r="U32" s="328"/>
      <c r="V32" s="329"/>
    </row>
    <row r="33" spans="1:22" ht="18.95" customHeight="1">
      <c r="A33" s="30"/>
      <c r="B33" s="330" t="s">
        <v>215</v>
      </c>
      <c r="C33" s="331"/>
      <c r="D33" s="331"/>
      <c r="E33" s="331"/>
      <c r="F33" s="331"/>
      <c r="G33" s="351"/>
      <c r="H33" s="333"/>
      <c r="I33" s="332" t="s">
        <v>31</v>
      </c>
      <c r="J33" s="333"/>
      <c r="K33" s="333"/>
      <c r="L33" s="346" t="s">
        <v>246</v>
      </c>
      <c r="M33" s="328"/>
      <c r="N33" s="328"/>
      <c r="O33" s="328"/>
      <c r="P33" s="328"/>
      <c r="Q33" s="328"/>
      <c r="R33" s="328"/>
      <c r="S33" s="328"/>
      <c r="T33" s="328"/>
      <c r="U33" s="328"/>
      <c r="V33" s="329"/>
    </row>
    <row r="34" spans="1:22" ht="18.95" customHeight="1">
      <c r="A34" s="30"/>
      <c r="B34" s="330" t="s">
        <v>216</v>
      </c>
      <c r="C34" s="331"/>
      <c r="D34" s="331"/>
      <c r="E34" s="331"/>
      <c r="F34" s="331"/>
      <c r="G34" s="351"/>
      <c r="H34" s="333"/>
      <c r="I34" s="332"/>
      <c r="J34" s="333"/>
      <c r="K34" s="333"/>
      <c r="L34" s="346" t="s">
        <v>247</v>
      </c>
      <c r="M34" s="328"/>
      <c r="N34" s="328"/>
      <c r="O34" s="328"/>
      <c r="P34" s="328"/>
      <c r="Q34" s="328"/>
      <c r="R34" s="328"/>
      <c r="S34" s="328"/>
      <c r="T34" s="328"/>
      <c r="U34" s="328"/>
      <c r="V34" s="329"/>
    </row>
    <row r="35" spans="1:22" ht="18.95" customHeight="1">
      <c r="A35" s="30"/>
      <c r="B35" s="330" t="s">
        <v>217</v>
      </c>
      <c r="C35" s="331"/>
      <c r="D35" s="331"/>
      <c r="E35" s="331"/>
      <c r="F35" s="331"/>
      <c r="G35" s="351"/>
      <c r="H35" s="88"/>
      <c r="I35" s="88"/>
      <c r="J35" s="88"/>
      <c r="K35" s="88"/>
      <c r="L35" s="346" t="s">
        <v>248</v>
      </c>
      <c r="M35" s="328"/>
      <c r="N35" s="328"/>
      <c r="O35" s="328"/>
      <c r="P35" s="328"/>
      <c r="Q35" s="328"/>
      <c r="R35" s="328"/>
      <c r="S35" s="328"/>
      <c r="T35" s="328"/>
      <c r="U35" s="328"/>
      <c r="V35" s="329"/>
    </row>
    <row r="36" spans="1:22" ht="18.95" customHeight="1">
      <c r="A36" s="30"/>
      <c r="B36" s="341"/>
      <c r="C36" s="342"/>
      <c r="D36" s="342"/>
      <c r="E36" s="342"/>
      <c r="F36" s="342"/>
      <c r="G36" s="350"/>
      <c r="H36" s="87"/>
      <c r="I36" s="87"/>
      <c r="J36" s="87"/>
      <c r="K36" s="87"/>
      <c r="L36" s="343" t="s">
        <v>249</v>
      </c>
      <c r="M36" s="344"/>
      <c r="N36" s="344"/>
      <c r="O36" s="344"/>
      <c r="P36" s="344"/>
      <c r="Q36" s="344"/>
      <c r="R36" s="344"/>
      <c r="S36" s="344"/>
      <c r="T36" s="344"/>
      <c r="U36" s="344"/>
      <c r="V36" s="345"/>
    </row>
    <row r="37" spans="1:22" ht="18.95" customHeight="1">
      <c r="A37" s="30"/>
      <c r="B37" s="354" t="s">
        <v>66</v>
      </c>
      <c r="C37" s="354"/>
      <c r="D37" s="354"/>
      <c r="E37" s="354"/>
      <c r="F37" s="354"/>
      <c r="G37" s="355" t="s">
        <v>256</v>
      </c>
      <c r="H37" s="355"/>
      <c r="I37" s="355"/>
      <c r="J37" s="355"/>
      <c r="K37" s="355" t="s">
        <v>257</v>
      </c>
      <c r="L37" s="355"/>
      <c r="M37" s="355"/>
      <c r="N37" s="355"/>
      <c r="O37" s="355" t="s">
        <v>258</v>
      </c>
      <c r="P37" s="355"/>
      <c r="Q37" s="355"/>
      <c r="R37" s="355"/>
      <c r="S37" s="355" t="s">
        <v>259</v>
      </c>
      <c r="T37" s="355"/>
      <c r="U37" s="355"/>
      <c r="V37" s="355"/>
    </row>
    <row r="38" spans="1:22" ht="18.95" customHeight="1">
      <c r="A38" s="30"/>
      <c r="B38" s="354"/>
      <c r="C38" s="354"/>
      <c r="D38" s="354"/>
      <c r="E38" s="354"/>
      <c r="F38" s="354"/>
      <c r="G38" s="355">
        <f>COUNTIF(H7:H36,"P")</f>
        <v>1</v>
      </c>
      <c r="H38" s="355"/>
      <c r="I38" s="355"/>
      <c r="J38" s="355"/>
      <c r="K38" s="355">
        <f>COUNTIF(I7:I36,"P")</f>
        <v>4</v>
      </c>
      <c r="L38" s="355"/>
      <c r="M38" s="355"/>
      <c r="N38" s="355"/>
      <c r="O38" s="355">
        <f>COUNTIF(J7:J36,"P")</f>
        <v>0</v>
      </c>
      <c r="P38" s="355"/>
      <c r="Q38" s="355"/>
      <c r="R38" s="355"/>
      <c r="S38" s="355">
        <f>COUNTIF(K7:K36,"P")</f>
        <v>0</v>
      </c>
      <c r="T38" s="355"/>
      <c r="U38" s="355"/>
      <c r="V38" s="355"/>
    </row>
    <row r="39" spans="1:22" ht="9.9499999999999993" customHeight="1">
      <c r="A39" s="30"/>
      <c r="B39" s="86"/>
      <c r="C39" s="86"/>
      <c r="D39" s="86"/>
      <c r="E39" s="86"/>
      <c r="F39" s="86"/>
      <c r="G39" s="86"/>
      <c r="H39" s="85"/>
      <c r="I39" s="85"/>
      <c r="J39" s="85"/>
      <c r="K39" s="85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0.100000000000001" customHeight="1">
      <c r="A40" s="30"/>
      <c r="B40" s="335" t="s">
        <v>250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53" t="s">
        <v>253</v>
      </c>
      <c r="N40" s="353"/>
      <c r="O40" s="353"/>
      <c r="P40" s="353"/>
      <c r="Q40" s="353"/>
      <c r="R40" s="353"/>
      <c r="S40" s="353"/>
      <c r="T40" s="353"/>
      <c r="U40" s="353"/>
      <c r="V40" s="353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22" zoomScaleNormal="100" workbookViewId="0">
      <selection activeCell="B27" sqref="B27:Q2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13</v>
      </c>
    </row>
    <row r="2" spans="1:22" ht="20.100000000000001" customHeight="1">
      <c r="A2" s="44"/>
      <c r="B2" s="357" t="s">
        <v>508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1:22" ht="20.100000000000001" customHeight="1">
      <c r="A3" s="8"/>
      <c r="B3" s="357" t="s">
        <v>260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</row>
    <row r="4" spans="1:22" ht="20.100000000000001" customHeight="1">
      <c r="A4" s="8"/>
      <c r="B4" s="214" t="s">
        <v>261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ht="20.100000000000001" customHeight="1">
      <c r="A5" s="8"/>
      <c r="B5" s="28"/>
      <c r="C5" s="275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</row>
    <row r="6" spans="1:22" ht="20.100000000000001" customHeight="1">
      <c r="A6" s="8"/>
      <c r="B6" s="28"/>
      <c r="C6" s="275" t="s">
        <v>484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</row>
    <row r="7" spans="1:22" ht="20.100000000000001" customHeight="1">
      <c r="A7" s="8"/>
      <c r="B7" s="93"/>
      <c r="C7" s="358" t="s">
        <v>262</v>
      </c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</row>
    <row r="8" spans="1:22" ht="20.100000000000001" customHeight="1">
      <c r="A8" s="8"/>
      <c r="B8" s="93"/>
      <c r="C8" s="358" t="s">
        <v>263</v>
      </c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</row>
    <row r="9" spans="1:22" ht="20.100000000000001" customHeight="1">
      <c r="A9" s="8"/>
      <c r="B9" s="93"/>
      <c r="C9" s="359" t="s">
        <v>264</v>
      </c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</row>
    <row r="10" spans="1:22" ht="20.100000000000001" customHeight="1">
      <c r="A10" s="8"/>
      <c r="B10" s="93"/>
      <c r="C10" s="359" t="s">
        <v>265</v>
      </c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</row>
    <row r="11" spans="1:22" ht="20.100000000000001" customHeight="1">
      <c r="A11" s="8"/>
      <c r="B11" s="93"/>
      <c r="C11" s="359" t="s">
        <v>266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</row>
    <row r="12" spans="1:22" ht="20.100000000000001" customHeight="1">
      <c r="A12" s="8"/>
      <c r="B12" s="93"/>
      <c r="C12" s="359" t="s">
        <v>267</v>
      </c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59"/>
      <c r="S12" s="359"/>
      <c r="T12" s="359"/>
      <c r="U12" s="359"/>
      <c r="V12" s="359"/>
    </row>
    <row r="13" spans="1:22" ht="20.100000000000001" customHeight="1">
      <c r="A13" s="8"/>
      <c r="B13" s="93"/>
      <c r="C13" s="359" t="s">
        <v>268</v>
      </c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59"/>
      <c r="Q13" s="359"/>
      <c r="R13" s="359"/>
      <c r="S13" s="359"/>
      <c r="T13" s="359"/>
      <c r="U13" s="359"/>
      <c r="V13" s="359"/>
    </row>
    <row r="14" spans="1:22" ht="9.9499999999999993" customHeight="1">
      <c r="A14" s="8"/>
      <c r="B14" s="93"/>
      <c r="C14" s="93"/>
      <c r="D14" s="93"/>
      <c r="E14" s="93"/>
      <c r="F14" s="93"/>
      <c r="G14" s="93"/>
      <c r="H14" s="95"/>
      <c r="I14" s="95"/>
      <c r="J14" s="95"/>
      <c r="K14" s="95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0.100000000000001" customHeight="1">
      <c r="A15" s="8"/>
      <c r="B15" s="214" t="s">
        <v>269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</row>
    <row r="16" spans="1:22" ht="9.9499999999999993" customHeight="1">
      <c r="A16" s="8"/>
      <c r="B16" s="93"/>
      <c r="C16" s="93"/>
      <c r="D16" s="93"/>
      <c r="E16" s="93"/>
      <c r="F16" s="93"/>
      <c r="G16" s="93"/>
      <c r="H16" s="95"/>
      <c r="I16" s="95"/>
      <c r="J16" s="95"/>
      <c r="K16" s="95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39.950000000000003" customHeight="1">
      <c r="A17" s="8"/>
      <c r="B17" s="209" t="s">
        <v>270</v>
      </c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360" t="s">
        <v>271</v>
      </c>
      <c r="S17" s="360"/>
      <c r="T17" s="360"/>
      <c r="U17" s="360"/>
      <c r="V17" s="360"/>
    </row>
    <row r="18" spans="1:22" ht="20.100000000000001" customHeight="1">
      <c r="A18" s="8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96">
        <v>5</v>
      </c>
      <c r="S18" s="96">
        <v>4</v>
      </c>
      <c r="T18" s="96">
        <v>3</v>
      </c>
      <c r="U18" s="96">
        <v>2</v>
      </c>
      <c r="V18" s="96">
        <v>1</v>
      </c>
    </row>
    <row r="19" spans="1:22" ht="30" customHeight="1">
      <c r="A19" s="8"/>
      <c r="B19" s="361" t="s">
        <v>272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121"/>
      <c r="S19" s="121" t="s">
        <v>31</v>
      </c>
      <c r="T19" s="121"/>
      <c r="U19" s="121"/>
      <c r="V19" s="99"/>
    </row>
    <row r="20" spans="1:22" ht="41.25" customHeight="1">
      <c r="A20" s="8"/>
      <c r="B20" s="356" t="s">
        <v>462</v>
      </c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121"/>
      <c r="S20" s="121"/>
      <c r="T20" s="121"/>
      <c r="U20" s="121" t="s">
        <v>31</v>
      </c>
      <c r="V20" s="99"/>
    </row>
    <row r="21" spans="1:22" ht="25.5" customHeight="1">
      <c r="A21" s="8"/>
      <c r="B21" s="356" t="s">
        <v>463</v>
      </c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6"/>
      <c r="O21" s="356"/>
      <c r="P21" s="356"/>
      <c r="Q21" s="356"/>
      <c r="R21" s="121"/>
      <c r="S21" s="121"/>
      <c r="T21" s="121" t="s">
        <v>31</v>
      </c>
      <c r="U21" s="121"/>
      <c r="V21" s="99"/>
    </row>
    <row r="22" spans="1:22" ht="25.5" customHeight="1">
      <c r="A22" s="8"/>
      <c r="B22" s="356" t="s">
        <v>464</v>
      </c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121"/>
      <c r="S22" s="121" t="s">
        <v>31</v>
      </c>
      <c r="T22" s="121"/>
      <c r="U22" s="121"/>
      <c r="V22" s="99"/>
    </row>
    <row r="23" spans="1:22" ht="25.5" customHeight="1">
      <c r="A23" s="8"/>
      <c r="B23" s="356" t="s">
        <v>465</v>
      </c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6"/>
      <c r="P23" s="356"/>
      <c r="Q23" s="356"/>
      <c r="R23" s="121"/>
      <c r="S23" s="121" t="s">
        <v>31</v>
      </c>
      <c r="T23" s="121"/>
      <c r="U23" s="121"/>
      <c r="V23" s="99"/>
    </row>
    <row r="24" spans="1:22" ht="30" customHeight="1">
      <c r="A24" s="8"/>
      <c r="B24" s="356" t="s">
        <v>466</v>
      </c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121"/>
      <c r="S24" s="121" t="s">
        <v>31</v>
      </c>
      <c r="T24" s="121"/>
      <c r="U24" s="121"/>
      <c r="V24" s="99"/>
    </row>
    <row r="25" spans="1:22" ht="30" customHeight="1">
      <c r="A25" s="8"/>
      <c r="B25" s="356" t="s">
        <v>467</v>
      </c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121"/>
      <c r="S25" s="121"/>
      <c r="T25" s="121" t="s">
        <v>31</v>
      </c>
      <c r="U25" s="121"/>
      <c r="V25" s="99"/>
    </row>
    <row r="26" spans="1:22" ht="28.5" customHeight="1">
      <c r="A26" s="8"/>
      <c r="B26" s="356" t="s">
        <v>468</v>
      </c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121"/>
      <c r="S26" s="121" t="s">
        <v>31</v>
      </c>
      <c r="T26" s="121"/>
      <c r="U26" s="121"/>
      <c r="V26" s="99"/>
    </row>
    <row r="27" spans="1:22" ht="24.75" customHeight="1">
      <c r="A27" s="8"/>
      <c r="B27" s="356" t="s">
        <v>469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121"/>
      <c r="S27" s="121" t="s">
        <v>31</v>
      </c>
      <c r="T27" s="121"/>
      <c r="U27" s="121"/>
      <c r="V27" s="99"/>
    </row>
    <row r="28" spans="1:22" ht="25.5" customHeight="1">
      <c r="A28" s="8"/>
      <c r="B28" s="362" t="s">
        <v>470</v>
      </c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121"/>
      <c r="S28" s="121" t="s">
        <v>31</v>
      </c>
      <c r="T28" s="121"/>
      <c r="U28" s="121"/>
      <c r="V28" s="99"/>
    </row>
    <row r="29" spans="1:22" ht="26.25" customHeight="1">
      <c r="A29" s="8"/>
      <c r="B29" s="362" t="s">
        <v>471</v>
      </c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121"/>
      <c r="S29" s="121" t="s">
        <v>31</v>
      </c>
      <c r="T29" s="121"/>
      <c r="U29" s="121"/>
      <c r="V29" s="99"/>
    </row>
    <row r="30" spans="1:22" ht="20.100000000000001" customHeight="1">
      <c r="A30" s="8"/>
      <c r="B30" s="363" t="s">
        <v>66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98">
        <f>COUNTIF('13'!R35:R43,"P")+COUNTIF('14'!R11:R17,"P")</f>
        <v>0</v>
      </c>
      <c r="S30" s="98">
        <f>COUNTIF('13'!S19:S29,"P")</f>
        <v>8</v>
      </c>
      <c r="T30" s="98">
        <f>COUNTIF('13'!T19:T29,"P")</f>
        <v>2</v>
      </c>
      <c r="U30" s="98">
        <f>COUNTIF('13'!U19:U29,"P")</f>
        <v>1</v>
      </c>
      <c r="V30" s="98">
        <f>COUNTIF('13'!V19:V29,"P")</f>
        <v>0</v>
      </c>
    </row>
    <row r="31" spans="1:22" ht="20.100000000000001" customHeight="1">
      <c r="B31" s="93"/>
      <c r="C31" s="93"/>
      <c r="D31" s="93"/>
      <c r="E31" s="93"/>
      <c r="F31" s="93"/>
      <c r="G31" s="93"/>
      <c r="H31" s="95"/>
      <c r="I31" s="95"/>
      <c r="J31" s="95"/>
      <c r="K31" s="95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0.100000000000001" customHeight="1">
      <c r="B32" s="364" t="s">
        <v>273</v>
      </c>
      <c r="C32" s="364"/>
      <c r="D32" s="364"/>
      <c r="E32" s="364"/>
      <c r="F32" s="364"/>
      <c r="G32" s="364"/>
      <c r="H32" s="364"/>
      <c r="I32" s="364"/>
      <c r="J32" s="364"/>
      <c r="K32" s="196" t="s">
        <v>265</v>
      </c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94"/>
    </row>
  </sheetData>
  <mergeCells count="29">
    <mergeCell ref="B28:Q28"/>
    <mergeCell ref="B29:Q29"/>
    <mergeCell ref="B30:Q30"/>
    <mergeCell ref="B32:J32"/>
    <mergeCell ref="K32:U32"/>
    <mergeCell ref="B22:Q22"/>
    <mergeCell ref="B23:Q23"/>
    <mergeCell ref="B24:Q24"/>
    <mergeCell ref="B2:V2"/>
    <mergeCell ref="C8:V8"/>
    <mergeCell ref="C9:V9"/>
    <mergeCell ref="C10:V10"/>
    <mergeCell ref="C11:V11"/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opLeftCell="A7"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14</v>
      </c>
    </row>
    <row r="2" spans="1:22" ht="20.100000000000001" customHeight="1">
      <c r="A2" s="44"/>
      <c r="B2" s="357" t="s">
        <v>508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</row>
    <row r="3" spans="1:22" ht="20.100000000000001" customHeight="1">
      <c r="A3" s="8"/>
      <c r="B3" s="357" t="s">
        <v>260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</row>
    <row r="4" spans="1:22" ht="9.9499999999999993" customHeight="1">
      <c r="A4" s="8"/>
      <c r="B4" s="93"/>
      <c r="C4" s="93"/>
      <c r="D4" s="93"/>
      <c r="E4" s="93"/>
      <c r="F4" s="93"/>
      <c r="G4" s="93"/>
      <c r="H4" s="95"/>
      <c r="I4" s="95"/>
      <c r="J4" s="95"/>
      <c r="K4" s="95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5.0999999999999996" customHeight="1">
      <c r="A5" s="8"/>
      <c r="B5" s="93"/>
      <c r="C5" s="93"/>
      <c r="D5" s="93"/>
      <c r="E5" s="93"/>
      <c r="F5" s="93"/>
      <c r="G5" s="93"/>
      <c r="H5" s="95"/>
      <c r="I5" s="95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20.100000000000001" customHeight="1">
      <c r="A6" s="8"/>
      <c r="B6" s="209" t="s">
        <v>274</v>
      </c>
      <c r="C6" s="209"/>
      <c r="D6" s="209"/>
      <c r="E6" s="209"/>
      <c r="F6" s="209"/>
      <c r="G6" s="209"/>
      <c r="H6" s="209"/>
      <c r="I6" s="209"/>
      <c r="J6" s="209"/>
      <c r="K6" s="209"/>
      <c r="L6" s="209" t="s">
        <v>275</v>
      </c>
      <c r="M6" s="209"/>
      <c r="N6" s="209"/>
      <c r="O6" s="209"/>
      <c r="P6" s="209"/>
      <c r="Q6" s="209"/>
      <c r="R6" s="209"/>
      <c r="S6" s="209"/>
      <c r="T6" s="209"/>
      <c r="U6" s="209"/>
      <c r="V6" s="209"/>
    </row>
    <row r="7" spans="1:22" ht="20.100000000000001" customHeight="1">
      <c r="A7" s="8"/>
      <c r="B7" s="365" t="s">
        <v>278</v>
      </c>
      <c r="C7" s="365"/>
      <c r="D7" s="365"/>
      <c r="E7" s="365"/>
      <c r="F7" s="365"/>
      <c r="G7" s="365"/>
      <c r="H7" s="365"/>
      <c r="I7" s="365"/>
      <c r="J7" s="365"/>
      <c r="K7" s="365"/>
      <c r="L7" s="367" t="s">
        <v>276</v>
      </c>
      <c r="M7" s="367"/>
      <c r="N7" s="367"/>
      <c r="O7" s="367"/>
      <c r="P7" s="367"/>
      <c r="Q7" s="367"/>
      <c r="R7" s="367"/>
      <c r="S7" s="367"/>
      <c r="T7" s="367"/>
      <c r="U7" s="367"/>
      <c r="V7" s="367"/>
    </row>
    <row r="8" spans="1:22" ht="20.100000000000001" customHeight="1">
      <c r="A8" s="8"/>
      <c r="B8" s="365" t="s">
        <v>376</v>
      </c>
      <c r="C8" s="365"/>
      <c r="D8" s="365"/>
      <c r="E8" s="365"/>
      <c r="F8" s="365"/>
      <c r="G8" s="365"/>
      <c r="H8" s="365"/>
      <c r="I8" s="365"/>
      <c r="J8" s="365"/>
      <c r="K8" s="365"/>
      <c r="L8" s="366" t="s">
        <v>281</v>
      </c>
      <c r="M8" s="366"/>
      <c r="N8" s="366"/>
      <c r="O8" s="366"/>
      <c r="P8" s="366"/>
      <c r="Q8" s="366"/>
      <c r="R8" s="366"/>
      <c r="S8" s="366"/>
      <c r="T8" s="366"/>
      <c r="U8" s="366"/>
      <c r="V8" s="366"/>
    </row>
    <row r="9" spans="1:22" ht="20.100000000000001" customHeight="1">
      <c r="A9" s="8"/>
      <c r="B9" s="365" t="s">
        <v>372</v>
      </c>
      <c r="C9" s="365"/>
      <c r="D9" s="365"/>
      <c r="E9" s="365"/>
      <c r="F9" s="365"/>
      <c r="G9" s="365"/>
      <c r="H9" s="365"/>
      <c r="I9" s="365"/>
      <c r="J9" s="365"/>
      <c r="K9" s="365"/>
      <c r="L9" s="366" t="s">
        <v>380</v>
      </c>
      <c r="M9" s="366"/>
      <c r="N9" s="366"/>
      <c r="O9" s="366"/>
      <c r="P9" s="366"/>
      <c r="Q9" s="366"/>
      <c r="R9" s="366"/>
      <c r="S9" s="366"/>
      <c r="T9" s="366"/>
      <c r="U9" s="366"/>
      <c r="V9" s="366"/>
    </row>
    <row r="10" spans="1:22" ht="20.100000000000001" customHeight="1">
      <c r="A10" s="8"/>
      <c r="B10" s="365" t="s">
        <v>373</v>
      </c>
      <c r="C10" s="365"/>
      <c r="D10" s="365"/>
      <c r="E10" s="365"/>
      <c r="F10" s="365"/>
      <c r="G10" s="365"/>
      <c r="H10" s="365"/>
      <c r="I10" s="365"/>
      <c r="J10" s="365"/>
      <c r="K10" s="365"/>
      <c r="L10" s="366" t="s">
        <v>381</v>
      </c>
      <c r="M10" s="366"/>
      <c r="N10" s="366"/>
      <c r="O10" s="366"/>
      <c r="P10" s="366"/>
      <c r="Q10" s="366"/>
      <c r="R10" s="366"/>
      <c r="S10" s="366"/>
      <c r="T10" s="366"/>
      <c r="U10" s="366"/>
      <c r="V10" s="366"/>
    </row>
    <row r="11" spans="1:22" ht="20.100000000000001" customHeight="1">
      <c r="A11" s="8"/>
      <c r="B11" s="365" t="s">
        <v>279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8"/>
      <c r="M11" s="368"/>
      <c r="N11" s="368"/>
      <c r="O11" s="368"/>
      <c r="P11" s="368"/>
      <c r="Q11" s="368"/>
      <c r="R11" s="368"/>
      <c r="S11" s="368"/>
      <c r="T11" s="368"/>
      <c r="U11" s="368"/>
      <c r="V11" s="368"/>
    </row>
    <row r="12" spans="1:22" ht="20.100000000000001" customHeight="1">
      <c r="A12" s="8"/>
      <c r="B12" s="369" t="s">
        <v>374</v>
      </c>
      <c r="C12" s="369"/>
      <c r="D12" s="369"/>
      <c r="E12" s="369"/>
      <c r="F12" s="369"/>
      <c r="G12" s="369"/>
      <c r="H12" s="369"/>
      <c r="I12" s="369"/>
      <c r="J12" s="369"/>
      <c r="K12" s="369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</row>
    <row r="13" spans="1:22" ht="20.100000000000001" customHeight="1">
      <c r="A13" s="8"/>
      <c r="B13" s="369" t="s">
        <v>375</v>
      </c>
      <c r="C13" s="369"/>
      <c r="D13" s="369"/>
      <c r="E13" s="369"/>
      <c r="F13" s="369"/>
      <c r="G13" s="369"/>
      <c r="H13" s="369"/>
      <c r="I13" s="369"/>
      <c r="J13" s="369"/>
      <c r="K13" s="369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</row>
    <row r="14" spans="1:22" ht="20.100000000000001" customHeight="1">
      <c r="A14" s="8"/>
      <c r="B14" s="369" t="s">
        <v>377</v>
      </c>
      <c r="C14" s="369"/>
      <c r="D14" s="369"/>
      <c r="E14" s="369"/>
      <c r="F14" s="369"/>
      <c r="G14" s="369"/>
      <c r="H14" s="369"/>
      <c r="I14" s="369"/>
      <c r="J14" s="369"/>
      <c r="K14" s="369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</row>
    <row r="15" spans="1:22" ht="20.100000000000001" customHeight="1">
      <c r="A15" s="8"/>
      <c r="B15" s="369" t="s">
        <v>378</v>
      </c>
      <c r="C15" s="369"/>
      <c r="D15" s="369"/>
      <c r="E15" s="369"/>
      <c r="F15" s="369"/>
      <c r="G15" s="369"/>
      <c r="H15" s="369"/>
      <c r="I15" s="369"/>
      <c r="J15" s="369"/>
      <c r="K15" s="369"/>
      <c r="L15" s="367" t="s">
        <v>277</v>
      </c>
      <c r="M15" s="367"/>
      <c r="N15" s="367"/>
      <c r="O15" s="367"/>
      <c r="P15" s="367"/>
      <c r="Q15" s="367"/>
      <c r="R15" s="367"/>
      <c r="S15" s="367"/>
      <c r="T15" s="367"/>
      <c r="U15" s="367"/>
      <c r="V15" s="367"/>
    </row>
    <row r="16" spans="1:22" ht="20.100000000000001" customHeight="1">
      <c r="A16" s="8"/>
      <c r="B16" s="369" t="s">
        <v>379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6" t="s">
        <v>282</v>
      </c>
      <c r="M16" s="366"/>
      <c r="N16" s="366"/>
      <c r="O16" s="366"/>
      <c r="P16" s="366"/>
      <c r="Q16" s="366"/>
      <c r="R16" s="366"/>
      <c r="S16" s="366"/>
      <c r="T16" s="366"/>
      <c r="U16" s="366"/>
      <c r="V16" s="366"/>
    </row>
    <row r="17" spans="1:22" ht="20.100000000000001" customHeight="1">
      <c r="A17" s="8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66" t="s">
        <v>280</v>
      </c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pans="1:22" ht="20.100000000000001" customHeight="1">
      <c r="A18" s="8"/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</row>
    <row r="19" spans="1:22" ht="20.100000000000001" customHeight="1">
      <c r="A19" s="8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</row>
    <row r="20" spans="1:22" ht="20.100000000000001" customHeight="1">
      <c r="A20" s="8"/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</row>
  </sheetData>
  <mergeCells count="32"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  <mergeCell ref="B10:K10"/>
    <mergeCell ref="L10:V10"/>
    <mergeCell ref="B11:K11"/>
    <mergeCell ref="L11:V11"/>
    <mergeCell ref="B12:K12"/>
    <mergeCell ref="L12:V12"/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opLeftCell="A16"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15</v>
      </c>
    </row>
    <row r="2" spans="1:22" ht="20.100000000000001" customHeight="1">
      <c r="A2" s="8"/>
      <c r="B2" s="214" t="s">
        <v>472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9" t="s">
        <v>270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360" t="s">
        <v>271</v>
      </c>
      <c r="S4" s="360"/>
      <c r="T4" s="360"/>
      <c r="U4" s="360"/>
      <c r="V4" s="360"/>
    </row>
    <row r="5" spans="1:22" ht="20.100000000000001" customHeight="1">
      <c r="A5" s="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30" customHeight="1">
      <c r="A6" s="8"/>
      <c r="B6" s="356" t="s">
        <v>473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99"/>
      <c r="S6" s="121" t="s">
        <v>31</v>
      </c>
      <c r="T6" s="121"/>
      <c r="U6" s="99"/>
      <c r="V6" s="99"/>
    </row>
    <row r="7" spans="1:22" ht="25.5" customHeight="1">
      <c r="A7" s="8"/>
      <c r="B7" s="356" t="s">
        <v>474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99"/>
      <c r="S7" s="121" t="s">
        <v>31</v>
      </c>
      <c r="T7" s="121"/>
      <c r="U7" s="99"/>
      <c r="V7" s="99"/>
    </row>
    <row r="8" spans="1:22" ht="47.25" customHeight="1">
      <c r="A8" s="8"/>
      <c r="B8" s="356" t="s">
        <v>475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99"/>
      <c r="S8" s="121" t="s">
        <v>31</v>
      </c>
      <c r="T8" s="121"/>
      <c r="U8" s="99"/>
      <c r="V8" s="99"/>
    </row>
    <row r="9" spans="1:22" ht="26.25" customHeight="1">
      <c r="A9" s="8"/>
      <c r="B9" s="356" t="s">
        <v>476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99"/>
      <c r="S9" s="121"/>
      <c r="T9" s="121" t="s">
        <v>31</v>
      </c>
      <c r="U9" s="99"/>
      <c r="V9" s="99"/>
    </row>
    <row r="10" spans="1:22" ht="26.25" customHeight="1">
      <c r="A10" s="8"/>
      <c r="B10" s="356" t="s">
        <v>477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99"/>
      <c r="S10" s="121"/>
      <c r="T10" s="121" t="s">
        <v>31</v>
      </c>
      <c r="U10" s="99"/>
      <c r="V10" s="99"/>
    </row>
    <row r="11" spans="1:22" ht="24.75" customHeight="1">
      <c r="A11" s="8"/>
      <c r="B11" s="356" t="s">
        <v>478</v>
      </c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99"/>
      <c r="S11" s="121" t="s">
        <v>31</v>
      </c>
      <c r="T11" s="121"/>
      <c r="U11" s="99"/>
      <c r="V11" s="99"/>
    </row>
    <row r="12" spans="1:22" ht="20.100000000000001" customHeight="1">
      <c r="A12" s="8"/>
      <c r="B12" s="360" t="s">
        <v>66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98">
        <f>COUNTIF(R6:R11,"P")</f>
        <v>0</v>
      </c>
      <c r="S12" s="98">
        <f>COUNTIF(S6:S11,"P")</f>
        <v>4</v>
      </c>
      <c r="T12" s="98">
        <f>COUNTIF(T6:T11,"P")</f>
        <v>2</v>
      </c>
      <c r="U12" s="98">
        <f>COUNTIF(U6:U11,"P")</f>
        <v>0</v>
      </c>
      <c r="V12" s="98">
        <f>COUNTIF(V6:V11,"P")</f>
        <v>0</v>
      </c>
    </row>
    <row r="13" spans="1:22" ht="5.0999999999999996" customHeight="1">
      <c r="A13" s="8"/>
      <c r="B13" s="93"/>
      <c r="C13" s="93"/>
      <c r="D13" s="93"/>
      <c r="E13" s="93"/>
      <c r="F13" s="93"/>
      <c r="G13" s="93"/>
      <c r="H13" s="95"/>
      <c r="I13" s="95"/>
      <c r="J13" s="95"/>
      <c r="K13" s="95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24" customHeight="1">
      <c r="A14" s="8"/>
      <c r="B14" s="364" t="s">
        <v>283</v>
      </c>
      <c r="C14" s="364"/>
      <c r="D14" s="364"/>
      <c r="E14" s="364"/>
      <c r="F14" s="364"/>
      <c r="G14" s="364"/>
      <c r="H14" s="364"/>
      <c r="I14" s="364"/>
      <c r="J14" s="364"/>
      <c r="K14" s="196" t="s">
        <v>265</v>
      </c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94"/>
    </row>
    <row r="15" spans="1:22" ht="5.0999999999999996" customHeight="1">
      <c r="A15" s="8"/>
      <c r="B15" s="97"/>
      <c r="C15" s="97"/>
      <c r="D15" s="97"/>
      <c r="E15" s="97"/>
      <c r="F15" s="97"/>
      <c r="G15" s="97"/>
      <c r="H15" s="97"/>
      <c r="I15" s="97"/>
      <c r="J15" s="97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4"/>
    </row>
    <row r="16" spans="1:22" ht="20.100000000000001" customHeight="1">
      <c r="A16" s="8"/>
      <c r="B16" s="209" t="s">
        <v>274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 t="s">
        <v>275</v>
      </c>
      <c r="M16" s="209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1:22" ht="20.100000000000001" customHeight="1">
      <c r="A17" s="8"/>
      <c r="B17" s="365" t="s">
        <v>423</v>
      </c>
      <c r="C17" s="365"/>
      <c r="D17" s="365"/>
      <c r="E17" s="365"/>
      <c r="F17" s="365"/>
      <c r="G17" s="365"/>
      <c r="H17" s="365"/>
      <c r="I17" s="365"/>
      <c r="J17" s="365"/>
      <c r="K17" s="365"/>
      <c r="L17" s="367" t="s">
        <v>276</v>
      </c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spans="1:22" ht="20.100000000000001" customHeight="1">
      <c r="A18" s="30"/>
      <c r="B18" s="365" t="s">
        <v>284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6" t="s">
        <v>382</v>
      </c>
      <c r="M18" s="366"/>
      <c r="N18" s="366"/>
      <c r="O18" s="366"/>
      <c r="P18" s="366"/>
      <c r="Q18" s="366"/>
      <c r="R18" s="366"/>
      <c r="S18" s="366"/>
      <c r="T18" s="366"/>
      <c r="U18" s="366"/>
      <c r="V18" s="366"/>
    </row>
    <row r="19" spans="1:22" ht="20.100000000000001" customHeight="1">
      <c r="A19" s="30"/>
      <c r="B19" s="365" t="s">
        <v>285</v>
      </c>
      <c r="C19" s="365"/>
      <c r="D19" s="365"/>
      <c r="E19" s="365"/>
      <c r="F19" s="365"/>
      <c r="G19" s="365"/>
      <c r="H19" s="365"/>
      <c r="I19" s="365"/>
      <c r="J19" s="365"/>
      <c r="K19" s="365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</row>
    <row r="20" spans="1:22" ht="20.100000000000001" customHeight="1">
      <c r="A20" s="30"/>
      <c r="B20" s="369" t="s">
        <v>383</v>
      </c>
      <c r="C20" s="369"/>
      <c r="D20" s="369"/>
      <c r="E20" s="369"/>
      <c r="F20" s="369"/>
      <c r="G20" s="369"/>
      <c r="H20" s="369"/>
      <c r="I20" s="369"/>
      <c r="J20" s="369"/>
      <c r="K20" s="369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68"/>
    </row>
    <row r="21" spans="1:22" ht="20.100000000000001" customHeight="1">
      <c r="A21" s="30"/>
      <c r="B21" s="369" t="s">
        <v>384</v>
      </c>
      <c r="C21" s="369"/>
      <c r="D21" s="369"/>
      <c r="E21" s="369"/>
      <c r="F21" s="369"/>
      <c r="G21" s="369"/>
      <c r="H21" s="369"/>
      <c r="I21" s="369"/>
      <c r="J21" s="369"/>
      <c r="K21" s="369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68"/>
    </row>
    <row r="22" spans="1:22" ht="20.100000000000001" customHeight="1">
      <c r="A22" s="30"/>
      <c r="B22" s="369" t="s">
        <v>385</v>
      </c>
      <c r="C22" s="369"/>
      <c r="D22" s="369"/>
      <c r="E22" s="369"/>
      <c r="F22" s="369"/>
      <c r="G22" s="369"/>
      <c r="H22" s="369"/>
      <c r="I22" s="369"/>
      <c r="J22" s="369"/>
      <c r="K22" s="369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68"/>
    </row>
    <row r="23" spans="1:22" ht="20.100000000000001" customHeight="1">
      <c r="A23" s="30"/>
      <c r="B23" s="374" t="s">
        <v>399</v>
      </c>
      <c r="C23" s="375"/>
      <c r="D23" s="375"/>
      <c r="E23" s="375"/>
      <c r="F23" s="375"/>
      <c r="G23" s="375"/>
      <c r="H23" s="375"/>
      <c r="I23" s="375"/>
      <c r="J23" s="375"/>
      <c r="K23" s="376"/>
      <c r="L23" s="371"/>
      <c r="M23" s="372"/>
      <c r="N23" s="372"/>
      <c r="O23" s="372"/>
      <c r="P23" s="372"/>
      <c r="Q23" s="372"/>
      <c r="R23" s="372"/>
      <c r="S23" s="372"/>
      <c r="T23" s="372"/>
      <c r="U23" s="372"/>
      <c r="V23" s="373"/>
    </row>
    <row r="24" spans="1:22" ht="20.100000000000001" customHeight="1">
      <c r="A24" s="30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67" t="s">
        <v>277</v>
      </c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:22" ht="20.100000000000001" customHeight="1">
      <c r="A25" s="30"/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66" t="s">
        <v>386</v>
      </c>
      <c r="M25" s="366"/>
      <c r="N25" s="366"/>
      <c r="O25" s="366"/>
      <c r="P25" s="366"/>
      <c r="Q25" s="366"/>
      <c r="R25" s="366"/>
      <c r="S25" s="366"/>
      <c r="T25" s="366"/>
      <c r="U25" s="366"/>
      <c r="V25" s="366"/>
    </row>
    <row r="26" spans="1:22" ht="20.100000000000001" customHeight="1">
      <c r="A26" s="30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66" t="s">
        <v>387</v>
      </c>
      <c r="M26" s="366"/>
      <c r="N26" s="366"/>
      <c r="O26" s="366"/>
      <c r="P26" s="366"/>
      <c r="Q26" s="366"/>
      <c r="R26" s="366"/>
      <c r="S26" s="366"/>
      <c r="T26" s="366"/>
      <c r="U26" s="366"/>
      <c r="V26" s="366"/>
    </row>
    <row r="27" spans="1:22" ht="20.100000000000001" customHeight="1">
      <c r="A27" s="30"/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6"/>
      <c r="M27" s="366"/>
      <c r="N27" s="366"/>
      <c r="O27" s="366"/>
      <c r="P27" s="366"/>
      <c r="Q27" s="366"/>
      <c r="R27" s="366"/>
      <c r="S27" s="366"/>
      <c r="T27" s="366"/>
      <c r="U27" s="366"/>
      <c r="V27" s="366"/>
    </row>
    <row r="28" spans="1:22" ht="18" customHeight="1">
      <c r="A28" s="30"/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6"/>
      <c r="M28" s="366"/>
      <c r="N28" s="366"/>
      <c r="O28" s="366"/>
      <c r="P28" s="366"/>
      <c r="Q28" s="366"/>
      <c r="R28" s="366"/>
      <c r="S28" s="366"/>
      <c r="T28" s="366"/>
      <c r="U28" s="366"/>
      <c r="V28" s="366"/>
    </row>
    <row r="29" spans="1:22" ht="20.100000000000001" customHeight="1">
      <c r="A29" s="30"/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</row>
  </sheetData>
  <mergeCells count="40">
    <mergeCell ref="L23:V23"/>
    <mergeCell ref="B23:K23"/>
    <mergeCell ref="B22:K22"/>
    <mergeCell ref="L22:V22"/>
    <mergeCell ref="B27:K27"/>
    <mergeCell ref="L27:V27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B21:K21"/>
    <mergeCell ref="L21:V21"/>
    <mergeCell ref="B18:K18"/>
    <mergeCell ref="L18:V18"/>
    <mergeCell ref="B19:K19"/>
    <mergeCell ref="L19:V19"/>
    <mergeCell ref="B20:K20"/>
    <mergeCell ref="L20:V20"/>
    <mergeCell ref="B14:J14"/>
    <mergeCell ref="K14:U14"/>
    <mergeCell ref="B16:K16"/>
    <mergeCell ref="L16:V16"/>
    <mergeCell ref="B17:K17"/>
    <mergeCell ref="L17:V17"/>
    <mergeCell ref="B9:Q9"/>
    <mergeCell ref="B10:Q10"/>
    <mergeCell ref="B11:Q11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22"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16</v>
      </c>
    </row>
    <row r="2" spans="1:22" ht="20.100000000000001" customHeight="1">
      <c r="A2" s="8"/>
      <c r="B2" s="214" t="s">
        <v>286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9" t="s">
        <v>270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360" t="s">
        <v>271</v>
      </c>
      <c r="S4" s="360"/>
      <c r="T4" s="360"/>
      <c r="U4" s="360"/>
      <c r="V4" s="360"/>
    </row>
    <row r="5" spans="1:22" ht="20.100000000000001" customHeight="1">
      <c r="A5" s="8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23.25" customHeight="1">
      <c r="A6" s="8"/>
      <c r="B6" s="356" t="s">
        <v>480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121"/>
      <c r="S6" s="121" t="s">
        <v>31</v>
      </c>
      <c r="T6" s="121"/>
      <c r="U6" s="121"/>
      <c r="V6" s="99"/>
    </row>
    <row r="7" spans="1:22" ht="21.75" customHeight="1">
      <c r="A7" s="8"/>
      <c r="B7" s="356" t="s">
        <v>479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121"/>
      <c r="S7" s="121" t="s">
        <v>31</v>
      </c>
      <c r="T7" s="121"/>
      <c r="U7" s="121"/>
      <c r="V7" s="99"/>
    </row>
    <row r="8" spans="1:22" ht="19.5" customHeight="1">
      <c r="A8" s="8"/>
      <c r="B8" s="356" t="s">
        <v>481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121"/>
      <c r="S8" s="121" t="s">
        <v>31</v>
      </c>
      <c r="T8" s="121"/>
      <c r="U8" s="121"/>
      <c r="V8" s="99"/>
    </row>
    <row r="9" spans="1:22" ht="23.25" customHeight="1">
      <c r="A9" s="8"/>
      <c r="B9" s="356" t="s">
        <v>482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121"/>
      <c r="S9" s="121"/>
      <c r="T9" s="121" t="s">
        <v>31</v>
      </c>
      <c r="U9" s="121"/>
      <c r="V9" s="99"/>
    </row>
    <row r="10" spans="1:22" ht="24" customHeight="1">
      <c r="A10" s="8"/>
      <c r="B10" s="356" t="s">
        <v>483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121"/>
      <c r="S10" s="121"/>
      <c r="T10" s="121" t="s">
        <v>31</v>
      </c>
      <c r="U10" s="121"/>
      <c r="V10" s="99"/>
    </row>
    <row r="11" spans="1:22" ht="20.100000000000001" customHeight="1">
      <c r="A11" s="8"/>
      <c r="B11" s="360" t="s">
        <v>66</v>
      </c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98">
        <f>COUNTIF(R6:R10,"P")</f>
        <v>0</v>
      </c>
      <c r="S11" s="98">
        <f>COUNTIF(S6:S10,"P")</f>
        <v>3</v>
      </c>
      <c r="T11" s="98">
        <f>COUNTIF(T6:T10,"P")</f>
        <v>2</v>
      </c>
      <c r="U11" s="98">
        <f>COUNTIF(U6:U10,"P")</f>
        <v>0</v>
      </c>
      <c r="V11" s="98">
        <f>COUNTIF(V6:V10,"P")</f>
        <v>0</v>
      </c>
    </row>
    <row r="12" spans="1:22" ht="13.5" customHeight="1">
      <c r="A12" s="8"/>
      <c r="B12" s="93"/>
      <c r="C12" s="93"/>
      <c r="D12" s="93"/>
      <c r="E12" s="93"/>
      <c r="F12" s="93"/>
      <c r="G12" s="93"/>
      <c r="H12" s="95"/>
      <c r="I12" s="95"/>
      <c r="J12" s="95"/>
      <c r="K12" s="9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24" customHeight="1">
      <c r="A13" s="8"/>
      <c r="B13" s="364" t="s">
        <v>287</v>
      </c>
      <c r="C13" s="364"/>
      <c r="D13" s="364"/>
      <c r="E13" s="364"/>
      <c r="F13" s="364"/>
      <c r="G13" s="364"/>
      <c r="H13" s="364"/>
      <c r="I13" s="364"/>
      <c r="J13" s="364"/>
      <c r="K13" s="196" t="s">
        <v>265</v>
      </c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94"/>
    </row>
    <row r="14" spans="1:22" ht="12.75" customHeight="1">
      <c r="A14" s="8"/>
      <c r="B14" s="97"/>
      <c r="C14" s="97"/>
      <c r="D14" s="97"/>
      <c r="E14" s="97"/>
      <c r="F14" s="97"/>
      <c r="G14" s="97"/>
      <c r="H14" s="97"/>
      <c r="I14" s="97"/>
      <c r="J14" s="97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4"/>
    </row>
    <row r="15" spans="1:22" ht="20.100000000000001" customHeight="1">
      <c r="A15" s="8"/>
      <c r="B15" s="209" t="s">
        <v>274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 t="s">
        <v>275</v>
      </c>
      <c r="M15" s="209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1:22" ht="20.100000000000001" customHeight="1">
      <c r="A16" s="8"/>
      <c r="B16" s="369" t="s">
        <v>388</v>
      </c>
      <c r="C16" s="369"/>
      <c r="D16" s="369"/>
      <c r="E16" s="369"/>
      <c r="F16" s="369"/>
      <c r="G16" s="369"/>
      <c r="H16" s="369"/>
      <c r="I16" s="369"/>
      <c r="J16" s="369"/>
      <c r="K16" s="369"/>
      <c r="L16" s="367" t="s">
        <v>276</v>
      </c>
      <c r="M16" s="367"/>
      <c r="N16" s="367"/>
      <c r="O16" s="367"/>
      <c r="P16" s="367"/>
      <c r="Q16" s="367"/>
      <c r="R16" s="367"/>
      <c r="S16" s="367"/>
      <c r="T16" s="367"/>
      <c r="U16" s="367"/>
      <c r="V16" s="367"/>
    </row>
    <row r="17" spans="1:22" ht="20.100000000000001" customHeight="1">
      <c r="A17" s="30"/>
      <c r="B17" s="369" t="s">
        <v>389</v>
      </c>
      <c r="C17" s="369"/>
      <c r="D17" s="369"/>
      <c r="E17" s="369"/>
      <c r="F17" s="369"/>
      <c r="G17" s="369"/>
      <c r="H17" s="369"/>
      <c r="I17" s="369"/>
      <c r="J17" s="369"/>
      <c r="K17" s="369"/>
      <c r="L17" s="366" t="s">
        <v>392</v>
      </c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pans="1:22" ht="20.100000000000001" customHeight="1">
      <c r="A18" s="30"/>
      <c r="B18" s="369" t="s">
        <v>391</v>
      </c>
      <c r="C18" s="369"/>
      <c r="D18" s="369"/>
      <c r="E18" s="369"/>
      <c r="F18" s="369"/>
      <c r="G18" s="369"/>
      <c r="H18" s="369"/>
      <c r="I18" s="369"/>
      <c r="J18" s="369"/>
      <c r="K18" s="369"/>
      <c r="L18" s="366" t="s">
        <v>393</v>
      </c>
      <c r="M18" s="366"/>
      <c r="N18" s="366"/>
      <c r="O18" s="366"/>
      <c r="P18" s="366"/>
      <c r="Q18" s="366"/>
      <c r="R18" s="366"/>
      <c r="S18" s="366"/>
      <c r="T18" s="366"/>
      <c r="U18" s="366"/>
      <c r="V18" s="366"/>
    </row>
    <row r="19" spans="1:22" ht="20.100000000000001" customHeight="1">
      <c r="A19" s="30"/>
      <c r="B19" s="369" t="s">
        <v>390</v>
      </c>
      <c r="C19" s="369"/>
      <c r="D19" s="369"/>
      <c r="E19" s="369"/>
      <c r="F19" s="369"/>
      <c r="G19" s="369"/>
      <c r="H19" s="369"/>
      <c r="I19" s="369"/>
      <c r="J19" s="369"/>
      <c r="K19" s="369"/>
      <c r="L19" s="366" t="s">
        <v>394</v>
      </c>
      <c r="M19" s="366"/>
      <c r="N19" s="366"/>
      <c r="O19" s="366"/>
      <c r="P19" s="366"/>
      <c r="Q19" s="366"/>
      <c r="R19" s="366"/>
      <c r="S19" s="366"/>
      <c r="T19" s="366"/>
      <c r="U19" s="366"/>
      <c r="V19" s="366"/>
    </row>
    <row r="20" spans="1:22" ht="20.100000000000001" customHeight="1">
      <c r="A20" s="30"/>
      <c r="B20" s="369" t="s">
        <v>424</v>
      </c>
      <c r="C20" s="369"/>
      <c r="D20" s="369"/>
      <c r="E20" s="369"/>
      <c r="F20" s="369"/>
      <c r="G20" s="369"/>
      <c r="H20" s="369"/>
      <c r="I20" s="369"/>
      <c r="J20" s="369"/>
      <c r="K20" s="369"/>
      <c r="L20" s="366" t="s">
        <v>395</v>
      </c>
      <c r="M20" s="366"/>
      <c r="N20" s="366"/>
      <c r="O20" s="366"/>
      <c r="P20" s="366"/>
      <c r="Q20" s="366"/>
      <c r="R20" s="366"/>
      <c r="S20" s="366"/>
      <c r="T20" s="366"/>
      <c r="U20" s="366"/>
      <c r="V20" s="366"/>
    </row>
    <row r="21" spans="1:22" ht="20.100000000000001" customHeight="1">
      <c r="A21" s="30"/>
      <c r="B21" s="374" t="s">
        <v>425</v>
      </c>
      <c r="C21" s="375"/>
      <c r="D21" s="375"/>
      <c r="E21" s="375"/>
      <c r="F21" s="375"/>
      <c r="G21" s="375"/>
      <c r="H21" s="375"/>
      <c r="I21" s="375"/>
      <c r="J21" s="375"/>
      <c r="K21" s="376"/>
      <c r="L21" s="377" t="s">
        <v>277</v>
      </c>
      <c r="M21" s="378"/>
      <c r="N21" s="378"/>
      <c r="O21" s="378"/>
      <c r="P21" s="378"/>
      <c r="Q21" s="378"/>
      <c r="R21" s="378"/>
      <c r="S21" s="378"/>
      <c r="T21" s="378"/>
      <c r="U21" s="378"/>
      <c r="V21" s="379"/>
    </row>
    <row r="22" spans="1:22" ht="20.100000000000001" customHeight="1">
      <c r="A22" s="30"/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66" t="s">
        <v>396</v>
      </c>
      <c r="M22" s="366"/>
      <c r="N22" s="366"/>
      <c r="O22" s="366"/>
      <c r="P22" s="366"/>
      <c r="Q22" s="366"/>
      <c r="R22" s="366"/>
      <c r="S22" s="366"/>
      <c r="T22" s="366"/>
      <c r="U22" s="366"/>
      <c r="V22" s="366"/>
    </row>
    <row r="23" spans="1:22" ht="20.100000000000001" customHeight="1">
      <c r="A23" s="30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66" t="s">
        <v>397</v>
      </c>
      <c r="M23" s="366"/>
      <c r="N23" s="366"/>
      <c r="O23" s="366"/>
      <c r="P23" s="366"/>
      <c r="Q23" s="366"/>
      <c r="R23" s="366"/>
      <c r="S23" s="366"/>
      <c r="T23" s="366"/>
      <c r="U23" s="366"/>
      <c r="V23" s="366"/>
    </row>
    <row r="24" spans="1:22" ht="20.100000000000001" customHeight="1">
      <c r="A24" s="30"/>
      <c r="B24" s="370"/>
      <c r="C24" s="370"/>
      <c r="D24" s="370"/>
      <c r="E24" s="370"/>
      <c r="F24" s="370"/>
      <c r="G24" s="370"/>
      <c r="H24" s="370"/>
      <c r="I24" s="370"/>
      <c r="J24" s="370"/>
      <c r="K24" s="370"/>
      <c r="L24" s="366" t="s">
        <v>398</v>
      </c>
      <c r="M24" s="366"/>
      <c r="N24" s="366"/>
      <c r="O24" s="366"/>
      <c r="P24" s="366"/>
      <c r="Q24" s="366"/>
      <c r="R24" s="366"/>
      <c r="S24" s="366"/>
      <c r="T24" s="366"/>
      <c r="U24" s="366"/>
      <c r="V24" s="366"/>
    </row>
  </sheetData>
  <mergeCells count="31">
    <mergeCell ref="B23:K23"/>
    <mergeCell ref="L23:V23"/>
    <mergeCell ref="B24:K24"/>
    <mergeCell ref="L24:V24"/>
    <mergeCell ref="B21:K21"/>
    <mergeCell ref="L21:V21"/>
    <mergeCell ref="B22:K22"/>
    <mergeCell ref="L22:V22"/>
    <mergeCell ref="B18:K18"/>
    <mergeCell ref="L18:V18"/>
    <mergeCell ref="B19:K19"/>
    <mergeCell ref="L19:V19"/>
    <mergeCell ref="B20:K20"/>
    <mergeCell ref="L20:V20"/>
    <mergeCell ref="B15:K15"/>
    <mergeCell ref="L15:V15"/>
    <mergeCell ref="B16:K16"/>
    <mergeCell ref="L16:V16"/>
    <mergeCell ref="B17:K17"/>
    <mergeCell ref="L17:V17"/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B8" sqref="B8:V8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8" t="s">
        <v>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47" t="s">
        <v>461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</row>
    <row r="5" spans="1:22" ht="20.100000000000001" customHeight="1">
      <c r="A5" s="4"/>
      <c r="B5" s="146" t="s">
        <v>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20.100000000000001" customHeight="1">
      <c r="A6" s="4"/>
      <c r="B6" s="146" t="s">
        <v>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ht="20.100000000000001" customHeight="1">
      <c r="A7" s="4"/>
      <c r="B7" s="146" t="s">
        <v>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2" ht="20.100000000000001" customHeight="1">
      <c r="A8" s="4"/>
      <c r="B8" s="146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สุโขทัย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2" ht="20.100000000000001" customHeight="1">
      <c r="A9" s="4"/>
      <c r="B9" s="146" t="str">
        <f>"ประจำปีการศึกษา  " &amp;ปก!N9</f>
        <v>ประจำปีการศึกษา  2564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2" ht="20.100000000000001" customHeight="1">
      <c r="A10" s="4"/>
      <c r="B10" s="147" t="s">
        <v>10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</row>
    <row r="11" spans="1:22" ht="20.100000000000001" customHeight="1">
      <c r="A11" s="4"/>
      <c r="B11" s="146" t="s">
        <v>11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</row>
    <row r="12" spans="1:22" ht="20.100000000000001" customHeight="1">
      <c r="A12" s="4"/>
      <c r="B12" s="146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</row>
    <row r="13" spans="1:22" ht="20.100000000000001" customHeight="1">
      <c r="A13" s="4"/>
      <c r="B13" s="147" t="s">
        <v>12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</row>
    <row r="14" spans="1:22" ht="20.100000000000001" customHeight="1">
      <c r="A14" s="4"/>
      <c r="B14" s="146" t="s">
        <v>13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22" ht="20.100000000000001" customHeight="1">
      <c r="A15" s="4"/>
      <c r="B15" s="146" t="s">
        <v>14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22" ht="20.100000000000001" customHeight="1">
      <c r="A16" s="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spans="1:22" ht="20.100000000000001" customHeight="1">
      <c r="A17" s="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41" t="s">
        <v>15</v>
      </c>
      <c r="N19" s="141"/>
      <c r="O19" s="142"/>
      <c r="P19" s="142"/>
      <c r="Q19" s="142"/>
      <c r="R19" s="142"/>
      <c r="S19" s="142"/>
      <c r="T19" s="142"/>
      <c r="U19" s="142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43" t="str">
        <f>"(" &amp; ปก!G24 &amp; ")"</f>
        <v>(นางสาวนฤมล   สุดเงิน)</v>
      </c>
      <c r="P20" s="143"/>
      <c r="Q20" s="143"/>
      <c r="R20" s="143"/>
      <c r="S20" s="143"/>
      <c r="T20" s="143"/>
      <c r="U20" s="143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43" t="str">
        <f>ปก!G25</f>
        <v>ครู</v>
      </c>
      <c r="P21" s="143"/>
      <c r="Q21" s="143"/>
      <c r="R21" s="143"/>
      <c r="S21" s="143"/>
      <c r="T21" s="143"/>
      <c r="U21" s="143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4">
        <v>242613</v>
      </c>
      <c r="P22" s="144"/>
      <c r="Q22" s="144"/>
      <c r="R22" s="144"/>
      <c r="S22" s="144"/>
      <c r="T22" s="144"/>
      <c r="U22" s="144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2" zoomScaleNormal="100" workbookViewId="0">
      <selection activeCell="M9" sqref="M9:N1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18</v>
      </c>
    </row>
    <row r="2" spans="1:22" ht="20.100000000000001" customHeight="1">
      <c r="A2" s="8"/>
      <c r="B2" s="214" t="s">
        <v>288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82" t="s">
        <v>65</v>
      </c>
      <c r="C4" s="385" t="s">
        <v>73</v>
      </c>
      <c r="D4" s="386"/>
      <c r="E4" s="386"/>
      <c r="F4" s="386"/>
      <c r="G4" s="386"/>
      <c r="H4" s="386"/>
      <c r="I4" s="386"/>
      <c r="J4" s="387"/>
      <c r="K4" s="393" t="s">
        <v>289</v>
      </c>
      <c r="L4" s="394"/>
      <c r="M4" s="226" t="s">
        <v>296</v>
      </c>
      <c r="N4" s="226"/>
      <c r="O4" s="226"/>
      <c r="P4" s="226"/>
      <c r="Q4" s="226"/>
      <c r="R4" s="226"/>
      <c r="S4" s="226"/>
      <c r="T4" s="226"/>
      <c r="U4" s="226"/>
      <c r="V4" s="226"/>
    </row>
    <row r="5" spans="1:22" ht="97.5" customHeight="1">
      <c r="A5" s="8"/>
      <c r="B5" s="383"/>
      <c r="C5" s="388"/>
      <c r="D5" s="357"/>
      <c r="E5" s="357"/>
      <c r="F5" s="357"/>
      <c r="G5" s="357"/>
      <c r="H5" s="357"/>
      <c r="I5" s="357"/>
      <c r="J5" s="389"/>
      <c r="K5" s="395"/>
      <c r="L5" s="396"/>
      <c r="M5" s="400" t="s">
        <v>290</v>
      </c>
      <c r="N5" s="400"/>
      <c r="O5" s="400" t="s">
        <v>291</v>
      </c>
      <c r="P5" s="400"/>
      <c r="Q5" s="400" t="s">
        <v>292</v>
      </c>
      <c r="R5" s="400"/>
      <c r="S5" s="400" t="s">
        <v>293</v>
      </c>
      <c r="T5" s="400"/>
      <c r="U5" s="400" t="s">
        <v>294</v>
      </c>
      <c r="V5" s="400"/>
    </row>
    <row r="6" spans="1:22" ht="20.100000000000001" customHeight="1">
      <c r="A6" s="8"/>
      <c r="B6" s="384"/>
      <c r="C6" s="390"/>
      <c r="D6" s="391"/>
      <c r="E6" s="391"/>
      <c r="F6" s="391"/>
      <c r="G6" s="391"/>
      <c r="H6" s="391"/>
      <c r="I6" s="391"/>
      <c r="J6" s="392"/>
      <c r="K6" s="397"/>
      <c r="L6" s="398"/>
      <c r="M6" s="226">
        <v>5</v>
      </c>
      <c r="N6" s="226"/>
      <c r="O6" s="226">
        <v>4</v>
      </c>
      <c r="P6" s="226"/>
      <c r="Q6" s="226">
        <v>3</v>
      </c>
      <c r="R6" s="226"/>
      <c r="S6" s="226">
        <v>2</v>
      </c>
      <c r="T6" s="226"/>
      <c r="U6" s="226">
        <v>1</v>
      </c>
      <c r="V6" s="226"/>
    </row>
    <row r="7" spans="1:22" ht="20.100000000000001" customHeight="1">
      <c r="A7" s="8"/>
      <c r="B7" s="101">
        <v>1</v>
      </c>
      <c r="C7" s="399" t="s">
        <v>433</v>
      </c>
      <c r="D7" s="399"/>
      <c r="E7" s="399"/>
      <c r="F7" s="399"/>
      <c r="G7" s="399"/>
      <c r="H7" s="399"/>
      <c r="I7" s="399"/>
      <c r="J7" s="399"/>
      <c r="K7" s="297">
        <v>44</v>
      </c>
      <c r="L7" s="297"/>
      <c r="M7" s="297">
        <v>38</v>
      </c>
      <c r="N7" s="297"/>
      <c r="O7" s="297">
        <v>35</v>
      </c>
      <c r="P7" s="297"/>
      <c r="Q7" s="297">
        <v>40</v>
      </c>
      <c r="R7" s="297"/>
      <c r="S7" s="297">
        <v>38</v>
      </c>
      <c r="T7" s="297"/>
      <c r="U7" s="297">
        <v>44</v>
      </c>
      <c r="V7" s="297"/>
    </row>
    <row r="8" spans="1:22" ht="20.100000000000001" customHeight="1">
      <c r="A8" s="8"/>
      <c r="B8" s="101">
        <v>2</v>
      </c>
      <c r="C8" s="399" t="s">
        <v>434</v>
      </c>
      <c r="D8" s="399"/>
      <c r="E8" s="399"/>
      <c r="F8" s="399"/>
      <c r="G8" s="399"/>
      <c r="H8" s="399"/>
      <c r="I8" s="399"/>
      <c r="J8" s="399"/>
      <c r="K8" s="297">
        <v>36</v>
      </c>
      <c r="L8" s="297"/>
      <c r="M8" s="297">
        <v>36</v>
      </c>
      <c r="N8" s="297"/>
      <c r="O8" s="297">
        <v>36</v>
      </c>
      <c r="P8" s="297"/>
      <c r="Q8" s="297">
        <v>36</v>
      </c>
      <c r="R8" s="297"/>
      <c r="S8" s="297">
        <v>36</v>
      </c>
      <c r="T8" s="297"/>
      <c r="U8" s="297">
        <v>36</v>
      </c>
      <c r="V8" s="297"/>
    </row>
    <row r="9" spans="1:22" ht="20.100000000000001" customHeight="1">
      <c r="A9" s="8"/>
      <c r="B9" s="101">
        <v>3</v>
      </c>
      <c r="C9" s="399" t="s">
        <v>435</v>
      </c>
      <c r="D9" s="399"/>
      <c r="E9" s="399"/>
      <c r="F9" s="399"/>
      <c r="G9" s="399"/>
      <c r="H9" s="399"/>
      <c r="I9" s="399"/>
      <c r="J9" s="399"/>
      <c r="K9" s="297">
        <v>36</v>
      </c>
      <c r="L9" s="297"/>
      <c r="M9" s="297">
        <v>34</v>
      </c>
      <c r="N9" s="297"/>
      <c r="O9" s="297">
        <v>30</v>
      </c>
      <c r="P9" s="297"/>
      <c r="Q9" s="297">
        <v>32</v>
      </c>
      <c r="R9" s="297"/>
      <c r="S9" s="297">
        <v>34</v>
      </c>
      <c r="T9" s="297"/>
      <c r="U9" s="297">
        <v>36</v>
      </c>
      <c r="V9" s="297"/>
    </row>
    <row r="10" spans="1:22" ht="20.100000000000001" customHeight="1">
      <c r="A10" s="8"/>
      <c r="B10" s="101">
        <v>4</v>
      </c>
      <c r="C10" s="399" t="s">
        <v>355</v>
      </c>
      <c r="D10" s="399"/>
      <c r="E10" s="399"/>
      <c r="F10" s="399"/>
      <c r="G10" s="399"/>
      <c r="H10" s="399"/>
      <c r="I10" s="399"/>
      <c r="J10" s="399"/>
      <c r="K10" s="297">
        <v>35</v>
      </c>
      <c r="L10" s="297"/>
      <c r="M10" s="297">
        <v>28</v>
      </c>
      <c r="N10" s="297"/>
      <c r="O10" s="297">
        <v>26</v>
      </c>
      <c r="P10" s="297"/>
      <c r="Q10" s="297">
        <v>24</v>
      </c>
      <c r="R10" s="297"/>
      <c r="S10" s="297">
        <v>31</v>
      </c>
      <c r="T10" s="297"/>
      <c r="U10" s="297">
        <v>35</v>
      </c>
      <c r="V10" s="297"/>
    </row>
    <row r="11" spans="1:22" ht="20.100000000000001" customHeight="1">
      <c r="A11" s="8"/>
      <c r="B11" s="101">
        <v>5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</row>
    <row r="12" spans="1:22" ht="20.100000000000001" customHeight="1">
      <c r="A12" s="8"/>
      <c r="B12" s="101">
        <v>6</v>
      </c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</row>
    <row r="13" spans="1:22" ht="20.100000000000001" customHeight="1">
      <c r="A13" s="8"/>
      <c r="B13" s="101">
        <v>7</v>
      </c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</row>
    <row r="14" spans="1:22" ht="20.100000000000001" customHeight="1">
      <c r="A14" s="8"/>
      <c r="B14" s="101">
        <v>8</v>
      </c>
      <c r="C14" s="297"/>
      <c r="D14" s="297"/>
      <c r="E14" s="297"/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</row>
    <row r="15" spans="1:22" ht="20.100000000000001" customHeight="1">
      <c r="A15" s="8"/>
      <c r="B15" s="101">
        <v>9</v>
      </c>
      <c r="C15" s="297"/>
      <c r="D15" s="297"/>
      <c r="E15" s="297"/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</row>
    <row r="16" spans="1:22" ht="20.100000000000001" customHeight="1">
      <c r="A16" s="8"/>
      <c r="B16" s="101">
        <v>10</v>
      </c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297"/>
      <c r="U16" s="297"/>
      <c r="V16" s="297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381" t="s">
        <v>295</v>
      </c>
      <c r="C18" s="381"/>
      <c r="D18" s="381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1"/>
      <c r="P18" s="184" t="s">
        <v>169</v>
      </c>
      <c r="Q18" s="184"/>
      <c r="R18" s="184"/>
      <c r="S18" s="184"/>
      <c r="T18" s="184"/>
      <c r="U18" s="184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14" t="s">
        <v>299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226" t="s">
        <v>65</v>
      </c>
      <c r="C22" s="226"/>
      <c r="D22" s="226" t="s">
        <v>92</v>
      </c>
      <c r="E22" s="226"/>
      <c r="F22" s="226"/>
      <c r="G22" s="226"/>
      <c r="H22" s="226"/>
      <c r="I22" s="226"/>
      <c r="J22" s="226"/>
      <c r="K22" s="226" t="s">
        <v>300</v>
      </c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</row>
    <row r="23" spans="1:22" ht="20.100000000000001" customHeight="1">
      <c r="A23" s="8"/>
      <c r="B23" s="226"/>
      <c r="C23" s="226"/>
      <c r="D23" s="226"/>
      <c r="E23" s="226"/>
      <c r="F23" s="226"/>
      <c r="G23" s="226"/>
      <c r="H23" s="226"/>
      <c r="I23" s="226"/>
      <c r="J23" s="226"/>
      <c r="K23" s="226" t="s">
        <v>301</v>
      </c>
      <c r="L23" s="226"/>
      <c r="M23" s="226"/>
      <c r="N23" s="226" t="s">
        <v>304</v>
      </c>
      <c r="O23" s="226"/>
      <c r="P23" s="226"/>
      <c r="Q23" s="226" t="s">
        <v>302</v>
      </c>
      <c r="R23" s="226"/>
      <c r="S23" s="226"/>
      <c r="T23" s="226" t="s">
        <v>303</v>
      </c>
      <c r="U23" s="226"/>
      <c r="V23" s="226"/>
    </row>
    <row r="24" spans="1:22" ht="20.100000000000001" customHeight="1">
      <c r="A24" s="8"/>
      <c r="B24" s="380">
        <v>1</v>
      </c>
      <c r="C24" s="380"/>
      <c r="D24" s="380" t="s">
        <v>426</v>
      </c>
      <c r="E24" s="380"/>
      <c r="F24" s="380"/>
      <c r="G24" s="380"/>
      <c r="H24" s="380"/>
      <c r="I24" s="380"/>
      <c r="J24" s="380"/>
      <c r="K24" s="380">
        <v>27</v>
      </c>
      <c r="L24" s="380"/>
      <c r="M24" s="380"/>
      <c r="N24" s="380">
        <v>17</v>
      </c>
      <c r="O24" s="380"/>
      <c r="P24" s="380"/>
      <c r="Q24" s="380"/>
      <c r="R24" s="380"/>
      <c r="S24" s="380"/>
      <c r="T24" s="380"/>
      <c r="U24" s="380"/>
      <c r="V24" s="380"/>
    </row>
    <row r="25" spans="1:22" ht="20.100000000000001" customHeight="1">
      <c r="A25" s="8"/>
      <c r="B25" s="380">
        <v>2</v>
      </c>
      <c r="C25" s="380"/>
      <c r="D25" s="380" t="s">
        <v>429</v>
      </c>
      <c r="E25" s="380"/>
      <c r="F25" s="380"/>
      <c r="G25" s="380"/>
      <c r="H25" s="380"/>
      <c r="I25" s="380"/>
      <c r="J25" s="380"/>
      <c r="K25" s="380">
        <v>31</v>
      </c>
      <c r="L25" s="380"/>
      <c r="M25" s="380"/>
      <c r="N25" s="380">
        <v>11</v>
      </c>
      <c r="O25" s="380"/>
      <c r="P25" s="380"/>
      <c r="Q25" s="380"/>
      <c r="R25" s="380"/>
      <c r="S25" s="380"/>
      <c r="T25" s="380"/>
      <c r="U25" s="380"/>
      <c r="V25" s="380"/>
    </row>
    <row r="26" spans="1:22" ht="20.100000000000001" customHeight="1">
      <c r="A26" s="8"/>
      <c r="B26" s="380">
        <v>3</v>
      </c>
      <c r="C26" s="380"/>
      <c r="D26" s="380" t="s">
        <v>428</v>
      </c>
      <c r="E26" s="380"/>
      <c r="F26" s="380"/>
      <c r="G26" s="380"/>
      <c r="H26" s="380"/>
      <c r="I26" s="380"/>
      <c r="J26" s="380"/>
      <c r="K26" s="380">
        <v>15</v>
      </c>
      <c r="L26" s="380"/>
      <c r="M26" s="380"/>
      <c r="N26" s="380">
        <v>17</v>
      </c>
      <c r="O26" s="380"/>
      <c r="P26" s="380"/>
      <c r="Q26" s="380">
        <v>2</v>
      </c>
      <c r="R26" s="380"/>
      <c r="S26" s="380"/>
      <c r="T26" s="380"/>
      <c r="U26" s="380"/>
      <c r="V26" s="380"/>
    </row>
    <row r="27" spans="1:22" ht="20.100000000000001" customHeight="1">
      <c r="A27" s="8"/>
      <c r="B27" s="380">
        <v>4</v>
      </c>
      <c r="C27" s="380"/>
      <c r="D27" s="380" t="s">
        <v>430</v>
      </c>
      <c r="E27" s="380"/>
      <c r="F27" s="380"/>
      <c r="G27" s="380"/>
      <c r="H27" s="380"/>
      <c r="I27" s="380"/>
      <c r="J27" s="380"/>
      <c r="K27" s="380">
        <v>15</v>
      </c>
      <c r="L27" s="380"/>
      <c r="M27" s="380"/>
      <c r="N27" s="380">
        <v>14</v>
      </c>
      <c r="O27" s="380"/>
      <c r="P27" s="380"/>
      <c r="Q27" s="380">
        <v>6</v>
      </c>
      <c r="R27" s="380"/>
      <c r="S27" s="380"/>
      <c r="T27" s="380"/>
      <c r="U27" s="380"/>
      <c r="V27" s="380"/>
    </row>
    <row r="28" spans="1:22" ht="20.100000000000001" customHeight="1">
      <c r="A28" s="8"/>
      <c r="B28" s="380">
        <v>5</v>
      </c>
      <c r="C28" s="380"/>
      <c r="D28" s="380" t="s">
        <v>427</v>
      </c>
      <c r="E28" s="380"/>
      <c r="F28" s="380"/>
      <c r="G28" s="380"/>
      <c r="H28" s="380"/>
      <c r="I28" s="380"/>
      <c r="J28" s="380"/>
      <c r="K28" s="380">
        <v>22</v>
      </c>
      <c r="L28" s="380"/>
      <c r="M28" s="380"/>
      <c r="N28" s="380">
        <v>14</v>
      </c>
      <c r="O28" s="380"/>
      <c r="P28" s="380"/>
      <c r="Q28" s="380"/>
      <c r="R28" s="380"/>
      <c r="S28" s="380"/>
      <c r="T28" s="380"/>
      <c r="U28" s="380"/>
      <c r="V28" s="380"/>
    </row>
    <row r="29" spans="1:22" ht="20.100000000000001" customHeight="1">
      <c r="A29" s="8"/>
      <c r="B29" s="380">
        <v>6</v>
      </c>
      <c r="C29" s="380"/>
      <c r="D29" s="380" t="s">
        <v>431</v>
      </c>
      <c r="E29" s="380"/>
      <c r="F29" s="380"/>
      <c r="G29" s="380"/>
      <c r="H29" s="380"/>
      <c r="I29" s="380"/>
      <c r="J29" s="380"/>
      <c r="K29" s="380">
        <v>8</v>
      </c>
      <c r="L29" s="380"/>
      <c r="M29" s="380"/>
      <c r="N29" s="380">
        <v>28</v>
      </c>
      <c r="O29" s="380"/>
      <c r="P29" s="380"/>
      <c r="Q29" s="380"/>
      <c r="R29" s="380"/>
      <c r="S29" s="380"/>
      <c r="T29" s="380"/>
      <c r="U29" s="380"/>
      <c r="V29" s="380"/>
    </row>
    <row r="30" spans="1:22" ht="20.100000000000001" customHeight="1">
      <c r="A30" s="8"/>
      <c r="B30" s="380">
        <v>7</v>
      </c>
      <c r="C30" s="380"/>
      <c r="D30" s="380" t="s">
        <v>432</v>
      </c>
      <c r="E30" s="380"/>
      <c r="F30" s="380"/>
      <c r="G30" s="380"/>
      <c r="H30" s="380"/>
      <c r="I30" s="380"/>
      <c r="J30" s="380"/>
      <c r="K30" s="380">
        <v>2</v>
      </c>
      <c r="L30" s="380"/>
      <c r="M30" s="380"/>
      <c r="N30" s="380">
        <v>11</v>
      </c>
      <c r="O30" s="380"/>
      <c r="P30" s="380"/>
      <c r="Q30" s="380">
        <v>22</v>
      </c>
      <c r="R30" s="380"/>
      <c r="S30" s="380"/>
      <c r="T30" s="380"/>
      <c r="U30" s="380"/>
      <c r="V30" s="380"/>
    </row>
    <row r="31" spans="1:22" ht="20.100000000000001" customHeight="1">
      <c r="A31" s="8"/>
      <c r="B31" s="380"/>
      <c r="C31" s="380"/>
      <c r="D31" s="380" t="s">
        <v>66</v>
      </c>
      <c r="E31" s="380"/>
      <c r="F31" s="380"/>
      <c r="G31" s="380"/>
      <c r="H31" s="380"/>
      <c r="I31" s="380"/>
      <c r="J31" s="380"/>
      <c r="K31" s="380">
        <v>120</v>
      </c>
      <c r="L31" s="380"/>
      <c r="M31" s="380"/>
      <c r="N31" s="380">
        <v>132</v>
      </c>
      <c r="O31" s="380"/>
      <c r="P31" s="380"/>
      <c r="Q31" s="380">
        <v>30</v>
      </c>
      <c r="R31" s="380"/>
      <c r="S31" s="380"/>
      <c r="T31" s="380"/>
      <c r="U31" s="380"/>
      <c r="V31" s="380"/>
    </row>
    <row r="32" spans="1:22" ht="20.100000000000001" customHeight="1">
      <c r="A32" s="8"/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80"/>
      <c r="T32" s="380"/>
      <c r="U32" s="380"/>
      <c r="V32" s="380"/>
    </row>
    <row r="33" spans="1:22" ht="20.100000000000001" customHeight="1">
      <c r="A33" s="8"/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</row>
    <row r="34" spans="1:22" ht="9.9499999999999993" customHeight="1">
      <c r="A34" s="8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t="20.100000000000001" customHeight="1">
      <c r="A35" s="8"/>
      <c r="B35" s="381" t="s">
        <v>305</v>
      </c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184" t="s">
        <v>169</v>
      </c>
      <c r="Q35" s="184"/>
      <c r="R35" s="184"/>
      <c r="S35" s="184"/>
      <c r="T35" s="184"/>
      <c r="U35" s="184"/>
      <c r="V35" s="8"/>
    </row>
  </sheetData>
  <mergeCells count="157"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opLeftCell="A19" zoomScaleNormal="100" workbookViewId="0">
      <selection activeCell="S13" sqref="S13:T1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19</v>
      </c>
    </row>
    <row r="2" spans="1:22" ht="20.100000000000001" customHeight="1">
      <c r="A2" s="8"/>
      <c r="B2" s="214" t="s">
        <v>306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382" t="s">
        <v>65</v>
      </c>
      <c r="B4" s="385" t="s">
        <v>73</v>
      </c>
      <c r="C4" s="387"/>
      <c r="D4" s="413" t="s">
        <v>79</v>
      </c>
      <c r="E4" s="301" t="s">
        <v>307</v>
      </c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3"/>
      <c r="S4" s="304" t="s">
        <v>300</v>
      </c>
      <c r="T4" s="305"/>
      <c r="U4" s="305"/>
      <c r="V4" s="306"/>
    </row>
    <row r="5" spans="1:22" ht="60" customHeight="1">
      <c r="A5" s="384"/>
      <c r="B5" s="390"/>
      <c r="C5" s="392"/>
      <c r="D5" s="414"/>
      <c r="E5" s="415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7"/>
      <c r="S5" s="105" t="s">
        <v>301</v>
      </c>
      <c r="T5" s="105" t="s">
        <v>304</v>
      </c>
      <c r="U5" s="105" t="s">
        <v>302</v>
      </c>
      <c r="V5" s="105" t="s">
        <v>303</v>
      </c>
    </row>
    <row r="6" spans="1:22" ht="20.100000000000001" customHeight="1">
      <c r="A6" s="103">
        <v>1</v>
      </c>
      <c r="B6" s="206" t="s">
        <v>400</v>
      </c>
      <c r="C6" s="207"/>
      <c r="D6" s="128">
        <v>44</v>
      </c>
      <c r="E6" s="401" t="s">
        <v>309</v>
      </c>
      <c r="F6" s="404" t="s">
        <v>310</v>
      </c>
      <c r="G6" s="404" t="s">
        <v>311</v>
      </c>
      <c r="H6" s="404" t="s">
        <v>312</v>
      </c>
      <c r="I6" s="404" t="s">
        <v>313</v>
      </c>
      <c r="J6" s="404" t="s">
        <v>314</v>
      </c>
      <c r="K6" s="404" t="s">
        <v>315</v>
      </c>
      <c r="L6" s="404" t="s">
        <v>316</v>
      </c>
      <c r="M6" s="410"/>
      <c r="N6" s="410"/>
      <c r="O6" s="410"/>
      <c r="P6" s="410"/>
      <c r="Q6" s="410"/>
      <c r="R6" s="407"/>
      <c r="S6" s="128">
        <v>39</v>
      </c>
      <c r="T6" s="128">
        <v>5</v>
      </c>
      <c r="U6" s="128">
        <v>0</v>
      </c>
      <c r="V6" s="128">
        <v>0</v>
      </c>
    </row>
    <row r="7" spans="1:22" ht="20.100000000000001" customHeight="1">
      <c r="A7" s="103">
        <f>A6+1</f>
        <v>2</v>
      </c>
      <c r="B7" s="206" t="s">
        <v>401</v>
      </c>
      <c r="C7" s="207"/>
      <c r="D7" s="128">
        <v>36</v>
      </c>
      <c r="E7" s="402"/>
      <c r="F7" s="405"/>
      <c r="G7" s="405"/>
      <c r="H7" s="405"/>
      <c r="I7" s="405"/>
      <c r="J7" s="405"/>
      <c r="K7" s="405"/>
      <c r="L7" s="405"/>
      <c r="M7" s="411"/>
      <c r="N7" s="411"/>
      <c r="O7" s="411"/>
      <c r="P7" s="411"/>
      <c r="Q7" s="411"/>
      <c r="R7" s="408"/>
      <c r="S7" s="128">
        <v>36</v>
      </c>
      <c r="T7" s="128">
        <v>0</v>
      </c>
      <c r="U7" s="128">
        <v>0</v>
      </c>
      <c r="V7" s="128">
        <v>0</v>
      </c>
    </row>
    <row r="8" spans="1:22" ht="20.100000000000001" customHeight="1">
      <c r="A8" s="103">
        <f t="shared" ref="A8:A15" si="0">A7+1</f>
        <v>3</v>
      </c>
      <c r="B8" s="206" t="s">
        <v>402</v>
      </c>
      <c r="C8" s="207"/>
      <c r="D8" s="128">
        <v>36</v>
      </c>
      <c r="E8" s="402"/>
      <c r="F8" s="405"/>
      <c r="G8" s="405"/>
      <c r="H8" s="405"/>
      <c r="I8" s="405"/>
      <c r="J8" s="405"/>
      <c r="K8" s="405"/>
      <c r="L8" s="405"/>
      <c r="M8" s="411"/>
      <c r="N8" s="411"/>
      <c r="O8" s="411"/>
      <c r="P8" s="411"/>
      <c r="Q8" s="411"/>
      <c r="R8" s="408"/>
      <c r="S8" s="128">
        <v>35</v>
      </c>
      <c r="T8" s="128">
        <v>1</v>
      </c>
      <c r="U8" s="128">
        <v>0</v>
      </c>
      <c r="V8" s="128">
        <v>0</v>
      </c>
    </row>
    <row r="9" spans="1:22" ht="20.100000000000001" customHeight="1">
      <c r="A9" s="103">
        <f t="shared" si="0"/>
        <v>4</v>
      </c>
      <c r="B9" s="206" t="s">
        <v>403</v>
      </c>
      <c r="C9" s="207"/>
      <c r="D9" s="128">
        <v>35</v>
      </c>
      <c r="E9" s="402"/>
      <c r="F9" s="405"/>
      <c r="G9" s="405"/>
      <c r="H9" s="405"/>
      <c r="I9" s="405"/>
      <c r="J9" s="405"/>
      <c r="K9" s="405"/>
      <c r="L9" s="405"/>
      <c r="M9" s="411"/>
      <c r="N9" s="411"/>
      <c r="O9" s="411"/>
      <c r="P9" s="411"/>
      <c r="Q9" s="411"/>
      <c r="R9" s="408"/>
      <c r="S9" s="128">
        <v>2</v>
      </c>
      <c r="T9" s="128">
        <v>14</v>
      </c>
      <c r="U9" s="128">
        <v>19</v>
      </c>
      <c r="V9" s="128">
        <v>0</v>
      </c>
    </row>
    <row r="10" spans="1:22" ht="20.100000000000001" customHeight="1">
      <c r="A10" s="103">
        <f t="shared" si="0"/>
        <v>5</v>
      </c>
      <c r="B10" s="206"/>
      <c r="C10" s="207"/>
      <c r="D10" s="102"/>
      <c r="E10" s="402"/>
      <c r="F10" s="405"/>
      <c r="G10" s="405"/>
      <c r="H10" s="405"/>
      <c r="I10" s="405"/>
      <c r="J10" s="405"/>
      <c r="K10" s="405"/>
      <c r="L10" s="405"/>
      <c r="M10" s="411"/>
      <c r="N10" s="411"/>
      <c r="O10" s="411"/>
      <c r="P10" s="411"/>
      <c r="Q10" s="411"/>
      <c r="R10" s="408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06"/>
      <c r="C11" s="207"/>
      <c r="D11" s="102"/>
      <c r="E11" s="402"/>
      <c r="F11" s="405"/>
      <c r="G11" s="405"/>
      <c r="H11" s="405"/>
      <c r="I11" s="405"/>
      <c r="J11" s="405"/>
      <c r="K11" s="405"/>
      <c r="L11" s="405"/>
      <c r="M11" s="411"/>
      <c r="N11" s="411"/>
      <c r="O11" s="411"/>
      <c r="P11" s="411"/>
      <c r="Q11" s="411"/>
      <c r="R11" s="408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06"/>
      <c r="C12" s="207"/>
      <c r="D12" s="102"/>
      <c r="E12" s="402"/>
      <c r="F12" s="405"/>
      <c r="G12" s="405"/>
      <c r="H12" s="405"/>
      <c r="I12" s="405"/>
      <c r="J12" s="405"/>
      <c r="K12" s="405"/>
      <c r="L12" s="405"/>
      <c r="M12" s="411"/>
      <c r="N12" s="411"/>
      <c r="O12" s="411"/>
      <c r="P12" s="411"/>
      <c r="Q12" s="411"/>
      <c r="R12" s="408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06"/>
      <c r="C13" s="207"/>
      <c r="D13" s="102"/>
      <c r="E13" s="402"/>
      <c r="F13" s="405"/>
      <c r="G13" s="405"/>
      <c r="H13" s="405"/>
      <c r="I13" s="405"/>
      <c r="J13" s="405"/>
      <c r="K13" s="405"/>
      <c r="L13" s="405"/>
      <c r="M13" s="411"/>
      <c r="N13" s="411"/>
      <c r="O13" s="411"/>
      <c r="P13" s="411"/>
      <c r="Q13" s="411"/>
      <c r="R13" s="408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06"/>
      <c r="C14" s="207"/>
      <c r="D14" s="102"/>
      <c r="E14" s="402"/>
      <c r="F14" s="405"/>
      <c r="G14" s="405"/>
      <c r="H14" s="405"/>
      <c r="I14" s="405"/>
      <c r="J14" s="405"/>
      <c r="K14" s="405"/>
      <c r="L14" s="405"/>
      <c r="M14" s="411"/>
      <c r="N14" s="411"/>
      <c r="O14" s="411"/>
      <c r="P14" s="411"/>
      <c r="Q14" s="411"/>
      <c r="R14" s="408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06"/>
      <c r="C15" s="207"/>
      <c r="D15" s="102"/>
      <c r="E15" s="402"/>
      <c r="F15" s="405"/>
      <c r="G15" s="405"/>
      <c r="H15" s="405"/>
      <c r="I15" s="405"/>
      <c r="J15" s="405"/>
      <c r="K15" s="405"/>
      <c r="L15" s="405"/>
      <c r="M15" s="411"/>
      <c r="N15" s="411"/>
      <c r="O15" s="411"/>
      <c r="P15" s="411"/>
      <c r="Q15" s="411"/>
      <c r="R15" s="408"/>
      <c r="S15" s="102"/>
      <c r="T15" s="102"/>
      <c r="U15" s="102"/>
      <c r="V15" s="102"/>
    </row>
    <row r="16" spans="1:22" ht="20.100000000000001" customHeight="1">
      <c r="A16" s="103">
        <f t="shared" ref="A16:A17" si="1">A15+1</f>
        <v>11</v>
      </c>
      <c r="B16" s="206"/>
      <c r="C16" s="207"/>
      <c r="D16" s="102"/>
      <c r="E16" s="402"/>
      <c r="F16" s="405"/>
      <c r="G16" s="405"/>
      <c r="H16" s="405"/>
      <c r="I16" s="405"/>
      <c r="J16" s="405"/>
      <c r="K16" s="405"/>
      <c r="L16" s="405"/>
      <c r="M16" s="411"/>
      <c r="N16" s="411"/>
      <c r="O16" s="411"/>
      <c r="P16" s="411"/>
      <c r="Q16" s="411"/>
      <c r="R16" s="408"/>
      <c r="S16" s="102"/>
      <c r="T16" s="102"/>
      <c r="U16" s="102"/>
      <c r="V16" s="102"/>
    </row>
    <row r="17" spans="1:22" ht="20.100000000000001" customHeight="1">
      <c r="A17" s="103">
        <f t="shared" si="1"/>
        <v>12</v>
      </c>
      <c r="B17" s="206"/>
      <c r="C17" s="207"/>
      <c r="D17" s="102"/>
      <c r="E17" s="403"/>
      <c r="F17" s="406"/>
      <c r="G17" s="406"/>
      <c r="H17" s="406"/>
      <c r="I17" s="406"/>
      <c r="J17" s="406"/>
      <c r="K17" s="406"/>
      <c r="L17" s="406"/>
      <c r="M17" s="412"/>
      <c r="N17" s="412"/>
      <c r="O17" s="412"/>
      <c r="P17" s="412"/>
      <c r="Q17" s="412"/>
      <c r="R17" s="409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381" t="s">
        <v>308</v>
      </c>
      <c r="C19" s="381"/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184" t="s">
        <v>298</v>
      </c>
      <c r="Q19" s="184"/>
      <c r="R19" s="184"/>
      <c r="S19" s="184"/>
      <c r="T19" s="184"/>
      <c r="U19" s="184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0.100000000000001" customHeight="1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19" workbookViewId="0">
      <selection activeCell="G16" sqref="G16:K16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148" t="s">
        <v>317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174" t="s">
        <v>331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</row>
    <row r="4" spans="1:22" ht="20.100000000000001" customHeight="1">
      <c r="A4" s="4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20.100000000000001" customHeight="1">
      <c r="A5" s="4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18" t="s">
        <v>15</v>
      </c>
      <c r="F7" s="418"/>
      <c r="G7" s="418"/>
      <c r="H7" s="419"/>
      <c r="I7" s="419"/>
      <c r="J7" s="419"/>
      <c r="K7" s="419"/>
      <c r="L7" s="419"/>
      <c r="M7" s="419"/>
      <c r="N7" s="419"/>
      <c r="O7" s="146" t="s">
        <v>3</v>
      </c>
      <c r="P7" s="146"/>
      <c r="Q7" s="146"/>
      <c r="R7" s="146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21" t="str">
        <f>"(" &amp;ปก!G24&amp; ")"</f>
        <v>(นางสาวนฤมล   สุดเงิน)</v>
      </c>
      <c r="I8" s="421"/>
      <c r="J8" s="421"/>
      <c r="K8" s="421"/>
      <c r="L8" s="421"/>
      <c r="M8" s="421"/>
      <c r="N8" s="421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51" t="str">
        <f>ปก!G25</f>
        <v>ครู</v>
      </c>
      <c r="I9" s="151"/>
      <c r="J9" s="151"/>
      <c r="K9" s="151"/>
      <c r="L9" s="151"/>
      <c r="M9" s="151"/>
      <c r="N9" s="151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22">
        <v>242236</v>
      </c>
      <c r="I10" s="422"/>
      <c r="J10" s="422"/>
      <c r="K10" s="422"/>
      <c r="L10" s="422"/>
      <c r="M10" s="422"/>
      <c r="N10" s="422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0"/>
      <c r="I11" s="110"/>
      <c r="J11" s="110"/>
      <c r="K11" s="110"/>
      <c r="L11" s="110"/>
      <c r="M11" s="110"/>
      <c r="N11" s="110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0"/>
      <c r="I12" s="110"/>
      <c r="J12" s="110"/>
      <c r="K12" s="110"/>
      <c r="L12" s="110"/>
      <c r="M12" s="110"/>
      <c r="N12" s="110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418" t="s">
        <v>15</v>
      </c>
      <c r="F14" s="418"/>
      <c r="G14" s="418"/>
      <c r="H14" s="419"/>
      <c r="I14" s="419"/>
      <c r="J14" s="419"/>
      <c r="K14" s="419"/>
      <c r="L14" s="419"/>
      <c r="M14" s="419"/>
      <c r="N14" s="419"/>
      <c r="O14" s="146" t="s">
        <v>322</v>
      </c>
      <c r="P14" s="146"/>
      <c r="Q14" s="146"/>
      <c r="R14" s="146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1" t="s">
        <v>319</v>
      </c>
      <c r="H15" s="420" t="s">
        <v>512</v>
      </c>
      <c r="I15" s="420"/>
      <c r="J15" s="420"/>
      <c r="K15" s="420"/>
      <c r="L15" s="420"/>
      <c r="M15" s="420"/>
      <c r="N15" s="420"/>
      <c r="O15" s="10" t="s">
        <v>320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151" t="s">
        <v>318</v>
      </c>
      <c r="H16" s="151"/>
      <c r="I16" s="151"/>
      <c r="J16" s="151"/>
      <c r="K16" s="151"/>
      <c r="L16" s="419" t="s">
        <v>324</v>
      </c>
      <c r="M16" s="419"/>
      <c r="N16" s="419"/>
      <c r="O16" s="419"/>
      <c r="P16" s="419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2"/>
      <c r="I17" s="112"/>
      <c r="J17" s="112" t="s">
        <v>321</v>
      </c>
      <c r="K17" s="112"/>
      <c r="L17" s="112" t="s">
        <v>321</v>
      </c>
      <c r="M17" s="112"/>
      <c r="N17" s="112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18" t="s">
        <v>15</v>
      </c>
      <c r="F21" s="418"/>
      <c r="G21" s="418"/>
      <c r="H21" s="419"/>
      <c r="I21" s="419"/>
      <c r="J21" s="419"/>
      <c r="K21" s="419"/>
      <c r="L21" s="419"/>
      <c r="M21" s="419"/>
      <c r="N21" s="419"/>
      <c r="O21" s="146" t="s">
        <v>322</v>
      </c>
      <c r="P21" s="146"/>
      <c r="Q21" s="146"/>
      <c r="R21" s="146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1" t="s">
        <v>319</v>
      </c>
      <c r="H22" s="420" t="s">
        <v>404</v>
      </c>
      <c r="I22" s="420"/>
      <c r="J22" s="420"/>
      <c r="K22" s="420"/>
      <c r="L22" s="420"/>
      <c r="M22" s="420"/>
      <c r="N22" s="420"/>
      <c r="O22" s="10" t="s">
        <v>320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151" t="s">
        <v>323</v>
      </c>
      <c r="H23" s="151"/>
      <c r="I23" s="151"/>
      <c r="J23" s="151"/>
      <c r="K23" s="151"/>
      <c r="L23" s="419" t="s">
        <v>51</v>
      </c>
      <c r="M23" s="419"/>
      <c r="N23" s="419"/>
      <c r="O23" s="419"/>
      <c r="P23" s="419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2"/>
      <c r="I24" s="112"/>
      <c r="J24" s="112" t="s">
        <v>321</v>
      </c>
      <c r="K24" s="112"/>
      <c r="L24" s="112" t="s">
        <v>321</v>
      </c>
      <c r="M24" s="112"/>
      <c r="N24" s="112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6"/>
      <c r="P27" s="106"/>
      <c r="Q27" s="106"/>
      <c r="R27" s="106"/>
      <c r="S27" s="106"/>
      <c r="T27" s="106"/>
      <c r="U27" s="106"/>
      <c r="V27" s="4"/>
    </row>
    <row r="28" spans="1:22" ht="20.100000000000001" customHeight="1">
      <c r="A28" s="3"/>
      <c r="B28" s="4"/>
      <c r="C28" s="4"/>
      <c r="D28" s="4"/>
      <c r="E28" s="418" t="s">
        <v>15</v>
      </c>
      <c r="F28" s="418"/>
      <c r="G28" s="418"/>
      <c r="H28" s="419"/>
      <c r="I28" s="419"/>
      <c r="J28" s="419"/>
      <c r="K28" s="419"/>
      <c r="L28" s="419"/>
      <c r="M28" s="419"/>
      <c r="N28" s="419"/>
      <c r="O28" s="146" t="s">
        <v>322</v>
      </c>
      <c r="P28" s="146"/>
      <c r="Q28" s="146"/>
      <c r="R28" s="146"/>
      <c r="S28" s="107"/>
      <c r="T28" s="107"/>
      <c r="U28" s="107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1" t="s">
        <v>319</v>
      </c>
      <c r="H29" s="420" t="s">
        <v>509</v>
      </c>
      <c r="I29" s="420"/>
      <c r="J29" s="420"/>
      <c r="K29" s="420"/>
      <c r="L29" s="420"/>
      <c r="M29" s="420"/>
      <c r="N29" s="420"/>
      <c r="O29" s="10" t="s">
        <v>320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51" t="s">
        <v>405</v>
      </c>
      <c r="H30" s="151"/>
      <c r="I30" s="151"/>
      <c r="J30" s="151"/>
      <c r="K30" s="151"/>
      <c r="L30" s="151"/>
      <c r="M30" s="151"/>
      <c r="N30" s="151"/>
      <c r="O30" s="151"/>
      <c r="P30" s="151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2"/>
      <c r="I31" s="112"/>
      <c r="J31" s="112" t="s">
        <v>321</v>
      </c>
      <c r="K31" s="112"/>
      <c r="L31" s="112" t="s">
        <v>321</v>
      </c>
      <c r="M31" s="112"/>
      <c r="N31" s="1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E28:G28"/>
    <mergeCell ref="H28:N28"/>
    <mergeCell ref="O28:R28"/>
    <mergeCell ref="H29:N29"/>
    <mergeCell ref="G30:P30"/>
    <mergeCell ref="E21:G21"/>
    <mergeCell ref="H21:N21"/>
    <mergeCell ref="O21:R21"/>
    <mergeCell ref="H22:N22"/>
    <mergeCell ref="G23:K23"/>
    <mergeCell ref="L23:P23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view="pageBreakPreview" zoomScale="60" zoomScaleNormal="100" workbookViewId="0">
      <selection activeCell="E18" sqref="E18:S18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21</v>
      </c>
    </row>
    <row r="2" spans="1:22" ht="20.100000000000001" customHeight="1">
      <c r="A2" s="19"/>
      <c r="B2" s="18"/>
      <c r="C2" s="423" t="s">
        <v>26</v>
      </c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18"/>
      <c r="V2" s="18"/>
    </row>
    <row r="3" spans="1:22" ht="20.100000000000001" customHeight="1">
      <c r="A3" s="4"/>
      <c r="B3" s="7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7"/>
      <c r="V3" s="7"/>
    </row>
    <row r="4" spans="1:22" ht="20.100000000000001" customHeight="1">
      <c r="A4" s="4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0.100000000000001" customHeight="1">
      <c r="A5" s="4"/>
      <c r="B5" s="108"/>
      <c r="C5" s="108"/>
      <c r="D5" s="126"/>
      <c r="E5" s="2"/>
      <c r="F5" s="116" t="s">
        <v>326</v>
      </c>
      <c r="G5" s="117" t="s">
        <v>325</v>
      </c>
      <c r="H5" s="117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108"/>
      <c r="U5" s="108"/>
      <c r="V5" s="108"/>
    </row>
    <row r="6" spans="1:22" ht="20.100000000000001" customHeight="1">
      <c r="A6" s="4"/>
      <c r="B6" s="12"/>
      <c r="C6" s="12"/>
      <c r="D6" s="2"/>
      <c r="E6" s="2"/>
      <c r="F6" s="116" t="s">
        <v>326</v>
      </c>
      <c r="G6" s="117" t="s">
        <v>327</v>
      </c>
      <c r="H6" s="117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116" t="s">
        <v>326</v>
      </c>
      <c r="G7" s="117" t="s">
        <v>328</v>
      </c>
      <c r="H7" s="117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116" t="s">
        <v>326</v>
      </c>
      <c r="G8" s="117" t="s">
        <v>329</v>
      </c>
      <c r="H8" s="117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116" t="s">
        <v>326</v>
      </c>
      <c r="G9" s="117" t="s">
        <v>330</v>
      </c>
      <c r="H9" s="117"/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5"/>
      <c r="I10" s="115"/>
      <c r="J10" s="115"/>
      <c r="K10" s="115"/>
      <c r="L10" s="115"/>
      <c r="M10" s="115"/>
      <c r="N10" s="115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3"/>
      <c r="I11" s="113"/>
      <c r="J11" s="113"/>
      <c r="K11" s="113"/>
      <c r="L11" s="113"/>
      <c r="M11" s="113"/>
      <c r="N11" s="113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3"/>
      <c r="I12" s="113"/>
      <c r="J12" s="113"/>
      <c r="K12" s="113"/>
      <c r="L12" s="113"/>
      <c r="M12" s="113"/>
      <c r="N12" s="113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6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2"/>
      <c r="U14" s="12"/>
      <c r="V14" s="12"/>
    </row>
    <row r="15" spans="1:22" ht="20.100000000000001" customHeight="1">
      <c r="A15" s="4"/>
      <c r="B15" s="12"/>
      <c r="C15" s="12"/>
      <c r="D15" s="116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2"/>
      <c r="U15" s="12"/>
      <c r="V15" s="12"/>
    </row>
    <row r="16" spans="1:22" ht="20.100000000000001" customHeight="1">
      <c r="A16" s="4"/>
      <c r="B16" s="12"/>
      <c r="C16" s="12"/>
      <c r="D16" s="116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2"/>
      <c r="U16" s="12"/>
      <c r="V16" s="12"/>
    </row>
    <row r="17" spans="1:22" ht="20.100000000000001" customHeight="1">
      <c r="A17" s="4"/>
      <c r="B17" s="12"/>
      <c r="C17" s="12"/>
      <c r="D17" s="116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2"/>
      <c r="U17" s="12"/>
      <c r="V17" s="12"/>
    </row>
    <row r="18" spans="1:22" ht="20.100000000000001" customHeight="1">
      <c r="A18" s="4"/>
      <c r="B18" s="12"/>
      <c r="C18" s="12"/>
      <c r="D18" s="116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251</v>
      </c>
      <c r="C1" t="s">
        <v>251</v>
      </c>
      <c r="D1" t="s">
        <v>297</v>
      </c>
    </row>
    <row r="2" spans="1:4">
      <c r="A2" t="s">
        <v>31</v>
      </c>
      <c r="B2" t="s">
        <v>252</v>
      </c>
      <c r="C2" t="s">
        <v>264</v>
      </c>
      <c r="D2" t="s">
        <v>298</v>
      </c>
    </row>
    <row r="3" spans="1:4">
      <c r="B3" t="s">
        <v>253</v>
      </c>
      <c r="C3" t="s">
        <v>265</v>
      </c>
      <c r="D3" t="s">
        <v>169</v>
      </c>
    </row>
    <row r="4" spans="1:4">
      <c r="B4" t="s">
        <v>254</v>
      </c>
      <c r="C4" t="s">
        <v>266</v>
      </c>
      <c r="D4" t="s">
        <v>80</v>
      </c>
    </row>
    <row r="5" spans="1:4">
      <c r="B5" t="s">
        <v>255</v>
      </c>
      <c r="C5" t="s">
        <v>267</v>
      </c>
      <c r="D5" t="s">
        <v>81</v>
      </c>
    </row>
    <row r="6" spans="1:4">
      <c r="C6" t="s">
        <v>268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A10" workbookViewId="0">
      <selection activeCell="Q11" sqref="Q1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8" t="s">
        <v>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51" t="s">
        <v>17</v>
      </c>
      <c r="U4" s="151"/>
      <c r="V4" s="10"/>
    </row>
    <row r="5" spans="1:22" ht="20.100000000000001" customHeight="1">
      <c r="A5" s="4"/>
      <c r="B5" s="146" t="s">
        <v>485</v>
      </c>
      <c r="C5" s="146"/>
      <c r="D5" s="146"/>
      <c r="E5" s="146"/>
      <c r="F5" s="146"/>
      <c r="G5" s="14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51"/>
      <c r="U5" s="151"/>
      <c r="V5" s="10"/>
    </row>
    <row r="6" spans="1:22" ht="20.100000000000001" customHeight="1">
      <c r="A6" s="4"/>
      <c r="B6" s="10"/>
      <c r="C6" s="149" t="s">
        <v>18</v>
      </c>
      <c r="D6" s="149"/>
      <c r="E6" s="149"/>
      <c r="F6" s="149"/>
      <c r="G6" s="149"/>
      <c r="H6" s="149"/>
      <c r="I6" s="149"/>
      <c r="J6" s="149"/>
      <c r="K6" s="149"/>
      <c r="L6" s="10"/>
      <c r="M6" s="10"/>
      <c r="N6" s="10"/>
      <c r="O6" s="10"/>
      <c r="P6" s="10"/>
      <c r="Q6" s="10"/>
      <c r="R6" s="10"/>
      <c r="S6" s="10"/>
      <c r="T6" s="150">
        <v>1</v>
      </c>
      <c r="U6" s="150"/>
      <c r="V6" s="10"/>
    </row>
    <row r="7" spans="1:22" ht="20.100000000000001" customHeight="1">
      <c r="A7" s="4"/>
      <c r="B7" s="10"/>
      <c r="C7" s="149" t="s">
        <v>19</v>
      </c>
      <c r="D7" s="149"/>
      <c r="E7" s="149"/>
      <c r="F7" s="149"/>
      <c r="G7" s="149"/>
      <c r="H7" s="149"/>
      <c r="I7" s="149"/>
      <c r="J7" s="149"/>
      <c r="K7" s="149"/>
      <c r="L7" s="10"/>
      <c r="M7" s="10"/>
      <c r="N7" s="10"/>
      <c r="O7" s="10"/>
      <c r="P7" s="10"/>
      <c r="Q7" s="10"/>
      <c r="R7" s="10"/>
      <c r="S7" s="10"/>
      <c r="T7" s="150">
        <v>2</v>
      </c>
      <c r="U7" s="150"/>
      <c r="V7" s="10"/>
    </row>
    <row r="8" spans="1:22" ht="20.100000000000001" customHeight="1">
      <c r="A8" s="4"/>
      <c r="B8" s="10"/>
      <c r="C8" s="149" t="s">
        <v>20</v>
      </c>
      <c r="D8" s="149"/>
      <c r="E8" s="149"/>
      <c r="F8" s="149"/>
      <c r="G8" s="149"/>
      <c r="H8" s="149"/>
      <c r="I8" s="149"/>
      <c r="J8" s="149"/>
      <c r="K8" s="149"/>
      <c r="L8" s="10"/>
      <c r="M8" s="10"/>
      <c r="N8" s="10"/>
      <c r="O8" s="10"/>
      <c r="P8" s="10"/>
      <c r="Q8" s="10"/>
      <c r="R8" s="10"/>
      <c r="S8" s="10"/>
      <c r="T8" s="150">
        <v>9</v>
      </c>
      <c r="U8" s="150"/>
      <c r="V8" s="10"/>
    </row>
    <row r="9" spans="1:22" ht="20.100000000000001" customHeight="1">
      <c r="A9" s="4"/>
      <c r="B9" s="10"/>
      <c r="C9" s="149" t="s">
        <v>21</v>
      </c>
      <c r="D9" s="149"/>
      <c r="E9" s="149"/>
      <c r="F9" s="149"/>
      <c r="G9" s="149"/>
      <c r="H9" s="149"/>
      <c r="I9" s="149"/>
      <c r="J9" s="149"/>
      <c r="K9" s="149"/>
      <c r="L9" s="10"/>
      <c r="M9" s="10"/>
      <c r="N9" s="10"/>
      <c r="O9" s="10"/>
      <c r="P9" s="10"/>
      <c r="Q9" s="10"/>
      <c r="R9" s="10"/>
      <c r="S9" s="10"/>
      <c r="T9" s="150">
        <v>11</v>
      </c>
      <c r="U9" s="150"/>
      <c r="V9" s="10"/>
    </row>
    <row r="10" spans="1:22" ht="20.100000000000001" customHeight="1">
      <c r="A10" s="4"/>
      <c r="B10" s="10"/>
      <c r="C10" s="149" t="s">
        <v>22</v>
      </c>
      <c r="D10" s="149"/>
      <c r="E10" s="149"/>
      <c r="F10" s="149"/>
      <c r="G10" s="149"/>
      <c r="H10" s="149"/>
      <c r="I10" s="149"/>
      <c r="J10" s="149"/>
      <c r="K10" s="149"/>
      <c r="L10" s="10"/>
      <c r="M10" s="10"/>
      <c r="N10" s="10"/>
      <c r="O10" s="10"/>
      <c r="P10" s="10"/>
      <c r="Q10" s="10"/>
      <c r="R10" s="10"/>
      <c r="S10" s="10"/>
      <c r="T10" s="150">
        <v>12</v>
      </c>
      <c r="U10" s="150"/>
      <c r="V10" s="10"/>
    </row>
    <row r="11" spans="1:22" ht="20.100000000000001" customHeight="1">
      <c r="A11" s="4"/>
      <c r="B11" s="146" t="s">
        <v>486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0"/>
      <c r="M11" s="10"/>
      <c r="N11" s="10"/>
      <c r="O11" s="10"/>
      <c r="P11" s="10"/>
      <c r="Q11" s="10"/>
      <c r="R11" s="10"/>
      <c r="S11" s="10"/>
      <c r="T11" s="150">
        <v>13</v>
      </c>
      <c r="U11" s="150"/>
      <c r="V11" s="10"/>
    </row>
    <row r="12" spans="1:22" ht="20.100000000000001" customHeight="1">
      <c r="A12" s="4"/>
      <c r="B12" s="10"/>
      <c r="C12" s="149" t="s">
        <v>23</v>
      </c>
      <c r="D12" s="149"/>
      <c r="E12" s="149"/>
      <c r="F12" s="149"/>
      <c r="G12" s="149"/>
      <c r="H12" s="149"/>
      <c r="I12" s="149"/>
      <c r="J12" s="149"/>
      <c r="K12" s="149"/>
      <c r="L12" s="10"/>
      <c r="M12" s="10"/>
      <c r="N12" s="10"/>
      <c r="O12" s="10"/>
      <c r="P12" s="10"/>
      <c r="Q12" s="10"/>
      <c r="R12" s="10"/>
      <c r="S12" s="10"/>
      <c r="T12" s="150">
        <v>13</v>
      </c>
      <c r="U12" s="150"/>
      <c r="V12" s="10"/>
    </row>
    <row r="13" spans="1:22" ht="20.100000000000001" customHeight="1">
      <c r="A13" s="4"/>
      <c r="B13" s="10"/>
      <c r="C13" s="149" t="s">
        <v>24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0"/>
      <c r="T13" s="150">
        <v>15</v>
      </c>
      <c r="U13" s="150"/>
      <c r="V13" s="10"/>
    </row>
    <row r="14" spans="1:22" ht="20.100000000000001" customHeight="1">
      <c r="A14" s="4"/>
      <c r="B14" s="10"/>
      <c r="C14" s="149" t="s">
        <v>25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0"/>
      <c r="R14" s="10"/>
      <c r="S14" s="10"/>
      <c r="T14" s="150">
        <v>16</v>
      </c>
      <c r="U14" s="150"/>
      <c r="V14" s="10"/>
    </row>
    <row r="15" spans="1:22" ht="20.100000000000001" customHeight="1">
      <c r="A15" s="2"/>
      <c r="B15" s="146" t="s">
        <v>26</v>
      </c>
      <c r="C15" s="146"/>
      <c r="D15" s="146"/>
      <c r="E15" s="146"/>
      <c r="F15" s="146"/>
      <c r="G15" s="146"/>
      <c r="H15" s="146"/>
      <c r="I15" s="146"/>
      <c r="J15" s="146"/>
      <c r="K15" s="146"/>
      <c r="L15" s="4"/>
      <c r="M15" s="7"/>
      <c r="N15" s="7"/>
      <c r="O15" s="7"/>
      <c r="P15" s="7"/>
      <c r="Q15" s="7"/>
      <c r="R15" s="7"/>
      <c r="S15" s="7"/>
      <c r="T15" s="150">
        <v>21</v>
      </c>
      <c r="U15" s="150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  <mergeCell ref="C6:K6"/>
    <mergeCell ref="T14:U14"/>
    <mergeCell ref="C8:K8"/>
    <mergeCell ref="C9:K9"/>
    <mergeCell ref="C10:K10"/>
    <mergeCell ref="C12:K12"/>
    <mergeCell ref="B11:K11"/>
    <mergeCell ref="C7:K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zoomScale="60" zoomScaleNormal="100" workbookViewId="0">
      <selection activeCell="P17" sqref="P17:R17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193" t="s">
        <v>27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</row>
    <row r="3" spans="1:22" ht="20.100000000000001" customHeight="1">
      <c r="A3" s="7"/>
      <c r="B3" s="198" t="s">
        <v>487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</row>
    <row r="4" spans="1:22" ht="20.100000000000001" customHeight="1">
      <c r="A4" s="7"/>
      <c r="B4" s="198" t="s">
        <v>488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</row>
    <row r="5" spans="1:22" ht="20.100000000000001" customHeight="1">
      <c r="A5" s="7"/>
      <c r="B5" s="12"/>
      <c r="C5" s="16" t="s">
        <v>4</v>
      </c>
      <c r="D5" s="196" t="s">
        <v>335</v>
      </c>
      <c r="E5" s="196"/>
      <c r="F5" s="196"/>
      <c r="G5" s="196"/>
      <c r="H5" s="196"/>
      <c r="I5" s="196"/>
      <c r="J5" s="16" t="s">
        <v>28</v>
      </c>
      <c r="K5" s="196" t="s">
        <v>336</v>
      </c>
      <c r="L5" s="196"/>
      <c r="M5" s="196"/>
      <c r="N5" s="196"/>
      <c r="O5" s="196"/>
      <c r="P5" s="196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199" t="s">
        <v>29</v>
      </c>
      <c r="D6" s="199"/>
      <c r="E6" s="199"/>
      <c r="F6" s="199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197" t="s">
        <v>32</v>
      </c>
      <c r="E8" s="194"/>
      <c r="F8" s="194"/>
      <c r="G8" s="194" t="s">
        <v>33</v>
      </c>
      <c r="H8" s="194"/>
      <c r="I8" s="195" t="s">
        <v>324</v>
      </c>
      <c r="J8" s="195"/>
      <c r="K8" s="195"/>
      <c r="L8" s="195"/>
      <c r="M8" s="195"/>
      <c r="N8" s="195"/>
      <c r="O8" s="12" t="s">
        <v>34</v>
      </c>
      <c r="P8" s="196" t="s">
        <v>338</v>
      </c>
      <c r="Q8" s="196"/>
      <c r="R8" s="196"/>
      <c r="S8" s="196"/>
      <c r="T8" s="196"/>
      <c r="U8" s="196"/>
      <c r="V8" s="196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29"/>
      <c r="J9" s="29"/>
      <c r="K9" s="29"/>
      <c r="L9" s="28"/>
      <c r="M9" s="28"/>
      <c r="N9" s="28"/>
      <c r="O9" s="12"/>
      <c r="P9" s="28"/>
      <c r="Q9" s="28"/>
      <c r="R9" s="28"/>
      <c r="S9" s="28"/>
      <c r="T9" s="28"/>
      <c r="U9" s="28"/>
      <c r="V9" s="28"/>
    </row>
    <row r="10" spans="1:22" ht="20.100000000000001" customHeight="1">
      <c r="A10" s="7"/>
      <c r="B10" s="12"/>
      <c r="C10" s="17" t="s">
        <v>31</v>
      </c>
      <c r="D10" s="197" t="s">
        <v>35</v>
      </c>
      <c r="E10" s="194"/>
      <c r="F10" s="194"/>
      <c r="G10" s="194" t="s">
        <v>33</v>
      </c>
      <c r="H10" s="194"/>
      <c r="I10" s="195" t="s">
        <v>337</v>
      </c>
      <c r="J10" s="195"/>
      <c r="K10" s="195"/>
      <c r="L10" s="195"/>
      <c r="M10" s="195"/>
      <c r="N10" s="195"/>
      <c r="O10" s="12" t="s">
        <v>34</v>
      </c>
      <c r="P10" s="196" t="s">
        <v>338</v>
      </c>
      <c r="Q10" s="196"/>
      <c r="R10" s="196"/>
      <c r="S10" s="196"/>
      <c r="T10" s="196"/>
      <c r="U10" s="196"/>
      <c r="V10" s="196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197" t="s">
        <v>36</v>
      </c>
      <c r="E12" s="194"/>
      <c r="F12" s="194"/>
      <c r="G12" s="194" t="s">
        <v>33</v>
      </c>
      <c r="H12" s="194"/>
      <c r="I12" s="200"/>
      <c r="J12" s="200"/>
      <c r="K12" s="200"/>
      <c r="L12" s="200"/>
      <c r="M12" s="200"/>
      <c r="N12" s="200"/>
      <c r="O12" s="12" t="s">
        <v>34</v>
      </c>
      <c r="P12" s="190"/>
      <c r="Q12" s="190"/>
      <c r="R12" s="190"/>
      <c r="S12" s="190"/>
      <c r="T12" s="190"/>
      <c r="U12" s="190"/>
      <c r="V12" s="190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197" t="s">
        <v>37</v>
      </c>
      <c r="E14" s="194"/>
      <c r="F14" s="194"/>
      <c r="G14" s="194" t="s">
        <v>33</v>
      </c>
      <c r="H14" s="194"/>
      <c r="I14" s="200"/>
      <c r="J14" s="200"/>
      <c r="K14" s="200"/>
      <c r="L14" s="200"/>
      <c r="M14" s="200"/>
      <c r="N14" s="200"/>
      <c r="O14" s="12" t="s">
        <v>34</v>
      </c>
      <c r="P14" s="190"/>
      <c r="Q14" s="190"/>
      <c r="R14" s="190"/>
      <c r="S14" s="190"/>
      <c r="T14" s="190"/>
      <c r="U14" s="190"/>
      <c r="V14" s="190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189" t="s">
        <v>5</v>
      </c>
      <c r="D16" s="189"/>
      <c r="E16" s="190" t="s">
        <v>333</v>
      </c>
      <c r="F16" s="190"/>
      <c r="G16" s="190"/>
      <c r="H16" s="190"/>
      <c r="I16" s="191" t="s">
        <v>38</v>
      </c>
      <c r="J16" s="191"/>
      <c r="K16" s="190" t="s">
        <v>339</v>
      </c>
      <c r="L16" s="190"/>
      <c r="M16" s="190"/>
      <c r="N16" s="190"/>
      <c r="O16" s="190"/>
      <c r="P16" s="15" t="s">
        <v>39</v>
      </c>
      <c r="Q16" s="130">
        <v>0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189" t="s">
        <v>41</v>
      </c>
      <c r="D17" s="189"/>
      <c r="E17" s="189"/>
      <c r="F17" s="131">
        <v>15</v>
      </c>
      <c r="G17" s="16" t="s">
        <v>40</v>
      </c>
      <c r="H17" s="191" t="s">
        <v>42</v>
      </c>
      <c r="I17" s="191"/>
      <c r="J17" s="191"/>
      <c r="K17" s="192">
        <v>0</v>
      </c>
      <c r="L17" s="192"/>
      <c r="M17" s="192"/>
      <c r="N17" s="182" t="s">
        <v>43</v>
      </c>
      <c r="O17" s="182"/>
      <c r="P17" s="201">
        <v>0</v>
      </c>
      <c r="Q17" s="201"/>
      <c r="R17" s="201"/>
      <c r="S17" s="20"/>
      <c r="T17" s="189" t="s">
        <v>44</v>
      </c>
      <c r="U17" s="189"/>
      <c r="V17" s="7"/>
    </row>
    <row r="18" spans="1:22" ht="20.100000000000001" customHeight="1">
      <c r="A18" s="2"/>
      <c r="B18" s="4"/>
      <c r="C18" s="145" t="s">
        <v>45</v>
      </c>
      <c r="D18" s="145"/>
      <c r="E18" s="145"/>
      <c r="F18" s="188">
        <v>5600</v>
      </c>
      <c r="G18" s="188"/>
      <c r="H18" s="188"/>
      <c r="I18" s="145" t="s">
        <v>44</v>
      </c>
      <c r="J18" s="145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174" t="s">
        <v>46</v>
      </c>
      <c r="D19" s="174"/>
      <c r="E19" s="174"/>
      <c r="F19" s="185">
        <v>227757</v>
      </c>
      <c r="G19" s="185"/>
      <c r="H19" s="185"/>
      <c r="I19" s="185"/>
      <c r="J19" s="185"/>
      <c r="K19" s="186" t="s">
        <v>47</v>
      </c>
      <c r="L19" s="186"/>
      <c r="M19" s="186"/>
      <c r="N19" s="186"/>
      <c r="O19" s="186"/>
      <c r="P19" s="186"/>
      <c r="Q19" s="186"/>
      <c r="R19" s="185">
        <v>236181</v>
      </c>
      <c r="S19" s="185"/>
      <c r="T19" s="185"/>
      <c r="U19" s="185"/>
      <c r="V19" s="185"/>
    </row>
    <row r="20" spans="1:22" ht="20.100000000000001" customHeight="1">
      <c r="A20" s="3"/>
      <c r="B20" s="4"/>
      <c r="C20" s="145" t="s">
        <v>48</v>
      </c>
      <c r="D20" s="145"/>
      <c r="E20" s="145"/>
      <c r="F20" s="145"/>
      <c r="G20" s="145"/>
      <c r="H20" s="145"/>
      <c r="I20" s="145"/>
      <c r="J20" s="187" t="s">
        <v>324</v>
      </c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</row>
    <row r="21" spans="1:22" ht="20.100000000000001" customHeight="1">
      <c r="A21" s="3"/>
      <c r="B21" s="4"/>
      <c r="C21" s="145" t="s">
        <v>49</v>
      </c>
      <c r="D21" s="145"/>
      <c r="E21" s="145"/>
      <c r="F21" s="145"/>
      <c r="G21" s="181" t="s">
        <v>340</v>
      </c>
      <c r="H21" s="181"/>
      <c r="I21" s="181"/>
      <c r="J21" s="181"/>
      <c r="K21" s="181"/>
      <c r="L21" s="181"/>
      <c r="M21" s="181"/>
      <c r="N21" s="182" t="s">
        <v>50</v>
      </c>
      <c r="O21" s="182"/>
      <c r="P21" s="183" t="s">
        <v>407</v>
      </c>
      <c r="Q21" s="183"/>
      <c r="R21" s="183"/>
      <c r="S21" s="183"/>
      <c r="T21" s="183"/>
      <c r="U21" s="183"/>
      <c r="V21" s="183"/>
    </row>
    <row r="22" spans="1:22" ht="20.100000000000001" customHeight="1">
      <c r="A22" s="2"/>
      <c r="B22" s="4"/>
      <c r="C22" s="4" t="s">
        <v>52</v>
      </c>
      <c r="D22" s="4"/>
      <c r="E22" s="184" t="s">
        <v>341</v>
      </c>
      <c r="F22" s="184"/>
      <c r="G22" s="184"/>
      <c r="H22" s="184"/>
      <c r="I22" s="184"/>
      <c r="J22" s="184"/>
      <c r="K22" s="184"/>
      <c r="L22" s="184"/>
      <c r="M22" s="184"/>
      <c r="N22" s="154" t="s">
        <v>53</v>
      </c>
      <c r="O22" s="154"/>
      <c r="P22" s="173" t="s">
        <v>342</v>
      </c>
      <c r="Q22" s="173"/>
      <c r="R22" s="173"/>
      <c r="S22" s="173"/>
      <c r="T22" s="173"/>
      <c r="U22" s="173"/>
      <c r="V22" s="173"/>
    </row>
    <row r="23" spans="1:22" ht="20.100000000000001" customHeight="1">
      <c r="A23" s="2"/>
      <c r="B23" s="4"/>
      <c r="C23" s="145" t="s">
        <v>54</v>
      </c>
      <c r="D23" s="145"/>
      <c r="E23" s="173" t="s">
        <v>343</v>
      </c>
      <c r="F23" s="173"/>
      <c r="G23" s="173"/>
      <c r="H23" s="173"/>
      <c r="I23" s="173"/>
      <c r="J23" s="174" t="s">
        <v>55</v>
      </c>
      <c r="K23" s="174"/>
      <c r="L23" s="174"/>
      <c r="M23" s="174"/>
      <c r="N23" s="174"/>
      <c r="O23" s="174"/>
      <c r="P23" s="173" t="s">
        <v>344</v>
      </c>
      <c r="Q23" s="173"/>
      <c r="R23" s="173"/>
      <c r="S23" s="173"/>
      <c r="T23" s="173"/>
      <c r="U23" s="7" t="s">
        <v>56</v>
      </c>
      <c r="V23" s="120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165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2564 (1 ตุลาคม  2564  – 31 มีนาคม 2565)</v>
      </c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63" t="s">
        <v>65</v>
      </c>
      <c r="D27" s="155" t="s">
        <v>57</v>
      </c>
      <c r="E27" s="152"/>
      <c r="F27" s="152"/>
      <c r="G27" s="152"/>
      <c r="H27" s="159"/>
      <c r="I27" s="175" t="s">
        <v>68</v>
      </c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7"/>
    </row>
    <row r="28" spans="1:22" ht="20.100000000000001" customHeight="1">
      <c r="A28" s="2"/>
      <c r="B28" s="4"/>
      <c r="C28" s="169"/>
      <c r="D28" s="166" t="s">
        <v>58</v>
      </c>
      <c r="E28" s="167"/>
      <c r="F28" s="167"/>
      <c r="G28" s="167"/>
      <c r="H28" s="168"/>
      <c r="I28" s="175" t="s">
        <v>59</v>
      </c>
      <c r="J28" s="176"/>
      <c r="K28" s="177"/>
      <c r="L28" s="175" t="s">
        <v>62</v>
      </c>
      <c r="M28" s="176"/>
      <c r="N28" s="177"/>
      <c r="O28" s="175" t="s">
        <v>63</v>
      </c>
      <c r="P28" s="176"/>
      <c r="Q28" s="177"/>
      <c r="R28" s="175" t="s">
        <v>406</v>
      </c>
      <c r="S28" s="176"/>
      <c r="T28" s="177"/>
      <c r="U28" s="175" t="s">
        <v>64</v>
      </c>
      <c r="V28" s="177"/>
    </row>
    <row r="29" spans="1:22" ht="20.100000000000001" customHeight="1">
      <c r="A29" s="2"/>
      <c r="B29" s="4"/>
      <c r="C29" s="25">
        <v>1</v>
      </c>
      <c r="D29" s="170">
        <v>241747</v>
      </c>
      <c r="E29" s="171"/>
      <c r="F29" s="171"/>
      <c r="G29" s="171"/>
      <c r="H29" s="172"/>
      <c r="I29" s="178"/>
      <c r="J29" s="179"/>
      <c r="K29" s="180"/>
      <c r="L29" s="178">
        <v>1</v>
      </c>
      <c r="M29" s="179"/>
      <c r="N29" s="180"/>
      <c r="O29" s="156"/>
      <c r="P29" s="157"/>
      <c r="Q29" s="158"/>
      <c r="R29" s="156"/>
      <c r="S29" s="157"/>
      <c r="T29" s="158"/>
      <c r="U29" s="156"/>
      <c r="V29" s="158"/>
    </row>
    <row r="30" spans="1:22" ht="20.100000000000001" customHeight="1">
      <c r="A30" s="2"/>
      <c r="B30" s="4"/>
      <c r="C30" s="25">
        <f>C29+1</f>
        <v>2</v>
      </c>
      <c r="D30" s="160"/>
      <c r="E30" s="161"/>
      <c r="F30" s="161"/>
      <c r="G30" s="161"/>
      <c r="H30" s="162"/>
      <c r="I30" s="156"/>
      <c r="J30" s="157"/>
      <c r="K30" s="158"/>
      <c r="L30" s="156"/>
      <c r="M30" s="157"/>
      <c r="N30" s="158"/>
      <c r="O30" s="156"/>
      <c r="P30" s="157"/>
      <c r="Q30" s="158"/>
      <c r="R30" s="156"/>
      <c r="S30" s="157"/>
      <c r="T30" s="158"/>
      <c r="U30" s="156"/>
      <c r="V30" s="158"/>
    </row>
    <row r="31" spans="1:22" ht="20.100000000000001" customHeight="1">
      <c r="A31" s="2"/>
      <c r="B31" s="4"/>
      <c r="C31" s="25">
        <f t="shared" ref="C31:C36" si="0">C30+1</f>
        <v>3</v>
      </c>
      <c r="D31" s="160"/>
      <c r="E31" s="161"/>
      <c r="F31" s="161"/>
      <c r="G31" s="161"/>
      <c r="H31" s="162"/>
      <c r="I31" s="156"/>
      <c r="J31" s="157"/>
      <c r="K31" s="158"/>
      <c r="L31" s="156"/>
      <c r="M31" s="157"/>
      <c r="N31" s="158"/>
      <c r="O31" s="156"/>
      <c r="P31" s="157"/>
      <c r="Q31" s="158"/>
      <c r="R31" s="156"/>
      <c r="S31" s="157"/>
      <c r="T31" s="158"/>
      <c r="U31" s="156"/>
      <c r="V31" s="158"/>
    </row>
    <row r="32" spans="1:22" ht="20.100000000000001" customHeight="1">
      <c r="A32" s="2"/>
      <c r="B32" s="4"/>
      <c r="C32" s="25">
        <f t="shared" si="0"/>
        <v>4</v>
      </c>
      <c r="D32" s="160"/>
      <c r="E32" s="161"/>
      <c r="F32" s="161"/>
      <c r="G32" s="161"/>
      <c r="H32" s="162"/>
      <c r="I32" s="156"/>
      <c r="J32" s="157"/>
      <c r="K32" s="158"/>
      <c r="L32" s="156"/>
      <c r="M32" s="157"/>
      <c r="N32" s="158"/>
      <c r="O32" s="156"/>
      <c r="P32" s="157"/>
      <c r="Q32" s="158"/>
      <c r="R32" s="156"/>
      <c r="S32" s="157"/>
      <c r="T32" s="158"/>
      <c r="U32" s="156"/>
      <c r="V32" s="158"/>
    </row>
    <row r="33" spans="1:22" ht="20.100000000000001" customHeight="1">
      <c r="A33" s="3"/>
      <c r="B33" s="4"/>
      <c r="C33" s="25">
        <f t="shared" si="0"/>
        <v>5</v>
      </c>
      <c r="D33" s="160"/>
      <c r="E33" s="161"/>
      <c r="F33" s="161"/>
      <c r="G33" s="161"/>
      <c r="H33" s="162"/>
      <c r="I33" s="156"/>
      <c r="J33" s="157"/>
      <c r="K33" s="158"/>
      <c r="L33" s="156"/>
      <c r="M33" s="157"/>
      <c r="N33" s="158"/>
      <c r="O33" s="156"/>
      <c r="P33" s="157"/>
      <c r="Q33" s="158"/>
      <c r="R33" s="156"/>
      <c r="S33" s="157"/>
      <c r="T33" s="158"/>
      <c r="U33" s="156"/>
      <c r="V33" s="158"/>
    </row>
    <row r="34" spans="1:22" ht="20.100000000000001" customHeight="1">
      <c r="A34" s="3"/>
      <c r="B34" s="4"/>
      <c r="C34" s="25">
        <f t="shared" si="0"/>
        <v>6</v>
      </c>
      <c r="D34" s="160"/>
      <c r="E34" s="161"/>
      <c r="F34" s="161"/>
      <c r="G34" s="161"/>
      <c r="H34" s="162"/>
      <c r="I34" s="156"/>
      <c r="J34" s="157"/>
      <c r="K34" s="158"/>
      <c r="L34" s="156"/>
      <c r="M34" s="157"/>
      <c r="N34" s="158"/>
      <c r="O34" s="156"/>
      <c r="P34" s="157"/>
      <c r="Q34" s="158"/>
      <c r="R34" s="156"/>
      <c r="S34" s="157"/>
      <c r="T34" s="158"/>
      <c r="U34" s="156"/>
      <c r="V34" s="158"/>
    </row>
    <row r="35" spans="1:22" ht="20.100000000000001" customHeight="1">
      <c r="A35" s="3"/>
      <c r="B35" s="4"/>
      <c r="C35" s="25">
        <f t="shared" si="0"/>
        <v>7</v>
      </c>
      <c r="D35" s="160"/>
      <c r="E35" s="161"/>
      <c r="F35" s="161"/>
      <c r="G35" s="161"/>
      <c r="H35" s="162"/>
      <c r="I35" s="156"/>
      <c r="J35" s="157"/>
      <c r="K35" s="158"/>
      <c r="L35" s="156"/>
      <c r="M35" s="157"/>
      <c r="N35" s="158"/>
      <c r="O35" s="156"/>
      <c r="P35" s="157"/>
      <c r="Q35" s="158"/>
      <c r="R35" s="156"/>
      <c r="S35" s="157"/>
      <c r="T35" s="158"/>
      <c r="U35" s="156"/>
      <c r="V35" s="158"/>
    </row>
    <row r="36" spans="1:22" ht="20.100000000000001" customHeight="1">
      <c r="A36" s="3"/>
      <c r="B36" s="4"/>
      <c r="C36" s="25">
        <f t="shared" si="0"/>
        <v>8</v>
      </c>
      <c r="D36" s="160"/>
      <c r="E36" s="161"/>
      <c r="F36" s="161"/>
      <c r="G36" s="161"/>
      <c r="H36" s="162"/>
      <c r="I36" s="156"/>
      <c r="J36" s="157"/>
      <c r="K36" s="158"/>
      <c r="L36" s="156"/>
      <c r="M36" s="157"/>
      <c r="N36" s="158"/>
      <c r="O36" s="156"/>
      <c r="P36" s="157"/>
      <c r="Q36" s="158"/>
      <c r="R36" s="156"/>
      <c r="S36" s="157"/>
      <c r="T36" s="158"/>
      <c r="U36" s="156"/>
      <c r="V36" s="158"/>
    </row>
    <row r="37" spans="1:22" ht="20.100000000000001" customHeight="1">
      <c r="A37" s="3"/>
      <c r="B37" s="4"/>
      <c r="C37" s="163" t="s">
        <v>66</v>
      </c>
      <c r="D37" s="163"/>
      <c r="E37" s="163"/>
      <c r="F37" s="163"/>
      <c r="G37" s="163"/>
      <c r="H37" s="163"/>
      <c r="I37" s="155">
        <f>SUM(I29:I36)</f>
        <v>0</v>
      </c>
      <c r="J37" s="152"/>
      <c r="K37" s="159"/>
      <c r="L37" s="155">
        <f>SUM(L29:L36)</f>
        <v>1</v>
      </c>
      <c r="M37" s="152"/>
      <c r="N37" s="159"/>
      <c r="O37" s="155">
        <f>SUM(O29:O36)</f>
        <v>0</v>
      </c>
      <c r="P37" s="152"/>
      <c r="Q37" s="159"/>
      <c r="R37" s="155">
        <f>SUM(R29:R36)</f>
        <v>0</v>
      </c>
      <c r="S37" s="152"/>
      <c r="T37" s="159"/>
      <c r="U37" s="155">
        <f>SUM(U29:U36)</f>
        <v>0</v>
      </c>
      <c r="V37" s="159"/>
    </row>
    <row r="38" spans="1:22" ht="20.100000000000001" customHeight="1">
      <c r="A38" s="3"/>
      <c r="B38" s="4"/>
      <c r="C38" s="155" t="s">
        <v>67</v>
      </c>
      <c r="D38" s="152"/>
      <c r="E38" s="152"/>
      <c r="F38" s="152"/>
      <c r="G38" s="152"/>
      <c r="H38" s="152"/>
      <c r="I38" s="152" t="s">
        <v>69</v>
      </c>
      <c r="J38" s="152"/>
      <c r="K38" s="152"/>
      <c r="L38" s="153">
        <f>IF(COUNTA(D29:H36)=0,"",COUNTA(D29:H36))</f>
        <v>1</v>
      </c>
      <c r="M38" s="153"/>
      <c r="N38" s="152" t="s">
        <v>60</v>
      </c>
      <c r="O38" s="152"/>
      <c r="P38" s="152" t="s">
        <v>70</v>
      </c>
      <c r="Q38" s="152"/>
      <c r="R38" s="153">
        <f>IF(SUM(I37:V37)=0,"",(SUM(I37:V37)))</f>
        <v>1</v>
      </c>
      <c r="S38" s="153"/>
      <c r="T38" s="23" t="s">
        <v>61</v>
      </c>
      <c r="U38" s="24"/>
      <c r="V38" s="26"/>
    </row>
    <row r="39" spans="1:22" ht="3" customHeight="1">
      <c r="A39" s="3"/>
      <c r="B39" s="4"/>
      <c r="C39" s="16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7"/>
      <c r="Q39" s="7"/>
      <c r="R39" s="7"/>
      <c r="S39" s="7"/>
      <c r="T39" s="7"/>
      <c r="U39" s="7"/>
      <c r="V39" s="132"/>
    </row>
    <row r="40" spans="1:22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20.100000000000001" customHeight="1">
      <c r="A41" s="13"/>
    </row>
    <row r="42" spans="1:22" ht="20.100000000000001" customHeight="1">
      <c r="A42" s="13"/>
    </row>
    <row r="43" spans="1:22" ht="24" customHeight="1">
      <c r="A43" s="13"/>
    </row>
    <row r="44" spans="1:22" ht="20.100000000000001" customHeight="1">
      <c r="A44" s="13"/>
    </row>
    <row r="45" spans="1:22" ht="20.100000000000001" customHeight="1">
      <c r="A45" s="13"/>
    </row>
    <row r="46" spans="1:22" ht="20.100000000000001" customHeight="1">
      <c r="A46" s="13"/>
    </row>
    <row r="47" spans="1:22" ht="20.100000000000001" customHeight="1">
      <c r="A47" s="13"/>
    </row>
    <row r="48" spans="1:22" ht="20.100000000000001" customHeight="1">
      <c r="A48" s="13"/>
    </row>
    <row r="49" spans="1:22" ht="20.100000000000001" customHeight="1">
      <c r="A49" s="13"/>
    </row>
    <row r="50" spans="1:22" ht="20.100000000000001" customHeight="1">
      <c r="A50" s="13"/>
    </row>
    <row r="51" spans="1:22" ht="20.100000000000001" customHeight="1">
      <c r="A51" s="13"/>
    </row>
    <row r="52" spans="1:22" ht="20.100000000000001" customHeight="1">
      <c r="A52" s="13"/>
    </row>
    <row r="53" spans="1:22" ht="20.100000000000001" customHeight="1">
      <c r="A53" s="13"/>
    </row>
    <row r="54" spans="1:22" ht="20.100000000000001" customHeight="1">
      <c r="A54" s="13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13"/>
      <c r="T54" s="13"/>
      <c r="U54" s="13"/>
      <c r="V54" s="13"/>
    </row>
    <row r="55" spans="1:22" ht="20.100000000000001" customHeight="1">
      <c r="A55" s="13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13"/>
      <c r="T55" s="13"/>
      <c r="U55" s="13"/>
      <c r="V55" s="13"/>
    </row>
    <row r="56" spans="1:22" ht="20.100000000000001" customHeight="1">
      <c r="A56" s="13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13"/>
      <c r="T56" s="13"/>
      <c r="U56" s="13"/>
      <c r="V56" s="13"/>
    </row>
    <row r="57" spans="1:22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20.10000000000000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20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20.10000000000000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20.10000000000000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20.10000000000000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20.10000000000000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20.10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20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20.10000000000000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20.10000000000000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ht="20.10000000000000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ht="20.10000000000000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ht="20.10000000000000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20.10000000000000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20.10000000000000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20.10000000000000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20.10000000000000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20.10000000000000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ht="20.10000000000000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20.10000000000000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ht="20.10000000000000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20.10000000000000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20.10000000000000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20.10000000000000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20.10000000000000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20.10000000000000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20.10000000000000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20.10000000000000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20.10000000000000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20.10000000000000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</sheetData>
  <mergeCells count="138">
    <mergeCell ref="B55:F55"/>
    <mergeCell ref="G55:J55"/>
    <mergeCell ref="K55:M55"/>
    <mergeCell ref="N55:R55"/>
    <mergeCell ref="B56:F56"/>
    <mergeCell ref="G56:J56"/>
    <mergeCell ref="K56:M56"/>
    <mergeCell ref="N56:R56"/>
    <mergeCell ref="I14:N14"/>
    <mergeCell ref="P14:V14"/>
    <mergeCell ref="D12:F12"/>
    <mergeCell ref="G12:H12"/>
    <mergeCell ref="I12:N12"/>
    <mergeCell ref="P12:V12"/>
    <mergeCell ref="D8:F8"/>
    <mergeCell ref="P17:R17"/>
    <mergeCell ref="B54:F54"/>
    <mergeCell ref="G54:J54"/>
    <mergeCell ref="K54:M54"/>
    <mergeCell ref="N54:R54"/>
    <mergeCell ref="C16:D16"/>
    <mergeCell ref="E16:H16"/>
    <mergeCell ref="I16:J16"/>
    <mergeCell ref="K16:O16"/>
    <mergeCell ref="C17:E17"/>
    <mergeCell ref="H17:J17"/>
    <mergeCell ref="K17:M17"/>
    <mergeCell ref="N17:O17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C19:E19"/>
    <mergeCell ref="F19:J19"/>
    <mergeCell ref="K19:Q19"/>
    <mergeCell ref="R19:V19"/>
    <mergeCell ref="C20:I20"/>
    <mergeCell ref="J20:V20"/>
    <mergeCell ref="C18:E18"/>
    <mergeCell ref="F18:H18"/>
    <mergeCell ref="I18:J18"/>
    <mergeCell ref="U30:V30"/>
    <mergeCell ref="D30:H30"/>
    <mergeCell ref="C21:F21"/>
    <mergeCell ref="G21:M21"/>
    <mergeCell ref="N21:O21"/>
    <mergeCell ref="P21:V21"/>
    <mergeCell ref="E22:M22"/>
    <mergeCell ref="N22:O22"/>
    <mergeCell ref="P22:V22"/>
    <mergeCell ref="C25:V25"/>
    <mergeCell ref="D27:H2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1:T31"/>
    <mergeCell ref="L32:N32"/>
    <mergeCell ref="O32:Q32"/>
    <mergeCell ref="R33:T33"/>
    <mergeCell ref="R32:T32"/>
    <mergeCell ref="R36:T36"/>
    <mergeCell ref="L33:N33"/>
    <mergeCell ref="O33:Q33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topLeftCell="A18" zoomScale="110" zoomScaleNormal="100" zoomScaleSheetLayoutView="110" workbookViewId="0">
      <selection activeCell="S16" sqref="S16:V16"/>
    </sheetView>
  </sheetViews>
  <sheetFormatPr defaultColWidth="3.625" defaultRowHeight="20.100000000000001" customHeight="1"/>
  <cols>
    <col min="1" max="2" width="3" style="31" customWidth="1"/>
    <col min="3" max="13" width="3.625" style="31"/>
    <col min="14" max="14" width="5.625" style="31" customWidth="1"/>
    <col min="15" max="18" width="3.625" style="31"/>
    <col min="19" max="19" width="2.875" style="31" customWidth="1"/>
    <col min="20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2</v>
      </c>
    </row>
    <row r="2" spans="1:22" ht="21.75" customHeight="1">
      <c r="A2" s="27"/>
      <c r="B2" s="214" t="s">
        <v>489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20.100000000000001" customHeight="1">
      <c r="A3" s="8"/>
      <c r="B3" s="33"/>
      <c r="C3" s="208" t="str">
        <f>"1.2.1  ปฏิบัติการสอนตลอดปีการศึกษา " &amp; ปก!N9</f>
        <v>1.2.1  ปฏิบัติการสอนตลอดปีการศึกษา 2564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20.100000000000001" customHeight="1">
      <c r="A5" s="8"/>
      <c r="B5" s="28"/>
      <c r="C5" s="209" t="s">
        <v>65</v>
      </c>
      <c r="D5" s="209" t="s">
        <v>71</v>
      </c>
      <c r="E5" s="209"/>
      <c r="F5" s="209"/>
      <c r="G5" s="209" t="s">
        <v>72</v>
      </c>
      <c r="H5" s="209"/>
      <c r="I5" s="209"/>
      <c r="J5" s="209"/>
      <c r="K5" s="209"/>
      <c r="L5" s="209"/>
      <c r="M5" s="209"/>
      <c r="N5" s="209"/>
      <c r="O5" s="209" t="s">
        <v>73</v>
      </c>
      <c r="P5" s="209"/>
      <c r="Q5" s="215" t="s">
        <v>74</v>
      </c>
      <c r="R5" s="215"/>
      <c r="S5" s="215" t="s">
        <v>75</v>
      </c>
      <c r="T5" s="215"/>
      <c r="U5" s="215"/>
      <c r="V5" s="215"/>
    </row>
    <row r="6" spans="1:22" ht="20.100000000000001" customHeight="1">
      <c r="A6" s="8"/>
      <c r="B6" s="2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15"/>
      <c r="R6" s="215"/>
      <c r="S6" s="215"/>
      <c r="T6" s="215"/>
      <c r="U6" s="215"/>
      <c r="V6" s="215"/>
    </row>
    <row r="7" spans="1:22" ht="30" customHeight="1">
      <c r="A7" s="8"/>
      <c r="B7" s="28"/>
      <c r="C7" s="210" t="s">
        <v>76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</row>
    <row r="8" spans="1:22" ht="20.100000000000001" customHeight="1">
      <c r="A8" s="8"/>
      <c r="B8" s="28"/>
      <c r="C8" s="36">
        <v>1</v>
      </c>
      <c r="D8" s="203" t="s">
        <v>345</v>
      </c>
      <c r="E8" s="204"/>
      <c r="F8" s="205"/>
      <c r="G8" s="211" t="s">
        <v>346</v>
      </c>
      <c r="H8" s="212"/>
      <c r="I8" s="212"/>
      <c r="J8" s="212"/>
      <c r="K8" s="212"/>
      <c r="L8" s="212"/>
      <c r="M8" s="212"/>
      <c r="N8" s="213"/>
      <c r="O8" s="206" t="s">
        <v>442</v>
      </c>
      <c r="P8" s="207"/>
      <c r="Q8" s="206">
        <v>2</v>
      </c>
      <c r="R8" s="207"/>
      <c r="S8" s="206">
        <v>6</v>
      </c>
      <c r="T8" s="216"/>
      <c r="U8" s="216"/>
      <c r="V8" s="207"/>
    </row>
    <row r="9" spans="1:22" ht="20.100000000000001" customHeight="1">
      <c r="A9" s="8"/>
      <c r="B9" s="28"/>
      <c r="C9" s="36">
        <f>C8+1</f>
        <v>2</v>
      </c>
      <c r="D9" s="203" t="s">
        <v>347</v>
      </c>
      <c r="E9" s="204"/>
      <c r="F9" s="205"/>
      <c r="G9" s="211" t="s">
        <v>348</v>
      </c>
      <c r="H9" s="212"/>
      <c r="I9" s="212"/>
      <c r="J9" s="212"/>
      <c r="K9" s="212"/>
      <c r="L9" s="212"/>
      <c r="M9" s="212"/>
      <c r="N9" s="213"/>
      <c r="O9" s="206" t="s">
        <v>349</v>
      </c>
      <c r="P9" s="207"/>
      <c r="Q9" s="206">
        <v>3</v>
      </c>
      <c r="R9" s="207"/>
      <c r="S9" s="206">
        <v>9</v>
      </c>
      <c r="T9" s="216"/>
      <c r="U9" s="216"/>
      <c r="V9" s="207"/>
    </row>
    <row r="10" spans="1:22" ht="20.100000000000001" customHeight="1">
      <c r="A10" s="8"/>
      <c r="B10" s="28"/>
      <c r="C10" s="36">
        <f t="shared" ref="C10:C12" si="0">C9+1</f>
        <v>3</v>
      </c>
      <c r="D10" s="203"/>
      <c r="E10" s="204"/>
      <c r="F10" s="205"/>
      <c r="G10" s="211"/>
      <c r="H10" s="212"/>
      <c r="I10" s="212"/>
      <c r="J10" s="212"/>
      <c r="K10" s="212"/>
      <c r="L10" s="212"/>
      <c r="M10" s="212"/>
      <c r="N10" s="213"/>
      <c r="O10" s="206"/>
      <c r="P10" s="207"/>
      <c r="Q10" s="206"/>
      <c r="R10" s="207"/>
      <c r="S10" s="206"/>
      <c r="T10" s="216"/>
      <c r="U10" s="216"/>
      <c r="V10" s="207"/>
    </row>
    <row r="11" spans="1:22" ht="20.100000000000001" customHeight="1">
      <c r="A11" s="8"/>
      <c r="B11" s="28"/>
      <c r="C11" s="36">
        <f t="shared" si="0"/>
        <v>4</v>
      </c>
      <c r="D11" s="203"/>
      <c r="E11" s="204"/>
      <c r="F11" s="205"/>
      <c r="G11" s="211"/>
      <c r="H11" s="212"/>
      <c r="I11" s="212"/>
      <c r="J11" s="212"/>
      <c r="K11" s="212"/>
      <c r="L11" s="212"/>
      <c r="M11" s="212"/>
      <c r="N11" s="213"/>
      <c r="O11" s="206"/>
      <c r="P11" s="207"/>
      <c r="Q11" s="206"/>
      <c r="R11" s="207"/>
      <c r="S11" s="206"/>
      <c r="T11" s="216"/>
      <c r="U11" s="216"/>
      <c r="V11" s="207"/>
    </row>
    <row r="12" spans="1:22" ht="20.100000000000001" customHeight="1">
      <c r="A12" s="8"/>
      <c r="B12" s="28"/>
      <c r="C12" s="36">
        <f t="shared" si="0"/>
        <v>5</v>
      </c>
      <c r="D12" s="203"/>
      <c r="E12" s="204"/>
      <c r="F12" s="205"/>
      <c r="G12" s="211"/>
      <c r="H12" s="212"/>
      <c r="I12" s="212"/>
      <c r="J12" s="212"/>
      <c r="K12" s="212"/>
      <c r="L12" s="212"/>
      <c r="M12" s="212"/>
      <c r="N12" s="213"/>
      <c r="O12" s="206"/>
      <c r="P12" s="207"/>
      <c r="Q12" s="206"/>
      <c r="R12" s="207"/>
      <c r="S12" s="206"/>
      <c r="T12" s="216"/>
      <c r="U12" s="216"/>
      <c r="V12" s="207"/>
    </row>
    <row r="13" spans="1:22" ht="20.100000000000001" customHeight="1">
      <c r="A13" s="8"/>
      <c r="B13" s="28"/>
      <c r="C13" s="133">
        <v>6</v>
      </c>
      <c r="D13" s="203"/>
      <c r="E13" s="204"/>
      <c r="F13" s="205"/>
      <c r="G13" s="203"/>
      <c r="H13" s="204"/>
      <c r="I13" s="204"/>
      <c r="J13" s="204"/>
      <c r="K13" s="204"/>
      <c r="L13" s="204"/>
      <c r="M13" s="204"/>
      <c r="N13" s="205"/>
      <c r="O13" s="206"/>
      <c r="P13" s="207"/>
      <c r="Q13" s="206"/>
      <c r="R13" s="207"/>
      <c r="S13" s="206"/>
      <c r="T13" s="216"/>
      <c r="U13" s="216"/>
      <c r="V13" s="207"/>
    </row>
    <row r="14" spans="1:22" ht="20.100000000000001" customHeight="1">
      <c r="A14" s="8"/>
      <c r="B14" s="28"/>
      <c r="C14" s="133">
        <v>7</v>
      </c>
      <c r="D14" s="203"/>
      <c r="E14" s="204"/>
      <c r="F14" s="205"/>
      <c r="G14" s="203"/>
      <c r="H14" s="204"/>
      <c r="I14" s="204"/>
      <c r="J14" s="204"/>
      <c r="K14" s="204"/>
      <c r="L14" s="204"/>
      <c r="M14" s="204"/>
      <c r="N14" s="205"/>
      <c r="O14" s="206"/>
      <c r="P14" s="207"/>
      <c r="Q14" s="206"/>
      <c r="R14" s="207"/>
      <c r="S14" s="206"/>
      <c r="T14" s="216"/>
      <c r="U14" s="216"/>
      <c r="V14" s="207"/>
    </row>
    <row r="15" spans="1:22" ht="20.100000000000001" customHeight="1">
      <c r="A15" s="8"/>
      <c r="B15" s="28"/>
      <c r="C15" s="36">
        <v>8</v>
      </c>
      <c r="D15" s="203"/>
      <c r="E15" s="204"/>
      <c r="F15" s="205"/>
      <c r="G15" s="211"/>
      <c r="H15" s="212"/>
      <c r="I15" s="212"/>
      <c r="J15" s="212"/>
      <c r="K15" s="212"/>
      <c r="L15" s="212"/>
      <c r="M15" s="212"/>
      <c r="N15" s="213"/>
      <c r="O15" s="206"/>
      <c r="P15" s="207"/>
      <c r="Q15" s="206"/>
      <c r="R15" s="207"/>
      <c r="S15" s="206"/>
      <c r="T15" s="216"/>
      <c r="U15" s="216"/>
      <c r="V15" s="207"/>
    </row>
    <row r="16" spans="1:22" ht="20.100000000000001" customHeight="1">
      <c r="A16" s="33"/>
      <c r="B16" s="8"/>
      <c r="C16" s="217" t="s">
        <v>66</v>
      </c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9"/>
      <c r="Q16" s="178">
        <f>SUM(Q8:Q15)</f>
        <v>5</v>
      </c>
      <c r="R16" s="180"/>
      <c r="S16" s="178">
        <f>SUM(S8:S15)</f>
        <v>15</v>
      </c>
      <c r="T16" s="179"/>
      <c r="U16" s="179"/>
      <c r="V16" s="180"/>
    </row>
    <row r="17" spans="1:22" ht="30" customHeight="1">
      <c r="A17" s="33"/>
      <c r="B17" s="8"/>
      <c r="C17" s="210" t="s">
        <v>77</v>
      </c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spans="1:22" ht="20.100000000000001" customHeight="1">
      <c r="A18" s="30"/>
      <c r="B18" s="8"/>
      <c r="C18" s="36">
        <v>1</v>
      </c>
      <c r="D18" s="203" t="s">
        <v>350</v>
      </c>
      <c r="E18" s="204"/>
      <c r="F18" s="205"/>
      <c r="G18" s="211" t="s">
        <v>352</v>
      </c>
      <c r="H18" s="212"/>
      <c r="I18" s="212"/>
      <c r="J18" s="212"/>
      <c r="K18" s="212"/>
      <c r="L18" s="212"/>
      <c r="M18" s="212"/>
      <c r="N18" s="213"/>
      <c r="O18" s="206" t="s">
        <v>442</v>
      </c>
      <c r="P18" s="207"/>
      <c r="Q18" s="206">
        <v>2</v>
      </c>
      <c r="R18" s="207"/>
      <c r="S18" s="206">
        <v>6</v>
      </c>
      <c r="T18" s="216"/>
      <c r="U18" s="216"/>
      <c r="V18" s="207"/>
    </row>
    <row r="19" spans="1:22" ht="20.100000000000001" customHeight="1">
      <c r="A19" s="30"/>
      <c r="B19" s="8"/>
      <c r="C19" s="36">
        <f>C18+1</f>
        <v>2</v>
      </c>
      <c r="D19" s="203" t="s">
        <v>351</v>
      </c>
      <c r="E19" s="204"/>
      <c r="F19" s="205"/>
      <c r="G19" s="211" t="s">
        <v>353</v>
      </c>
      <c r="H19" s="212"/>
      <c r="I19" s="212"/>
      <c r="J19" s="212"/>
      <c r="K19" s="212"/>
      <c r="L19" s="212"/>
      <c r="M19" s="212"/>
      <c r="N19" s="213"/>
      <c r="O19" s="206" t="s">
        <v>349</v>
      </c>
      <c r="P19" s="207"/>
      <c r="Q19" s="206">
        <v>3</v>
      </c>
      <c r="R19" s="207"/>
      <c r="S19" s="206">
        <v>9</v>
      </c>
      <c r="T19" s="216"/>
      <c r="U19" s="216"/>
      <c r="V19" s="207"/>
    </row>
    <row r="20" spans="1:22" ht="20.100000000000001" customHeight="1">
      <c r="A20" s="30"/>
      <c r="B20" s="8"/>
      <c r="C20" s="36">
        <f t="shared" ref="C20:C22" si="1">C19+1</f>
        <v>3</v>
      </c>
      <c r="D20" s="203"/>
      <c r="E20" s="204"/>
      <c r="F20" s="205"/>
      <c r="G20" s="211"/>
      <c r="H20" s="212"/>
      <c r="I20" s="212"/>
      <c r="J20" s="212"/>
      <c r="K20" s="212"/>
      <c r="L20" s="212"/>
      <c r="M20" s="212"/>
      <c r="N20" s="213"/>
      <c r="O20" s="206"/>
      <c r="P20" s="207"/>
      <c r="Q20" s="206"/>
      <c r="R20" s="207"/>
      <c r="S20" s="206"/>
      <c r="T20" s="216"/>
      <c r="U20" s="216"/>
      <c r="V20" s="207"/>
    </row>
    <row r="21" spans="1:22" ht="20.100000000000001" customHeight="1">
      <c r="A21" s="30"/>
      <c r="B21" s="8"/>
      <c r="C21" s="36">
        <f t="shared" si="1"/>
        <v>4</v>
      </c>
      <c r="D21" s="203"/>
      <c r="E21" s="204"/>
      <c r="F21" s="205"/>
      <c r="G21" s="211"/>
      <c r="H21" s="212"/>
      <c r="I21" s="212"/>
      <c r="J21" s="212"/>
      <c r="K21" s="212"/>
      <c r="L21" s="212"/>
      <c r="M21" s="212"/>
      <c r="N21" s="213"/>
      <c r="O21" s="206"/>
      <c r="P21" s="207"/>
      <c r="Q21" s="206"/>
      <c r="R21" s="207"/>
      <c r="S21" s="206"/>
      <c r="T21" s="216"/>
      <c r="U21" s="216"/>
      <c r="V21" s="207"/>
    </row>
    <row r="22" spans="1:22" ht="20.100000000000001" customHeight="1">
      <c r="A22" s="30"/>
      <c r="B22" s="8"/>
      <c r="C22" s="36">
        <f t="shared" si="1"/>
        <v>5</v>
      </c>
      <c r="D22" s="203"/>
      <c r="E22" s="204"/>
      <c r="F22" s="205"/>
      <c r="G22" s="211"/>
      <c r="H22" s="212"/>
      <c r="I22" s="212"/>
      <c r="J22" s="212"/>
      <c r="K22" s="212"/>
      <c r="L22" s="212"/>
      <c r="M22" s="212"/>
      <c r="N22" s="213"/>
      <c r="O22" s="206"/>
      <c r="P22" s="207"/>
      <c r="Q22" s="206"/>
      <c r="R22" s="207"/>
      <c r="S22" s="206"/>
      <c r="T22" s="216"/>
      <c r="U22" s="216"/>
      <c r="V22" s="207"/>
    </row>
    <row r="23" spans="1:22" ht="20.100000000000001" customHeight="1">
      <c r="A23" s="30"/>
      <c r="B23" s="8"/>
      <c r="C23" s="133">
        <v>6</v>
      </c>
      <c r="D23" s="203"/>
      <c r="E23" s="204"/>
      <c r="F23" s="205"/>
      <c r="G23" s="203"/>
      <c r="H23" s="204"/>
      <c r="I23" s="204"/>
      <c r="J23" s="204"/>
      <c r="K23" s="204"/>
      <c r="L23" s="204"/>
      <c r="M23" s="204"/>
      <c r="N23" s="205"/>
      <c r="O23" s="206"/>
      <c r="P23" s="207"/>
      <c r="Q23" s="206"/>
      <c r="R23" s="207"/>
      <c r="S23" s="206"/>
      <c r="T23" s="216"/>
      <c r="U23" s="216"/>
      <c r="V23" s="207"/>
    </row>
    <row r="24" spans="1:22" ht="20.100000000000001" customHeight="1">
      <c r="A24" s="30"/>
      <c r="B24" s="8"/>
      <c r="C24" s="133">
        <v>7</v>
      </c>
      <c r="D24" s="203"/>
      <c r="E24" s="204"/>
      <c r="F24" s="205"/>
      <c r="G24" s="203"/>
      <c r="H24" s="204"/>
      <c r="I24" s="204"/>
      <c r="J24" s="204"/>
      <c r="K24" s="204"/>
      <c r="L24" s="204"/>
      <c r="M24" s="204"/>
      <c r="N24" s="205"/>
      <c r="O24" s="206"/>
      <c r="P24" s="207"/>
      <c r="Q24" s="206"/>
      <c r="R24" s="207"/>
      <c r="S24" s="206"/>
      <c r="T24" s="216"/>
      <c r="U24" s="216"/>
      <c r="V24" s="207"/>
    </row>
    <row r="25" spans="1:22" ht="20.100000000000001" customHeight="1">
      <c r="A25" s="30"/>
      <c r="B25" s="8"/>
      <c r="C25" s="36">
        <v>8</v>
      </c>
      <c r="D25" s="203"/>
      <c r="E25" s="204"/>
      <c r="F25" s="205"/>
      <c r="G25" s="211"/>
      <c r="H25" s="212"/>
      <c r="I25" s="212"/>
      <c r="J25" s="212"/>
      <c r="K25" s="212"/>
      <c r="L25" s="212"/>
      <c r="M25" s="212"/>
      <c r="N25" s="213"/>
      <c r="O25" s="206"/>
      <c r="P25" s="207"/>
      <c r="Q25" s="206"/>
      <c r="R25" s="207"/>
      <c r="S25" s="206"/>
      <c r="T25" s="216"/>
      <c r="U25" s="216"/>
      <c r="V25" s="207"/>
    </row>
    <row r="26" spans="1:22" ht="20.100000000000001" customHeight="1">
      <c r="A26" s="33"/>
      <c r="B26" s="8"/>
      <c r="C26" s="217" t="s">
        <v>66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9"/>
      <c r="Q26" s="178">
        <f>SUM(Q18:Q25)</f>
        <v>5</v>
      </c>
      <c r="R26" s="180"/>
      <c r="S26" s="178">
        <f>SUM(S18:S25)</f>
        <v>15</v>
      </c>
      <c r="T26" s="179"/>
      <c r="U26" s="179"/>
      <c r="V26" s="180"/>
    </row>
    <row r="27" spans="1:22" ht="20.100000000000001" customHeight="1">
      <c r="A27" s="33"/>
      <c r="B27" s="8"/>
      <c r="C27" s="32"/>
      <c r="D27" s="34"/>
      <c r="E27" s="34"/>
      <c r="F27" s="34"/>
      <c r="G27" s="34"/>
      <c r="H27" s="3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</sheetData>
  <mergeCells count="96">
    <mergeCell ref="D23:F23"/>
    <mergeCell ref="G23:N23"/>
    <mergeCell ref="O23:P23"/>
    <mergeCell ref="Q23:R23"/>
    <mergeCell ref="S23:V23"/>
    <mergeCell ref="D24:F24"/>
    <mergeCell ref="G24:N24"/>
    <mergeCell ref="O24:P24"/>
    <mergeCell ref="Q24:R24"/>
    <mergeCell ref="S24:V24"/>
    <mergeCell ref="D13:F13"/>
    <mergeCell ref="G13:N13"/>
    <mergeCell ref="O13:P13"/>
    <mergeCell ref="Q13:R13"/>
    <mergeCell ref="S13:V13"/>
    <mergeCell ref="D14:F14"/>
    <mergeCell ref="G14:N14"/>
    <mergeCell ref="O14:P14"/>
    <mergeCell ref="Q14:R14"/>
    <mergeCell ref="S14:V14"/>
    <mergeCell ref="C26:P26"/>
    <mergeCell ref="Q26:R26"/>
    <mergeCell ref="S26:V26"/>
    <mergeCell ref="D25:F25"/>
    <mergeCell ref="G25:N25"/>
    <mergeCell ref="O25:P25"/>
    <mergeCell ref="Q25:R25"/>
    <mergeCell ref="S25:V25"/>
    <mergeCell ref="D21:F21"/>
    <mergeCell ref="G21:N21"/>
    <mergeCell ref="O21:P21"/>
    <mergeCell ref="Q21:R21"/>
    <mergeCell ref="S21:V21"/>
    <mergeCell ref="D22:F22"/>
    <mergeCell ref="G22:N22"/>
    <mergeCell ref="O22:P22"/>
    <mergeCell ref="Q22:R22"/>
    <mergeCell ref="S22:V22"/>
    <mergeCell ref="Q19:R19"/>
    <mergeCell ref="S19:V19"/>
    <mergeCell ref="D20:F20"/>
    <mergeCell ref="G20:N20"/>
    <mergeCell ref="O20:P20"/>
    <mergeCell ref="S12:V12"/>
    <mergeCell ref="S15:V15"/>
    <mergeCell ref="C16:P16"/>
    <mergeCell ref="Q16:R16"/>
    <mergeCell ref="Q20:R20"/>
    <mergeCell ref="S20:V20"/>
    <mergeCell ref="C17:V17"/>
    <mergeCell ref="D18:F18"/>
    <mergeCell ref="G18:N18"/>
    <mergeCell ref="O18:P18"/>
    <mergeCell ref="Q18:R18"/>
    <mergeCell ref="S18:V18"/>
    <mergeCell ref="D19:F19"/>
    <mergeCell ref="G19:N19"/>
    <mergeCell ref="O19:P19"/>
    <mergeCell ref="G12:N12"/>
    <mergeCell ref="Q11:R11"/>
    <mergeCell ref="B2:V2"/>
    <mergeCell ref="O5:P6"/>
    <mergeCell ref="Q5:R6"/>
    <mergeCell ref="S5:V6"/>
    <mergeCell ref="S8:V8"/>
    <mergeCell ref="S9:V9"/>
    <mergeCell ref="S10:V10"/>
    <mergeCell ref="S11:V11"/>
    <mergeCell ref="G8:N8"/>
    <mergeCell ref="G9:N9"/>
    <mergeCell ref="G10:N10"/>
    <mergeCell ref="G11:N11"/>
    <mergeCell ref="S16:V16"/>
    <mergeCell ref="D12:F12"/>
    <mergeCell ref="Q15:R15"/>
    <mergeCell ref="D8:F8"/>
    <mergeCell ref="D10:F10"/>
    <mergeCell ref="C3:M3"/>
    <mergeCell ref="C5:C6"/>
    <mergeCell ref="D5:F6"/>
    <mergeCell ref="G5:N6"/>
    <mergeCell ref="O8:P8"/>
    <mergeCell ref="Q8:R8"/>
    <mergeCell ref="O9:P9"/>
    <mergeCell ref="Q9:R9"/>
    <mergeCell ref="C7:V7"/>
    <mergeCell ref="D9:F9"/>
    <mergeCell ref="D11:F11"/>
    <mergeCell ref="D15:F15"/>
    <mergeCell ref="O12:P12"/>
    <mergeCell ref="Q12:R12"/>
    <mergeCell ref="O15:P15"/>
    <mergeCell ref="G15:N15"/>
    <mergeCell ref="O10:P10"/>
    <mergeCell ref="Q10:R10"/>
    <mergeCell ref="O11:P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16" zoomScaleNormal="100" workbookViewId="0">
      <selection activeCell="D34" sqref="D34:N3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3</v>
      </c>
    </row>
    <row r="2" spans="1:22" ht="20.100000000000001" customHeight="1">
      <c r="A2" s="27"/>
      <c r="B2" s="33"/>
      <c r="C2" s="208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2564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33"/>
      <c r="V2" s="33"/>
    </row>
    <row r="3" spans="1:22" ht="9.9499999999999993" customHeight="1">
      <c r="A3" s="27"/>
      <c r="B3" s="33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/>
      <c r="V3" s="33"/>
    </row>
    <row r="4" spans="1:22" ht="20.100000000000001" customHeight="1">
      <c r="A4" s="8"/>
      <c r="B4" s="33"/>
      <c r="C4" s="226" t="s">
        <v>65</v>
      </c>
      <c r="D4" s="226" t="s">
        <v>82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15" t="s">
        <v>78</v>
      </c>
      <c r="P4" s="215"/>
      <c r="Q4" s="215" t="s">
        <v>79</v>
      </c>
      <c r="R4" s="215"/>
      <c r="S4" s="215" t="s">
        <v>79</v>
      </c>
      <c r="T4" s="215"/>
      <c r="U4" s="215"/>
      <c r="V4" s="215"/>
    </row>
    <row r="5" spans="1:22" ht="20.100000000000001" customHeight="1">
      <c r="A5" s="8"/>
      <c r="B5" s="28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15"/>
      <c r="P5" s="215"/>
      <c r="Q5" s="215"/>
      <c r="R5" s="215"/>
      <c r="S5" s="215" t="s">
        <v>80</v>
      </c>
      <c r="T5" s="215"/>
      <c r="U5" s="215" t="s">
        <v>81</v>
      </c>
      <c r="V5" s="215"/>
    </row>
    <row r="6" spans="1:22" ht="20.100000000000001" customHeight="1">
      <c r="A6" s="8"/>
      <c r="B6" s="28"/>
      <c r="C6" s="37">
        <v>1</v>
      </c>
      <c r="D6" s="221" t="s">
        <v>83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9" t="s">
        <v>354</v>
      </c>
      <c r="P6" s="229"/>
      <c r="Q6" s="228">
        <v>280</v>
      </c>
      <c r="R6" s="228"/>
      <c r="S6" s="228">
        <v>280</v>
      </c>
      <c r="T6" s="228"/>
      <c r="U6" s="228">
        <v>0</v>
      </c>
      <c r="V6" s="228"/>
    </row>
    <row r="7" spans="1:22" ht="20.100000000000001" customHeight="1">
      <c r="A7" s="8"/>
      <c r="B7" s="28"/>
      <c r="C7" s="37">
        <f>C6+1</f>
        <v>2</v>
      </c>
      <c r="D7" s="221" t="s">
        <v>84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9" t="s">
        <v>402</v>
      </c>
      <c r="P7" s="229"/>
      <c r="Q7" s="228">
        <v>37</v>
      </c>
      <c r="R7" s="228"/>
      <c r="S7" s="228">
        <v>37</v>
      </c>
      <c r="T7" s="228"/>
      <c r="U7" s="228">
        <v>0</v>
      </c>
      <c r="V7" s="228"/>
    </row>
    <row r="8" spans="1:22" ht="20.100000000000001" customHeight="1">
      <c r="A8" s="8"/>
      <c r="B8" s="28"/>
      <c r="C8" s="37">
        <f t="shared" ref="C8:C11" si="0">C7+1</f>
        <v>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34"/>
      <c r="P8" s="234"/>
      <c r="Q8" s="230"/>
      <c r="R8" s="230"/>
      <c r="S8" s="230"/>
      <c r="T8" s="230"/>
      <c r="U8" s="230"/>
      <c r="V8" s="230"/>
    </row>
    <row r="9" spans="1:22" ht="20.100000000000001" customHeight="1">
      <c r="A9" s="8"/>
      <c r="B9" s="28"/>
      <c r="C9" s="37">
        <f t="shared" si="0"/>
        <v>4</v>
      </c>
      <c r="D9" s="231"/>
      <c r="E9" s="232"/>
      <c r="F9" s="232"/>
      <c r="G9" s="232"/>
      <c r="H9" s="232"/>
      <c r="I9" s="232"/>
      <c r="J9" s="232"/>
      <c r="K9" s="232"/>
      <c r="L9" s="232"/>
      <c r="M9" s="232"/>
      <c r="N9" s="233"/>
      <c r="O9" s="229"/>
      <c r="P9" s="229"/>
      <c r="Q9" s="228"/>
      <c r="R9" s="228"/>
      <c r="S9" s="228"/>
      <c r="T9" s="228"/>
      <c r="U9" s="228"/>
      <c r="V9" s="228"/>
    </row>
    <row r="10" spans="1:22" ht="20.100000000000001" customHeight="1">
      <c r="A10" s="8"/>
      <c r="B10" s="28"/>
      <c r="C10" s="37">
        <f t="shared" si="0"/>
        <v>5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9"/>
      <c r="P10" s="229"/>
      <c r="Q10" s="228"/>
      <c r="R10" s="228"/>
      <c r="S10" s="228"/>
      <c r="T10" s="228"/>
      <c r="U10" s="228"/>
      <c r="V10" s="228"/>
    </row>
    <row r="11" spans="1:22" ht="20.100000000000001" customHeight="1">
      <c r="A11" s="8"/>
      <c r="B11" s="28"/>
      <c r="C11" s="37">
        <f t="shared" si="0"/>
        <v>6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9"/>
      <c r="P11" s="229"/>
      <c r="Q11" s="228"/>
      <c r="R11" s="228"/>
      <c r="S11" s="228"/>
      <c r="T11" s="228"/>
      <c r="U11" s="228"/>
      <c r="V11" s="228"/>
    </row>
    <row r="12" spans="1:22" ht="20.100000000000001" customHeight="1">
      <c r="A12" s="8"/>
      <c r="B12" s="28"/>
      <c r="C12" s="3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</row>
    <row r="13" spans="1:22" ht="20.100000000000001" customHeight="1">
      <c r="A13" s="8"/>
      <c r="B13" s="28"/>
      <c r="C13" s="208" t="s">
        <v>490</v>
      </c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8"/>
      <c r="V13" s="28"/>
    </row>
    <row r="14" spans="1:22" ht="9.9499999999999993" customHeight="1">
      <c r="A14" s="8"/>
      <c r="B14" s="28"/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</row>
    <row r="15" spans="1:22" ht="20.100000000000001" customHeight="1">
      <c r="A15" s="8"/>
      <c r="B15" s="28"/>
      <c r="C15" s="241" t="s">
        <v>65</v>
      </c>
      <c r="D15" s="235" t="s">
        <v>85</v>
      </c>
      <c r="E15" s="236"/>
      <c r="F15" s="236"/>
      <c r="G15" s="236"/>
      <c r="H15" s="236"/>
      <c r="I15" s="236"/>
      <c r="J15" s="236"/>
      <c r="K15" s="237"/>
      <c r="L15" s="210" t="s">
        <v>79</v>
      </c>
      <c r="M15" s="210"/>
      <c r="N15" s="210"/>
      <c r="O15" s="210"/>
      <c r="P15" s="210"/>
      <c r="Q15" s="210"/>
      <c r="R15" s="209" t="s">
        <v>88</v>
      </c>
      <c r="S15" s="209"/>
      <c r="T15" s="209"/>
      <c r="U15" s="209"/>
      <c r="V15" s="209"/>
    </row>
    <row r="16" spans="1:22" ht="20.100000000000001" customHeight="1">
      <c r="A16" s="8"/>
      <c r="B16" s="28"/>
      <c r="C16" s="242"/>
      <c r="D16" s="238"/>
      <c r="E16" s="239"/>
      <c r="F16" s="239"/>
      <c r="G16" s="239"/>
      <c r="H16" s="239"/>
      <c r="I16" s="239"/>
      <c r="J16" s="239"/>
      <c r="K16" s="240"/>
      <c r="L16" s="210" t="s">
        <v>86</v>
      </c>
      <c r="M16" s="210"/>
      <c r="N16" s="210"/>
      <c r="O16" s="210" t="s">
        <v>87</v>
      </c>
      <c r="P16" s="210"/>
      <c r="Q16" s="210"/>
      <c r="R16" s="209"/>
      <c r="S16" s="209"/>
      <c r="T16" s="209"/>
      <c r="U16" s="209"/>
      <c r="V16" s="209"/>
    </row>
    <row r="17" spans="1:22" ht="20.100000000000001" customHeight="1">
      <c r="A17" s="30"/>
      <c r="B17" s="28"/>
      <c r="C17" s="36">
        <v>1</v>
      </c>
      <c r="D17" s="222" t="s">
        <v>435</v>
      </c>
      <c r="E17" s="223"/>
      <c r="F17" s="223"/>
      <c r="G17" s="223"/>
      <c r="H17" s="223"/>
      <c r="I17" s="223"/>
      <c r="J17" s="223"/>
      <c r="K17" s="224"/>
      <c r="L17" s="225">
        <v>12</v>
      </c>
      <c r="M17" s="225"/>
      <c r="N17" s="225"/>
      <c r="O17" s="229">
        <v>23</v>
      </c>
      <c r="P17" s="229"/>
      <c r="Q17" s="229"/>
      <c r="R17" s="225">
        <f>IF(SUM(L17:Q17)=0,"",SUM(L17:Q17))</f>
        <v>35</v>
      </c>
      <c r="S17" s="225"/>
      <c r="T17" s="225"/>
      <c r="U17" s="225"/>
      <c r="V17" s="225"/>
    </row>
    <row r="18" spans="1:22" ht="20.100000000000001" customHeight="1">
      <c r="A18" s="30"/>
      <c r="B18" s="8"/>
      <c r="C18" s="36">
        <v>2</v>
      </c>
      <c r="D18" s="222"/>
      <c r="E18" s="223"/>
      <c r="F18" s="223"/>
      <c r="G18" s="223"/>
      <c r="H18" s="223"/>
      <c r="I18" s="223"/>
      <c r="J18" s="223"/>
      <c r="K18" s="224"/>
      <c r="L18" s="225"/>
      <c r="M18" s="225"/>
      <c r="N18" s="225"/>
      <c r="O18" s="229"/>
      <c r="P18" s="229"/>
      <c r="Q18" s="229"/>
      <c r="R18" s="243" t="str">
        <f t="shared" ref="R18:R19" si="1">IF(SUM(L18:Q18)=0,"",SUM(L18:Q18))</f>
        <v/>
      </c>
      <c r="S18" s="243"/>
      <c r="T18" s="243"/>
      <c r="U18" s="243"/>
      <c r="V18" s="243"/>
    </row>
    <row r="19" spans="1:22" ht="20.100000000000001" customHeight="1">
      <c r="A19" s="33"/>
      <c r="B19" s="8"/>
      <c r="C19" s="36">
        <v>3</v>
      </c>
      <c r="D19" s="222"/>
      <c r="E19" s="223"/>
      <c r="F19" s="223"/>
      <c r="G19" s="223"/>
      <c r="H19" s="223"/>
      <c r="I19" s="223"/>
      <c r="J19" s="223"/>
      <c r="K19" s="224"/>
      <c r="L19" s="225"/>
      <c r="M19" s="225"/>
      <c r="N19" s="225"/>
      <c r="O19" s="229"/>
      <c r="P19" s="229"/>
      <c r="Q19" s="229"/>
      <c r="R19" s="243" t="str">
        <f t="shared" si="1"/>
        <v/>
      </c>
      <c r="S19" s="243"/>
      <c r="T19" s="243"/>
      <c r="U19" s="243"/>
      <c r="V19" s="243"/>
    </row>
    <row r="20" spans="1:22" ht="20.100000000000001" customHeight="1">
      <c r="A20" s="33"/>
      <c r="B20" s="8"/>
      <c r="C20" s="36">
        <v>4</v>
      </c>
      <c r="D20" s="222"/>
      <c r="E20" s="223"/>
      <c r="F20" s="223"/>
      <c r="G20" s="223"/>
      <c r="H20" s="223"/>
      <c r="I20" s="223"/>
      <c r="J20" s="223"/>
      <c r="K20" s="224"/>
      <c r="L20" s="225"/>
      <c r="M20" s="225"/>
      <c r="N20" s="225"/>
      <c r="O20" s="229"/>
      <c r="P20" s="229"/>
      <c r="Q20" s="229"/>
      <c r="R20" s="243" t="str">
        <f t="shared" ref="R20:R21" si="2">IF(SUM(L20:Q20)=0,"",SUM(L20:Q20))</f>
        <v/>
      </c>
      <c r="S20" s="243"/>
      <c r="T20" s="243"/>
      <c r="U20" s="243"/>
      <c r="V20" s="243"/>
    </row>
    <row r="21" spans="1:22" ht="20.100000000000001" customHeight="1">
      <c r="A21" s="33"/>
      <c r="B21" s="8"/>
      <c r="C21" s="36">
        <v>5</v>
      </c>
      <c r="D21" s="222"/>
      <c r="E21" s="223"/>
      <c r="F21" s="223"/>
      <c r="G21" s="223"/>
      <c r="H21" s="223"/>
      <c r="I21" s="223"/>
      <c r="J21" s="223"/>
      <c r="K21" s="224"/>
      <c r="L21" s="225"/>
      <c r="M21" s="225"/>
      <c r="N21" s="225"/>
      <c r="O21" s="229"/>
      <c r="P21" s="229"/>
      <c r="Q21" s="229"/>
      <c r="R21" s="243" t="str">
        <f t="shared" si="2"/>
        <v/>
      </c>
      <c r="S21" s="243"/>
      <c r="T21" s="243"/>
      <c r="U21" s="243"/>
      <c r="V21" s="243"/>
    </row>
    <row r="22" spans="1:22" ht="20.100000000000001" customHeight="1">
      <c r="A22" s="33"/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"/>
      <c r="R22" s="8"/>
      <c r="S22" s="8"/>
      <c r="T22" s="8"/>
      <c r="U22" s="8"/>
      <c r="V22" s="8"/>
    </row>
    <row r="23" spans="1:22" ht="20.100000000000001" customHeight="1">
      <c r="A23" s="33"/>
      <c r="B23" s="8"/>
      <c r="C23" s="208" t="s">
        <v>89</v>
      </c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38"/>
      <c r="V23" s="38"/>
    </row>
    <row r="24" spans="1:22" ht="9.9499999999999993" customHeight="1">
      <c r="A24" s="30"/>
      <c r="B24" s="8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</row>
    <row r="25" spans="1:22" ht="20.100000000000001" customHeight="1">
      <c r="A25" s="30"/>
      <c r="B25" s="8"/>
      <c r="C25" s="41" t="s">
        <v>65</v>
      </c>
      <c r="D25" s="210" t="s">
        <v>90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9" t="s">
        <v>91</v>
      </c>
      <c r="P25" s="209"/>
      <c r="Q25" s="209"/>
      <c r="R25" s="209"/>
      <c r="S25" s="209"/>
      <c r="T25" s="209"/>
      <c r="U25" s="209"/>
      <c r="V25" s="209"/>
    </row>
    <row r="26" spans="1:22" ht="20.100000000000001" customHeight="1">
      <c r="A26" s="30"/>
      <c r="B26" s="8"/>
      <c r="C26" s="36">
        <v>1</v>
      </c>
      <c r="D26" s="244" t="s">
        <v>408</v>
      </c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27" t="s">
        <v>51</v>
      </c>
      <c r="P26" s="227"/>
      <c r="Q26" s="227"/>
      <c r="R26" s="227"/>
      <c r="S26" s="227"/>
      <c r="T26" s="227"/>
      <c r="U26" s="227"/>
      <c r="V26" s="227"/>
    </row>
    <row r="27" spans="1:22" ht="20.100000000000001" customHeight="1">
      <c r="A27" s="30"/>
      <c r="B27" s="8"/>
      <c r="C27" s="36">
        <f>C26+1</f>
        <v>2</v>
      </c>
      <c r="D27" s="245" t="s">
        <v>356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7"/>
      <c r="O27" s="231" t="s">
        <v>410</v>
      </c>
      <c r="P27" s="232"/>
      <c r="Q27" s="232"/>
      <c r="R27" s="232"/>
      <c r="S27" s="232"/>
      <c r="T27" s="232"/>
      <c r="U27" s="232"/>
      <c r="V27" s="233"/>
    </row>
    <row r="28" spans="1:22" ht="20.100000000000001" customHeight="1">
      <c r="A28" s="30"/>
      <c r="B28" s="8"/>
      <c r="C28" s="36">
        <f t="shared" ref="C28:C37" si="3">C27+1</f>
        <v>3</v>
      </c>
      <c r="D28" s="245" t="s">
        <v>409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7"/>
      <c r="O28" s="231" t="s">
        <v>411</v>
      </c>
      <c r="P28" s="232"/>
      <c r="Q28" s="232"/>
      <c r="R28" s="232"/>
      <c r="S28" s="232"/>
      <c r="T28" s="232"/>
      <c r="U28" s="232"/>
      <c r="V28" s="233"/>
    </row>
    <row r="29" spans="1:22" ht="20.100000000000001" customHeight="1">
      <c r="A29" s="30"/>
      <c r="B29" s="8"/>
      <c r="C29" s="36">
        <f t="shared" si="3"/>
        <v>4</v>
      </c>
      <c r="D29" s="245" t="s">
        <v>412</v>
      </c>
      <c r="E29" s="246"/>
      <c r="F29" s="246"/>
      <c r="G29" s="246"/>
      <c r="H29" s="246"/>
      <c r="I29" s="246"/>
      <c r="J29" s="246"/>
      <c r="K29" s="246"/>
      <c r="L29" s="246"/>
      <c r="M29" s="246"/>
      <c r="N29" s="247"/>
      <c r="O29" s="231" t="s">
        <v>410</v>
      </c>
      <c r="P29" s="232"/>
      <c r="Q29" s="232"/>
      <c r="R29" s="232"/>
      <c r="S29" s="232"/>
      <c r="T29" s="232"/>
      <c r="U29" s="232"/>
      <c r="V29" s="233"/>
    </row>
    <row r="30" spans="1:22" ht="20.100000000000001" customHeight="1">
      <c r="A30" s="30"/>
      <c r="B30" s="8"/>
      <c r="C30" s="36">
        <f t="shared" si="3"/>
        <v>5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48"/>
      <c r="P30" s="249"/>
      <c r="Q30" s="249"/>
      <c r="R30" s="249"/>
      <c r="S30" s="249"/>
      <c r="T30" s="249"/>
      <c r="U30" s="249"/>
      <c r="V30" s="250"/>
    </row>
    <row r="31" spans="1:22" ht="20.100000000000001" customHeight="1">
      <c r="A31" s="30"/>
      <c r="B31" s="8"/>
      <c r="C31" s="36">
        <f t="shared" si="3"/>
        <v>6</v>
      </c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13"/>
      <c r="O31" s="221"/>
      <c r="P31" s="221"/>
      <c r="Q31" s="221"/>
      <c r="R31" s="221"/>
      <c r="S31" s="221"/>
      <c r="T31" s="221"/>
      <c r="U31" s="221"/>
      <c r="V31" s="221"/>
    </row>
    <row r="32" spans="1:22" ht="20.100000000000001" customHeight="1">
      <c r="A32" s="30"/>
      <c r="B32" s="8"/>
      <c r="C32" s="36">
        <f t="shared" si="3"/>
        <v>7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1"/>
      <c r="P32" s="221"/>
      <c r="Q32" s="221"/>
      <c r="R32" s="221"/>
      <c r="S32" s="221"/>
      <c r="T32" s="221"/>
      <c r="U32" s="221"/>
      <c r="V32" s="221"/>
    </row>
    <row r="33" spans="1:22" ht="20.100000000000001" customHeight="1">
      <c r="A33" s="30"/>
      <c r="B33" s="8"/>
      <c r="C33" s="36">
        <f t="shared" si="3"/>
        <v>8</v>
      </c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21"/>
      <c r="Q33" s="221"/>
      <c r="R33" s="221"/>
      <c r="S33" s="221"/>
      <c r="T33" s="221"/>
      <c r="U33" s="221"/>
      <c r="V33" s="221"/>
    </row>
    <row r="34" spans="1:22" ht="20.100000000000001" customHeight="1">
      <c r="A34" s="30"/>
      <c r="B34" s="8"/>
      <c r="C34" s="36">
        <f t="shared" si="3"/>
        <v>9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/>
      <c r="P34" s="221"/>
      <c r="Q34" s="221"/>
      <c r="R34" s="221"/>
      <c r="S34" s="221"/>
      <c r="T34" s="221"/>
      <c r="U34" s="221"/>
      <c r="V34" s="221"/>
    </row>
    <row r="35" spans="1:22" ht="20.100000000000001" customHeight="1">
      <c r="A35" s="33"/>
      <c r="B35" s="8"/>
      <c r="C35" s="36">
        <f t="shared" si="3"/>
        <v>10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1"/>
      <c r="P35" s="221"/>
      <c r="Q35" s="221"/>
      <c r="R35" s="221"/>
      <c r="S35" s="221"/>
      <c r="T35" s="221"/>
      <c r="U35" s="221"/>
      <c r="V35" s="221"/>
    </row>
    <row r="36" spans="1:22" ht="20.100000000000001" customHeight="1">
      <c r="A36" s="33"/>
      <c r="B36" s="8"/>
      <c r="C36" s="36">
        <f t="shared" si="3"/>
        <v>11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1"/>
      <c r="Q36" s="221"/>
      <c r="R36" s="221"/>
      <c r="S36" s="221"/>
      <c r="T36" s="221"/>
      <c r="U36" s="221"/>
      <c r="V36" s="221"/>
    </row>
    <row r="37" spans="1:22" ht="20.100000000000001" customHeight="1">
      <c r="A37" s="33"/>
      <c r="B37" s="8"/>
      <c r="C37" s="36">
        <f t="shared" si="3"/>
        <v>12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21"/>
      <c r="Q37" s="221"/>
      <c r="R37" s="221"/>
      <c r="S37" s="221"/>
      <c r="T37" s="221"/>
      <c r="U37" s="221"/>
      <c r="V37" s="221"/>
    </row>
    <row r="38" spans="1:22" ht="20.100000000000001" customHeight="1">
      <c r="A38" s="33"/>
      <c r="B38" s="8"/>
      <c r="C38" s="3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</row>
  </sheetData>
  <mergeCells count="92">
    <mergeCell ref="D35:N35"/>
    <mergeCell ref="O35:V35"/>
    <mergeCell ref="D36:N36"/>
    <mergeCell ref="O36:V36"/>
    <mergeCell ref="D37:N37"/>
    <mergeCell ref="O37:V37"/>
    <mergeCell ref="D31:N31"/>
    <mergeCell ref="O31:V31"/>
    <mergeCell ref="D32:N32"/>
    <mergeCell ref="O32:V32"/>
    <mergeCell ref="D33:N33"/>
    <mergeCell ref="O33:V33"/>
    <mergeCell ref="D28:N28"/>
    <mergeCell ref="O28:V28"/>
    <mergeCell ref="D29:N29"/>
    <mergeCell ref="O29:V29"/>
    <mergeCell ref="D30:N30"/>
    <mergeCell ref="O30:V30"/>
    <mergeCell ref="D25:N25"/>
    <mergeCell ref="O25:V25"/>
    <mergeCell ref="D26:N26"/>
    <mergeCell ref="O26:V26"/>
    <mergeCell ref="D27:N27"/>
    <mergeCell ref="O27:V27"/>
    <mergeCell ref="O20:Q20"/>
    <mergeCell ref="R20:V20"/>
    <mergeCell ref="D21:K21"/>
    <mergeCell ref="L21:N21"/>
    <mergeCell ref="O21:Q21"/>
    <mergeCell ref="R21:V21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28" zoomScaleNormal="100" workbookViewId="0">
      <selection activeCell="D14" sqref="D14:F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4</v>
      </c>
    </row>
    <row r="2" spans="1:22" ht="20.100000000000001" customHeight="1">
      <c r="A2" s="44"/>
      <c r="B2" s="214" t="s">
        <v>491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20.100000000000001" customHeight="1">
      <c r="A3" s="8"/>
      <c r="B3" s="33"/>
      <c r="C3" s="208" t="s">
        <v>492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8"/>
      <c r="C5" s="47" t="s">
        <v>65</v>
      </c>
      <c r="D5" s="209" t="s">
        <v>71</v>
      </c>
      <c r="E5" s="209"/>
      <c r="F5" s="209"/>
      <c r="G5" s="209" t="s">
        <v>72</v>
      </c>
      <c r="H5" s="209"/>
      <c r="I5" s="209"/>
      <c r="J5" s="209"/>
      <c r="K5" s="209"/>
      <c r="L5" s="209"/>
      <c r="M5" s="209"/>
      <c r="N5" s="209"/>
      <c r="O5" s="209"/>
      <c r="P5" s="209"/>
      <c r="Q5" s="215" t="s">
        <v>92</v>
      </c>
      <c r="R5" s="215"/>
      <c r="S5" s="215"/>
      <c r="T5" s="215" t="s">
        <v>93</v>
      </c>
      <c r="U5" s="215"/>
      <c r="V5" s="215"/>
    </row>
    <row r="6" spans="1:22" ht="20.100000000000001" customHeight="1">
      <c r="A6" s="8"/>
      <c r="B6" s="28"/>
      <c r="C6" s="37">
        <v>1</v>
      </c>
      <c r="D6" s="251" t="s">
        <v>345</v>
      </c>
      <c r="E6" s="252"/>
      <c r="F6" s="253"/>
      <c r="G6" s="221" t="s">
        <v>346</v>
      </c>
      <c r="H6" s="221"/>
      <c r="I6" s="221"/>
      <c r="J6" s="221"/>
      <c r="K6" s="221"/>
      <c r="L6" s="221"/>
      <c r="M6" s="221"/>
      <c r="N6" s="221"/>
      <c r="O6" s="221"/>
      <c r="P6" s="221"/>
      <c r="Q6" s="228" t="s">
        <v>357</v>
      </c>
      <c r="R6" s="228"/>
      <c r="S6" s="228"/>
      <c r="T6" s="228">
        <v>20</v>
      </c>
      <c r="U6" s="228"/>
      <c r="V6" s="228"/>
    </row>
    <row r="7" spans="1:22" ht="20.100000000000001" customHeight="1">
      <c r="A7" s="8"/>
      <c r="B7" s="28"/>
      <c r="C7" s="37">
        <f>C6+1</f>
        <v>2</v>
      </c>
      <c r="D7" s="251" t="s">
        <v>350</v>
      </c>
      <c r="E7" s="252"/>
      <c r="F7" s="253"/>
      <c r="G7" s="221" t="s">
        <v>352</v>
      </c>
      <c r="H7" s="221"/>
      <c r="I7" s="221"/>
      <c r="J7" s="221"/>
      <c r="K7" s="221"/>
      <c r="L7" s="221"/>
      <c r="M7" s="221"/>
      <c r="N7" s="221"/>
      <c r="O7" s="221"/>
      <c r="P7" s="221"/>
      <c r="Q7" s="228" t="s">
        <v>357</v>
      </c>
      <c r="R7" s="228"/>
      <c r="S7" s="228"/>
      <c r="T7" s="228">
        <v>31</v>
      </c>
      <c r="U7" s="228"/>
      <c r="V7" s="228"/>
    </row>
    <row r="8" spans="1:22" ht="20.100000000000001" customHeight="1">
      <c r="A8" s="8"/>
      <c r="B8" s="28"/>
      <c r="C8" s="37">
        <f t="shared" ref="C8:C17" si="0">C7+1</f>
        <v>3</v>
      </c>
      <c r="D8" s="254"/>
      <c r="E8" s="255"/>
      <c r="F8" s="25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30"/>
      <c r="R8" s="230"/>
      <c r="S8" s="230"/>
      <c r="T8" s="230"/>
      <c r="U8" s="230"/>
      <c r="V8" s="230"/>
    </row>
    <row r="9" spans="1:22" ht="20.100000000000001" customHeight="1">
      <c r="A9" s="8"/>
      <c r="B9" s="28"/>
      <c r="C9" s="37">
        <f t="shared" si="0"/>
        <v>4</v>
      </c>
      <c r="D9" s="251"/>
      <c r="E9" s="252"/>
      <c r="F9" s="253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8"/>
      <c r="R9" s="228"/>
      <c r="S9" s="228"/>
      <c r="T9" s="228"/>
      <c r="U9" s="228"/>
      <c r="V9" s="228"/>
    </row>
    <row r="10" spans="1:22" ht="20.100000000000001" customHeight="1">
      <c r="A10" s="8"/>
      <c r="B10" s="28"/>
      <c r="C10" s="37">
        <f t="shared" si="0"/>
        <v>5</v>
      </c>
      <c r="D10" s="251"/>
      <c r="E10" s="252"/>
      <c r="F10" s="253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8"/>
      <c r="R10" s="228"/>
      <c r="S10" s="228"/>
      <c r="T10" s="228"/>
      <c r="U10" s="228"/>
      <c r="V10" s="228"/>
    </row>
    <row r="11" spans="1:22" ht="20.100000000000001" customHeight="1">
      <c r="A11" s="8"/>
      <c r="B11" s="28"/>
      <c r="C11" s="37">
        <f t="shared" si="0"/>
        <v>6</v>
      </c>
      <c r="D11" s="251"/>
      <c r="E11" s="252"/>
      <c r="F11" s="253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8"/>
      <c r="R11" s="228"/>
      <c r="S11" s="228"/>
      <c r="T11" s="228"/>
      <c r="U11" s="228"/>
      <c r="V11" s="228"/>
    </row>
    <row r="12" spans="1:22" ht="20.100000000000001" customHeight="1">
      <c r="A12" s="8"/>
      <c r="B12" s="28"/>
      <c r="C12" s="37">
        <f t="shared" si="0"/>
        <v>7</v>
      </c>
      <c r="D12" s="251"/>
      <c r="E12" s="252"/>
      <c r="F12" s="253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8"/>
      <c r="R12" s="228"/>
      <c r="S12" s="228"/>
      <c r="T12" s="228"/>
      <c r="U12" s="228"/>
      <c r="V12" s="228"/>
    </row>
    <row r="13" spans="1:22" ht="20.100000000000001" customHeight="1">
      <c r="A13" s="8"/>
      <c r="B13" s="28"/>
      <c r="C13" s="37">
        <f t="shared" si="0"/>
        <v>8</v>
      </c>
      <c r="D13" s="251"/>
      <c r="E13" s="252"/>
      <c r="F13" s="25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8"/>
      <c r="R13" s="228"/>
      <c r="S13" s="228"/>
      <c r="T13" s="228"/>
      <c r="U13" s="228"/>
      <c r="V13" s="228"/>
    </row>
    <row r="14" spans="1:22" ht="20.100000000000001" customHeight="1">
      <c r="A14" s="8"/>
      <c r="B14" s="28"/>
      <c r="C14" s="37">
        <f t="shared" si="0"/>
        <v>9</v>
      </c>
      <c r="D14" s="251"/>
      <c r="E14" s="252"/>
      <c r="F14" s="253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8"/>
      <c r="R14" s="228"/>
      <c r="S14" s="228"/>
      <c r="T14" s="228"/>
      <c r="U14" s="228"/>
      <c r="V14" s="228"/>
    </row>
    <row r="15" spans="1:22" ht="20.100000000000001" customHeight="1">
      <c r="A15" s="8"/>
      <c r="B15" s="28"/>
      <c r="C15" s="37">
        <f t="shared" si="0"/>
        <v>10</v>
      </c>
      <c r="D15" s="251"/>
      <c r="E15" s="252"/>
      <c r="F15" s="253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8"/>
      <c r="R15" s="228"/>
      <c r="S15" s="228"/>
      <c r="T15" s="228"/>
      <c r="U15" s="228"/>
      <c r="V15" s="228"/>
    </row>
    <row r="16" spans="1:22" ht="20.100000000000001" customHeight="1">
      <c r="A16" s="8"/>
      <c r="B16" s="28"/>
      <c r="C16" s="37">
        <f t="shared" si="0"/>
        <v>11</v>
      </c>
      <c r="D16" s="254"/>
      <c r="E16" s="255"/>
      <c r="F16" s="256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30"/>
      <c r="R16" s="230"/>
      <c r="S16" s="230"/>
      <c r="T16" s="228"/>
      <c r="U16" s="228"/>
      <c r="V16" s="228"/>
    </row>
    <row r="17" spans="1:22" ht="20.100000000000001" customHeight="1">
      <c r="A17" s="30"/>
      <c r="B17" s="28"/>
      <c r="C17" s="37">
        <f t="shared" si="0"/>
        <v>12</v>
      </c>
      <c r="D17" s="254"/>
      <c r="E17" s="255"/>
      <c r="F17" s="256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30"/>
      <c r="R17" s="230"/>
      <c r="S17" s="230"/>
      <c r="T17" s="228"/>
      <c r="U17" s="228"/>
      <c r="V17" s="228"/>
    </row>
    <row r="18" spans="1:22" ht="20.100000000000001" customHeight="1">
      <c r="A18" s="30"/>
      <c r="B18" s="8"/>
      <c r="C18" s="3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</row>
    <row r="19" spans="1:22" ht="20.100000000000001" customHeight="1">
      <c r="A19" s="8"/>
      <c r="B19" s="8"/>
      <c r="C19" s="208" t="s">
        <v>493</v>
      </c>
      <c r="D19" s="208"/>
      <c r="E19" s="208"/>
      <c r="F19" s="208"/>
      <c r="G19" s="208"/>
      <c r="H19" s="208"/>
      <c r="I19" s="184">
        <v>6</v>
      </c>
      <c r="J19" s="184"/>
      <c r="K19" s="208" t="s">
        <v>94</v>
      </c>
      <c r="L19" s="208"/>
      <c r="M19" s="208"/>
      <c r="N19" s="45"/>
      <c r="O19" s="46"/>
      <c r="P19" s="46"/>
      <c r="Q19" s="46"/>
      <c r="R19" s="46"/>
      <c r="S19" s="46"/>
      <c r="T19" s="46"/>
      <c r="U19" s="46"/>
      <c r="V19" s="46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8" t="s">
        <v>65</v>
      </c>
      <c r="D21" s="210" t="s">
        <v>96</v>
      </c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 t="s">
        <v>95</v>
      </c>
      <c r="U21" s="210"/>
      <c r="V21" s="210"/>
    </row>
    <row r="22" spans="1:22" ht="20.100000000000001" customHeight="1">
      <c r="A22" s="30"/>
      <c r="B22" s="8"/>
      <c r="C22" s="36">
        <v>1</v>
      </c>
      <c r="D22" s="211" t="s">
        <v>443</v>
      </c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3"/>
      <c r="T22" s="206" t="s">
        <v>444</v>
      </c>
      <c r="U22" s="216"/>
      <c r="V22" s="207"/>
    </row>
    <row r="23" spans="1:22" ht="20.100000000000001" customHeight="1">
      <c r="A23" s="30"/>
      <c r="B23" s="8"/>
      <c r="C23" s="36">
        <f>C22+1</f>
        <v>2</v>
      </c>
      <c r="D23" s="211" t="s">
        <v>445</v>
      </c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3"/>
      <c r="T23" s="206" t="s">
        <v>358</v>
      </c>
      <c r="U23" s="216"/>
      <c r="V23" s="207"/>
    </row>
    <row r="24" spans="1:22" ht="20.100000000000001" customHeight="1">
      <c r="A24" s="30"/>
      <c r="B24" s="8"/>
      <c r="C24" s="36">
        <f t="shared" ref="C24:C36" si="1">C23+1</f>
        <v>3</v>
      </c>
      <c r="D24" s="211" t="s">
        <v>359</v>
      </c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3"/>
      <c r="T24" s="206" t="s">
        <v>446</v>
      </c>
      <c r="U24" s="216"/>
      <c r="V24" s="207"/>
    </row>
    <row r="25" spans="1:22" ht="20.100000000000001" customHeight="1">
      <c r="A25" s="30"/>
      <c r="B25" s="8"/>
      <c r="C25" s="36">
        <f t="shared" si="1"/>
        <v>4</v>
      </c>
      <c r="D25" s="211" t="s">
        <v>360</v>
      </c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3"/>
      <c r="T25" s="206" t="s">
        <v>362</v>
      </c>
      <c r="U25" s="216"/>
      <c r="V25" s="207"/>
    </row>
    <row r="26" spans="1:22" ht="20.100000000000001" customHeight="1">
      <c r="A26" s="30"/>
      <c r="B26" s="8"/>
      <c r="C26" s="36">
        <f t="shared" si="1"/>
        <v>5</v>
      </c>
      <c r="D26" s="211" t="s">
        <v>361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3"/>
      <c r="T26" s="206" t="s">
        <v>362</v>
      </c>
      <c r="U26" s="216"/>
      <c r="V26" s="207"/>
    </row>
    <row r="27" spans="1:22" ht="20.100000000000001" customHeight="1">
      <c r="A27" s="30"/>
      <c r="B27" s="8"/>
      <c r="C27" s="36">
        <f t="shared" si="1"/>
        <v>6</v>
      </c>
      <c r="D27" s="211" t="s">
        <v>447</v>
      </c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3"/>
      <c r="T27" s="206" t="s">
        <v>446</v>
      </c>
      <c r="U27" s="216"/>
      <c r="V27" s="207"/>
    </row>
    <row r="28" spans="1:22" ht="20.100000000000001" customHeight="1">
      <c r="A28" s="30"/>
      <c r="B28" s="8"/>
      <c r="C28" s="36">
        <f t="shared" si="1"/>
        <v>7</v>
      </c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3"/>
      <c r="T28" s="206"/>
      <c r="U28" s="216"/>
      <c r="V28" s="207"/>
    </row>
    <row r="29" spans="1:22" ht="20.100000000000001" customHeight="1">
      <c r="A29" s="30"/>
      <c r="B29" s="8"/>
      <c r="C29" s="36">
        <f t="shared" si="1"/>
        <v>8</v>
      </c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3"/>
      <c r="T29" s="206"/>
      <c r="U29" s="216"/>
      <c r="V29" s="207"/>
    </row>
    <row r="30" spans="1:22" ht="20.100000000000001" customHeight="1">
      <c r="A30" s="30"/>
      <c r="B30" s="8"/>
      <c r="C30" s="36">
        <f t="shared" si="1"/>
        <v>9</v>
      </c>
      <c r="D30" s="211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3"/>
      <c r="T30" s="206"/>
      <c r="U30" s="216"/>
      <c r="V30" s="207"/>
    </row>
    <row r="31" spans="1:22" ht="20.100000000000001" customHeight="1">
      <c r="A31" s="30"/>
      <c r="B31" s="8"/>
      <c r="C31" s="36">
        <f t="shared" si="1"/>
        <v>10</v>
      </c>
      <c r="D31" s="211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3"/>
      <c r="T31" s="206"/>
      <c r="U31" s="216"/>
      <c r="V31" s="207"/>
    </row>
    <row r="32" spans="1:22" ht="20.100000000000001" customHeight="1">
      <c r="A32" s="30"/>
      <c r="B32" s="8"/>
      <c r="C32" s="36">
        <f t="shared" si="1"/>
        <v>11</v>
      </c>
      <c r="D32" s="211"/>
      <c r="E32" s="212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3"/>
      <c r="T32" s="206"/>
      <c r="U32" s="216"/>
      <c r="V32" s="207"/>
    </row>
    <row r="33" spans="1:22" ht="20.100000000000001" customHeight="1">
      <c r="A33" s="8"/>
      <c r="B33" s="8"/>
      <c r="C33" s="36">
        <f t="shared" si="1"/>
        <v>12</v>
      </c>
      <c r="D33" s="211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3"/>
      <c r="T33" s="206"/>
      <c r="U33" s="216"/>
      <c r="V33" s="207"/>
    </row>
    <row r="34" spans="1:22" ht="20.100000000000001" customHeight="1">
      <c r="A34" s="8"/>
      <c r="B34" s="8"/>
      <c r="C34" s="36">
        <f>C33+1</f>
        <v>13</v>
      </c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3"/>
      <c r="T34" s="206"/>
      <c r="U34" s="216"/>
      <c r="V34" s="207"/>
    </row>
    <row r="35" spans="1:22" ht="20.100000000000001" customHeight="1">
      <c r="A35" s="8"/>
      <c r="B35" s="8"/>
      <c r="C35" s="36">
        <f t="shared" si="1"/>
        <v>14</v>
      </c>
      <c r="D35" s="211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3"/>
      <c r="T35" s="206"/>
      <c r="U35" s="216"/>
      <c r="V35" s="207"/>
    </row>
    <row r="36" spans="1:22" ht="20.100000000000001" customHeight="1">
      <c r="A36" s="8"/>
      <c r="B36" s="8"/>
      <c r="C36" s="36">
        <f t="shared" si="1"/>
        <v>15</v>
      </c>
      <c r="D36" s="211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3"/>
      <c r="T36" s="206"/>
      <c r="U36" s="216"/>
      <c r="V36" s="207"/>
    </row>
    <row r="37" spans="1:22" ht="20.100000000000001" customHeight="1">
      <c r="A37" s="8"/>
      <c r="B37" s="8"/>
      <c r="C37" s="35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2" zoomScaleNormal="100" workbookViewId="0">
      <selection activeCell="C22" sqref="C2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5</v>
      </c>
    </row>
    <row r="2" spans="1:22" ht="20.100000000000001" customHeight="1">
      <c r="A2" s="44"/>
      <c r="B2" s="33"/>
      <c r="C2" s="208" t="s">
        <v>494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209" t="s">
        <v>97</v>
      </c>
      <c r="D4" s="209"/>
      <c r="E4" s="209"/>
      <c r="F4" s="209" t="s">
        <v>98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5" t="s">
        <v>99</v>
      </c>
      <c r="T4" s="215"/>
      <c r="U4" s="215"/>
      <c r="V4" s="215"/>
    </row>
    <row r="5" spans="1:22" ht="20.100000000000001" customHeight="1">
      <c r="A5" s="8"/>
      <c r="B5" s="28"/>
      <c r="C5" s="229">
        <v>1</v>
      </c>
      <c r="D5" s="229"/>
      <c r="E5" s="229"/>
      <c r="F5" s="257" t="s">
        <v>106</v>
      </c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28">
        <v>2</v>
      </c>
      <c r="T5" s="228"/>
      <c r="U5" s="228"/>
      <c r="V5" s="228"/>
    </row>
    <row r="6" spans="1:22" ht="20.100000000000001" customHeight="1">
      <c r="A6" s="8"/>
      <c r="B6" s="28"/>
      <c r="C6" s="229">
        <v>2</v>
      </c>
      <c r="D6" s="229"/>
      <c r="E6" s="229"/>
      <c r="F6" s="257" t="s">
        <v>363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28">
        <v>1</v>
      </c>
      <c r="T6" s="228"/>
      <c r="U6" s="228"/>
      <c r="V6" s="228"/>
    </row>
    <row r="7" spans="1:22" ht="20.100000000000001" customHeight="1">
      <c r="A7" s="8"/>
      <c r="B7" s="28"/>
      <c r="C7" s="229">
        <v>3</v>
      </c>
      <c r="D7" s="229"/>
      <c r="E7" s="229"/>
      <c r="F7" s="257" t="s">
        <v>364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28">
        <v>1</v>
      </c>
      <c r="T7" s="228"/>
      <c r="U7" s="228"/>
      <c r="V7" s="228"/>
    </row>
    <row r="8" spans="1:22" ht="20.100000000000001" customHeight="1">
      <c r="A8" s="8"/>
      <c r="B8" s="28"/>
      <c r="C8" s="229"/>
      <c r="D8" s="229"/>
      <c r="E8" s="229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28"/>
      <c r="T8" s="228"/>
      <c r="U8" s="228"/>
      <c r="V8" s="228"/>
    </row>
    <row r="9" spans="1:22" ht="20.100000000000001" customHeight="1">
      <c r="A9" s="8"/>
      <c r="B9" s="28"/>
      <c r="C9" s="229"/>
      <c r="D9" s="229"/>
      <c r="E9" s="229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28"/>
      <c r="T9" s="228"/>
      <c r="U9" s="228"/>
      <c r="V9" s="228"/>
    </row>
    <row r="10" spans="1:22" ht="20.100000000000001" customHeight="1">
      <c r="A10" s="8"/>
      <c r="B10" s="28"/>
      <c r="C10" s="229"/>
      <c r="D10" s="229"/>
      <c r="E10" s="229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28"/>
      <c r="T10" s="228"/>
      <c r="U10" s="228"/>
      <c r="V10" s="228"/>
    </row>
    <row r="11" spans="1:22" ht="20.100000000000001" customHeight="1">
      <c r="A11" s="8"/>
      <c r="B11" s="28"/>
      <c r="C11" s="49"/>
      <c r="D11" s="50"/>
      <c r="E11" s="50"/>
      <c r="F11" s="5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51"/>
      <c r="R11" s="51"/>
      <c r="S11" s="51"/>
      <c r="T11" s="51"/>
      <c r="U11" s="51"/>
      <c r="V11" s="51"/>
    </row>
    <row r="12" spans="1:22" ht="20.100000000000001" customHeight="1">
      <c r="A12" s="8"/>
      <c r="B12" s="28"/>
      <c r="C12" s="208" t="s">
        <v>495</v>
      </c>
      <c r="D12" s="208"/>
      <c r="E12" s="208"/>
      <c r="F12" s="208"/>
      <c r="G12" s="208"/>
      <c r="H12" s="208"/>
      <c r="I12" s="208"/>
      <c r="J12" s="258">
        <v>1</v>
      </c>
      <c r="K12" s="258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8"/>
      <c r="C14" s="209" t="s">
        <v>65</v>
      </c>
      <c r="D14" s="209"/>
      <c r="E14" s="209"/>
      <c r="F14" s="209" t="s">
        <v>98</v>
      </c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15" t="s">
        <v>92</v>
      </c>
      <c r="T14" s="215"/>
      <c r="U14" s="215"/>
      <c r="V14" s="215"/>
    </row>
    <row r="15" spans="1:22" ht="20.100000000000001" customHeight="1">
      <c r="A15" s="8"/>
      <c r="B15" s="28"/>
      <c r="C15" s="229">
        <v>1</v>
      </c>
      <c r="D15" s="229"/>
      <c r="E15" s="229"/>
      <c r="F15" s="257" t="s">
        <v>365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28" t="s">
        <v>357</v>
      </c>
      <c r="T15" s="228"/>
      <c r="U15" s="228"/>
      <c r="V15" s="228"/>
    </row>
    <row r="16" spans="1:22" ht="20.100000000000001" customHeight="1">
      <c r="A16" s="30"/>
      <c r="B16" s="28"/>
      <c r="C16" s="229"/>
      <c r="D16" s="229"/>
      <c r="E16" s="229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28"/>
      <c r="T16" s="228"/>
      <c r="U16" s="228"/>
      <c r="V16" s="228"/>
    </row>
    <row r="17" spans="1:22" ht="20.100000000000001" customHeight="1">
      <c r="A17" s="30"/>
      <c r="B17" s="8"/>
      <c r="C17" s="234"/>
      <c r="D17" s="234"/>
      <c r="E17" s="234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28"/>
      <c r="T17" s="228"/>
      <c r="U17" s="228"/>
      <c r="V17" s="228"/>
    </row>
    <row r="18" spans="1:22" ht="20.100000000000001" customHeight="1">
      <c r="A18" s="8"/>
      <c r="B18" s="8"/>
      <c r="C18" s="234"/>
      <c r="D18" s="234"/>
      <c r="E18" s="234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28"/>
      <c r="T18" s="228"/>
      <c r="U18" s="228"/>
      <c r="V18" s="228"/>
    </row>
    <row r="19" spans="1:22" ht="20.100000000000001" customHeight="1">
      <c r="A19" s="8"/>
      <c r="B19" s="8"/>
      <c r="C19" s="234"/>
      <c r="D19" s="234"/>
      <c r="E19" s="234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28"/>
      <c r="T19" s="228"/>
      <c r="U19" s="228"/>
      <c r="V19" s="228"/>
    </row>
    <row r="20" spans="1:22" ht="20.100000000000001" customHeight="1">
      <c r="A20" s="30"/>
      <c r="B20" s="8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20.100000000000001" customHeight="1">
      <c r="A21" s="30"/>
      <c r="B21" s="8"/>
      <c r="C21" s="208" t="s">
        <v>496</v>
      </c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ht="9.9499999999999993" customHeight="1">
      <c r="A22" s="30"/>
      <c r="B22" s="8"/>
      <c r="C22" s="3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20.100000000000001" customHeight="1">
      <c r="A23" s="30"/>
      <c r="B23" s="8"/>
      <c r="C23" s="41" t="s">
        <v>65</v>
      </c>
      <c r="D23" s="210" t="s">
        <v>101</v>
      </c>
      <c r="E23" s="210"/>
      <c r="F23" s="210"/>
      <c r="G23" s="210"/>
      <c r="H23" s="210"/>
      <c r="I23" s="210"/>
      <c r="J23" s="210" t="s">
        <v>98</v>
      </c>
      <c r="K23" s="210"/>
      <c r="L23" s="210"/>
      <c r="M23" s="210"/>
      <c r="N23" s="210"/>
      <c r="O23" s="210"/>
      <c r="P23" s="210"/>
      <c r="Q23" s="210"/>
      <c r="R23" s="210"/>
      <c r="S23" s="210"/>
      <c r="T23" s="209" t="s">
        <v>69</v>
      </c>
      <c r="U23" s="209"/>
      <c r="V23" s="209"/>
    </row>
    <row r="24" spans="1:22" ht="20.100000000000001" customHeight="1">
      <c r="A24" s="30"/>
      <c r="B24" s="8"/>
      <c r="C24" s="125">
        <v>1</v>
      </c>
      <c r="D24" s="211" t="s">
        <v>448</v>
      </c>
      <c r="E24" s="212"/>
      <c r="F24" s="212"/>
      <c r="G24" s="212"/>
      <c r="H24" s="212"/>
      <c r="I24" s="213"/>
      <c r="J24" s="211" t="s">
        <v>449</v>
      </c>
      <c r="K24" s="212"/>
      <c r="L24" s="212"/>
      <c r="M24" s="212"/>
      <c r="N24" s="212"/>
      <c r="O24" s="212"/>
      <c r="P24" s="212"/>
      <c r="Q24" s="212"/>
      <c r="R24" s="212"/>
      <c r="S24" s="213"/>
      <c r="T24" s="206">
        <v>1</v>
      </c>
      <c r="U24" s="216"/>
      <c r="V24" s="207"/>
    </row>
    <row r="25" spans="1:22" ht="20.100000000000001" customHeight="1">
      <c r="A25" s="30"/>
      <c r="B25" s="8"/>
      <c r="C25" s="125">
        <v>2</v>
      </c>
      <c r="D25" s="211" t="s">
        <v>450</v>
      </c>
      <c r="E25" s="212"/>
      <c r="F25" s="212"/>
      <c r="G25" s="212"/>
      <c r="H25" s="212"/>
      <c r="I25" s="213"/>
      <c r="J25" s="211" t="s">
        <v>451</v>
      </c>
      <c r="K25" s="212"/>
      <c r="L25" s="212"/>
      <c r="M25" s="212"/>
      <c r="N25" s="212"/>
      <c r="O25" s="212"/>
      <c r="P25" s="212"/>
      <c r="Q25" s="212"/>
      <c r="R25" s="212"/>
      <c r="S25" s="213"/>
      <c r="T25" s="206">
        <v>1</v>
      </c>
      <c r="U25" s="216"/>
      <c r="V25" s="207"/>
    </row>
    <row r="26" spans="1:22" ht="20.100000000000001" customHeight="1">
      <c r="A26" s="30"/>
      <c r="B26" s="8"/>
      <c r="C26" s="40"/>
      <c r="D26" s="211"/>
      <c r="E26" s="212"/>
      <c r="F26" s="212"/>
      <c r="G26" s="212"/>
      <c r="H26" s="212"/>
      <c r="I26" s="213"/>
      <c r="J26" s="211"/>
      <c r="K26" s="212"/>
      <c r="L26" s="212"/>
      <c r="M26" s="212"/>
      <c r="N26" s="212"/>
      <c r="O26" s="212"/>
      <c r="P26" s="212"/>
      <c r="Q26" s="212"/>
      <c r="R26" s="212"/>
      <c r="S26" s="213"/>
      <c r="T26" s="206"/>
      <c r="U26" s="216"/>
      <c r="V26" s="207"/>
    </row>
    <row r="27" spans="1:22" ht="20.100000000000001" customHeight="1">
      <c r="A27" s="30"/>
      <c r="B27" s="8"/>
      <c r="C27" s="40"/>
      <c r="D27" s="211"/>
      <c r="E27" s="212"/>
      <c r="F27" s="212"/>
      <c r="G27" s="212"/>
      <c r="H27" s="212"/>
      <c r="I27" s="213"/>
      <c r="J27" s="211"/>
      <c r="K27" s="212"/>
      <c r="L27" s="212"/>
      <c r="M27" s="212"/>
      <c r="N27" s="212"/>
      <c r="O27" s="212"/>
      <c r="P27" s="212"/>
      <c r="Q27" s="212"/>
      <c r="R27" s="212"/>
      <c r="S27" s="213"/>
      <c r="T27" s="206"/>
      <c r="U27" s="216"/>
      <c r="V27" s="207"/>
    </row>
    <row r="28" spans="1:22" ht="20.100000000000001" customHeight="1">
      <c r="A28" s="30"/>
      <c r="B28" s="8"/>
      <c r="C28" s="40"/>
      <c r="D28" s="211"/>
      <c r="E28" s="212"/>
      <c r="F28" s="212"/>
      <c r="G28" s="212"/>
      <c r="H28" s="212"/>
      <c r="I28" s="213"/>
      <c r="J28" s="211"/>
      <c r="K28" s="212"/>
      <c r="L28" s="212"/>
      <c r="M28" s="212"/>
      <c r="N28" s="212"/>
      <c r="O28" s="212"/>
      <c r="P28" s="212"/>
      <c r="Q28" s="212"/>
      <c r="R28" s="212"/>
      <c r="S28" s="213"/>
      <c r="T28" s="206"/>
      <c r="U28" s="216"/>
      <c r="V28" s="207"/>
    </row>
    <row r="29" spans="1:22" ht="20.100000000000001" customHeight="1">
      <c r="A29" s="30"/>
      <c r="B29" s="8"/>
      <c r="C29" s="40"/>
      <c r="D29" s="211"/>
      <c r="E29" s="212"/>
      <c r="F29" s="212"/>
      <c r="G29" s="212"/>
      <c r="H29" s="212"/>
      <c r="I29" s="213"/>
      <c r="J29" s="211"/>
      <c r="K29" s="212"/>
      <c r="L29" s="212"/>
      <c r="M29" s="212"/>
      <c r="N29" s="212"/>
      <c r="O29" s="212"/>
      <c r="P29" s="212"/>
      <c r="Q29" s="212"/>
      <c r="R29" s="212"/>
      <c r="S29" s="213"/>
      <c r="T29" s="206"/>
      <c r="U29" s="216"/>
      <c r="V29" s="207"/>
    </row>
    <row r="30" spans="1:22" ht="20.100000000000001" customHeight="1">
      <c r="A30" s="30"/>
      <c r="B30" s="8"/>
      <c r="C30" s="40"/>
      <c r="D30" s="211"/>
      <c r="E30" s="212"/>
      <c r="F30" s="212"/>
      <c r="G30" s="212"/>
      <c r="H30" s="212"/>
      <c r="I30" s="213"/>
      <c r="J30" s="211"/>
      <c r="K30" s="212"/>
      <c r="L30" s="212"/>
      <c r="M30" s="212"/>
      <c r="N30" s="212"/>
      <c r="O30" s="212"/>
      <c r="P30" s="212"/>
      <c r="Q30" s="212"/>
      <c r="R30" s="212"/>
      <c r="S30" s="213"/>
      <c r="T30" s="206"/>
      <c r="U30" s="216"/>
      <c r="V30" s="207"/>
    </row>
    <row r="31" spans="1:22" ht="20.100000000000001" customHeight="1">
      <c r="A31" s="8"/>
      <c r="B31" s="8"/>
      <c r="C31" s="40"/>
      <c r="D31" s="211"/>
      <c r="E31" s="212"/>
      <c r="F31" s="212"/>
      <c r="G31" s="212"/>
      <c r="H31" s="212"/>
      <c r="I31" s="213"/>
      <c r="J31" s="211"/>
      <c r="K31" s="212"/>
      <c r="L31" s="212"/>
      <c r="M31" s="212"/>
      <c r="N31" s="212"/>
      <c r="O31" s="212"/>
      <c r="P31" s="212"/>
      <c r="Q31" s="212"/>
      <c r="R31" s="212"/>
      <c r="S31" s="213"/>
      <c r="T31" s="206"/>
      <c r="U31" s="216"/>
      <c r="V31" s="207"/>
    </row>
    <row r="32" spans="1:22" ht="20.100000000000001" customHeight="1">
      <c r="A32" s="8"/>
      <c r="B32" s="8"/>
      <c r="C32" s="40"/>
      <c r="D32" s="211"/>
      <c r="E32" s="212"/>
      <c r="F32" s="212"/>
      <c r="G32" s="212"/>
      <c r="H32" s="212"/>
      <c r="I32" s="213"/>
      <c r="J32" s="211"/>
      <c r="K32" s="212"/>
      <c r="L32" s="212"/>
      <c r="M32" s="212"/>
      <c r="N32" s="212"/>
      <c r="O32" s="212"/>
      <c r="P32" s="212"/>
      <c r="Q32" s="212"/>
      <c r="R32" s="212"/>
      <c r="S32" s="213"/>
      <c r="T32" s="206"/>
      <c r="U32" s="216"/>
      <c r="V32" s="207"/>
    </row>
    <row r="33" spans="1:22" ht="20.100000000000001" customHeight="1">
      <c r="A33" s="8"/>
      <c r="B33" s="8"/>
      <c r="C33" s="40"/>
      <c r="D33" s="211"/>
      <c r="E33" s="212"/>
      <c r="F33" s="212"/>
      <c r="G33" s="212"/>
      <c r="H33" s="212"/>
      <c r="I33" s="213"/>
      <c r="J33" s="211"/>
      <c r="K33" s="212"/>
      <c r="L33" s="212"/>
      <c r="M33" s="212"/>
      <c r="N33" s="212"/>
      <c r="O33" s="212"/>
      <c r="P33" s="212"/>
      <c r="Q33" s="212"/>
      <c r="R33" s="212"/>
      <c r="S33" s="213"/>
      <c r="T33" s="206"/>
      <c r="U33" s="216"/>
      <c r="V33" s="207"/>
    </row>
    <row r="34" spans="1:22" ht="20.100000000000001" customHeight="1">
      <c r="A34" s="8"/>
      <c r="B34" s="8"/>
      <c r="C34" s="40"/>
      <c r="D34" s="211"/>
      <c r="E34" s="212"/>
      <c r="F34" s="212"/>
      <c r="G34" s="212"/>
      <c r="H34" s="212"/>
      <c r="I34" s="213"/>
      <c r="J34" s="211"/>
      <c r="K34" s="212"/>
      <c r="L34" s="212"/>
      <c r="M34" s="212"/>
      <c r="N34" s="212"/>
      <c r="O34" s="212"/>
      <c r="P34" s="212"/>
      <c r="Q34" s="212"/>
      <c r="R34" s="212"/>
      <c r="S34" s="213"/>
      <c r="T34" s="206"/>
      <c r="U34" s="216"/>
      <c r="V34" s="207"/>
    </row>
    <row r="35" spans="1:22" ht="20.100000000000001" customHeight="1">
      <c r="A35" s="8"/>
      <c r="B35" s="8"/>
      <c r="C35" s="40"/>
      <c r="D35" s="211"/>
      <c r="E35" s="212"/>
      <c r="F35" s="212"/>
      <c r="G35" s="212"/>
      <c r="H35" s="212"/>
      <c r="I35" s="213"/>
      <c r="J35" s="211"/>
      <c r="K35" s="212"/>
      <c r="L35" s="212"/>
      <c r="M35" s="212"/>
      <c r="N35" s="212"/>
      <c r="O35" s="212"/>
      <c r="P35" s="212"/>
      <c r="Q35" s="212"/>
      <c r="R35" s="212"/>
      <c r="S35" s="213"/>
      <c r="T35" s="206"/>
      <c r="U35" s="216"/>
      <c r="V35" s="207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6</v>
      </c>
    </row>
    <row r="2" spans="1:22" ht="20.100000000000001" customHeight="1">
      <c r="A2" s="44"/>
      <c r="B2" s="33"/>
      <c r="C2" s="208" t="s">
        <v>497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84" t="str">
        <f>IF(COUNTA(P5:V14)=0,"",COUNTA(P5:V14))</f>
        <v/>
      </c>
      <c r="P2" s="184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47" t="s">
        <v>65</v>
      </c>
      <c r="D4" s="209" t="s">
        <v>103</v>
      </c>
      <c r="E4" s="209"/>
      <c r="F4" s="209"/>
      <c r="G4" s="209"/>
      <c r="H4" s="209"/>
      <c r="I4" s="209" t="s">
        <v>104</v>
      </c>
      <c r="J4" s="209"/>
      <c r="K4" s="209"/>
      <c r="L4" s="209"/>
      <c r="M4" s="209"/>
      <c r="N4" s="209"/>
      <c r="O4" s="209"/>
      <c r="P4" s="209" t="s">
        <v>105</v>
      </c>
      <c r="Q4" s="209"/>
      <c r="R4" s="209"/>
      <c r="S4" s="209"/>
      <c r="T4" s="209"/>
      <c r="U4" s="209"/>
      <c r="V4" s="209"/>
    </row>
    <row r="5" spans="1:22" ht="20.100000000000001" customHeight="1">
      <c r="A5" s="8"/>
      <c r="B5" s="28"/>
      <c r="C5" s="37">
        <v>1</v>
      </c>
      <c r="D5" s="259"/>
      <c r="E5" s="259"/>
      <c r="F5" s="259"/>
      <c r="G5" s="259"/>
      <c r="H5" s="259"/>
      <c r="I5" s="260"/>
      <c r="J5" s="261"/>
      <c r="K5" s="261"/>
      <c r="L5" s="261"/>
      <c r="M5" s="261"/>
      <c r="N5" s="261"/>
      <c r="O5" s="262"/>
      <c r="P5" s="251"/>
      <c r="Q5" s="252"/>
      <c r="R5" s="252"/>
      <c r="S5" s="252"/>
      <c r="T5" s="252"/>
      <c r="U5" s="252"/>
      <c r="V5" s="253"/>
    </row>
    <row r="6" spans="1:22" ht="20.100000000000001" customHeight="1">
      <c r="A6" s="8"/>
      <c r="B6" s="28"/>
      <c r="C6" s="37">
        <f>C5+1</f>
        <v>2</v>
      </c>
      <c r="D6" s="259"/>
      <c r="E6" s="259"/>
      <c r="F6" s="259"/>
      <c r="G6" s="259"/>
      <c r="H6" s="259"/>
      <c r="I6" s="260"/>
      <c r="J6" s="261"/>
      <c r="K6" s="261"/>
      <c r="L6" s="261"/>
      <c r="M6" s="261"/>
      <c r="N6" s="261"/>
      <c r="O6" s="262"/>
      <c r="P6" s="251"/>
      <c r="Q6" s="252"/>
      <c r="R6" s="252"/>
      <c r="S6" s="252"/>
      <c r="T6" s="252"/>
      <c r="U6" s="252"/>
      <c r="V6" s="253"/>
    </row>
    <row r="7" spans="1:22" ht="20.100000000000001" customHeight="1">
      <c r="A7" s="8"/>
      <c r="B7" s="28"/>
      <c r="C7" s="52">
        <f t="shared" ref="C7:C14" si="0">C6+1</f>
        <v>3</v>
      </c>
      <c r="D7" s="259"/>
      <c r="E7" s="259"/>
      <c r="F7" s="259"/>
      <c r="G7" s="259"/>
      <c r="H7" s="259"/>
      <c r="I7" s="260"/>
      <c r="J7" s="261"/>
      <c r="K7" s="261"/>
      <c r="L7" s="261"/>
      <c r="M7" s="261"/>
      <c r="N7" s="261"/>
      <c r="O7" s="262"/>
      <c r="P7" s="251"/>
      <c r="Q7" s="252"/>
      <c r="R7" s="252"/>
      <c r="S7" s="252"/>
      <c r="T7" s="252"/>
      <c r="U7" s="252"/>
      <c r="V7" s="253"/>
    </row>
    <row r="8" spans="1:22" ht="20.100000000000001" customHeight="1">
      <c r="A8" s="8"/>
      <c r="B8" s="28"/>
      <c r="C8" s="52">
        <f t="shared" si="0"/>
        <v>4</v>
      </c>
      <c r="D8" s="259"/>
      <c r="E8" s="259"/>
      <c r="F8" s="259"/>
      <c r="G8" s="259"/>
      <c r="H8" s="259"/>
      <c r="I8" s="260"/>
      <c r="J8" s="261"/>
      <c r="K8" s="261"/>
      <c r="L8" s="261"/>
      <c r="M8" s="261"/>
      <c r="N8" s="261"/>
      <c r="O8" s="262"/>
      <c r="P8" s="251"/>
      <c r="Q8" s="252"/>
      <c r="R8" s="252"/>
      <c r="S8" s="252"/>
      <c r="T8" s="252"/>
      <c r="U8" s="252"/>
      <c r="V8" s="253"/>
    </row>
    <row r="9" spans="1:22" ht="20.100000000000001" customHeight="1">
      <c r="A9" s="8"/>
      <c r="B9" s="28"/>
      <c r="C9" s="52">
        <f t="shared" si="0"/>
        <v>5</v>
      </c>
      <c r="D9" s="259"/>
      <c r="E9" s="259"/>
      <c r="F9" s="259"/>
      <c r="G9" s="259"/>
      <c r="H9" s="259"/>
      <c r="I9" s="260"/>
      <c r="J9" s="261"/>
      <c r="K9" s="261"/>
      <c r="L9" s="261"/>
      <c r="M9" s="261"/>
      <c r="N9" s="261"/>
      <c r="O9" s="262"/>
      <c r="P9" s="251"/>
      <c r="Q9" s="252"/>
      <c r="R9" s="252"/>
      <c r="S9" s="252"/>
      <c r="T9" s="252"/>
      <c r="U9" s="252"/>
      <c r="V9" s="253"/>
    </row>
    <row r="10" spans="1:22" ht="20.100000000000001" customHeight="1">
      <c r="A10" s="8"/>
      <c r="B10" s="28"/>
      <c r="C10" s="52">
        <f t="shared" si="0"/>
        <v>6</v>
      </c>
      <c r="D10" s="259"/>
      <c r="E10" s="259"/>
      <c r="F10" s="259"/>
      <c r="G10" s="259"/>
      <c r="H10" s="259"/>
      <c r="I10" s="260"/>
      <c r="J10" s="261"/>
      <c r="K10" s="261"/>
      <c r="L10" s="261"/>
      <c r="M10" s="261"/>
      <c r="N10" s="261"/>
      <c r="O10" s="262"/>
      <c r="P10" s="251"/>
      <c r="Q10" s="252"/>
      <c r="R10" s="252"/>
      <c r="S10" s="252"/>
      <c r="T10" s="252"/>
      <c r="U10" s="252"/>
      <c r="V10" s="253"/>
    </row>
    <row r="11" spans="1:22" ht="20.100000000000001" customHeight="1">
      <c r="A11" s="8"/>
      <c r="B11" s="28"/>
      <c r="C11" s="52">
        <f t="shared" si="0"/>
        <v>7</v>
      </c>
      <c r="D11" s="259"/>
      <c r="E11" s="259"/>
      <c r="F11" s="259"/>
      <c r="G11" s="259"/>
      <c r="H11" s="259"/>
      <c r="I11" s="260"/>
      <c r="J11" s="261"/>
      <c r="K11" s="261"/>
      <c r="L11" s="261"/>
      <c r="M11" s="261"/>
      <c r="N11" s="261"/>
      <c r="O11" s="262"/>
      <c r="P11" s="251"/>
      <c r="Q11" s="252"/>
      <c r="R11" s="252"/>
      <c r="S11" s="252"/>
      <c r="T11" s="252"/>
      <c r="U11" s="252"/>
      <c r="V11" s="253"/>
    </row>
    <row r="12" spans="1:22" ht="20.100000000000001" customHeight="1">
      <c r="A12" s="8"/>
      <c r="B12" s="28"/>
      <c r="C12" s="52">
        <f t="shared" si="0"/>
        <v>8</v>
      </c>
      <c r="D12" s="259"/>
      <c r="E12" s="259"/>
      <c r="F12" s="259"/>
      <c r="G12" s="259"/>
      <c r="H12" s="259"/>
      <c r="I12" s="260"/>
      <c r="J12" s="261"/>
      <c r="K12" s="261"/>
      <c r="L12" s="261"/>
      <c r="M12" s="261"/>
      <c r="N12" s="261"/>
      <c r="O12" s="262"/>
      <c r="P12" s="251"/>
      <c r="Q12" s="252"/>
      <c r="R12" s="252"/>
      <c r="S12" s="252"/>
      <c r="T12" s="252"/>
      <c r="U12" s="252"/>
      <c r="V12" s="253"/>
    </row>
    <row r="13" spans="1:22" ht="20.100000000000001" customHeight="1">
      <c r="A13" s="8"/>
      <c r="B13" s="28"/>
      <c r="C13" s="52">
        <f t="shared" si="0"/>
        <v>9</v>
      </c>
      <c r="D13" s="259"/>
      <c r="E13" s="259"/>
      <c r="F13" s="259"/>
      <c r="G13" s="259"/>
      <c r="H13" s="259"/>
      <c r="I13" s="260"/>
      <c r="J13" s="261"/>
      <c r="K13" s="261"/>
      <c r="L13" s="261"/>
      <c r="M13" s="261"/>
      <c r="N13" s="261"/>
      <c r="O13" s="262"/>
      <c r="P13" s="251"/>
      <c r="Q13" s="252"/>
      <c r="R13" s="252"/>
      <c r="S13" s="252"/>
      <c r="T13" s="252"/>
      <c r="U13" s="252"/>
      <c r="V13" s="253"/>
    </row>
    <row r="14" spans="1:22" ht="20.100000000000001" customHeight="1">
      <c r="A14" s="8"/>
      <c r="B14" s="28"/>
      <c r="C14" s="52">
        <f t="shared" si="0"/>
        <v>10</v>
      </c>
      <c r="D14" s="259"/>
      <c r="E14" s="259"/>
      <c r="F14" s="259"/>
      <c r="G14" s="259"/>
      <c r="H14" s="259"/>
      <c r="I14" s="260"/>
      <c r="J14" s="261"/>
      <c r="K14" s="261"/>
      <c r="L14" s="261"/>
      <c r="M14" s="261"/>
      <c r="N14" s="261"/>
      <c r="O14" s="262"/>
      <c r="P14" s="251"/>
      <c r="Q14" s="252"/>
      <c r="R14" s="252"/>
      <c r="S14" s="252"/>
      <c r="T14" s="252"/>
      <c r="U14" s="252"/>
      <c r="V14" s="253"/>
    </row>
    <row r="15" spans="1:22" ht="20.100000000000001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8"/>
      <c r="B16" s="28"/>
      <c r="C16" s="208" t="s">
        <v>498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</row>
    <row r="17" spans="1:22" ht="5.0999999999999996" customHeight="1">
      <c r="A17" s="8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8"/>
      <c r="C18" s="53" t="s">
        <v>31</v>
      </c>
      <c r="D18" s="263" t="s">
        <v>107</v>
      </c>
      <c r="E18" s="263"/>
      <c r="F18" s="263"/>
      <c r="G18" s="263"/>
      <c r="H18" s="263"/>
      <c r="I18" s="263"/>
      <c r="J18" s="263"/>
      <c r="K18" s="263"/>
      <c r="L18" s="263"/>
      <c r="M18" s="17"/>
      <c r="N18" s="264" t="s">
        <v>108</v>
      </c>
      <c r="O18" s="264"/>
      <c r="P18" s="264"/>
      <c r="Q18" s="264"/>
      <c r="R18" s="264"/>
      <c r="S18" s="264"/>
      <c r="T18" s="264"/>
      <c r="U18" s="264"/>
      <c r="V18" s="264"/>
    </row>
    <row r="19" spans="1:22" ht="5.0999999999999996" customHeight="1">
      <c r="A19" s="30"/>
      <c r="B19" s="28"/>
      <c r="C19" s="28"/>
      <c r="D19" s="28"/>
      <c r="E19" s="28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1"/>
      <c r="U19" s="51"/>
      <c r="V19" s="51"/>
    </row>
    <row r="20" spans="1:22" ht="20.100000000000001" customHeight="1">
      <c r="A20" s="30"/>
      <c r="B20" s="8"/>
      <c r="C20" s="17"/>
      <c r="D20" s="263" t="s">
        <v>109</v>
      </c>
      <c r="E20" s="263"/>
      <c r="F20" s="263"/>
      <c r="G20" s="263"/>
      <c r="H20" s="263"/>
      <c r="I20" s="263"/>
      <c r="J20" s="263"/>
      <c r="K20" s="263"/>
      <c r="L20" s="263"/>
      <c r="M20" s="17" t="s">
        <v>31</v>
      </c>
      <c r="N20" s="264" t="s">
        <v>121</v>
      </c>
      <c r="O20" s="264"/>
      <c r="P20" s="264"/>
      <c r="Q20" s="264"/>
      <c r="R20" s="264"/>
      <c r="S20" s="264"/>
      <c r="T20" s="264"/>
      <c r="U20" s="264"/>
      <c r="V20" s="264"/>
    </row>
    <row r="21" spans="1:22" ht="5.0999999999999996" customHeight="1">
      <c r="A21" s="8"/>
      <c r="B21" s="8"/>
      <c r="C21" s="28"/>
      <c r="D21" s="28"/>
      <c r="E21" s="2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1"/>
    </row>
    <row r="22" spans="1:22" ht="20.100000000000001" customHeight="1">
      <c r="A22" s="8"/>
      <c r="B22" s="8"/>
      <c r="C22" s="17" t="s">
        <v>31</v>
      </c>
      <c r="D22" s="263" t="s">
        <v>110</v>
      </c>
      <c r="E22" s="263"/>
      <c r="F22" s="263"/>
      <c r="G22" s="263"/>
      <c r="H22" s="263"/>
      <c r="I22" s="263"/>
      <c r="J22" s="263"/>
      <c r="K22" s="263"/>
      <c r="L22" s="263"/>
      <c r="M22" s="17" t="s">
        <v>31</v>
      </c>
      <c r="N22" s="264" t="s">
        <v>122</v>
      </c>
      <c r="O22" s="264"/>
      <c r="P22" s="264"/>
      <c r="Q22" s="264"/>
      <c r="R22" s="264"/>
      <c r="S22" s="264"/>
      <c r="T22" s="264"/>
      <c r="U22" s="264"/>
      <c r="V22" s="264"/>
    </row>
    <row r="23" spans="1:22" ht="5.0999999999999996" customHeight="1">
      <c r="A23" s="30"/>
      <c r="B23" s="8"/>
      <c r="C23" s="3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20.100000000000001" customHeight="1">
      <c r="A24" s="30"/>
      <c r="B24" s="8"/>
      <c r="C24" s="17"/>
      <c r="D24" s="263" t="s">
        <v>111</v>
      </c>
      <c r="E24" s="263"/>
      <c r="F24" s="263"/>
      <c r="G24" s="263"/>
      <c r="H24" s="263"/>
      <c r="I24" s="263"/>
      <c r="J24" s="263"/>
      <c r="K24" s="263"/>
      <c r="L24" s="263"/>
      <c r="M24" s="17" t="s">
        <v>31</v>
      </c>
      <c r="N24" s="264" t="s">
        <v>123</v>
      </c>
      <c r="O24" s="264"/>
      <c r="P24" s="264"/>
      <c r="Q24" s="264"/>
      <c r="R24" s="264"/>
      <c r="S24" s="264"/>
      <c r="T24" s="264"/>
      <c r="U24" s="264"/>
      <c r="V24" s="264"/>
    </row>
    <row r="25" spans="1:22" ht="5.0999999999999996" customHeight="1">
      <c r="A25" s="30"/>
      <c r="B25" s="8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20.100000000000001" customHeight="1">
      <c r="A26" s="30"/>
      <c r="B26" s="8"/>
      <c r="C26" s="17"/>
      <c r="D26" s="263" t="s">
        <v>112</v>
      </c>
      <c r="E26" s="263"/>
      <c r="F26" s="263"/>
      <c r="G26" s="263"/>
      <c r="H26" s="263"/>
      <c r="I26" s="263"/>
      <c r="J26" s="263"/>
      <c r="K26" s="263"/>
      <c r="L26" s="263"/>
      <c r="M26" s="17"/>
      <c r="N26" s="264" t="s">
        <v>124</v>
      </c>
      <c r="O26" s="264"/>
      <c r="P26" s="264"/>
      <c r="Q26" s="264"/>
      <c r="R26" s="264"/>
      <c r="S26" s="264"/>
      <c r="T26" s="264"/>
      <c r="U26" s="264"/>
      <c r="V26" s="264"/>
    </row>
    <row r="27" spans="1:22" ht="5.0999999999999996" customHeight="1">
      <c r="A27" s="30"/>
      <c r="B27" s="8"/>
      <c r="C27" s="3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20.100000000000001" customHeight="1">
      <c r="A28" s="30"/>
      <c r="B28" s="8"/>
      <c r="C28" s="17"/>
      <c r="D28" s="263" t="s">
        <v>113</v>
      </c>
      <c r="E28" s="263"/>
      <c r="F28" s="263"/>
      <c r="G28" s="263"/>
      <c r="H28" s="263"/>
      <c r="I28" s="263"/>
      <c r="J28" s="263"/>
      <c r="K28" s="263"/>
      <c r="L28" s="263"/>
      <c r="M28" s="17"/>
      <c r="N28" s="264" t="s">
        <v>125</v>
      </c>
      <c r="O28" s="264"/>
      <c r="P28" s="264"/>
      <c r="Q28" s="264"/>
      <c r="R28" s="264"/>
      <c r="S28" s="264"/>
      <c r="T28" s="264"/>
      <c r="U28" s="264"/>
      <c r="V28" s="264"/>
    </row>
    <row r="29" spans="1:22" ht="5.0999999999999996" customHeight="1">
      <c r="A29" s="30"/>
      <c r="B29" s="8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20.100000000000001" customHeight="1">
      <c r="A30" s="30"/>
      <c r="B30" s="8"/>
      <c r="C30" s="17" t="s">
        <v>31</v>
      </c>
      <c r="D30" s="263" t="s">
        <v>114</v>
      </c>
      <c r="E30" s="263"/>
      <c r="F30" s="263"/>
      <c r="G30" s="263"/>
      <c r="H30" s="263"/>
      <c r="I30" s="263"/>
      <c r="J30" s="263"/>
      <c r="K30" s="263"/>
      <c r="L30" s="263"/>
      <c r="M30" s="17" t="s">
        <v>31</v>
      </c>
      <c r="N30" s="264" t="s">
        <v>126</v>
      </c>
      <c r="O30" s="264"/>
      <c r="P30" s="264"/>
      <c r="Q30" s="264"/>
      <c r="R30" s="264"/>
      <c r="S30" s="264"/>
      <c r="T30" s="264"/>
      <c r="U30" s="264"/>
      <c r="V30" s="264"/>
    </row>
    <row r="31" spans="1:22" ht="5.0999999999999996" customHeight="1">
      <c r="A31" s="30"/>
      <c r="B31" s="8"/>
      <c r="C31" s="3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20.100000000000001" customHeight="1">
      <c r="A32" s="30"/>
      <c r="B32" s="8"/>
      <c r="C32" s="17" t="s">
        <v>31</v>
      </c>
      <c r="D32" s="263" t="s">
        <v>115</v>
      </c>
      <c r="E32" s="263"/>
      <c r="F32" s="263"/>
      <c r="G32" s="263"/>
      <c r="H32" s="263"/>
      <c r="I32" s="263"/>
      <c r="J32" s="263"/>
      <c r="K32" s="263"/>
      <c r="L32" s="263"/>
      <c r="M32" s="17"/>
      <c r="N32" s="264" t="s">
        <v>127</v>
      </c>
      <c r="O32" s="264"/>
      <c r="P32" s="264"/>
      <c r="Q32" s="264"/>
      <c r="R32" s="264"/>
      <c r="S32" s="264"/>
      <c r="T32" s="264"/>
      <c r="U32" s="264"/>
      <c r="V32" s="264"/>
    </row>
    <row r="33" spans="1:22" ht="5.0999999999999996" customHeight="1">
      <c r="A33" s="30"/>
      <c r="B33" s="8"/>
      <c r="C33" s="35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20.100000000000001" customHeight="1">
      <c r="A34" s="8"/>
      <c r="B34" s="8"/>
      <c r="C34" s="17"/>
      <c r="D34" s="263" t="s">
        <v>116</v>
      </c>
      <c r="E34" s="263"/>
      <c r="F34" s="263"/>
      <c r="G34" s="263"/>
      <c r="H34" s="263"/>
      <c r="I34" s="263"/>
      <c r="J34" s="263"/>
      <c r="K34" s="263"/>
      <c r="L34" s="263"/>
      <c r="M34" s="17"/>
      <c r="N34" s="264" t="s">
        <v>128</v>
      </c>
      <c r="O34" s="264"/>
      <c r="P34" s="264"/>
      <c r="Q34" s="264"/>
      <c r="R34" s="264"/>
      <c r="S34" s="264"/>
      <c r="T34" s="264"/>
      <c r="U34" s="264"/>
      <c r="V34" s="264"/>
    </row>
    <row r="35" spans="1:22" ht="5.0999999999999996" customHeight="1">
      <c r="A35" s="8"/>
      <c r="B35" s="8"/>
      <c r="C35" s="35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20.100000000000001" customHeight="1">
      <c r="A36" s="8"/>
      <c r="B36" s="8"/>
      <c r="C36" s="17" t="s">
        <v>31</v>
      </c>
      <c r="D36" s="263" t="s">
        <v>117</v>
      </c>
      <c r="E36" s="263"/>
      <c r="F36" s="263"/>
      <c r="G36" s="263"/>
      <c r="H36" s="263"/>
      <c r="I36" s="263"/>
      <c r="J36" s="263"/>
      <c r="K36" s="263"/>
      <c r="L36" s="263"/>
      <c r="M36" s="17"/>
      <c r="N36" s="264" t="s">
        <v>129</v>
      </c>
      <c r="O36" s="264"/>
      <c r="P36" s="264"/>
      <c r="Q36" s="264"/>
      <c r="R36" s="264"/>
      <c r="S36" s="264"/>
      <c r="T36" s="264"/>
      <c r="U36" s="264"/>
      <c r="V36" s="264"/>
    </row>
    <row r="37" spans="1:22" ht="5.0999999999999996" customHeight="1">
      <c r="A37" s="8"/>
      <c r="B37" s="8"/>
      <c r="C37" s="35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20.100000000000001" customHeight="1">
      <c r="A38" s="8"/>
      <c r="B38" s="8"/>
      <c r="C38" s="17" t="s">
        <v>31</v>
      </c>
      <c r="D38" s="263" t="s">
        <v>118</v>
      </c>
      <c r="E38" s="263"/>
      <c r="F38" s="263"/>
      <c r="G38" s="263"/>
      <c r="H38" s="263"/>
      <c r="I38" s="263"/>
      <c r="J38" s="263"/>
      <c r="K38" s="263"/>
      <c r="L38" s="263"/>
      <c r="M38" s="17" t="s">
        <v>31</v>
      </c>
      <c r="N38" s="264" t="s">
        <v>130</v>
      </c>
      <c r="O38" s="264"/>
      <c r="P38" s="264"/>
      <c r="Q38" s="264"/>
      <c r="R38" s="264"/>
      <c r="S38" s="264"/>
      <c r="T38" s="264"/>
      <c r="U38" s="264"/>
      <c r="V38" s="264"/>
    </row>
    <row r="39" spans="1:22" ht="5.0999999999999996" customHeight="1">
      <c r="A39" s="8"/>
      <c r="B39" s="8"/>
      <c r="C39" s="35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</row>
    <row r="40" spans="1:22" ht="20.100000000000001" customHeight="1">
      <c r="A40" s="8"/>
      <c r="B40" s="8"/>
      <c r="C40" s="17" t="s">
        <v>31</v>
      </c>
      <c r="D40" s="263" t="s">
        <v>119</v>
      </c>
      <c r="E40" s="263"/>
      <c r="F40" s="263"/>
      <c r="G40" s="263"/>
      <c r="H40" s="263"/>
      <c r="I40" s="263"/>
      <c r="J40" s="263"/>
      <c r="K40" s="263"/>
      <c r="L40" s="263"/>
      <c r="M40" s="17"/>
      <c r="N40" s="264" t="s">
        <v>131</v>
      </c>
      <c r="O40" s="264"/>
      <c r="P40" s="264"/>
      <c r="Q40" s="264"/>
      <c r="R40" s="264"/>
      <c r="S40" s="264"/>
      <c r="T40" s="264"/>
      <c r="U40" s="264"/>
      <c r="V40" s="264"/>
    </row>
    <row r="41" spans="1:22" ht="5.0999999999999996" customHeight="1">
      <c r="A41" s="8"/>
      <c r="B41" s="8"/>
      <c r="C41" s="3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28"/>
      <c r="V41" s="28"/>
    </row>
    <row r="42" spans="1:22" ht="20.100000000000001" customHeight="1">
      <c r="A42" s="8"/>
      <c r="B42" s="8"/>
      <c r="C42" s="17" t="s">
        <v>31</v>
      </c>
      <c r="D42" s="263" t="s">
        <v>120</v>
      </c>
      <c r="E42" s="263"/>
      <c r="F42" s="263"/>
      <c r="G42" s="263"/>
      <c r="H42" s="263"/>
      <c r="I42" s="263"/>
      <c r="J42" s="263"/>
      <c r="K42" s="263"/>
      <c r="L42" s="263"/>
      <c r="M42" s="17" t="s">
        <v>31</v>
      </c>
      <c r="N42" s="264" t="s">
        <v>132</v>
      </c>
      <c r="O42" s="264"/>
      <c r="P42" s="264"/>
      <c r="Q42" s="264"/>
      <c r="R42" s="264"/>
      <c r="S42" s="264"/>
      <c r="T42" s="264"/>
      <c r="U42" s="264"/>
      <c r="V42" s="264"/>
    </row>
    <row r="43" spans="1:22" ht="5.0999999999999996" customHeight="1">
      <c r="A43" s="8"/>
      <c r="B43" s="8"/>
      <c r="C43" s="3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</row>
    <row r="44" spans="1:22" ht="20.100000000000001" customHeight="1">
      <c r="A44" s="8"/>
      <c r="B44" s="8"/>
      <c r="C44" s="17"/>
      <c r="D44" s="267" t="s">
        <v>37</v>
      </c>
      <c r="E44" s="263"/>
      <c r="F44" s="263"/>
      <c r="G44" s="268"/>
      <c r="H44" s="268"/>
      <c r="I44" s="268"/>
      <c r="J44" s="268"/>
      <c r="K44" s="268"/>
      <c r="L44" s="269"/>
      <c r="M44" s="17"/>
      <c r="N44" s="267" t="s">
        <v>37</v>
      </c>
      <c r="O44" s="263"/>
      <c r="P44" s="263"/>
      <c r="Q44" s="268"/>
      <c r="R44" s="268"/>
      <c r="S44" s="268"/>
      <c r="T44" s="268"/>
      <c r="U44" s="268"/>
      <c r="V44" s="268"/>
    </row>
    <row r="45" spans="1:22" ht="20.100000000000001" customHeight="1">
      <c r="A45" s="8"/>
      <c r="B45" s="8"/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"/>
      <c r="U45" s="28"/>
      <c r="V45" s="28"/>
    </row>
    <row r="46" spans="1:22" ht="20.100000000000001" customHeight="1">
      <c r="A46" s="8"/>
      <c r="B46" s="8"/>
      <c r="C46" s="265" t="s">
        <v>134</v>
      </c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6">
        <f>IF(COUNTA(C18:C44,M18:M44)=0,"",COUNTA(C18:C44,M18:M44))</f>
        <v>14</v>
      </c>
      <c r="Q46" s="266"/>
      <c r="R46" s="35" t="s">
        <v>133</v>
      </c>
      <c r="S46" s="50"/>
      <c r="T46" s="50"/>
      <c r="U46" s="50"/>
      <c r="V46" s="50"/>
    </row>
    <row r="47" spans="1:22" ht="20.100000000000001" customHeight="1">
      <c r="A47" s="8"/>
      <c r="B47" s="8"/>
      <c r="C47" s="3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8"/>
      <c r="U47" s="28"/>
      <c r="V47" s="28"/>
    </row>
  </sheetData>
  <mergeCells count="68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I4:O4"/>
    <mergeCell ref="P4:V4"/>
    <mergeCell ref="D5:H5"/>
    <mergeCell ref="D6:H6"/>
    <mergeCell ref="D10:H10"/>
    <mergeCell ref="P5:V5"/>
    <mergeCell ref="P6:V6"/>
    <mergeCell ref="P10:V10"/>
    <mergeCell ref="D11:H11"/>
    <mergeCell ref="I5:O5"/>
    <mergeCell ref="I6:O6"/>
    <mergeCell ref="I10:O10"/>
    <mergeCell ref="I11:O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2019-03-07T15:15:54Z</cp:lastPrinted>
  <dcterms:created xsi:type="dcterms:W3CDTF">2017-06-19T15:40:00Z</dcterms:created>
  <dcterms:modified xsi:type="dcterms:W3CDTF">2022-03-22T15:43:29Z</dcterms:modified>
</cp:coreProperties>
</file>