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340" firstSheet="8" activeTab="22"/>
  </bookViews>
  <sheets>
    <sheet name="ปก" sheetId="1" r:id="rId1"/>
    <sheet name="คำนำ" sheetId="2" r:id="rId2"/>
    <sheet name="สารบัญ" sheetId="3" r:id="rId3"/>
    <sheet name="01" sheetId="4" r:id="rId4"/>
    <sheet name="02" sheetId="6" r:id="rId5"/>
    <sheet name="03" sheetId="7" r:id="rId6"/>
    <sheet name="04" sheetId="8" r:id="rId7"/>
    <sheet name="05" sheetId="9" r:id="rId8"/>
    <sheet name="06" sheetId="11" r:id="rId9"/>
    <sheet name="07" sheetId="13" r:id="rId10"/>
    <sheet name="08" sheetId="14" r:id="rId11"/>
    <sheet name="09" sheetId="15" r:id="rId12"/>
    <sheet name="10" sheetId="16" r:id="rId13"/>
    <sheet name="11" sheetId="17" r:id="rId14"/>
    <sheet name="12" sheetId="18" r:id="rId15"/>
    <sheet name="13" sheetId="19" r:id="rId16"/>
    <sheet name="14" sheetId="20" r:id="rId17"/>
    <sheet name="15" sheetId="21" r:id="rId18"/>
    <sheet name="16" sheetId="22" r:id="rId19"/>
    <sheet name="17" sheetId="24" r:id="rId20"/>
    <sheet name="18" sheetId="25" r:id="rId21"/>
    <sheet name="19" sheetId="26" r:id="rId22"/>
    <sheet name="ภาคผนวก ก" sheetId="27" r:id="rId23"/>
    <sheet name="List" sheetId="10" state="hidden" r:id="rId24"/>
  </sheets>
  <definedNames>
    <definedName name="_xlnm.Print_Area" localSheetId="3">'01'!$A$1:$V$39</definedName>
    <definedName name="_xlnm.Print_Area" localSheetId="4">'02'!$A$1:$V$38</definedName>
    <definedName name="_xlnm.Print_Area" localSheetId="5">'03'!$A$1:$V$38</definedName>
    <definedName name="_xlnm.Print_Area" localSheetId="6">'04'!$A$1:$V$37</definedName>
    <definedName name="_xlnm.Print_Area" localSheetId="7">'05'!$A$1:$V$35</definedName>
    <definedName name="_xlnm.Print_Area" localSheetId="8">'06'!$A$1:$V$47</definedName>
    <definedName name="_xlnm.Print_Area" localSheetId="9">'07'!$A$1:$V$37</definedName>
    <definedName name="_xlnm.Print_Area" localSheetId="10">'08'!$A$1:$V$37</definedName>
    <definedName name="_xlnm.Print_Area" localSheetId="11">'09'!$A$1:$V$37</definedName>
    <definedName name="_xlnm.Print_Area" localSheetId="12">'10'!$A$1:$V$41</definedName>
    <definedName name="_xlnm.Print_Area" localSheetId="13">'11'!$A$1:$V$29</definedName>
    <definedName name="_xlnm.Print_Area" localSheetId="14">'12'!$A$1:$V$40</definedName>
    <definedName name="_xlnm.Print_Area" localSheetId="15">'13'!$A$1:$V$30</definedName>
    <definedName name="_xlnm.Print_Area" localSheetId="16">'14'!$A$1:$V$20</definedName>
    <definedName name="_xlnm.Print_Area" localSheetId="17">'15'!$A$1:$V$29</definedName>
    <definedName name="_xlnm.Print_Area" localSheetId="18">'16'!$A$1:$V$24</definedName>
    <definedName name="_xlnm.Print_Area" localSheetId="19">'17'!$A$1:$V$35</definedName>
    <definedName name="_xlnm.Print_Area" localSheetId="20">'18'!$A$1:$V$34</definedName>
    <definedName name="_xlnm.Print_Area" localSheetId="21">'19'!$A$1:$V$36</definedName>
    <definedName name="_xlnm.Print_Area" localSheetId="1">คำนำ!$A$1:$V$30</definedName>
    <definedName name="_xlnm.Print_Area" localSheetId="0">ปก!$A$1:$V$30</definedName>
    <definedName name="_xlnm.Print_Area" localSheetId="22">'ภาคผนวก ก'!$A$1:$V$36</definedName>
    <definedName name="_xlnm.Print_Area" localSheetId="2">สารบัญ!$A$1:$V$21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4" l="1"/>
  <c r="C2" i="7" l="1"/>
  <c r="C17" i="6"/>
  <c r="C5" i="19" l="1"/>
  <c r="U30" i="19"/>
  <c r="V30" i="19"/>
  <c r="T30" i="19"/>
  <c r="S30" i="19"/>
  <c r="R30" i="19"/>
  <c r="V8" i="15" l="1"/>
  <c r="V9" i="15"/>
  <c r="V10" i="15"/>
  <c r="V11" i="15"/>
  <c r="V25" i="15"/>
  <c r="V26" i="15"/>
  <c r="V27" i="15"/>
  <c r="H9" i="26" l="1"/>
  <c r="H8" i="26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V11" i="22" l="1"/>
  <c r="U11" i="22"/>
  <c r="T11" i="22"/>
  <c r="S11" i="22"/>
  <c r="R11" i="22"/>
  <c r="S12" i="21"/>
  <c r="T12" i="21"/>
  <c r="U12" i="21"/>
  <c r="V12" i="21"/>
  <c r="R12" i="21"/>
  <c r="S38" i="18" l="1"/>
  <c r="O38" i="18"/>
  <c r="K38" i="18"/>
  <c r="G38" i="18"/>
  <c r="B8" i="17" l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E36" i="16"/>
  <c r="U35" i="15"/>
  <c r="T35" i="15"/>
  <c r="S35" i="15"/>
  <c r="R35" i="15"/>
  <c r="Q35" i="15"/>
  <c r="P35" i="15"/>
  <c r="O35" i="15"/>
  <c r="N35" i="15"/>
  <c r="M35" i="15"/>
  <c r="L35" i="15"/>
  <c r="M19" i="15"/>
  <c r="N19" i="15"/>
  <c r="O19" i="15"/>
  <c r="P19" i="15"/>
  <c r="Q19" i="15"/>
  <c r="R19" i="15"/>
  <c r="S19" i="15"/>
  <c r="T19" i="15"/>
  <c r="U19" i="15"/>
  <c r="L19" i="15"/>
  <c r="V34" i="15"/>
  <c r="V33" i="15"/>
  <c r="V24" i="15"/>
  <c r="V23" i="15"/>
  <c r="V17" i="15"/>
  <c r="V7" i="15"/>
  <c r="V35" i="15" l="1"/>
  <c r="T36" i="15" s="1"/>
  <c r="C6" i="11"/>
  <c r="C7" i="11" s="1"/>
  <c r="C8" i="11" s="1"/>
  <c r="C9" i="11" s="1"/>
  <c r="C10" i="11" s="1"/>
  <c r="C11" i="11" s="1"/>
  <c r="C12" i="11" s="1"/>
  <c r="C13" i="11" s="1"/>
  <c r="C14" i="11" s="1"/>
  <c r="P46" i="11"/>
  <c r="O2" i="11" l="1"/>
  <c r="C36" i="8" l="1"/>
  <c r="C23" i="8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Q16" i="8"/>
  <c r="Q17" i="8"/>
  <c r="G16" i="8"/>
  <c r="G17" i="8"/>
  <c r="D16" i="8"/>
  <c r="D17" i="8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27" i="7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R20" i="7"/>
  <c r="R21" i="7"/>
  <c r="R18" i="7"/>
  <c r="R19" i="7"/>
  <c r="R17" i="7"/>
  <c r="C7" i="7" l="1"/>
  <c r="C8" i="7" s="1"/>
  <c r="C9" i="7" s="1"/>
  <c r="C10" i="7" s="1"/>
  <c r="C11" i="7" s="1"/>
  <c r="S36" i="6"/>
  <c r="Q36" i="6"/>
  <c r="C31" i="6"/>
  <c r="C32" i="6" s="1"/>
  <c r="C33" i="6" s="1"/>
  <c r="C34" i="6" s="1"/>
  <c r="C35" i="6" s="1"/>
  <c r="S28" i="6"/>
  <c r="Q28" i="6"/>
  <c r="C23" i="6" l="1"/>
  <c r="C24" i="6" s="1"/>
  <c r="C25" i="6" s="1"/>
  <c r="C26" i="6" s="1"/>
  <c r="C27" i="6" s="1"/>
  <c r="U37" i="4" l="1"/>
  <c r="L37" i="4"/>
  <c r="O37" i="4"/>
  <c r="R37" i="4"/>
  <c r="I37" i="4"/>
  <c r="L38" i="4"/>
  <c r="C30" i="4"/>
  <c r="C31" i="4" s="1"/>
  <c r="C32" i="4" s="1"/>
  <c r="C33" i="4" s="1"/>
  <c r="C34" i="4" s="1"/>
  <c r="C35" i="4" s="1"/>
  <c r="C36" i="4" s="1"/>
  <c r="R38" i="4" l="1"/>
  <c r="B12" i="2"/>
  <c r="B9" i="2"/>
  <c r="B8" i="2"/>
  <c r="O21" i="2"/>
  <c r="O20" i="2"/>
  <c r="V18" i="15"/>
  <c r="V19" i="15" s="1"/>
  <c r="O36" i="15" s="1"/>
</calcChain>
</file>

<file path=xl/sharedStrings.xml><?xml version="1.0" encoding="utf-8"?>
<sst xmlns="http://schemas.openxmlformats.org/spreadsheetml/2006/main" count="823" uniqueCount="518">
  <si>
    <t>รายงานผลการปฏิบัติงาน</t>
  </si>
  <si>
    <t>และผลการประเมินตนเองรายบุคคล</t>
  </si>
  <si>
    <t>(Self  Assessment  Report: SAR)</t>
  </si>
  <si>
    <t>ผู้รายงาน</t>
  </si>
  <si>
    <t>ชื่อ</t>
  </si>
  <si>
    <t>ตำแหน่ง</t>
  </si>
  <si>
    <t>คำนำ</t>
  </si>
  <si>
    <t>พระราชบัญญัติการศึกษาแห่งชาติ  พุทธศักราช 2542  และฉบับปรับปรุง พุทธศักราช 2545 รวมทั้งมาตรฐาน</t>
  </si>
  <si>
    <t>การศึกษาของโรงเรียน    ข้าพเจ้าได้จัดทำขึ้นเพื่อรายงานผลการจัดการเรียนการสอนและการปฏิบัติหน้าที่ของ</t>
  </si>
  <si>
    <t>ข้าพเจ้าตามฝ่าย/กลุ่มงาน  ตลอดจนกิจกรรมต่าง ๆ ที่ได้ส่งเสริมให้นักเรียนมีคุณลักษณะและคุณภาพตามระดับ</t>
  </si>
  <si>
    <t>รายงานนี้  โรงเรียนสามารถนำผลการดำเนินงานไปจัดทำการประเมินคุณภาพภายในและสรุปรายงาน</t>
  </si>
  <si>
    <t>ให้ผู้บังคับบัญชาตามลำดับสายงาน  ตลอดจนเผยแพร่ให้กับผู้ปกครอง นักเรียน ชุมชน  ในสังคมได้ทราบผลการ</t>
  </si>
  <si>
    <t>ข้อมูลที่ได้จากการประเมินในการประเมินตนเอง (SAR) ในครั้งนี้   ข้าพเจ้าจะได้นำไปใช้เป็นแนวทางใน</t>
  </si>
  <si>
    <t>การปรับปรุง   เพื่อพัฒนาการปฏิบัติงานที่ได้รับมอบหมาย   เพื่อส่งเสริมและพัฒนาศักยภาพของผู้เรียนให้สูงขึ้น</t>
  </si>
  <si>
    <t>ในทุก ๆ ด้านต่อไป</t>
  </si>
  <si>
    <t>ลงชื่อ</t>
  </si>
  <si>
    <t>ประจำปีการศึกษา</t>
  </si>
  <si>
    <t>หน้า</t>
  </si>
  <si>
    <t>- ข้อมูลทั่วไป</t>
  </si>
  <si>
    <t>- ข้อมูลการปฏิบัติหน้าที่</t>
  </si>
  <si>
    <t>- การจัดกิจกรรมการเรียนการสอน</t>
  </si>
  <si>
    <t>- ผลการประเมินการสอนของครูโดยนักเรียน</t>
  </si>
  <si>
    <t>- การประเมินตนเองของครู</t>
  </si>
  <si>
    <t>มาตรฐานที่  1  คุณภาพของผู้เรียน</t>
  </si>
  <si>
    <t>มาตรฐานที่  2  กระบวนการบริหารและการจัดการของผู้บริหารสถานศึกษา</t>
  </si>
  <si>
    <t>มาตรฐานที่  3  กระบวนการจัดการเรียนการสอนที่เน้นผู้เรียนเป็นสำคัญ</t>
  </si>
  <si>
    <t>ภาคผนวก</t>
  </si>
  <si>
    <t>รายงานการประเมินตนเอง  (SAR)</t>
  </si>
  <si>
    <t>สกุล</t>
  </si>
  <si>
    <t>วุฒิการศึกษา</t>
  </si>
  <si>
    <t>ตัวเลือก</t>
  </si>
  <si>
    <t>P</t>
  </si>
  <si>
    <t>ปริญญาตรี</t>
  </si>
  <si>
    <t>วิชาเอก</t>
  </si>
  <si>
    <t>จาก</t>
  </si>
  <si>
    <t>ปริญญาโท</t>
  </si>
  <si>
    <t>ปริญญาเอก</t>
  </si>
  <si>
    <t>อื่น ๆ ระบุ</t>
  </si>
  <si>
    <t>วิทยฐานะ</t>
  </si>
  <si>
    <t>อายุ</t>
  </si>
  <si>
    <t>ปี</t>
  </si>
  <si>
    <t>ปฏิบัติราชการ</t>
  </si>
  <si>
    <t>เลขที่ตำแหน่ง</t>
  </si>
  <si>
    <t>เงินเดือน</t>
  </si>
  <si>
    <t>บาท</t>
  </si>
  <si>
    <t>เงินวิทยฐานะ</t>
  </si>
  <si>
    <t>วัน/เดือน/ปีเกิด</t>
  </si>
  <si>
    <t>วัน/เดือน/ปี บรรจุเข้ารับราชการ</t>
  </si>
  <si>
    <t>ปฏิบัติการสอนกลุ่มสาระการเรียนรู้</t>
  </si>
  <si>
    <t>ปฎิบัติงานพิเศษ</t>
  </si>
  <si>
    <t>สังกัดฝ่าย</t>
  </si>
  <si>
    <t>บริหารงบประมาณ</t>
  </si>
  <si>
    <t>โรงเรียน</t>
  </si>
  <si>
    <t>อำเภอ</t>
  </si>
  <si>
    <t>จังหวัด</t>
  </si>
  <si>
    <t>สำนักงานเขตพื้นที่การศึกษา</t>
  </si>
  <si>
    <t>เขต</t>
  </si>
  <si>
    <t>วัน/เดือน/ปี</t>
  </si>
  <si>
    <t>ที่ลา</t>
  </si>
  <si>
    <t>ลาป่วย</t>
  </si>
  <si>
    <t>ครั้ง</t>
  </si>
  <si>
    <t>วัน</t>
  </si>
  <si>
    <t>ลากิจ</t>
  </si>
  <si>
    <t>ลาอุปสมบท</t>
  </si>
  <si>
    <t>มาสาย</t>
  </si>
  <si>
    <t>ที่</t>
  </si>
  <si>
    <t>รวม</t>
  </si>
  <si>
    <t>รวมทั้งสิ้น</t>
  </si>
  <si>
    <t>จำนวนวันลา/มาสาย</t>
  </si>
  <si>
    <t>จำนวนครั้ง</t>
  </si>
  <si>
    <t>จำนวน</t>
  </si>
  <si>
    <t>รหัสวิชา</t>
  </si>
  <si>
    <t>ชื่อวิชา</t>
  </si>
  <si>
    <t>ชั้น</t>
  </si>
  <si>
    <t>จำนวนห้อง</t>
  </si>
  <si>
    <t>จำนวนชั่วโมง / สัปดาห์</t>
  </si>
  <si>
    <t>ภาคเรียนที่ 1</t>
  </si>
  <si>
    <t>ภาคเรียนที่ 2</t>
  </si>
  <si>
    <t>ชั้น/ห้อง</t>
  </si>
  <si>
    <t>จำนวนนักเรียน</t>
  </si>
  <si>
    <t>ผ่าน</t>
  </si>
  <si>
    <t>ไม่ผ่าน</t>
  </si>
  <si>
    <t>กิจกรรมพัฒนาผู้เรียน และชุมนุม</t>
  </si>
  <si>
    <t>ลูกเสือ/เนตรนารี</t>
  </si>
  <si>
    <t>กิจกรรมเพื่อสังคมและสาธารณประโยชน์</t>
  </si>
  <si>
    <t>ชั้น / ห้อง</t>
  </si>
  <si>
    <t>ชาย (คน)</t>
  </si>
  <si>
    <t>หญิง (คน)</t>
  </si>
  <si>
    <t>รวมทั้งสิ้น (คน)</t>
  </si>
  <si>
    <t>1.2.4  งานพิเศษ ในโรงเรียน  ได้แก่</t>
  </si>
  <si>
    <t>งาน</t>
  </si>
  <si>
    <t>กลุ่มงาน/ฝ่าย</t>
  </si>
  <si>
    <t>ระดับชั้น</t>
  </si>
  <si>
    <t>จำนวนแผน</t>
  </si>
  <si>
    <t>ชิ้น     ได้แก่</t>
  </si>
  <si>
    <t>จำนวน (ชิ้น)</t>
  </si>
  <si>
    <t>ชื่อสื่อ/นวัตกรรม</t>
  </si>
  <si>
    <t>หน่วยที่</t>
  </si>
  <si>
    <t>เรื่อง</t>
  </si>
  <si>
    <t>จำนวนชั่วโมง</t>
  </si>
  <si>
    <t>เรื่อง    ได้แก่</t>
  </si>
  <si>
    <t>ชื่อแหล่งเรียนรู้</t>
  </si>
  <si>
    <t>ครั้ง     ได้แก่</t>
  </si>
  <si>
    <t>วัน / เดือน / ปี</t>
  </si>
  <si>
    <t>ชื่อวิทยากร</t>
  </si>
  <si>
    <t>เรื่อง / หัวข้อ</t>
  </si>
  <si>
    <t>ปรัชญาของเศรษฐกิจพอเพียง</t>
  </si>
  <si>
    <t>การอธิบาย</t>
  </si>
  <si>
    <t>การสืบสวนสอบสวน</t>
  </si>
  <si>
    <t>การสาธิต / ทดลอง</t>
  </si>
  <si>
    <t>การใช้เกมประกอบ</t>
  </si>
  <si>
    <t>สถานการณ์จำลอง</t>
  </si>
  <si>
    <t>กรณีตัวอย่าง</t>
  </si>
  <si>
    <t>บทบาทสมมุติ</t>
  </si>
  <si>
    <t>การแก้ไขสถานการณ์</t>
  </si>
  <si>
    <t>โปรแกรมสำเร็จรูป</t>
  </si>
  <si>
    <t>ศูนย์การเรียน</t>
  </si>
  <si>
    <t>ชุดการสอน</t>
  </si>
  <si>
    <t>คอมพิวเตอร์ช่วยสอน</t>
  </si>
  <si>
    <t>โครงงาน</t>
  </si>
  <si>
    <t>การถามตอบ</t>
  </si>
  <si>
    <t>กลุ่มสืบค้นความรู้</t>
  </si>
  <si>
    <t>กลุ่มสัมพันธ์</t>
  </si>
  <si>
    <t>การเรียนรู้แบบร่วมมือ</t>
  </si>
  <si>
    <t>ความคิดรวบยอด</t>
  </si>
  <si>
    <t>อริยสัจ 4</t>
  </si>
  <si>
    <t>การศึกษาค้นคว้าด้วยตนเอง</t>
  </si>
  <si>
    <t>การทัศนะศึกษานอกสถานที่</t>
  </si>
  <si>
    <t>การเรียนรู้จากห้องสมุด</t>
  </si>
  <si>
    <t>การพัฒนากระบวนการคิด</t>
  </si>
  <si>
    <t>การใช้ภูมิปัญญาท้องถิ่น</t>
  </si>
  <si>
    <t>การอภิปรายกลุ่มย่อย</t>
  </si>
  <si>
    <t>การแก้ปัญหา</t>
  </si>
  <si>
    <t>วิธี</t>
  </si>
  <si>
    <r>
      <rPr>
        <b/>
        <sz val="16"/>
        <rFont val="TH SarabunPSK"/>
        <family val="2"/>
      </rPr>
      <t>สรุป</t>
    </r>
    <r>
      <rPr>
        <sz val="16"/>
        <rFont val="TH SarabunPSK"/>
        <family val="2"/>
      </rPr>
      <t xml:space="preserve">  จำนวนรูปแบบ / วิธีการจัดกิจกรรมการเรียนการสอนที่ครูใช้</t>
    </r>
  </si>
  <si>
    <t xml:space="preserve">  (ตอบได้มากกว่า 1)</t>
  </si>
  <si>
    <t>รายการปฏิบัติ</t>
  </si>
  <si>
    <t>มากที่สุด</t>
  </si>
  <si>
    <t>ตรงตามวุฒิ/สาขาวิชาที่จบการศึกษา</t>
  </si>
  <si>
    <t>ตรงตามความถนัด</t>
  </si>
  <si>
    <t>ตรงตามประสบการณ์การสอน</t>
  </si>
  <si>
    <t>ตรงกับความรู้ความสามารถ</t>
  </si>
  <si>
    <t>ตรงกับความต้องการ/ความสนใจ</t>
  </si>
  <si>
    <t>มาก</t>
  </si>
  <si>
    <t>ปานกลาง</t>
  </si>
  <si>
    <t>น้อย</t>
  </si>
  <si>
    <t>น้อยที่สุด</t>
  </si>
  <si>
    <t xml:space="preserve">ศึกษาดูงาน   ฯลฯ) </t>
  </si>
  <si>
    <t>สถานที่</t>
  </si>
  <si>
    <t>หน่วยงานที่จัด</t>
  </si>
  <si>
    <t>หลักฐาน</t>
  </si>
  <si>
    <r>
      <t>สรุป</t>
    </r>
    <r>
      <rPr>
        <sz val="16"/>
        <color theme="1"/>
        <rFont val="TH SarabunPSK"/>
        <family val="2"/>
      </rPr>
      <t xml:space="preserve"> การพัฒนาตนเอง </t>
    </r>
  </si>
  <si>
    <t>คิดเป็น</t>
  </si>
  <si>
    <t>ชั่วโมง</t>
  </si>
  <si>
    <t>นำไปขยายผล</t>
  </si>
  <si>
    <t>ด้านสถานศึกษา / ครู / นักเรียน</t>
  </si>
  <si>
    <t>หน่วยงานที่มอบ</t>
  </si>
  <si>
    <t>รายการ/เรื่อง</t>
  </si>
  <si>
    <t>หน่วยงานที่เชิญ</t>
  </si>
  <si>
    <t>วิชา</t>
  </si>
  <si>
    <t>ผลการเรียน(คน)</t>
  </si>
  <si>
    <t>ร</t>
  </si>
  <si>
    <t>มส.</t>
  </si>
  <si>
    <t>ร้อยละนักเรียนที่ได้ 3 ขึ้นไป</t>
  </si>
  <si>
    <t>1)  ฝ่ายวิชาการ</t>
  </si>
  <si>
    <t>1.</t>
  </si>
  <si>
    <t>2.</t>
  </si>
  <si>
    <t>3.</t>
  </si>
  <si>
    <t>4.</t>
  </si>
  <si>
    <t>5.</t>
  </si>
  <si>
    <t>ดี</t>
  </si>
  <si>
    <t>พอใช้</t>
  </si>
  <si>
    <t>ปรับปรุง</t>
  </si>
  <si>
    <r>
      <rPr>
        <b/>
        <sz val="16"/>
        <rFont val="TH SarabunPSK"/>
        <family val="2"/>
      </rPr>
      <t xml:space="preserve">สรุปได้ว่า  </t>
    </r>
    <r>
      <rPr>
        <sz val="16"/>
        <rFont val="TH SarabunPSK"/>
        <family val="2"/>
      </rPr>
      <t xml:space="preserve">ระดับคุณภาพการปฏิบัติงาน       </t>
    </r>
  </si>
  <si>
    <t>2)  ฝ่ายกิจการนักเรียน</t>
  </si>
  <si>
    <t>การเยี่ยมบ้านนักเรียนชั้น</t>
  </si>
  <si>
    <t>ปฏิบัติหน้าที่ครูเวรประจำวัน</t>
  </si>
  <si>
    <t>ปฏิบัติหน้าที่ครูเวรวันหยุดราชการ</t>
  </si>
  <si>
    <t>ครั้ง/ปีการศึกษา</t>
  </si>
  <si>
    <t>ร่วมการประชุมผู้ปกครองนักเรียน</t>
  </si>
  <si>
    <t>อื่นๆ</t>
  </si>
  <si>
    <t>3)  ฝ่ายบริหารงานทั่วไป</t>
  </si>
  <si>
    <t>4)  ฝ่ายอำนวยการและบุคลากร</t>
  </si>
  <si>
    <t>5)  ฝ่ายยุทธศาสตร์การพัฒนา</t>
  </si>
  <si>
    <t>ตาราง  แสดงร้อยละของระดับการประเมินการสอนของครูโดยนักเรียน</t>
  </si>
  <si>
    <t>กิจกรรม</t>
  </si>
  <si>
    <t>ระดับการประเมิน</t>
  </si>
  <si>
    <t xml:space="preserve"> ครูเข้าสอนและออกชั้นเรียนตรงตามเวลา</t>
  </si>
  <si>
    <t xml:space="preserve"> ครูเปิดโอกาสให้นักเรียนซักถามปัญหา</t>
  </si>
  <si>
    <t xml:space="preserve"> ครูมีการเสริมแรงให้นักเรียนที่ร่วมกิจกรรมการเรียนการสอน</t>
  </si>
  <si>
    <t xml:space="preserve"> ครูให้นักเรียนแสวงหาความรู้จากแหล่งเรียนรู้ต่าง ๆ</t>
  </si>
  <si>
    <t xml:space="preserve"> ครูส่งเสริมให้นักเรียนทำงานร่วมกันทั้งเป็นกลุ่มและรายบุคคล</t>
  </si>
  <si>
    <t xml:space="preserve"> ครูให้นักเรียนฝึกกระบวนการคิด คิดวิเคราะห์  คิดสร้างสรรค์  </t>
  </si>
  <si>
    <t xml:space="preserve"> ครูส่งเสริมนักเรียนได้ฝึกปฏิบัติจริง มีการจัดการ และการแก้ปัญหา
</t>
  </si>
  <si>
    <t xml:space="preserve"> ครูประยุกต์สาระที่สอนเข้ากับเหตุการณ์ปัจจุบัน/สภาพแวดล้อม</t>
  </si>
  <si>
    <t xml:space="preserve"> ครูใช้คำถามซักถามนักเรียนบ่อย ๆ</t>
  </si>
  <si>
    <t xml:space="preserve"> ครูใช้สื่อประกอบการเรียนการสอนที่เหมาะสมและหลากหลาย</t>
  </si>
  <si>
    <t xml:space="preserve"> เนื้อหาที่สอนทันสมัยเสมอ</t>
  </si>
  <si>
    <t xml:space="preserve"> ครูจัดกิจกรรมการเรียนรู้สนุกและน่าสนใจ</t>
  </si>
  <si>
    <t xml:space="preserve"> ครูแจ้งผลการเรียนรู้ให้นักเรียนทราบอย่างชัดเจน</t>
  </si>
  <si>
    <t xml:space="preserve"> ครูคอยกระตุ้นให้นักเรียนตื่นตัวในการเรียนเสมอ</t>
  </si>
  <si>
    <t xml:space="preserve"> ครูสอดแทรกคุณธรรมและค่านิยม  12  ประการในวิชาที่สอน</t>
  </si>
  <si>
    <t xml:space="preserve"> ครูยอมรับความคิดเห็นของนักเรียนที่ต่างไปจากครู</t>
  </si>
  <si>
    <t xml:space="preserve"> นักเรียนมีส่วนร่วมในการวัดและประเมินผลการเรียน</t>
  </si>
  <si>
    <t xml:space="preserve"> ครูมีการประเมินผลการเรียนด้วยวิธีการที่หลากหมายและ
ยุติธรรม
</t>
  </si>
  <si>
    <t xml:space="preserve"> ครูมีความตั้งใจในการจัดกิจกรรมการเรียนการสอน</t>
  </si>
  <si>
    <t xml:space="preserve"> บุคลิกภาพ การแต่งกายและการพูดจาของครูเหมาะสม </t>
  </si>
  <si>
    <t>จากผลการประเมินการสอนของครูโดยนักเรียน  พบว่าอยู่ในระดับ</t>
  </si>
  <si>
    <t>(เขียนเครื่องหมาย / ลงในช่องระดับคุณภาพ โดยพิจารณาจากเกณฑ์การประเมินด้านขวามือ)</t>
  </si>
  <si>
    <t>ดัชนีชี้วัด</t>
  </si>
  <si>
    <t>ระดับคุณภาพ</t>
  </si>
  <si>
    <t>เกณฑ์การประเมิน</t>
  </si>
  <si>
    <t>1.  มีการระบุตัวชี้วัด/ผลการเรียนรู้</t>
  </si>
  <si>
    <t>1.  การวิเคราะห์ มาตรฐานฯ</t>
  </si>
  <si>
    <t>และ  ตัวชี้วัด/ผลการเรียนรู้</t>
  </si>
  <si>
    <t>ระดับ 4 มี 5 ข้อ</t>
  </si>
  <si>
    <t>ระดับ 3  มี  4 ข้อ</t>
  </si>
  <si>
    <t>ระดับ 2  มี  3  ข้อ</t>
  </si>
  <si>
    <t>ระดับ 1  มี  1-2  ข้อ</t>
  </si>
  <si>
    <t>2.  มีการวิเคราะห์ตัวชี้วัด/ผลการเรียนรู้  แยกออกเป็น 3  ด้าน</t>
  </si>
  <si>
    <t xml:space="preserve"> คือ  ความรู้  เจตคติ  ทักษะ  (KPA)</t>
  </si>
  <si>
    <t>3.  มีความเหมาะสม สอดคล้องกับกิจกรรมการเรียนรู้</t>
  </si>
  <si>
    <t>5.  ครอบคลุมมาตรฐานการศึกษา</t>
  </si>
  <si>
    <t>2.  การออกแบบกิจกรรมการ</t>
  </si>
  <si>
    <t xml:space="preserve">    เรียนรู้ </t>
  </si>
  <si>
    <t>1.  การออกแบบกิจกรรมการเรียนรู้เป็นขั้นตอน</t>
  </si>
  <si>
    <t>2.  แผนการจัดกิจกรรมการเรียนรู้มี</t>
  </si>
  <si>
    <t xml:space="preserve">    องค์ประกอบครบ 4  ด้าน  (แลกเปลี่ยนประสบการณ์ </t>
  </si>
  <si>
    <t xml:space="preserve">    การสร้างองค์ความรู้ นำเสนอความรู้  ปฏิบัติ / ประยุกต์ใช้)</t>
  </si>
  <si>
    <t>3.  มีความเหมาะสมกับจุดประสงค์การเรียนรู้</t>
  </si>
  <si>
    <t xml:space="preserve">4.  มีความสอดคล้องกับจุดประสงค์การเรียนรู้ ทั้ง 3 ด้าน </t>
  </si>
  <si>
    <t xml:space="preserve">    (ความรู้ เจตคติ ทักษะ)</t>
  </si>
  <si>
    <t>5.  สามารถปฏิบัติได้จริง</t>
  </si>
  <si>
    <t>3.  การออกแบบปฏิสัมพันธ์</t>
  </si>
  <si>
    <t>1.  มีการจัดกิจกรรมการเรียนรู้โดยใช้กระบวนการกลุ่ม</t>
  </si>
  <si>
    <t>2.  มีความหลากหลายในการมีส่วนร่วมของผู้เรียน</t>
  </si>
  <si>
    <t>3.  มีการกำหนดบทบาทและกิจกรรมอย่าง ชัดเจน</t>
  </si>
  <si>
    <t>4.  ปฏิบัติจริง</t>
  </si>
  <si>
    <t>5.  ผู้เรียนสนุกสนาน เกิดการเรียนรู้</t>
  </si>
  <si>
    <t>4.  การออกแบบประเมินผล</t>
  </si>
  <si>
    <t xml:space="preserve">1.  มีการประเมินผลการเรียนในแต่ละแผน       </t>
  </si>
  <si>
    <t>2.  มีการกำหนดวิธีการประเมินผลหลากหลาย</t>
  </si>
  <si>
    <t>3.  วิธีการประเมินผลสอดคล้องกับจุดประสงค์การเรียนรู้</t>
  </si>
  <si>
    <t>5.  นำผลการประเมินมาพัฒนาการเรียนรู้</t>
  </si>
  <si>
    <t xml:space="preserve">5.  การใช้สื่ออุปกรณ์การเรียนรู้
</t>
  </si>
  <si>
    <t>1.  มีการใช้สื่อ อุปกรณ์หรือแหล่งเรียนรู้</t>
  </si>
  <si>
    <t xml:space="preserve">2.  มีการกำหนดขั้นตอนหรือวิธีการใช้สื่อหรือแหล่งเรียนรู้ </t>
  </si>
  <si>
    <t>3.  มีการใช้สื่อ อุปกรณ์หรือแหล่งการเรียนรู้เหมาะสมกับ</t>
  </si>
  <si>
    <t xml:space="preserve">     กิจกรรมการเรียนรู้</t>
  </si>
  <si>
    <t>4.  มีสื่อ อุปกรณ์ แหล่งเรียนรู้</t>
  </si>
  <si>
    <t>5.  มีการพัฒนาสื่อ อุปกรณ์ แหล่งเรียนรู้</t>
  </si>
  <si>
    <t>สรุป :  การจัดทำแผนการจัดการเรียนรู้นี้ อยู่ในระดับคุณภาพ</t>
  </si>
  <si>
    <t>เกณฑ์การตัดสิน</t>
  </si>
  <si>
    <t>4  หมายถึง  มีการปฏิบัติอยู่ในระดับดีมาก</t>
  </si>
  <si>
    <t>3  หมายถึง  มีการปฏิบัติอยู่ในระดับดี</t>
  </si>
  <si>
    <t>2  หมายถึง  มีการปฏิบัติอยู่ในระดับปานกลาง</t>
  </si>
  <si>
    <t>1  หมายถึง  มีการปฏิบัติอยู่ในระดับปรับปรุง</t>
  </si>
  <si>
    <t>ระดับ 4 (ดีมาก)</t>
  </si>
  <si>
    <t>ระดับ 3 (ดี)</t>
  </si>
  <si>
    <t>ระดับ 2 (ปานกลาง)</t>
  </si>
  <si>
    <t>ระดับ 1 (ปรับปรุง)</t>
  </si>
  <si>
    <t>ผลการดำเนินงานตามมาตรฐานการศึกษา</t>
  </si>
  <si>
    <t xml:space="preserve">คำชี้แจง  </t>
  </si>
  <si>
    <t xml:space="preserve">   ลงในช่องระดับคุณภาพ</t>
  </si>
  <si>
    <t>3. เกณฑ์การตัดสิน</t>
  </si>
  <si>
    <t>5     หมายถึง    มีผลการปฏิบัติอยู่ในระดับดีมาก</t>
  </si>
  <si>
    <t>4     หมายถึง    มีผลการปฏิบัติอยู่ในระดับดี</t>
  </si>
  <si>
    <t>3     หมายถึง    มีผลการปฏิบัติอยู่ในระดับปานกลาง</t>
  </si>
  <si>
    <t>2     หมายถึง    มีผลการปฏิบัติอยู่ในระดับน้อย</t>
  </si>
  <si>
    <t>1     หมายถึง    มีผลการปฏิบัติอยู่ในระดับน้อยมาก</t>
  </si>
  <si>
    <t xml:space="preserve">มาตรฐานที่ 1  คุณภาพของผู้เรียน  </t>
  </si>
  <si>
    <t>ตัวบ่งชี้</t>
  </si>
  <si>
    <t>ระดับคุณภาพตัวบ่งชี้ /มาตรฐาน</t>
  </si>
  <si>
    <t>1.1 ผู้เรียนมีความสามารถในการอ่าน การเขียน  การสื่อสารและการคิดคำนวณ</t>
  </si>
  <si>
    <t>สรุปผลการประเมินมาตรฐานที่ 1</t>
  </si>
  <si>
    <t>กิจกรรม/โครงการ/หลักฐานร่องรอยที่ดำเนินการ</t>
  </si>
  <si>
    <t>ผลการดำเนินงาน</t>
  </si>
  <si>
    <t xml:space="preserve"> จุดเด่น</t>
  </si>
  <si>
    <t xml:space="preserve"> จุดที่ควรพัฒนา</t>
  </si>
  <si>
    <t xml:space="preserve"> - กิจกรรมลดเวลาเรียนเพิ่มเวลารู้</t>
  </si>
  <si>
    <t xml:space="preserve"> - กิจกรรมค่ายคุณธรรม</t>
  </si>
  <si>
    <t>อังกฤษ</t>
  </si>
  <si>
    <t xml:space="preserve">  นักเรียนมีสุขภาพสมบูรณ์แข็งแรง มีความภาคภูมิใจ</t>
  </si>
  <si>
    <t xml:space="preserve">  นักเรียนขาดทักษะด้านการสื่อสารภาษาไทย และภาษา</t>
  </si>
  <si>
    <t>สรุปผลการประเมินมาตรฐานที่ 2</t>
  </si>
  <si>
    <t xml:space="preserve"> - เก็บข้อมูลสารสนเทศด้วยคอมพิวเตอร์</t>
  </si>
  <si>
    <t xml:space="preserve"> - การพัฒนาบุคลากรด้านต่างๆ</t>
  </si>
  <si>
    <t>มาตรฐานที่ 3  กระบวนการจัดการเรียนการสอนที่เน้นผู้เรียนเป็นสำคัญ</t>
  </si>
  <si>
    <t>สรุปผลการประเมินมาตรฐานที่ 3</t>
  </si>
  <si>
    <t>ผลการประเมินสมรรถนะสำคัญของผู้เรียน</t>
  </si>
  <si>
    <t>จำนวนนักเรียน (คน)</t>
  </si>
  <si>
    <t>ความสามารถในการสื่อสาร</t>
  </si>
  <si>
    <t>ความสามารถในการคิด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</si>
  <si>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</si>
  <si>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</si>
  <si>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</si>
  <si>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ผลการประเมินสมรรถนะสำคัญของผู้เรียน พบว่า นักเรียนอยู่ในระดับ</t>
  </si>
  <si>
    <t>สมรรถนะสำคัญของผู้เรียน</t>
  </si>
  <si>
    <t>ระดับ</t>
  </si>
  <si>
    <t>ดีเยี่ยม</t>
  </si>
  <si>
    <t>ผลการประเมินการอ่านคิด วิเคราะห์และเขียน</t>
  </si>
  <si>
    <t>ผลการประเมิน (คน)</t>
  </si>
  <si>
    <t>ดีเยี่ยม (3)</t>
  </si>
  <si>
    <t>ผ่าน (1)</t>
  </si>
  <si>
    <t>ไม่ผ่าน (0)</t>
  </si>
  <si>
    <t>ดี (2)</t>
  </si>
  <si>
    <t>ผลการประเมินการอ่านคิด วิเคราะห์และเขียน พบว่า นักเรียนอยู่ในระดับ</t>
  </si>
  <si>
    <t>ผลการประเมินคุณลักษณะอันพึงประสงค์</t>
  </si>
  <si>
    <t>คุณลักษณะอันพึงประสงค์</t>
  </si>
  <si>
    <t>ผลการประเมินคุณลักษณะอันพึงประสงค์พบว่า นักเรียนอยู่ในระดับ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</si>
  <si>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</si>
  <si>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</si>
  <si>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</si>
  <si>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</si>
  <si>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</si>
  <si>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มุ่งมั่นในการทำงาน</t>
  </si>
  <si>
    <t>รักความเป็นไทย</t>
  </si>
  <si>
    <t>มีจิตสาธารณะ</t>
  </si>
  <si>
    <t>การรับรองรายงานการประเมินตนเอง</t>
  </si>
  <si>
    <t>หัวหน้ากลุ่มสาระการเรียนรู้</t>
  </si>
  <si>
    <t>(</t>
  </si>
  <si>
    <t>)</t>
  </si>
  <si>
    <t>/</t>
  </si>
  <si>
    <t>ผู้รับรองข้อมูล</t>
  </si>
  <si>
    <t>หัวหน้า/รองผู้อำนวยการ</t>
  </si>
  <si>
    <t>คณิตศาสตร์</t>
  </si>
  <si>
    <t>สำเนาคำสั่ง</t>
  </si>
  <si>
    <t>-</t>
  </si>
  <si>
    <t>สำเนาเกียรติบัตร  ประกาศนียบัตร  วุฒิบัตร</t>
  </si>
  <si>
    <t>สำเนาโล่รางวัล</t>
  </si>
  <si>
    <t>สำเนารูปภาพกิจกรรม</t>
  </si>
  <si>
    <t>อื่น ๆ ที่เกี่ยวข้อง</t>
  </si>
  <si>
    <t xml:space="preserve"> (Self Assessment Report : SAR)</t>
  </si>
  <si>
    <t>นางสาวนฤมล   สุดเงิน</t>
  </si>
  <si>
    <t>ครู</t>
  </si>
  <si>
    <t>โรงเรียนศรีสำโรงชนูปถัมภ์</t>
  </si>
  <si>
    <t>สำนักงานเขตพื้นที่การศึกษามัธยมศึกษา เขต 38</t>
  </si>
  <si>
    <t>นางสาวนฤมล</t>
  </si>
  <si>
    <t>สุดเงิน</t>
  </si>
  <si>
    <t>การวิจัยและประเมินผลการศึกษา</t>
  </si>
  <si>
    <t>ม.นเรศวร</t>
  </si>
  <si>
    <t>ครูชำนาญการพิเศษ</t>
  </si>
  <si>
    <t>งานแนะแนวการศึกษา/งานประกันคุณภาพ</t>
  </si>
  <si>
    <t>ศรีสำโรงชนูปถัมภ์</t>
  </si>
  <si>
    <t>ศรีสำโรง</t>
  </si>
  <si>
    <t>สุโขทัย</t>
  </si>
  <si>
    <t>มัธยมศึกษา</t>
  </si>
  <si>
    <t>ค21101</t>
  </si>
  <si>
    <t>คณิตศาสตร์ 1</t>
  </si>
  <si>
    <t>ค30201</t>
  </si>
  <si>
    <t>คณิตศาสตร์เพิ่มเติม 1</t>
  </si>
  <si>
    <t>ม.5/1-5/3</t>
  </si>
  <si>
    <t>ค21102</t>
  </si>
  <si>
    <t>ค30203</t>
  </si>
  <si>
    <t>คณิตศาสตร์ 2</t>
  </si>
  <si>
    <t>คณิตศาสตร์เพิ่มเติม 3</t>
  </si>
  <si>
    <t>ม.2</t>
  </si>
  <si>
    <t>มัธยมศึกษาปีที่ 5/3</t>
  </si>
  <si>
    <t>งานแนะแนว</t>
  </si>
  <si>
    <t>ม.1</t>
  </si>
  <si>
    <t>6 เล่ม</t>
  </si>
  <si>
    <t>ชุดกิจกรรมการเรียนรู้แบบร่วมมือเรื่องเลขยกกำลัง</t>
  </si>
  <si>
    <t>แบบฝึกทักษะเรื่องระบบจำนวนจริง</t>
  </si>
  <si>
    <t>แบบฝึกทักษะเรื่องเมทริกซ์</t>
  </si>
  <si>
    <t>1  เล่ม</t>
  </si>
  <si>
    <t>การสอนเป็นภาษาอังกฤษ EIS</t>
  </si>
  <si>
    <t>สวนพฤษศาสตร์</t>
  </si>
  <si>
    <t>รายงานผลการใช้แบบฝึกทักษะคณิตศาสตร์เรื่อง ระบบจำนวนเต็ม</t>
  </si>
  <si>
    <t>สพม.38</t>
  </si>
  <si>
    <t>ปฏิบัติหน้าที่หัวหน้างานประกันคุณภาพ</t>
  </si>
  <si>
    <t>ปฏิบัติหน้าที่การสอนกลุ่มสาระการเรียนรู้คณิตศาสตร์</t>
  </si>
  <si>
    <t>ปฏิบัติหน้าที่งานแนะแนว</t>
  </si>
  <si>
    <t>พฤหัสบดี</t>
  </si>
  <si>
    <t>4.  สอดคล้องกับผลการเรียนรู้</t>
  </si>
  <si>
    <t xml:space="preserve"> - กิจกรรมโรงเรียนสีขาว</t>
  </si>
  <si>
    <t xml:space="preserve"> - กิจกรรมทัศนศึกษา</t>
  </si>
  <si>
    <t>- กิจกรรมการแข่งขันกีฬาสีภายใน</t>
  </si>
  <si>
    <t>- กิจกรรมแห่เทียนจำนำพรรษา</t>
  </si>
  <si>
    <t xml:space="preserve"> - กิจกรรมเข้าค่ายวิชาการ</t>
  </si>
  <si>
    <t>- กิจกรรมหนึ่งคน  หนึ่งปี  หนึ่งโครงงาน</t>
  </si>
  <si>
    <t>- กิจกรรมการจัดการเรียนการสอน</t>
  </si>
  <si>
    <t>- กิจกรรมแนะแนวการศึกษาต่อนักเรียนชั้น ม.3 และม.6</t>
  </si>
  <si>
    <t>ในความเป็นไทย มีความสามัคคี สามารถนำเสนอผลจาก</t>
  </si>
  <si>
    <t>การศึกษาค้นคว้าโดยใช้เทคโนโลยีได้อย่างเหมาะสม</t>
  </si>
  <si>
    <t xml:space="preserve"> สถานศึกษาได้รับการสนับสนุนจากชุมชนและศิษย์เก่า</t>
  </si>
  <si>
    <t>- การมอบทุนการศึกษาจากศิษย์เก่า</t>
  </si>
  <si>
    <t>- กิจกรรมการทอดผ้าป่าเพื่อสร้างซุ้มพระ</t>
  </si>
  <si>
    <t>- การรับมอบเงินเพื่อพัฒนาห้องสมุด</t>
  </si>
  <si>
    <t>การระดมทุนจากหน่วยงานภายนอก  รวมทั้งการจัด</t>
  </si>
  <si>
    <t>เก็บข้อมูลสารสนเทศให้ทันสมัย</t>
  </si>
  <si>
    <t>- แผนการจัดการเรียนรู้</t>
  </si>
  <si>
    <t>- แบบวิเคราะห์ผู้เรียน</t>
  </si>
  <si>
    <t>- ปพ.6</t>
  </si>
  <si>
    <t>- เครื่องมือวัดและประเมินผล</t>
  </si>
  <si>
    <t>ผู้เรียนมีส่วนร่วมในการวิเคราะห์ตนเอง  มีการจัดกระบวน</t>
  </si>
  <si>
    <t>การเรียนรู้ที่ช่วยพัฒนาการคิดวิเคราะห์  มีการวัดและ</t>
  </si>
  <si>
    <t>ประเมินผลผู้เรียนอย่างเป็นระบบ  ใช้การประเมินตาม</t>
  </si>
  <si>
    <t>สภาพจริงและมีการให้ข้อมูลย้อนกลับแก่ผู้เรียน</t>
  </si>
  <si>
    <t xml:space="preserve">    ควรมีการบูรณาการใช้แหล่งเรียนรู้ภายนอกโรงเรียน</t>
  </si>
  <si>
    <t>รวมถึงการนำภูมิปัญญาท้องถิ่นมามีส่วนร่วมในการจัด</t>
  </si>
  <si>
    <t>การศึกษา</t>
  </si>
  <si>
    <t>- การประชุมคณะกรรมการสถานศึกษาขั้นพื้นฐาน</t>
  </si>
  <si>
    <t>ม.1/1</t>
  </si>
  <si>
    <t>ม.5/1</t>
  </si>
  <si>
    <t>ม.5/2</t>
  </si>
  <si>
    <t>ม.5/3</t>
  </si>
  <si>
    <t>นางสาวอัมพวัน   ด่วนเดิน</t>
  </si>
  <si>
    <t>นายมนตรี    คงเจริญ</t>
  </si>
  <si>
    <t>ผู้อำนวยการโรงเรียนศรีสำโรงชนูปถัมภ์</t>
  </si>
  <si>
    <t>ลาคลอด</t>
  </si>
  <si>
    <t>บริหารวิชาการ/บริหารงบประมาณ</t>
  </si>
  <si>
    <t>หัวหน้างานประกันคุณภาพ</t>
  </si>
  <si>
    <t>งานระบบดูแลช่วยเหลือนักเรียน</t>
  </si>
  <si>
    <t>บริหารวิชาการ</t>
  </si>
  <si>
    <t>ส่งเสริมพฤติกรรมนักเรียน</t>
  </si>
  <si>
    <t>งานสารสนเทศฝ่ายวิชาการ</t>
  </si>
  <si>
    <t>เกียรติบัตร</t>
  </si>
  <si>
    <t>สพฐ.</t>
  </si>
  <si>
    <t>9 ต.ค. 60</t>
  </si>
  <si>
    <t>คณะกรรมการตัดสินกิจกรรมอัจฉริยภาพคณิตศาสตร์</t>
  </si>
  <si>
    <t>ระดับ มัธยมศึกษาตอนปลาย งานศิลปหัตถกรรม</t>
  </si>
  <si>
    <t>นักเรียน  ระดับเขตพื้นที่การศึกษา</t>
  </si>
  <si>
    <t>คณะกรรมการตัดสินกิจกรรมซูโดกุ  ระดับชั้น</t>
  </si>
  <si>
    <t>มัธยมศึกษาตอนปลาย งานศิลปหัตถกรรมภาคเหนือ</t>
  </si>
  <si>
    <t>สพม.40</t>
  </si>
  <si>
    <t>15 ธ.ค. 60</t>
  </si>
  <si>
    <t xml:space="preserve"> - การประชุมผู้ปกครองนักเรียน</t>
  </si>
  <si>
    <t>- ผลงานนักเรียน</t>
  </si>
  <si>
    <t>- โครงการหนึ่งคน หนึ่งปี หนึ่งโครงงาน</t>
  </si>
  <si>
    <t>ชั้นมัธยมศึกษาปีที่ 1/1</t>
  </si>
  <si>
    <t>ชั้นมัธยมศึกษาปีที่ 5/1</t>
  </si>
  <si>
    <t>ชั้นมัธยมศึกษาปีที่ 1/4</t>
  </si>
  <si>
    <t>ชั้นมัธยมศึกษาปีที่ 1/3</t>
  </si>
  <si>
    <t>ชั้นมัธยมศึกษาปีที่ 1/5</t>
  </si>
  <si>
    <t>ชั้นมัธยมศึกษาปีที่ 5/2</t>
  </si>
  <si>
    <t>ชั้นมัธยมศึกษาปีที่ 5/3</t>
  </si>
  <si>
    <t>มัธยมศึกษาปีที่ 1/1</t>
  </si>
  <si>
    <t>มัธยมศึกษาปีที่ 5/1</t>
  </si>
  <si>
    <t>มัธยมศึกษาปีที่ 5/2</t>
  </si>
  <si>
    <t>ครูผู้ฝึกสอนนักเรียนร่วมแข่งขันกิจกรรม</t>
  </si>
  <si>
    <t>อัจฉริยภาพคณิตศาสตร์  ระดับ ม.ปลาย</t>
  </si>
  <si>
    <t>รางวัลเหรียญทองแดง  รองชนะเลิศอันดับ 1</t>
  </si>
  <si>
    <t>9  ตุลาคม 2560</t>
  </si>
  <si>
    <t>ม.1/3</t>
  </si>
  <si>
    <t>ม.1/4</t>
  </si>
  <si>
    <t>ม.1/1-1/2</t>
  </si>
  <si>
    <t>แบบฝึกทักษะคณิตศาสตร์เรื่องสมการเชิงเส้นตัวแปรเดียว</t>
  </si>
  <si>
    <t>5 เล่ม</t>
  </si>
  <si>
    <t>แบบฝึกทักษะเรื่องอัตราส่วนและร้อยละ</t>
  </si>
  <si>
    <t>6  เล่ม</t>
  </si>
  <si>
    <t>แบบฝึกทักษะเรื่องระบบจำนวนเต็ม</t>
  </si>
  <si>
    <t>ชุมชนของนักเรียน</t>
  </si>
  <si>
    <t>รอบรู้เรื่องปุ๋ย(อัตราส่วนและร้อยละ)</t>
  </si>
  <si>
    <t>ชุมชนและสังคม</t>
  </si>
  <si>
    <t>การสำรวจเรื่องที่นักเรียนสนใจ(สถิต 1)</t>
  </si>
  <si>
    <t>28 - 29 ก.ค. 61</t>
  </si>
  <si>
    <t>โรงแรมท๊อปแลนด์</t>
  </si>
  <si>
    <t>จ.พิษณุโลก</t>
  </si>
  <si>
    <t>25 - 26 ส.ค. 61</t>
  </si>
  <si>
    <t>การออกแบบกิจกรรมการเรียนรู้</t>
  </si>
  <si>
    <t>เพื่อพัฒนาทักษะกระบวนการ</t>
  </si>
  <si>
    <t>และโครงงานคณิตศาสตร์</t>
  </si>
  <si>
    <t>การพัฒนาทักษะการคิดเชิง</t>
  </si>
  <si>
    <t>สร้างสรรค์</t>
  </si>
  <si>
    <t>รายงานการประเมินตนเอง (Self Assessment Report : SAR) เป็นการประเมินผลการปฏิบัติงานตาม</t>
  </si>
  <si>
    <t>1.2 ความสามารถในการคิดวิเคราะห์ คิดอย่างมีวิจารณญาณ อภิปรายแลกเปลี่ยน
     ความคิดเห็น  และแก้ปัญหา</t>
  </si>
  <si>
    <t>1.3 มีความสามารถในการสร้างนวัตกรรม</t>
  </si>
  <si>
    <t>1.4 ความสามารถในการใช้เทคโนโลยีสารสนเทศและการสื่อสาร</t>
  </si>
  <si>
    <t>1.5 มีผลสัมฤทธิ์ทางการเรียนตามหลักสูตรสถานศึกษา</t>
  </si>
  <si>
    <t>1.6 มีความรู้  ทักษะพื้นฐาน  และเจตคติที่ดีต่องานอาชีพ</t>
  </si>
  <si>
    <t xml:space="preserve">1.7 การมีคุณลักษณะและค่านิยมที่ดีตามที่สถานศึกษากำหนด </t>
  </si>
  <si>
    <t>1.8 ความภูมิใจในท้องถิ่นและความเป็นไทย</t>
  </si>
  <si>
    <t xml:space="preserve">1.9 การยอมรับที่จะอยู่ร่วมกันบนความแตกต่างและความหลากหลาย    
</t>
  </si>
  <si>
    <t>1.10  สุขภาวะทางร่างกาย และจิตสังคม</t>
  </si>
  <si>
    <t>1.11  นิสัยรักการอ่าน</t>
  </si>
  <si>
    <t>มาตรฐานที่ 2  กระบวนการบริหารและการจัดการ</t>
  </si>
  <si>
    <t xml:space="preserve">2.1 มีเป้าหมาย วิสัยทัศน์ และพันธกิจที่สถานศึกษากำหนดชัดเจน
</t>
  </si>
  <si>
    <t xml:space="preserve">2.2 มีระบบบริหารจัดการคุณภาพของสถานศึกษา
</t>
  </si>
  <si>
    <t xml:space="preserve">2.3 ดำเนินงานพัฒนาวิชาการที่เน้นคุณภาพผู้เรียนรอบด้านตามหลักสูตรสถานศึกษาและ
     ทุกกลุ่มเป้าหมาย
</t>
  </si>
  <si>
    <t xml:space="preserve">2.4 พัฒนาครูและบุคลากรให้มีความเชี่ยวชาญทางวิชาชีพ
</t>
  </si>
  <si>
    <t xml:space="preserve">2.5 จัดสภาพแวดล้อมทางกายภาพและสังคมที่เอื้อต่อการจัดการเรียนรู้อย่างมีคุณภาพ
</t>
  </si>
  <si>
    <t xml:space="preserve">2.6 จัดระบบเทคโนโลยีสารสนเทศเพื่อสนับสนุนการบริหารจัดการและการจัดการเรียนรู้
</t>
  </si>
  <si>
    <t xml:space="preserve">3.2  ใช้สื่อ  เทคโนโลยีสารสนเทศ  และแหล่งเรียนรู้ที่เอื้อต่อการจัดการเรียนรู้
</t>
  </si>
  <si>
    <t xml:space="preserve">3.1  จัดการเรียนรู้ผ่านกระบวนการคิดและปฏิบัติจริง  และสามารถนำไปประยุกต์ใช้ในชีวิตได้
</t>
  </si>
  <si>
    <t xml:space="preserve">3.3 มีการบริหารจัดการชั้นเรียนเชิงบวก
</t>
  </si>
  <si>
    <t xml:space="preserve">3.4 ตรวจสอบและประเมินผู้เรียนอย่างเป็นระบบ และนำผลมาพัฒนาผู้เรียน
</t>
  </si>
  <si>
    <t xml:space="preserve">3.5 มีการแลกเปลี่ยนเรียนรู้และให้ข้อมูลย้อนกลับเพื่อพัฒนาและปรับปรุงการจัดการเรียนรู้
</t>
  </si>
  <si>
    <r>
      <t xml:space="preserve">2. มาตรฐานที่ 1-3  ประเมินผลแล้วจะได้ผลระดับคุณภาพตัวบ่งชี้/มาตรฐาน แล้วทำเครื่องหมาย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</t>
    </r>
  </si>
  <si>
    <t>ตอนที่  1  ข้อมูลส่วนตัว</t>
  </si>
  <si>
    <t>ตอนที่  2  ผลการดำเนินงานตามมาตรฐานการศึกษา</t>
  </si>
  <si>
    <t>ตอนที่  1  :  ข้อมูลส่วนตัว</t>
  </si>
  <si>
    <t>1.1  ข้อมูลทั่วไป</t>
  </si>
  <si>
    <t>1.2   ข้อมูลการปฏิบัติหน้าที่</t>
  </si>
  <si>
    <t>1.2.3  ปฏิบัติหน้าที่ครูที่ปรึกษา</t>
  </si>
  <si>
    <t>1.3  การจัดกิจกรรมการเรียนการสอน</t>
  </si>
  <si>
    <t>1.3.1  จัดทำแผนการจัดการเรียนรู้     ดังนี้</t>
  </si>
  <si>
    <t xml:space="preserve">1.3.2  ผลิตสื่อ / นวัตกรรม            </t>
  </si>
  <si>
    <t>1.3.3  จัดทำหน่วยการเรียนรู้แบบบูรณาการ (สวนพฤกษศาสตร์, เศรษฐกิจพอเพียง) ได้แก่</t>
  </si>
  <si>
    <t>1.3.4  จัดทำวิจัยในชั้นเรียน จำนวน</t>
  </si>
  <si>
    <t>1.3.5  การนำ/มอบหมายงาน นักเรียนไปศึกษาค้นคว้า/ใช้แหล่งเรียนรู้นอกโรงเรียนจำนวนครั้ง  ดังนี้</t>
  </si>
  <si>
    <t>1.3.6  เชิญวิทยากรภายนอกมาให้ความรู้แก่นักเรียน จำนวน</t>
  </si>
  <si>
    <t>1.3.7  รูปแบบ / วิธีการจัดกิจกรรมการเรียนการสอนที่ครูใช้ คือ ข้อใดบ้าง (ตอบได้มากกว่า 1 ข้อ)</t>
  </si>
  <si>
    <t>1.3.10  การได้รับรางวัล / ประกาศเกียรติคุณ / ผลงานดีเด่น / เกียรติประวัติที่ปรากฏต่อสาธารณชน</t>
  </si>
  <si>
    <t>1.3.11  การได้รับเชิญเป็นวิทยากร/กรรมการตัดสินภายในและภายนอกสถานศึกษา</t>
  </si>
  <si>
    <r>
      <t xml:space="preserve">1.3.8  สภาพการปฏิบัติงานสอน  เขียนเครื่องหมาย 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ในช่องที่ตรงกับความเป็นจริงที่ท่านปฏิบัติอยู่  </t>
    </r>
  </si>
  <si>
    <t xml:space="preserve">1.3.9  การพัฒนาตนเอง  (การเข้าร่วมกิจกรรมทางวิชาการ /  การเข้าร่วมอบรม  /  ประชุมสัมมนา   / </t>
  </si>
  <si>
    <t>1.4  ผลการปฏิบัติงาน</t>
  </si>
  <si>
    <t xml:space="preserve">1.4.1  การปฏิบัติหน้าที่จัดกิจกรรมการเรียนการสอนประจำปีการศึกษา  ปรากฏผลดังนี้ </t>
  </si>
  <si>
    <t>1.4.2  การปฏิบัติงานหน้าที่พิเศษ  ปรากฏผลดังนี้ (หลักฐานปรากฏในภาคผนวก)</t>
  </si>
  <si>
    <r>
      <t xml:space="preserve">1.5 ผลการประเมินการสอนของครูโดยนักเรียน </t>
    </r>
    <r>
      <rPr>
        <sz val="16"/>
        <rFont val="TH SarabunPSK"/>
        <family val="2"/>
      </rPr>
      <t>(หลักฐานแสดงความพึงพอใจต่อการเรียนการสอน)</t>
    </r>
  </si>
  <si>
    <t>1.6  การประเมินตนเองเกี่ยวกับการจัดทำแผนการจัดการเรียนรู้ที่เน้นผู้เรียนเป็นสำคัญ</t>
  </si>
  <si>
    <t>ตอนที่ 2</t>
  </si>
  <si>
    <t>การเลื่อนขั้นเงินเดือนในรอบ 5 ปีที่ผ่านมา</t>
  </si>
  <si>
    <t>ปีงบประมาณ พ.ศ.</t>
  </si>
  <si>
    <t>ตำแหน่ง / อันดับ</t>
  </si>
  <si>
    <t>จำนวนขั้น</t>
  </si>
  <si>
    <t>ครู ค.ศ.3</t>
  </si>
  <si>
    <t>นไตรรงค์   กล่ำบุตร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</si>
</sst>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dd\ mmmm\ yyyy"/>
    <numFmt numFmtId="188" formatCode="_-* #,##0_-;\-* #,##0_-;_-* &quot;-&quot;??_-;_-@_-"/>
    <numFmt numFmtId="189" formatCode="d\ mmmm\ yyyy"/>
    <numFmt numFmtId="190" formatCode="dd/mm/yyyy"/>
  </numFmts>
  <fonts count="2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Wingdings 2"/>
      <family val="1"/>
      <charset val="2"/>
    </font>
    <font>
      <b/>
      <sz val="16"/>
      <name val="TH SarabunPSK"/>
      <family val="2"/>
    </font>
    <font>
      <sz val="16"/>
      <name val="Wingdings 2"/>
      <family val="1"/>
      <charset val="2"/>
    </font>
    <font>
      <sz val="16"/>
      <color rgb="FFFF0000"/>
      <name val="Wingdings 2"/>
      <family val="1"/>
      <charset val="2"/>
    </font>
    <font>
      <sz val="14"/>
      <name val="TH SarabunPSK"/>
      <family val="2"/>
    </font>
    <font>
      <sz val="14"/>
      <color rgb="FFFF0000"/>
      <name val="Wingdings 2"/>
      <family val="1"/>
      <charset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28"/>
      <color theme="1"/>
      <name val="TH SarabunPSK"/>
      <family val="2"/>
    </font>
    <font>
      <b/>
      <sz val="22"/>
      <color theme="1"/>
      <name val="TH SarabunPSK"/>
      <family val="2"/>
    </font>
    <font>
      <sz val="14"/>
      <name val="Wingdings 2"/>
      <family val="1"/>
      <charset val="2"/>
    </font>
    <font>
      <b/>
      <sz val="24"/>
      <name val="TH SarabunPSK"/>
      <family val="2"/>
    </font>
    <font>
      <b/>
      <sz val="22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3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43" fontId="1" fillId="0" borderId="1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2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/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2" fontId="5" fillId="0" borderId="8" xfId="0" applyNumberFormat="1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vertical="center" shrinkToFit="1"/>
    </xf>
    <xf numFmtId="2" fontId="5" fillId="0" borderId="11" xfId="0" applyNumberFormat="1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top" wrapTex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1" fillId="0" borderId="13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center" wrapText="1" shrinkToFit="1"/>
    </xf>
    <xf numFmtId="0" fontId="11" fillId="0" borderId="13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top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vertical="center" shrinkToFit="1"/>
    </xf>
    <xf numFmtId="18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189" fontId="1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/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7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indent="4" shrinkToFit="1"/>
    </xf>
    <xf numFmtId="0" fontId="3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9" fontId="4" fillId="0" borderId="14" xfId="0" applyNumberFormat="1" applyFont="1" applyFill="1" applyBorder="1" applyAlignment="1">
      <alignment horizontal="center" vertical="center"/>
    </xf>
    <xf numFmtId="189" fontId="4" fillId="0" borderId="15" xfId="0" applyNumberFormat="1" applyFont="1" applyFill="1" applyBorder="1" applyAlignment="1">
      <alignment horizontal="center" vertical="center"/>
    </xf>
    <xf numFmtId="189" fontId="4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89" fontId="5" fillId="0" borderId="14" xfId="0" applyNumberFormat="1" applyFont="1" applyFill="1" applyBorder="1" applyAlignment="1">
      <alignment horizontal="center" vertical="center"/>
    </xf>
    <xf numFmtId="189" fontId="5" fillId="0" borderId="15" xfId="0" applyNumberFormat="1" applyFont="1" applyFill="1" applyBorder="1" applyAlignment="1">
      <alignment horizontal="center" vertical="center"/>
    </xf>
    <xf numFmtId="189" fontId="5" fillId="0" borderId="1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9" fontId="4" fillId="0" borderId="1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43" fontId="4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88" fontId="4" fillId="0" borderId="1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left" vertical="center" indent="1" shrinkToFit="1"/>
    </xf>
    <xf numFmtId="49" fontId="4" fillId="0" borderId="15" xfId="0" applyNumberFormat="1" applyFont="1" applyFill="1" applyBorder="1" applyAlignment="1">
      <alignment horizontal="left" vertical="center" indent="1" shrinkToFit="1"/>
    </xf>
    <xf numFmtId="49" fontId="4" fillId="0" borderId="16" xfId="0" applyNumberFormat="1" applyFont="1" applyFill="1" applyBorder="1" applyAlignment="1">
      <alignment horizontal="left" vertical="center" indent="1" shrinkToFit="1"/>
    </xf>
    <xf numFmtId="0" fontId="4" fillId="0" borderId="15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5" fontId="1" fillId="0" borderId="14" xfId="0" applyNumberFormat="1" applyFont="1" applyFill="1" applyBorder="1" applyAlignment="1">
      <alignment horizontal="center"/>
    </xf>
    <xf numFmtId="15" fontId="1" fillId="0" borderId="15" xfId="0" applyNumberFormat="1" applyFont="1" applyFill="1" applyBorder="1" applyAlignment="1">
      <alignment horizontal="center"/>
    </xf>
    <xf numFmtId="15" fontId="1" fillId="0" borderId="16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15" fontId="1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0" fontId="4" fillId="0" borderId="14" xfId="0" applyNumberFormat="1" applyFont="1" applyFill="1" applyBorder="1" applyAlignment="1">
      <alignment horizontal="left" vertical="center" indent="1" shrinkToFit="1"/>
    </xf>
    <xf numFmtId="0" fontId="4" fillId="0" borderId="15" xfId="0" applyNumberFormat="1" applyFont="1" applyFill="1" applyBorder="1" applyAlignment="1">
      <alignment horizontal="left" vertical="center" indent="1" shrinkToFit="1"/>
    </xf>
    <xf numFmtId="0" fontId="4" fillId="0" borderId="16" xfId="0" applyNumberFormat="1" applyFont="1" applyFill="1" applyBorder="1" applyAlignment="1">
      <alignment horizontal="left" vertical="center" inden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indent="1" shrinkToFit="1"/>
    </xf>
    <xf numFmtId="0" fontId="5" fillId="0" borderId="15" xfId="0" applyFont="1" applyFill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left" vertical="center" indent="1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left" vertical="center" indent="1" shrinkToFit="1"/>
    </xf>
    <xf numFmtId="49" fontId="5" fillId="0" borderId="14" xfId="0" applyNumberFormat="1" applyFont="1" applyFill="1" applyBorder="1" applyAlignment="1">
      <alignment horizontal="left" vertical="center" indent="1" shrinkToFit="1"/>
    </xf>
    <xf numFmtId="49" fontId="5" fillId="0" borderId="15" xfId="0" applyNumberFormat="1" applyFont="1" applyFill="1" applyBorder="1" applyAlignment="1">
      <alignment horizontal="left" vertical="center" indent="1" shrinkToFit="1"/>
    </xf>
    <xf numFmtId="49" fontId="5" fillId="0" borderId="16" xfId="0" applyNumberFormat="1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left" vertical="center" indent="1" shrinkToFit="1"/>
    </xf>
    <xf numFmtId="0" fontId="4" fillId="0" borderId="15" xfId="0" applyFont="1" applyFill="1" applyBorder="1" applyAlignment="1">
      <alignment horizontal="left" vertical="center" indent="1" shrinkToFit="1"/>
    </xf>
    <xf numFmtId="0" fontId="4" fillId="0" borderId="16" xfId="0" applyFont="1" applyFill="1" applyBorder="1" applyAlignment="1">
      <alignment horizontal="left" vertical="center" indent="1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indent="1" shrinkToFit="1"/>
    </xf>
    <xf numFmtId="0" fontId="4" fillId="0" borderId="1" xfId="0" applyFont="1" applyFill="1" applyBorder="1" applyAlignment="1">
      <alignment horizontal="center" vertical="center"/>
    </xf>
    <xf numFmtId="189" fontId="4" fillId="0" borderId="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5" xfId="0" applyNumberFormat="1" applyFont="1" applyFill="1" applyBorder="1" applyAlignment="1">
      <alignment horizontal="left" vertical="center" shrinkToFit="1"/>
    </xf>
    <xf numFmtId="0" fontId="4" fillId="0" borderId="16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9" fillId="0" borderId="14" xfId="0" applyNumberFormat="1" applyFont="1" applyFill="1" applyBorder="1" applyAlignment="1">
      <alignment horizontal="center" vertical="center" shrinkToFit="1"/>
    </xf>
    <xf numFmtId="0" fontId="9" fillId="0" borderId="16" xfId="0" applyNumberFormat="1" applyFont="1" applyFill="1" applyBorder="1" applyAlignment="1">
      <alignment horizontal="center" vertical="center" shrinkToFit="1"/>
    </xf>
    <xf numFmtId="0" fontId="10" fillId="0" borderId="14" xfId="0" applyNumberFormat="1" applyFont="1" applyFill="1" applyBorder="1" applyAlignment="1">
      <alignment horizontal="center" vertical="center" shrinkToFit="1"/>
    </xf>
    <xf numFmtId="0" fontId="10" fillId="0" borderId="1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4" fillId="0" borderId="14" xfId="0" applyNumberFormat="1" applyFont="1" applyFill="1" applyBorder="1" applyAlignment="1">
      <alignment horizontal="center" vertical="center" shrinkToFit="1"/>
    </xf>
    <xf numFmtId="190" fontId="4" fillId="0" borderId="15" xfId="0" applyNumberFormat="1" applyFont="1" applyFill="1" applyBorder="1" applyAlignment="1">
      <alignment horizontal="center" vertical="center" shrinkToFit="1"/>
    </xf>
    <xf numFmtId="190" fontId="4" fillId="0" borderId="16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5" fontId="4" fillId="0" borderId="1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/>
    </xf>
    <xf numFmtId="0" fontId="8" fillId="0" borderId="14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center" vertical="center" shrinkToFit="1"/>
    </xf>
    <xf numFmtId="2" fontId="5" fillId="0" borderId="17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90" fontId="4" fillId="0" borderId="14" xfId="0" applyNumberFormat="1" applyFont="1" applyFill="1" applyBorder="1" applyAlignment="1">
      <alignment horizontal="left" vertical="center" shrinkToFit="1"/>
    </xf>
    <xf numFmtId="190" fontId="4" fillId="0" borderId="15" xfId="0" applyNumberFormat="1" applyFont="1" applyFill="1" applyBorder="1" applyAlignment="1">
      <alignment horizontal="left" vertical="center" shrinkToFit="1"/>
    </xf>
    <xf numFmtId="190" fontId="4" fillId="0" borderId="16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190" fontId="4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90" fontId="5" fillId="0" borderId="4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left" vertical="top" wrapText="1" shrinkToFit="1"/>
    </xf>
    <xf numFmtId="0" fontId="11" fillId="0" borderId="15" xfId="0" applyFont="1" applyFill="1" applyBorder="1" applyAlignment="1">
      <alignment horizontal="left" vertical="top" wrapText="1" shrinkToFit="1"/>
    </xf>
    <xf numFmtId="0" fontId="11" fillId="0" borderId="16" xfId="0" applyFont="1" applyFill="1" applyBorder="1" applyAlignment="1">
      <alignment horizontal="left" vertical="top" wrapText="1" shrinkToFit="1"/>
    </xf>
    <xf numFmtId="0" fontId="11" fillId="0" borderId="14" xfId="0" applyFont="1" applyFill="1" applyBorder="1" applyAlignment="1">
      <alignment horizontal="left" vertical="center" wrapText="1" shrinkToFit="1"/>
    </xf>
    <xf numFmtId="0" fontId="11" fillId="0" borderId="15" xfId="0" applyFont="1" applyFill="1" applyBorder="1" applyAlignment="1">
      <alignment horizontal="left" vertical="center" wrapText="1" shrinkToFit="1"/>
    </xf>
    <xf numFmtId="0" fontId="11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indent="2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19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top" inden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7" fillId="0" borderId="20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left" vertical="top" shrinkToFit="1"/>
    </xf>
    <xf numFmtId="0" fontId="11" fillId="0" borderId="0" xfId="0" applyFont="1" applyFill="1" applyBorder="1" applyAlignment="1">
      <alignment horizontal="left" vertical="top" shrinkToFit="1"/>
    </xf>
    <xf numFmtId="0" fontId="11" fillId="0" borderId="6" xfId="0" applyFont="1" applyFill="1" applyBorder="1" applyAlignment="1">
      <alignment horizontal="left" vertical="top" shrinkToFit="1"/>
    </xf>
    <xf numFmtId="0" fontId="11" fillId="0" borderId="7" xfId="0" applyFont="1" applyFill="1" applyBorder="1" applyAlignment="1">
      <alignment horizontal="left" vertical="top" shrinkToFit="1"/>
    </xf>
    <xf numFmtId="0" fontId="11" fillId="0" borderId="8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wrapText="1" shrinkToFit="1"/>
    </xf>
    <xf numFmtId="0" fontId="11" fillId="0" borderId="11" xfId="0" applyFont="1" applyFill="1" applyBorder="1" applyAlignment="1">
      <alignment horizontal="left" vertical="top" wrapText="1" shrinkToFit="1"/>
    </xf>
    <xf numFmtId="0" fontId="11" fillId="0" borderId="9" xfId="0" applyFont="1" applyFill="1" applyBorder="1" applyAlignment="1">
      <alignment horizontal="left" vertical="top" indent="1" shrinkToFit="1"/>
    </xf>
    <xf numFmtId="0" fontId="11" fillId="0" borderId="10" xfId="0" applyFont="1" applyFill="1" applyBorder="1" applyAlignment="1">
      <alignment horizontal="left" vertical="top" indent="1" shrinkToFit="1"/>
    </xf>
    <xf numFmtId="0" fontId="11" fillId="0" borderId="9" xfId="0" applyFont="1" applyFill="1" applyBorder="1" applyAlignment="1">
      <alignment horizontal="left" vertical="center" wrapText="1" shrinkToFit="1"/>
    </xf>
    <xf numFmtId="0" fontId="11" fillId="0" borderId="10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indent="1" shrinkToFit="1"/>
    </xf>
    <xf numFmtId="0" fontId="11" fillId="0" borderId="0" xfId="0" applyFont="1" applyFill="1" applyBorder="1" applyAlignment="1">
      <alignment horizontal="left" vertical="center" wrapText="1" indent="1" shrinkToFit="1"/>
    </xf>
    <xf numFmtId="0" fontId="11" fillId="0" borderId="19" xfId="0" applyFont="1" applyFill="1" applyBorder="1" applyAlignment="1">
      <alignment horizontal="left" vertical="center" wrapText="1" indent="1" shrinkToFit="1"/>
    </xf>
    <xf numFmtId="0" fontId="11" fillId="0" borderId="11" xfId="0" applyFont="1" applyFill="1" applyBorder="1" applyAlignment="1">
      <alignment horizontal="left" vertical="top" indent="1" shrinkToFit="1"/>
    </xf>
    <xf numFmtId="0" fontId="11" fillId="0" borderId="19" xfId="0" applyFont="1" applyFill="1" applyBorder="1" applyAlignment="1">
      <alignment horizontal="left" vertical="top" indent="1" shrinkToFit="1"/>
    </xf>
    <xf numFmtId="0" fontId="11" fillId="0" borderId="6" xfId="0" applyFont="1" applyFill="1" applyBorder="1" applyAlignment="1">
      <alignment horizontal="left" vertical="top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top" shrinkToFit="1"/>
    </xf>
    <xf numFmtId="0" fontId="11" fillId="0" borderId="3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horizontal="left" vertical="top" indent="2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left" vertical="top" shrinkToFit="1"/>
    </xf>
    <xf numFmtId="0" fontId="5" fillId="0" borderId="3" xfId="0" applyFont="1" applyFill="1" applyBorder="1" applyAlignment="1">
      <alignment horizontal="left" vertical="top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wrapText="1" shrinkToFit="1"/>
    </xf>
    <xf numFmtId="49" fontId="4" fillId="0" borderId="14" xfId="0" applyNumberFormat="1" applyFont="1" applyFill="1" applyBorder="1" applyAlignment="1">
      <alignment horizontal="left" vertical="center" shrinkToFit="1"/>
    </xf>
    <xf numFmtId="49" fontId="4" fillId="0" borderId="15" xfId="0" applyNumberFormat="1" applyFont="1" applyFill="1" applyBorder="1" applyAlignment="1">
      <alignment horizontal="left" vertical="center" shrinkToFit="1"/>
    </xf>
    <xf numFmtId="49" fontId="4" fillId="0" borderId="16" xfId="0" applyNumberFormat="1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left" vertical="center" wrapText="1" shrinkToFit="1"/>
    </xf>
    <xf numFmtId="0" fontId="8" fillId="0" borderId="16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textRotation="90" shrinkToFit="1"/>
    </xf>
    <xf numFmtId="0" fontId="5" fillId="0" borderId="21" xfId="0" applyFont="1" applyFill="1" applyBorder="1" applyAlignment="1">
      <alignment horizontal="center" vertical="center" textRotation="90" shrinkToFit="1"/>
    </xf>
    <xf numFmtId="0" fontId="5" fillId="0" borderId="24" xfId="0" applyFont="1" applyFill="1" applyBorder="1" applyAlignment="1">
      <alignment horizontal="center" vertical="center" textRotation="90" shrinkToFit="1"/>
    </xf>
    <xf numFmtId="0" fontId="5" fillId="0" borderId="27" xfId="0" applyFont="1" applyFill="1" applyBorder="1" applyAlignment="1">
      <alignment horizontal="center" vertical="center" textRotation="90" shrinkToFit="1"/>
    </xf>
    <xf numFmtId="0" fontId="5" fillId="0" borderId="22" xfId="0" applyFont="1" applyFill="1" applyBorder="1" applyAlignment="1">
      <alignment horizontal="center" vertical="center" textRotation="90" shrinkToFit="1"/>
    </xf>
    <xf numFmtId="0" fontId="5" fillId="0" borderId="25" xfId="0" applyFont="1" applyFill="1" applyBorder="1" applyAlignment="1">
      <alignment horizontal="center" vertical="center" textRotation="90" shrinkToFit="1"/>
    </xf>
    <xf numFmtId="0" fontId="5" fillId="0" borderId="28" xfId="0" applyFont="1" applyFill="1" applyBorder="1" applyAlignment="1">
      <alignment horizontal="center" vertical="center" textRotation="90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189" fontId="1" fillId="0" borderId="0" xfId="0" applyNumberFormat="1" applyFont="1" applyFill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0</xdr:row>
      <xdr:rowOff>0</xdr:rowOff>
    </xdr:from>
    <xdr:to>
      <xdr:col>35</xdr:col>
      <xdr:colOff>114300</xdr:colOff>
      <xdr:row>5</xdr:row>
      <xdr:rowOff>28575</xdr:rowOff>
    </xdr:to>
    <xdr:sp macro="" textlink="">
      <xdr:nvSpPr>
        <xdr:cNvPr id="4" name="กล่องข้อความ 3"/>
        <xdr:cNvSpPr txBox="1"/>
      </xdr:nvSpPr>
      <xdr:spPr>
        <a:xfrm>
          <a:off x="6334125" y="0"/>
          <a:ext cx="3448050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8</xdr:col>
      <xdr:colOff>123826</xdr:colOff>
      <xdr:row>0</xdr:row>
      <xdr:rowOff>47625</xdr:rowOff>
    </xdr:from>
    <xdr:to>
      <xdr:col>12</xdr:col>
      <xdr:colOff>247650</xdr:colOff>
      <xdr:row>5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47625"/>
          <a:ext cx="1228724" cy="1228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38100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6</xdr:row>
      <xdr:rowOff>133350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4" name="กล่องข้อความ 3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35</xdr:col>
      <xdr:colOff>190500</xdr:colOff>
      <xdr:row>5</xdr:row>
      <xdr:rowOff>123825</xdr:rowOff>
    </xdr:to>
    <xdr:sp macro="" textlink="">
      <xdr:nvSpPr>
        <xdr:cNvPr id="2" name="กล่องข้อความ 1"/>
        <xdr:cNvSpPr txBox="1"/>
      </xdr:nvSpPr>
      <xdr:spPr>
        <a:xfrm>
          <a:off x="6410325" y="47625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19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22" zoomScaleNormal="100" workbookViewId="0">
      <selection activeCell="N10" sqref="N10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5.1" customHeight="1">
      <c r="A6" s="137" t="s">
        <v>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ht="35.1" customHeight="1">
      <c r="A7" s="137" t="s">
        <v>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ht="30" customHeight="1">
      <c r="A8" s="138" t="s">
        <v>2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</row>
    <row r="9" spans="1:22" ht="30" customHeight="1">
      <c r="A9" s="118"/>
      <c r="B9" s="118"/>
      <c r="C9" s="118"/>
      <c r="D9" s="118"/>
      <c r="E9" s="118"/>
      <c r="F9" s="2"/>
      <c r="G9" s="118"/>
      <c r="H9" s="138" t="s">
        <v>16</v>
      </c>
      <c r="I9" s="138"/>
      <c r="J9" s="138"/>
      <c r="K9" s="138"/>
      <c r="L9" s="138"/>
      <c r="M9" s="138"/>
      <c r="N9" s="139">
        <v>2562</v>
      </c>
      <c r="O9" s="139"/>
      <c r="P9" s="139"/>
      <c r="Q9" s="118"/>
      <c r="R9" s="118"/>
      <c r="S9" s="118"/>
      <c r="T9" s="118"/>
      <c r="U9" s="118"/>
      <c r="V9" s="118"/>
    </row>
    <row r="10" spans="1:22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1" customHeight="1">
      <c r="A23" s="138" t="s">
        <v>3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</row>
    <row r="24" spans="1:22" ht="35.1" customHeight="1">
      <c r="A24" s="118"/>
      <c r="B24" s="118"/>
      <c r="C24" s="118"/>
      <c r="D24" s="134" t="s">
        <v>4</v>
      </c>
      <c r="E24" s="134"/>
      <c r="F24" s="134"/>
      <c r="G24" s="135" t="s">
        <v>333</v>
      </c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18"/>
      <c r="T24" s="118"/>
      <c r="U24" s="118"/>
      <c r="V24" s="118"/>
    </row>
    <row r="25" spans="1:22" ht="35.1" customHeight="1">
      <c r="A25" s="118"/>
      <c r="B25" s="118"/>
      <c r="C25" s="118"/>
      <c r="D25" s="134" t="s">
        <v>5</v>
      </c>
      <c r="E25" s="134"/>
      <c r="F25" s="134"/>
      <c r="G25" s="136" t="s">
        <v>334</v>
      </c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18"/>
      <c r="T25" s="118"/>
      <c r="U25" s="118"/>
      <c r="V25" s="118"/>
    </row>
    <row r="26" spans="1:22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5.1" customHeight="1">
      <c r="A29" s="133" t="s">
        <v>335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</row>
    <row r="30" spans="1:22" ht="35.1" customHeight="1">
      <c r="A30" s="133" t="s">
        <v>336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</row>
  </sheetData>
  <mergeCells count="12">
    <mergeCell ref="A6:V6"/>
    <mergeCell ref="A7:V7"/>
    <mergeCell ref="A8:V8"/>
    <mergeCell ref="A23:V23"/>
    <mergeCell ref="H9:M9"/>
    <mergeCell ref="N9:P9"/>
    <mergeCell ref="A29:V29"/>
    <mergeCell ref="A30:V30"/>
    <mergeCell ref="D24:F24"/>
    <mergeCell ref="D25:F25"/>
    <mergeCell ref="G24:R24"/>
    <mergeCell ref="G25:R25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C14" sqref="C14:V1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7</v>
      </c>
    </row>
    <row r="2" spans="1:22" ht="20.100000000000001" customHeight="1">
      <c r="A2" s="44"/>
      <c r="B2" s="8"/>
      <c r="C2" s="210" t="s">
        <v>504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1:22" ht="20.100000000000001" customHeight="1">
      <c r="A3" s="8"/>
      <c r="B3" s="8"/>
      <c r="C3" s="30"/>
      <c r="D3" s="210" t="s">
        <v>135</v>
      </c>
      <c r="E3" s="210"/>
      <c r="F3" s="210"/>
      <c r="G3" s="210"/>
      <c r="H3" s="2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203" t="s">
        <v>65</v>
      </c>
      <c r="D5" s="203" t="s">
        <v>136</v>
      </c>
      <c r="E5" s="203"/>
      <c r="F5" s="203"/>
      <c r="G5" s="203"/>
      <c r="H5" s="203"/>
      <c r="I5" s="203"/>
      <c r="J5" s="203"/>
      <c r="K5" s="203"/>
      <c r="L5" s="203"/>
      <c r="M5" s="278" t="s">
        <v>137</v>
      </c>
      <c r="N5" s="278"/>
      <c r="O5" s="278" t="s">
        <v>143</v>
      </c>
      <c r="P5" s="278"/>
      <c r="Q5" s="278" t="s">
        <v>144</v>
      </c>
      <c r="R5" s="278"/>
      <c r="S5" s="278" t="s">
        <v>145</v>
      </c>
      <c r="T5" s="278"/>
      <c r="U5" s="278" t="s">
        <v>146</v>
      </c>
      <c r="V5" s="278"/>
    </row>
    <row r="6" spans="1:22" ht="20.100000000000001" customHeight="1">
      <c r="A6" s="8"/>
      <c r="B6" s="28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78"/>
      <c r="N6" s="278"/>
      <c r="O6" s="278"/>
      <c r="P6" s="278"/>
      <c r="Q6" s="278"/>
      <c r="R6" s="278"/>
      <c r="S6" s="278"/>
      <c r="T6" s="278"/>
      <c r="U6" s="278"/>
      <c r="V6" s="278"/>
    </row>
    <row r="7" spans="1:22" ht="20.100000000000001" customHeight="1">
      <c r="A7" s="8"/>
      <c r="B7" s="28"/>
      <c r="C7" s="56">
        <v>1</v>
      </c>
      <c r="D7" s="239" t="s">
        <v>138</v>
      </c>
      <c r="E7" s="240"/>
      <c r="F7" s="240"/>
      <c r="G7" s="240"/>
      <c r="H7" s="240"/>
      <c r="I7" s="240"/>
      <c r="J7" s="240"/>
      <c r="K7" s="240"/>
      <c r="L7" s="241"/>
      <c r="M7" s="279" t="s">
        <v>31</v>
      </c>
      <c r="N7" s="280"/>
      <c r="O7" s="281"/>
      <c r="P7" s="282"/>
      <c r="Q7" s="281"/>
      <c r="R7" s="282"/>
      <c r="S7" s="281"/>
      <c r="T7" s="282"/>
      <c r="U7" s="281"/>
      <c r="V7" s="282"/>
    </row>
    <row r="8" spans="1:22" ht="20.100000000000001" customHeight="1">
      <c r="A8" s="8"/>
      <c r="B8" s="28"/>
      <c r="C8" s="56">
        <v>2</v>
      </c>
      <c r="D8" s="239" t="s">
        <v>139</v>
      </c>
      <c r="E8" s="240"/>
      <c r="F8" s="240"/>
      <c r="G8" s="240"/>
      <c r="H8" s="240"/>
      <c r="I8" s="240"/>
      <c r="J8" s="240"/>
      <c r="K8" s="240"/>
      <c r="L8" s="241"/>
      <c r="M8" s="279" t="s">
        <v>31</v>
      </c>
      <c r="N8" s="280"/>
      <c r="O8" s="281"/>
      <c r="P8" s="282"/>
      <c r="Q8" s="281"/>
      <c r="R8" s="282"/>
      <c r="S8" s="281"/>
      <c r="T8" s="282"/>
      <c r="U8" s="281"/>
      <c r="V8" s="282"/>
    </row>
    <row r="9" spans="1:22" ht="20.100000000000001" customHeight="1">
      <c r="A9" s="8"/>
      <c r="B9" s="28"/>
      <c r="C9" s="56">
        <v>3</v>
      </c>
      <c r="D9" s="239" t="s">
        <v>140</v>
      </c>
      <c r="E9" s="240"/>
      <c r="F9" s="240"/>
      <c r="G9" s="240"/>
      <c r="H9" s="240"/>
      <c r="I9" s="240"/>
      <c r="J9" s="240"/>
      <c r="K9" s="240"/>
      <c r="L9" s="241"/>
      <c r="M9" s="279" t="s">
        <v>31</v>
      </c>
      <c r="N9" s="280"/>
      <c r="O9" s="281"/>
      <c r="P9" s="282"/>
      <c r="Q9" s="281"/>
      <c r="R9" s="282"/>
      <c r="S9" s="281"/>
      <c r="T9" s="282"/>
      <c r="U9" s="281"/>
      <c r="V9" s="282"/>
    </row>
    <row r="10" spans="1:22" ht="20.100000000000001" customHeight="1">
      <c r="A10" s="8"/>
      <c r="B10" s="28"/>
      <c r="C10" s="56">
        <v>4</v>
      </c>
      <c r="D10" s="239" t="s">
        <v>141</v>
      </c>
      <c r="E10" s="240"/>
      <c r="F10" s="240"/>
      <c r="G10" s="240"/>
      <c r="H10" s="240"/>
      <c r="I10" s="240"/>
      <c r="J10" s="240"/>
      <c r="K10" s="240"/>
      <c r="L10" s="241"/>
      <c r="M10" s="279" t="s">
        <v>31</v>
      </c>
      <c r="N10" s="280"/>
      <c r="O10" s="281"/>
      <c r="P10" s="282"/>
      <c r="Q10" s="281"/>
      <c r="R10" s="282"/>
      <c r="S10" s="281"/>
      <c r="T10" s="282"/>
      <c r="U10" s="281"/>
      <c r="V10" s="282"/>
    </row>
    <row r="11" spans="1:22" ht="20.100000000000001" customHeight="1">
      <c r="A11" s="8"/>
      <c r="B11" s="28"/>
      <c r="C11" s="56">
        <v>5</v>
      </c>
      <c r="D11" s="239" t="s">
        <v>142</v>
      </c>
      <c r="E11" s="240"/>
      <c r="F11" s="240"/>
      <c r="G11" s="240"/>
      <c r="H11" s="240"/>
      <c r="I11" s="240"/>
      <c r="J11" s="240"/>
      <c r="K11" s="240"/>
      <c r="L11" s="241"/>
      <c r="M11" s="279" t="s">
        <v>31</v>
      </c>
      <c r="N11" s="280"/>
      <c r="O11" s="281"/>
      <c r="P11" s="282"/>
      <c r="Q11" s="281"/>
      <c r="R11" s="282"/>
      <c r="S11" s="281"/>
      <c r="T11" s="282"/>
      <c r="U11" s="281"/>
      <c r="V11" s="282"/>
    </row>
    <row r="12" spans="1:22" ht="20.100000000000001" customHeight="1">
      <c r="A12" s="8"/>
      <c r="B12" s="2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0.100000000000001" customHeight="1">
      <c r="A13" s="8"/>
      <c r="B13" s="28"/>
      <c r="C13" s="210" t="s">
        <v>505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</row>
    <row r="14" spans="1:22" ht="20.100000000000001" customHeight="1">
      <c r="A14" s="8"/>
      <c r="B14" s="28"/>
      <c r="C14" s="283" t="s">
        <v>147</v>
      </c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</row>
    <row r="15" spans="1:22" ht="9.9499999999999993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30"/>
      <c r="B16" s="28"/>
      <c r="C16" s="54" t="s">
        <v>65</v>
      </c>
      <c r="D16" s="203" t="s">
        <v>57</v>
      </c>
      <c r="E16" s="203"/>
      <c r="F16" s="203"/>
      <c r="G16" s="203"/>
      <c r="H16" s="284" t="s">
        <v>98</v>
      </c>
      <c r="I16" s="284"/>
      <c r="J16" s="284"/>
      <c r="K16" s="284"/>
      <c r="L16" s="284"/>
      <c r="M16" s="284"/>
      <c r="N16" s="284" t="s">
        <v>148</v>
      </c>
      <c r="O16" s="284"/>
      <c r="P16" s="284"/>
      <c r="Q16" s="284" t="s">
        <v>149</v>
      </c>
      <c r="R16" s="284"/>
      <c r="S16" s="284"/>
      <c r="T16" s="284" t="s">
        <v>150</v>
      </c>
      <c r="U16" s="284"/>
      <c r="V16" s="284"/>
    </row>
    <row r="17" spans="1:22" ht="20.100000000000001" customHeight="1">
      <c r="A17" s="30"/>
      <c r="B17" s="8"/>
      <c r="C17" s="119">
        <v>1</v>
      </c>
      <c r="D17" s="285" t="s">
        <v>455</v>
      </c>
      <c r="E17" s="286"/>
      <c r="F17" s="286"/>
      <c r="G17" s="287"/>
      <c r="H17" s="268" t="s">
        <v>462</v>
      </c>
      <c r="I17" s="269"/>
      <c r="J17" s="269"/>
      <c r="K17" s="269"/>
      <c r="L17" s="269"/>
      <c r="M17" s="270"/>
      <c r="N17" s="259" t="s">
        <v>456</v>
      </c>
      <c r="O17" s="260"/>
      <c r="P17" s="261"/>
      <c r="Q17" s="259" t="s">
        <v>417</v>
      </c>
      <c r="R17" s="260"/>
      <c r="S17" s="261"/>
      <c r="T17" s="288" t="s">
        <v>416</v>
      </c>
      <c r="U17" s="289"/>
      <c r="V17" s="290"/>
    </row>
    <row r="18" spans="1:22" ht="20.100000000000001" customHeight="1">
      <c r="A18" s="8"/>
      <c r="B18" s="8"/>
      <c r="C18" s="119"/>
      <c r="D18" s="285"/>
      <c r="E18" s="286"/>
      <c r="F18" s="286"/>
      <c r="G18" s="287"/>
      <c r="H18" s="268" t="s">
        <v>463</v>
      </c>
      <c r="I18" s="269"/>
      <c r="J18" s="269"/>
      <c r="K18" s="269"/>
      <c r="L18" s="269"/>
      <c r="M18" s="270"/>
      <c r="N18" s="259" t="s">
        <v>457</v>
      </c>
      <c r="O18" s="260"/>
      <c r="P18" s="261"/>
      <c r="Q18" s="259"/>
      <c r="R18" s="260"/>
      <c r="S18" s="261"/>
      <c r="T18" s="288"/>
      <c r="U18" s="289"/>
      <c r="V18" s="290"/>
    </row>
    <row r="19" spans="1:22" ht="20.100000000000001" customHeight="1">
      <c r="A19" s="8"/>
      <c r="B19" s="8"/>
      <c r="C19" s="119">
        <v>2</v>
      </c>
      <c r="D19" s="285" t="s">
        <v>458</v>
      </c>
      <c r="E19" s="286"/>
      <c r="F19" s="286"/>
      <c r="G19" s="287"/>
      <c r="H19" s="268" t="s">
        <v>459</v>
      </c>
      <c r="I19" s="269"/>
      <c r="J19" s="269"/>
      <c r="K19" s="269"/>
      <c r="L19" s="269"/>
      <c r="M19" s="270"/>
      <c r="N19" s="259" t="s">
        <v>340</v>
      </c>
      <c r="O19" s="260"/>
      <c r="P19" s="261"/>
      <c r="Q19" s="259" t="s">
        <v>340</v>
      </c>
      <c r="R19" s="260"/>
      <c r="S19" s="261"/>
      <c r="T19" s="288" t="s">
        <v>416</v>
      </c>
      <c r="U19" s="289"/>
      <c r="V19" s="290"/>
    </row>
    <row r="20" spans="1:22" ht="20.100000000000001" customHeight="1">
      <c r="A20" s="30"/>
      <c r="B20" s="8"/>
      <c r="C20" s="119"/>
      <c r="D20" s="285"/>
      <c r="E20" s="286"/>
      <c r="F20" s="286"/>
      <c r="G20" s="287"/>
      <c r="H20" s="268" t="s">
        <v>460</v>
      </c>
      <c r="I20" s="269"/>
      <c r="J20" s="269"/>
      <c r="K20" s="269"/>
      <c r="L20" s="269"/>
      <c r="M20" s="270"/>
      <c r="N20" s="259" t="s">
        <v>457</v>
      </c>
      <c r="O20" s="260"/>
      <c r="P20" s="261"/>
      <c r="Q20" s="259"/>
      <c r="R20" s="260"/>
      <c r="S20" s="261"/>
      <c r="T20" s="288"/>
      <c r="U20" s="289"/>
      <c r="V20" s="290"/>
    </row>
    <row r="21" spans="1:22" ht="20.100000000000001" customHeight="1">
      <c r="A21" s="30"/>
      <c r="B21" s="8"/>
      <c r="C21" s="119"/>
      <c r="D21" s="285"/>
      <c r="E21" s="286"/>
      <c r="F21" s="286"/>
      <c r="G21" s="287"/>
      <c r="H21" s="268" t="s">
        <v>461</v>
      </c>
      <c r="I21" s="269"/>
      <c r="J21" s="269"/>
      <c r="K21" s="269"/>
      <c r="L21" s="269"/>
      <c r="M21" s="270"/>
      <c r="N21" s="259"/>
      <c r="O21" s="260"/>
      <c r="P21" s="261"/>
      <c r="Q21" s="259"/>
      <c r="R21" s="260"/>
      <c r="S21" s="261"/>
      <c r="T21" s="288"/>
      <c r="U21" s="289"/>
      <c r="V21" s="290"/>
    </row>
    <row r="22" spans="1:22" ht="20.100000000000001" customHeight="1">
      <c r="A22" s="30"/>
      <c r="B22" s="8"/>
      <c r="C22" s="119">
        <v>3</v>
      </c>
      <c r="D22" s="205"/>
      <c r="E22" s="206"/>
      <c r="F22" s="206"/>
      <c r="G22" s="207"/>
      <c r="H22" s="259"/>
      <c r="I22" s="260"/>
      <c r="J22" s="260"/>
      <c r="K22" s="260"/>
      <c r="L22" s="260"/>
      <c r="M22" s="261"/>
      <c r="N22" s="259"/>
      <c r="O22" s="260"/>
      <c r="P22" s="261"/>
      <c r="Q22" s="259"/>
      <c r="R22" s="260"/>
      <c r="S22" s="261"/>
      <c r="T22" s="288"/>
      <c r="U22" s="289"/>
      <c r="V22" s="290"/>
    </row>
    <row r="23" spans="1:22" ht="20.100000000000001" customHeight="1">
      <c r="A23" s="30"/>
      <c r="B23" s="8"/>
      <c r="C23" s="119"/>
      <c r="D23" s="208"/>
      <c r="E23" s="215"/>
      <c r="F23" s="215"/>
      <c r="G23" s="209"/>
      <c r="H23" s="259"/>
      <c r="I23" s="260"/>
      <c r="J23" s="260"/>
      <c r="K23" s="260"/>
      <c r="L23" s="260"/>
      <c r="M23" s="261"/>
      <c r="N23" s="259"/>
      <c r="O23" s="260"/>
      <c r="P23" s="261"/>
      <c r="Q23" s="259"/>
      <c r="R23" s="260"/>
      <c r="S23" s="261"/>
      <c r="T23" s="288"/>
      <c r="U23" s="289"/>
      <c r="V23" s="290"/>
    </row>
    <row r="24" spans="1:22" ht="20.100000000000001" customHeight="1">
      <c r="A24" s="30"/>
      <c r="B24" s="8"/>
      <c r="C24" s="119"/>
      <c r="D24" s="285"/>
      <c r="E24" s="286"/>
      <c r="F24" s="286"/>
      <c r="G24" s="287"/>
      <c r="H24" s="268"/>
      <c r="I24" s="269"/>
      <c r="J24" s="269"/>
      <c r="K24" s="269"/>
      <c r="L24" s="269"/>
      <c r="M24" s="270"/>
      <c r="N24" s="259"/>
      <c r="O24" s="260"/>
      <c r="P24" s="261"/>
      <c r="Q24" s="259"/>
      <c r="R24" s="260"/>
      <c r="S24" s="261"/>
      <c r="T24" s="288"/>
      <c r="U24" s="289"/>
      <c r="V24" s="290"/>
    </row>
    <row r="25" spans="1:22" ht="20.100000000000001" customHeight="1">
      <c r="A25" s="30"/>
      <c r="B25" s="8"/>
      <c r="C25" s="119">
        <v>4</v>
      </c>
      <c r="D25" s="205"/>
      <c r="E25" s="206"/>
      <c r="F25" s="206"/>
      <c r="G25" s="207"/>
      <c r="H25" s="259"/>
      <c r="I25" s="260"/>
      <c r="J25" s="260"/>
      <c r="K25" s="260"/>
      <c r="L25" s="260"/>
      <c r="M25" s="261"/>
      <c r="N25" s="259"/>
      <c r="O25" s="260"/>
      <c r="P25" s="261"/>
      <c r="Q25" s="259"/>
      <c r="R25" s="260"/>
      <c r="S25" s="261"/>
      <c r="T25" s="288"/>
      <c r="U25" s="289"/>
      <c r="V25" s="290"/>
    </row>
    <row r="26" spans="1:22" ht="20.100000000000001" customHeight="1">
      <c r="A26" s="30"/>
      <c r="B26" s="8"/>
      <c r="C26" s="56"/>
      <c r="D26" s="208"/>
      <c r="E26" s="215"/>
      <c r="F26" s="215"/>
      <c r="G26" s="209"/>
      <c r="H26" s="259"/>
      <c r="I26" s="260"/>
      <c r="J26" s="260"/>
      <c r="K26" s="260"/>
      <c r="L26" s="260"/>
      <c r="M26" s="261"/>
      <c r="N26" s="259"/>
      <c r="O26" s="260"/>
      <c r="P26" s="261"/>
      <c r="Q26" s="259"/>
      <c r="R26" s="260"/>
      <c r="S26" s="261"/>
      <c r="T26" s="288"/>
      <c r="U26" s="289"/>
      <c r="V26" s="290"/>
    </row>
    <row r="27" spans="1:22" ht="20.100000000000001" customHeight="1">
      <c r="A27" s="30"/>
      <c r="B27" s="8"/>
      <c r="C27" s="119">
        <v>5</v>
      </c>
      <c r="D27" s="285"/>
      <c r="E27" s="286"/>
      <c r="F27" s="286"/>
      <c r="G27" s="287"/>
      <c r="H27" s="259"/>
      <c r="I27" s="260"/>
      <c r="J27" s="260"/>
      <c r="K27" s="260"/>
      <c r="L27" s="260"/>
      <c r="M27" s="261"/>
      <c r="N27" s="259"/>
      <c r="O27" s="260"/>
      <c r="P27" s="261"/>
      <c r="Q27" s="259"/>
      <c r="R27" s="260"/>
      <c r="S27" s="261"/>
      <c r="T27" s="288"/>
      <c r="U27" s="289"/>
      <c r="V27" s="290"/>
    </row>
    <row r="28" spans="1:22" ht="20.100000000000001" customHeight="1">
      <c r="A28" s="30"/>
      <c r="B28" s="8"/>
      <c r="C28" s="119"/>
      <c r="D28" s="208"/>
      <c r="E28" s="215"/>
      <c r="F28" s="215"/>
      <c r="G28" s="209"/>
      <c r="H28" s="259"/>
      <c r="I28" s="260"/>
      <c r="J28" s="260"/>
      <c r="K28" s="260"/>
      <c r="L28" s="260"/>
      <c r="M28" s="261"/>
      <c r="N28" s="259"/>
      <c r="O28" s="260"/>
      <c r="P28" s="261"/>
      <c r="Q28" s="259"/>
      <c r="R28" s="260"/>
      <c r="S28" s="261"/>
      <c r="T28" s="288"/>
      <c r="U28" s="289"/>
      <c r="V28" s="290"/>
    </row>
    <row r="29" spans="1:22" ht="20.100000000000001" customHeight="1">
      <c r="A29" s="30"/>
      <c r="B29" s="8"/>
      <c r="C29" s="56">
        <v>6</v>
      </c>
      <c r="D29" s="291"/>
      <c r="E29" s="215"/>
      <c r="F29" s="215"/>
      <c r="G29" s="209"/>
      <c r="H29" s="268"/>
      <c r="I29" s="269"/>
      <c r="J29" s="269"/>
      <c r="K29" s="269"/>
      <c r="L29" s="269"/>
      <c r="M29" s="270"/>
      <c r="N29" s="259"/>
      <c r="O29" s="260"/>
      <c r="P29" s="261"/>
      <c r="Q29" s="259"/>
      <c r="R29" s="260"/>
      <c r="S29" s="261"/>
      <c r="T29" s="288"/>
      <c r="U29" s="289"/>
      <c r="V29" s="290"/>
    </row>
    <row r="30" spans="1:22" ht="20.100000000000001" customHeight="1">
      <c r="A30" s="30"/>
      <c r="B30" s="8"/>
      <c r="C30" s="56"/>
      <c r="D30" s="208"/>
      <c r="E30" s="215"/>
      <c r="F30" s="215"/>
      <c r="G30" s="209"/>
      <c r="H30" s="268"/>
      <c r="I30" s="269"/>
      <c r="J30" s="269"/>
      <c r="K30" s="269"/>
      <c r="L30" s="269"/>
      <c r="M30" s="270"/>
      <c r="N30" s="259"/>
      <c r="O30" s="260"/>
      <c r="P30" s="261"/>
      <c r="Q30" s="259"/>
      <c r="R30" s="260"/>
      <c r="S30" s="261"/>
      <c r="T30" s="288"/>
      <c r="U30" s="289"/>
      <c r="V30" s="290"/>
    </row>
    <row r="31" spans="1:22" ht="20.100000000000001" customHeight="1">
      <c r="A31" s="30"/>
      <c r="B31" s="8"/>
      <c r="C31" s="56"/>
      <c r="D31" s="208"/>
      <c r="E31" s="215"/>
      <c r="F31" s="215"/>
      <c r="G31" s="209"/>
      <c r="H31" s="268"/>
      <c r="I31" s="269"/>
      <c r="J31" s="269"/>
      <c r="K31" s="269"/>
      <c r="L31" s="269"/>
      <c r="M31" s="270"/>
      <c r="N31" s="259"/>
      <c r="O31" s="260"/>
      <c r="P31" s="261"/>
      <c r="Q31" s="259"/>
      <c r="R31" s="260"/>
      <c r="S31" s="261"/>
      <c r="T31" s="288"/>
      <c r="U31" s="289"/>
      <c r="V31" s="290"/>
    </row>
    <row r="32" spans="1:22" ht="20.100000000000001" customHeight="1">
      <c r="A32" s="8"/>
      <c r="B32" s="8"/>
      <c r="C32" s="56"/>
      <c r="D32" s="293"/>
      <c r="E32" s="294"/>
      <c r="F32" s="294"/>
      <c r="G32" s="295"/>
      <c r="H32" s="262"/>
      <c r="I32" s="263"/>
      <c r="J32" s="263"/>
      <c r="K32" s="263"/>
      <c r="L32" s="263"/>
      <c r="M32" s="264"/>
      <c r="N32" s="262"/>
      <c r="O32" s="263"/>
      <c r="P32" s="264"/>
      <c r="Q32" s="262"/>
      <c r="R32" s="263"/>
      <c r="S32" s="264"/>
      <c r="T32" s="296"/>
      <c r="U32" s="297"/>
      <c r="V32" s="298"/>
    </row>
    <row r="33" spans="1:22" ht="20.100000000000001" customHeight="1">
      <c r="A33" s="8"/>
      <c r="B33" s="8"/>
      <c r="C33" s="56"/>
      <c r="D33" s="293"/>
      <c r="E33" s="294"/>
      <c r="F33" s="294"/>
      <c r="G33" s="295"/>
      <c r="H33" s="262"/>
      <c r="I33" s="263"/>
      <c r="J33" s="263"/>
      <c r="K33" s="263"/>
      <c r="L33" s="263"/>
      <c r="M33" s="264"/>
      <c r="N33" s="262"/>
      <c r="O33" s="263"/>
      <c r="P33" s="264"/>
      <c r="Q33" s="262"/>
      <c r="R33" s="263"/>
      <c r="S33" s="264"/>
      <c r="T33" s="296"/>
      <c r="U33" s="297"/>
      <c r="V33" s="298"/>
    </row>
    <row r="34" spans="1:22" ht="9.9499999999999993" customHeight="1">
      <c r="A34" s="8"/>
      <c r="B34" s="8"/>
      <c r="C34" s="49"/>
      <c r="D34" s="49"/>
      <c r="E34" s="49"/>
      <c r="F34" s="49"/>
      <c r="G34" s="4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62"/>
      <c r="U34" s="62"/>
      <c r="V34" s="62"/>
    </row>
    <row r="35" spans="1:22" ht="20.100000000000001" customHeight="1">
      <c r="A35" s="8"/>
      <c r="B35" s="8"/>
      <c r="C35" s="292" t="s">
        <v>151</v>
      </c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</row>
    <row r="36" spans="1:22" ht="20.100000000000001" customHeight="1">
      <c r="A36" s="8"/>
      <c r="B36" s="8"/>
      <c r="C36" s="30"/>
      <c r="D36" s="30" t="s">
        <v>70</v>
      </c>
      <c r="E36" s="30"/>
      <c r="F36" s="122">
        <v>3</v>
      </c>
      <c r="G36" s="30" t="s">
        <v>60</v>
      </c>
      <c r="H36" s="30" t="s">
        <v>70</v>
      </c>
      <c r="I36" s="30"/>
      <c r="J36" s="122">
        <v>5</v>
      </c>
      <c r="K36" s="30" t="s">
        <v>61</v>
      </c>
      <c r="L36" s="30" t="s">
        <v>152</v>
      </c>
      <c r="M36" s="30"/>
      <c r="N36" s="122">
        <v>30</v>
      </c>
      <c r="O36" s="44" t="s">
        <v>153</v>
      </c>
      <c r="P36" s="30"/>
      <c r="Q36" s="30" t="s">
        <v>154</v>
      </c>
      <c r="R36" s="30"/>
      <c r="S36" s="30"/>
      <c r="T36" s="122">
        <v>1</v>
      </c>
      <c r="U36" s="30" t="s">
        <v>60</v>
      </c>
      <c r="V36" s="30"/>
    </row>
    <row r="37" spans="1:22" ht="20.100000000000001" customHeight="1">
      <c r="A37" s="8"/>
      <c r="B37" s="8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</sheetData>
  <mergeCells count="132">
    <mergeCell ref="C35:V35"/>
    <mergeCell ref="D33:G33"/>
    <mergeCell ref="H33:M33"/>
    <mergeCell ref="N33:P33"/>
    <mergeCell ref="Q33:S33"/>
    <mergeCell ref="T33:V33"/>
    <mergeCell ref="D32:G32"/>
    <mergeCell ref="H32:M32"/>
    <mergeCell ref="N32:P32"/>
    <mergeCell ref="Q32:S32"/>
    <mergeCell ref="T32:V32"/>
    <mergeCell ref="D31:G31"/>
    <mergeCell ref="H31:M31"/>
    <mergeCell ref="N31:P31"/>
    <mergeCell ref="Q31:S31"/>
    <mergeCell ref="T31:V31"/>
    <mergeCell ref="D28:G28"/>
    <mergeCell ref="H28:M28"/>
    <mergeCell ref="N28:P28"/>
    <mergeCell ref="Q28:S28"/>
    <mergeCell ref="T28:V28"/>
    <mergeCell ref="Q29:S29"/>
    <mergeCell ref="T29:V29"/>
    <mergeCell ref="D30:G30"/>
    <mergeCell ref="H30:M30"/>
    <mergeCell ref="N30:P30"/>
    <mergeCell ref="Q30:S30"/>
    <mergeCell ref="T30:V30"/>
    <mergeCell ref="D29:G29"/>
    <mergeCell ref="H29:M29"/>
    <mergeCell ref="N29:P29"/>
    <mergeCell ref="N26:P26"/>
    <mergeCell ref="D25:G25"/>
    <mergeCell ref="H25:M25"/>
    <mergeCell ref="N25:P25"/>
    <mergeCell ref="Q25:S25"/>
    <mergeCell ref="T25:V25"/>
    <mergeCell ref="D27:G27"/>
    <mergeCell ref="H27:M27"/>
    <mergeCell ref="N27:P27"/>
    <mergeCell ref="Q27:S27"/>
    <mergeCell ref="T27:V27"/>
    <mergeCell ref="D26:G26"/>
    <mergeCell ref="H26:M26"/>
    <mergeCell ref="Q26:S26"/>
    <mergeCell ref="T26:V26"/>
    <mergeCell ref="D24:G24"/>
    <mergeCell ref="H24:M24"/>
    <mergeCell ref="N24:P24"/>
    <mergeCell ref="Q24:S24"/>
    <mergeCell ref="T24:V24"/>
    <mergeCell ref="D23:G23"/>
    <mergeCell ref="H23:M23"/>
    <mergeCell ref="N23:P23"/>
    <mergeCell ref="Q23:S23"/>
    <mergeCell ref="T23:V23"/>
    <mergeCell ref="D22:G22"/>
    <mergeCell ref="H22:M22"/>
    <mergeCell ref="N22:P22"/>
    <mergeCell ref="Q22:S22"/>
    <mergeCell ref="T22:V22"/>
    <mergeCell ref="D21:G21"/>
    <mergeCell ref="H21:M21"/>
    <mergeCell ref="N21:P21"/>
    <mergeCell ref="Q21:S21"/>
    <mergeCell ref="T21:V21"/>
    <mergeCell ref="D20:G20"/>
    <mergeCell ref="H20:M20"/>
    <mergeCell ref="N20:P20"/>
    <mergeCell ref="Q20:S20"/>
    <mergeCell ref="T20:V20"/>
    <mergeCell ref="D19:G19"/>
    <mergeCell ref="H19:M19"/>
    <mergeCell ref="N19:P19"/>
    <mergeCell ref="Q19:S19"/>
    <mergeCell ref="T19:V19"/>
    <mergeCell ref="D18:G18"/>
    <mergeCell ref="H18:M18"/>
    <mergeCell ref="N18:P18"/>
    <mergeCell ref="Q18:S18"/>
    <mergeCell ref="T18:V18"/>
    <mergeCell ref="D17:G17"/>
    <mergeCell ref="H17:M17"/>
    <mergeCell ref="N17:P17"/>
    <mergeCell ref="Q17:S17"/>
    <mergeCell ref="T17:V17"/>
    <mergeCell ref="C13:V13"/>
    <mergeCell ref="C14:V14"/>
    <mergeCell ref="D16:G16"/>
    <mergeCell ref="H16:M16"/>
    <mergeCell ref="N16:P16"/>
    <mergeCell ref="Q16:S16"/>
    <mergeCell ref="T16:V16"/>
    <mergeCell ref="M11:N11"/>
    <mergeCell ref="O11:P11"/>
    <mergeCell ref="Q11:R11"/>
    <mergeCell ref="S11:T11"/>
    <mergeCell ref="U11:V11"/>
    <mergeCell ref="M10:N10"/>
    <mergeCell ref="O10:P10"/>
    <mergeCell ref="Q10:R10"/>
    <mergeCell ref="S10:T10"/>
    <mergeCell ref="U10:V10"/>
    <mergeCell ref="M9:N9"/>
    <mergeCell ref="O9:P9"/>
    <mergeCell ref="Q9:R9"/>
    <mergeCell ref="S9:T9"/>
    <mergeCell ref="U9:V9"/>
    <mergeCell ref="D7:L7"/>
    <mergeCell ref="D8:L8"/>
    <mergeCell ref="D9:L9"/>
    <mergeCell ref="D10:L10"/>
    <mergeCell ref="D11:L11"/>
    <mergeCell ref="U5:V6"/>
    <mergeCell ref="C2:V2"/>
    <mergeCell ref="D3:H3"/>
    <mergeCell ref="C5:C6"/>
    <mergeCell ref="D5:L6"/>
    <mergeCell ref="M5:N6"/>
    <mergeCell ref="O5:P6"/>
    <mergeCell ref="Q5:R6"/>
    <mergeCell ref="S5:T6"/>
    <mergeCell ref="M8:N8"/>
    <mergeCell ref="O8:P8"/>
    <mergeCell ref="Q8:R8"/>
    <mergeCell ref="S8:T8"/>
    <mergeCell ref="U8:V8"/>
    <mergeCell ref="M7:N7"/>
    <mergeCell ref="O7:P7"/>
    <mergeCell ref="Q7:R7"/>
    <mergeCell ref="S7:T7"/>
    <mergeCell ref="U7:V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M7:V11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C23" sqref="C2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8</v>
      </c>
    </row>
    <row r="2" spans="1:22" ht="20.100000000000001" customHeight="1">
      <c r="A2" s="44"/>
      <c r="B2" s="8"/>
      <c r="C2" s="210" t="s">
        <v>502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1:22" ht="20.100000000000001" customHeight="1">
      <c r="A3" s="8"/>
      <c r="B3" s="8"/>
      <c r="C3" s="300" t="s">
        <v>155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54" t="s">
        <v>65</v>
      </c>
      <c r="D5" s="203" t="s">
        <v>57</v>
      </c>
      <c r="E5" s="203"/>
      <c r="F5" s="203"/>
      <c r="G5" s="203"/>
      <c r="H5" s="301" t="s">
        <v>98</v>
      </c>
      <c r="I5" s="302"/>
      <c r="J5" s="302"/>
      <c r="K5" s="302"/>
      <c r="L5" s="302"/>
      <c r="M5" s="302"/>
      <c r="N5" s="302"/>
      <c r="O5" s="303"/>
      <c r="P5" s="301" t="s">
        <v>156</v>
      </c>
      <c r="Q5" s="302"/>
      <c r="R5" s="302"/>
      <c r="S5" s="303"/>
      <c r="T5" s="284" t="s">
        <v>150</v>
      </c>
      <c r="U5" s="284"/>
      <c r="V5" s="284"/>
    </row>
    <row r="6" spans="1:22" ht="20.100000000000001" customHeight="1">
      <c r="A6" s="8"/>
      <c r="B6" s="28"/>
      <c r="C6" s="124">
        <v>1</v>
      </c>
      <c r="D6" s="205" t="s">
        <v>442</v>
      </c>
      <c r="E6" s="206"/>
      <c r="F6" s="206"/>
      <c r="G6" s="207"/>
      <c r="H6" s="299" t="s">
        <v>439</v>
      </c>
      <c r="I6" s="299"/>
      <c r="J6" s="299"/>
      <c r="K6" s="299"/>
      <c r="L6" s="299"/>
      <c r="M6" s="299"/>
      <c r="N6" s="299"/>
      <c r="O6" s="299"/>
      <c r="P6" s="233" t="s">
        <v>368</v>
      </c>
      <c r="Q6" s="233"/>
      <c r="R6" s="233"/>
      <c r="S6" s="233"/>
      <c r="T6" s="288" t="s">
        <v>416</v>
      </c>
      <c r="U6" s="289"/>
      <c r="V6" s="290"/>
    </row>
    <row r="7" spans="1:22" ht="20.100000000000001" customHeight="1">
      <c r="A7" s="8"/>
      <c r="B7" s="28"/>
      <c r="C7" s="124"/>
      <c r="D7" s="285"/>
      <c r="E7" s="286"/>
      <c r="F7" s="286"/>
      <c r="G7" s="287"/>
      <c r="H7" s="299" t="s">
        <v>440</v>
      </c>
      <c r="I7" s="299"/>
      <c r="J7" s="299"/>
      <c r="K7" s="299"/>
      <c r="L7" s="299"/>
      <c r="M7" s="299"/>
      <c r="N7" s="299"/>
      <c r="O7" s="299"/>
      <c r="P7" s="233"/>
      <c r="Q7" s="233"/>
      <c r="R7" s="233"/>
      <c r="S7" s="233"/>
      <c r="T7" s="288"/>
      <c r="U7" s="289"/>
      <c r="V7" s="290"/>
    </row>
    <row r="8" spans="1:22" ht="20.100000000000001" customHeight="1">
      <c r="A8" s="8"/>
      <c r="B8" s="28"/>
      <c r="C8" s="124"/>
      <c r="D8" s="285"/>
      <c r="E8" s="286"/>
      <c r="F8" s="286"/>
      <c r="G8" s="287"/>
      <c r="H8" s="299" t="s">
        <v>441</v>
      </c>
      <c r="I8" s="299"/>
      <c r="J8" s="299"/>
      <c r="K8" s="299"/>
      <c r="L8" s="299"/>
      <c r="M8" s="299"/>
      <c r="N8" s="299"/>
      <c r="O8" s="299"/>
      <c r="P8" s="233"/>
      <c r="Q8" s="233"/>
      <c r="R8" s="233"/>
      <c r="S8" s="233"/>
      <c r="T8" s="288"/>
      <c r="U8" s="289"/>
      <c r="V8" s="290"/>
    </row>
    <row r="9" spans="1:22" ht="20.100000000000001" customHeight="1">
      <c r="A9" s="8"/>
      <c r="B9" s="28"/>
      <c r="C9" s="55"/>
      <c r="D9" s="285"/>
      <c r="E9" s="286"/>
      <c r="F9" s="286"/>
      <c r="G9" s="287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88"/>
      <c r="U9" s="289"/>
      <c r="V9" s="290"/>
    </row>
    <row r="10" spans="1:22" ht="20.100000000000001" customHeight="1">
      <c r="A10" s="8"/>
      <c r="B10" s="28"/>
      <c r="C10" s="55"/>
      <c r="D10" s="285"/>
      <c r="E10" s="286"/>
      <c r="F10" s="286"/>
      <c r="G10" s="287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88"/>
      <c r="U10" s="289"/>
      <c r="V10" s="290"/>
    </row>
    <row r="11" spans="1:22" ht="20.100000000000001" customHeight="1">
      <c r="A11" s="8"/>
      <c r="B11" s="28"/>
      <c r="C11" s="55"/>
      <c r="D11" s="285"/>
      <c r="E11" s="286"/>
      <c r="F11" s="286"/>
      <c r="G11" s="287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88"/>
      <c r="U11" s="289"/>
      <c r="V11" s="290"/>
    </row>
    <row r="12" spans="1:22" ht="20.100000000000001" customHeight="1">
      <c r="A12" s="8"/>
      <c r="B12" s="28"/>
      <c r="C12" s="55"/>
      <c r="D12" s="285"/>
      <c r="E12" s="286"/>
      <c r="F12" s="286"/>
      <c r="G12" s="287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88"/>
      <c r="U12" s="289"/>
      <c r="V12" s="290"/>
    </row>
    <row r="13" spans="1:22" ht="20.100000000000001" customHeight="1">
      <c r="A13" s="8"/>
      <c r="B13" s="28"/>
      <c r="C13" s="55"/>
      <c r="D13" s="285"/>
      <c r="E13" s="286"/>
      <c r="F13" s="286"/>
      <c r="G13" s="287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88"/>
      <c r="U13" s="289"/>
      <c r="V13" s="290"/>
    </row>
    <row r="14" spans="1:22" ht="20.100000000000001" customHeight="1">
      <c r="A14" s="8"/>
      <c r="B14" s="28"/>
      <c r="C14" s="55"/>
      <c r="D14" s="285"/>
      <c r="E14" s="286"/>
      <c r="F14" s="286"/>
      <c r="G14" s="287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88"/>
      <c r="U14" s="289"/>
      <c r="V14" s="290"/>
    </row>
    <row r="15" spans="1:22" ht="20.100000000000001" customHeight="1">
      <c r="A15" s="8"/>
      <c r="B15" s="28"/>
      <c r="C15" s="55"/>
      <c r="D15" s="285"/>
      <c r="E15" s="286"/>
      <c r="F15" s="286"/>
      <c r="G15" s="287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88"/>
      <c r="U15" s="289"/>
      <c r="V15" s="290"/>
    </row>
    <row r="16" spans="1:22" ht="20.100000000000001" customHeight="1">
      <c r="A16" s="8"/>
      <c r="B16" s="28"/>
      <c r="C16" s="55"/>
      <c r="D16" s="285"/>
      <c r="E16" s="286"/>
      <c r="F16" s="286"/>
      <c r="G16" s="287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88"/>
      <c r="U16" s="289"/>
      <c r="V16" s="290"/>
    </row>
    <row r="17" spans="1:22" ht="20.100000000000001" customHeight="1">
      <c r="A17" s="8"/>
      <c r="B17" s="28"/>
      <c r="C17" s="55"/>
      <c r="D17" s="285"/>
      <c r="E17" s="286"/>
      <c r="F17" s="286"/>
      <c r="G17" s="287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88"/>
      <c r="U17" s="289"/>
      <c r="V17" s="290"/>
    </row>
    <row r="18" spans="1:22" ht="20.100000000000001" customHeight="1">
      <c r="A18" s="8"/>
      <c r="B18" s="28"/>
      <c r="C18" s="55"/>
      <c r="D18" s="285"/>
      <c r="E18" s="286"/>
      <c r="F18" s="286"/>
      <c r="G18" s="287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88"/>
      <c r="U18" s="289"/>
      <c r="V18" s="290"/>
    </row>
    <row r="19" spans="1:22" ht="20.100000000000001" customHeight="1">
      <c r="A19" s="8"/>
      <c r="B19" s="28"/>
      <c r="C19" s="55"/>
      <c r="D19" s="285"/>
      <c r="E19" s="286"/>
      <c r="F19" s="286"/>
      <c r="G19" s="287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88"/>
      <c r="U19" s="289"/>
      <c r="V19" s="290"/>
    </row>
    <row r="20" spans="1:22" ht="20.100000000000001" customHeight="1">
      <c r="A20" s="8"/>
      <c r="B20" s="28"/>
      <c r="C20" s="55"/>
      <c r="D20" s="285"/>
      <c r="E20" s="286"/>
      <c r="F20" s="286"/>
      <c r="G20" s="287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88"/>
      <c r="U20" s="289"/>
      <c r="V20" s="290"/>
    </row>
    <row r="21" spans="1:22" ht="20.100000000000001" customHeight="1">
      <c r="A21" s="30"/>
      <c r="B21" s="28"/>
      <c r="C21" s="49"/>
      <c r="D21" s="28"/>
      <c r="E21" s="28"/>
      <c r="F21" s="28"/>
      <c r="G21" s="28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ht="20.100000000000001" customHeight="1">
      <c r="A22" s="30"/>
      <c r="B22" s="8"/>
      <c r="C22" s="210" t="s">
        <v>503</v>
      </c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</row>
    <row r="23" spans="1:22" ht="20.100000000000001" customHeight="1">
      <c r="A23" s="8"/>
      <c r="B23" s="8"/>
      <c r="C23" s="49"/>
      <c r="D23" s="28"/>
      <c r="E23" s="28"/>
      <c r="F23" s="28"/>
      <c r="G23" s="28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  <c r="U23" s="51"/>
      <c r="V23" s="51"/>
    </row>
    <row r="24" spans="1:22" ht="20.100000000000001" customHeight="1">
      <c r="A24" s="8"/>
      <c r="B24" s="8"/>
      <c r="C24" s="54" t="s">
        <v>65</v>
      </c>
      <c r="D24" s="203" t="s">
        <v>57</v>
      </c>
      <c r="E24" s="203"/>
      <c r="F24" s="203"/>
      <c r="G24" s="203"/>
      <c r="H24" s="284" t="s">
        <v>157</v>
      </c>
      <c r="I24" s="284"/>
      <c r="J24" s="284"/>
      <c r="K24" s="284"/>
      <c r="L24" s="284"/>
      <c r="M24" s="284"/>
      <c r="N24" s="284"/>
      <c r="O24" s="284"/>
      <c r="P24" s="284"/>
      <c r="Q24" s="284"/>
      <c r="R24" s="284" t="s">
        <v>158</v>
      </c>
      <c r="S24" s="284"/>
      <c r="T24" s="284"/>
      <c r="U24" s="284"/>
      <c r="V24" s="284"/>
    </row>
    <row r="25" spans="1:22" ht="20.100000000000001" customHeight="1">
      <c r="A25" s="30"/>
      <c r="B25" s="8"/>
      <c r="C25" s="124">
        <v>1</v>
      </c>
      <c r="D25" s="205" t="s">
        <v>418</v>
      </c>
      <c r="E25" s="206"/>
      <c r="F25" s="206"/>
      <c r="G25" s="207"/>
      <c r="H25" s="268" t="s">
        <v>419</v>
      </c>
      <c r="I25" s="269"/>
      <c r="J25" s="269"/>
      <c r="K25" s="269"/>
      <c r="L25" s="269"/>
      <c r="M25" s="269"/>
      <c r="N25" s="269"/>
      <c r="O25" s="269"/>
      <c r="P25" s="269"/>
      <c r="Q25" s="270"/>
      <c r="R25" s="259" t="s">
        <v>368</v>
      </c>
      <c r="S25" s="260"/>
      <c r="T25" s="260"/>
      <c r="U25" s="260"/>
      <c r="V25" s="261"/>
    </row>
    <row r="26" spans="1:22" ht="20.100000000000001" customHeight="1">
      <c r="A26" s="30"/>
      <c r="B26" s="8"/>
      <c r="C26" s="124"/>
      <c r="D26" s="285"/>
      <c r="E26" s="286"/>
      <c r="F26" s="286"/>
      <c r="G26" s="287"/>
      <c r="H26" s="268" t="s">
        <v>420</v>
      </c>
      <c r="I26" s="269"/>
      <c r="J26" s="269"/>
      <c r="K26" s="269"/>
      <c r="L26" s="269"/>
      <c r="M26" s="269"/>
      <c r="N26" s="269"/>
      <c r="O26" s="269"/>
      <c r="P26" s="269"/>
      <c r="Q26" s="270"/>
      <c r="R26" s="259"/>
      <c r="S26" s="260"/>
      <c r="T26" s="260"/>
      <c r="U26" s="260"/>
      <c r="V26" s="261"/>
    </row>
    <row r="27" spans="1:22" ht="20.100000000000001" customHeight="1">
      <c r="A27" s="30"/>
      <c r="B27" s="8"/>
      <c r="C27" s="124"/>
      <c r="D27" s="285"/>
      <c r="E27" s="286"/>
      <c r="F27" s="286"/>
      <c r="G27" s="287"/>
      <c r="H27" s="268" t="s">
        <v>421</v>
      </c>
      <c r="I27" s="269"/>
      <c r="J27" s="269"/>
      <c r="K27" s="269"/>
      <c r="L27" s="269"/>
      <c r="M27" s="269"/>
      <c r="N27" s="269"/>
      <c r="O27" s="269"/>
      <c r="P27" s="269"/>
      <c r="Q27" s="270"/>
      <c r="R27" s="259"/>
      <c r="S27" s="260"/>
      <c r="T27" s="260"/>
      <c r="U27" s="260"/>
      <c r="V27" s="261"/>
    </row>
    <row r="28" spans="1:22" ht="20.100000000000001" customHeight="1">
      <c r="A28" s="30"/>
      <c r="B28" s="8"/>
      <c r="C28" s="124">
        <v>2</v>
      </c>
      <c r="D28" s="205" t="s">
        <v>425</v>
      </c>
      <c r="E28" s="206"/>
      <c r="F28" s="206"/>
      <c r="G28" s="207"/>
      <c r="H28" s="268" t="s">
        <v>422</v>
      </c>
      <c r="I28" s="269"/>
      <c r="J28" s="269"/>
      <c r="K28" s="269"/>
      <c r="L28" s="269"/>
      <c r="M28" s="269"/>
      <c r="N28" s="269"/>
      <c r="O28" s="269"/>
      <c r="P28" s="269"/>
      <c r="Q28" s="270"/>
      <c r="R28" s="259" t="s">
        <v>424</v>
      </c>
      <c r="S28" s="260"/>
      <c r="T28" s="260"/>
      <c r="U28" s="260"/>
      <c r="V28" s="261"/>
    </row>
    <row r="29" spans="1:22" ht="20.100000000000001" customHeight="1">
      <c r="A29" s="30"/>
      <c r="B29" s="8"/>
      <c r="C29" s="124"/>
      <c r="D29" s="285"/>
      <c r="E29" s="286"/>
      <c r="F29" s="286"/>
      <c r="G29" s="287"/>
      <c r="H29" s="268" t="s">
        <v>423</v>
      </c>
      <c r="I29" s="269"/>
      <c r="J29" s="269"/>
      <c r="K29" s="269"/>
      <c r="L29" s="269"/>
      <c r="M29" s="269"/>
      <c r="N29" s="269"/>
      <c r="O29" s="269"/>
      <c r="P29" s="269"/>
      <c r="Q29" s="270"/>
      <c r="R29" s="259"/>
      <c r="S29" s="260"/>
      <c r="T29" s="260"/>
      <c r="U29" s="260"/>
      <c r="V29" s="261"/>
    </row>
    <row r="30" spans="1:22" ht="20.100000000000001" customHeight="1">
      <c r="A30" s="30"/>
      <c r="B30" s="8"/>
      <c r="C30" s="124"/>
      <c r="D30" s="285"/>
      <c r="E30" s="286"/>
      <c r="F30" s="286"/>
      <c r="G30" s="287"/>
      <c r="H30" s="268"/>
      <c r="I30" s="269"/>
      <c r="J30" s="269"/>
      <c r="K30" s="269"/>
      <c r="L30" s="269"/>
      <c r="M30" s="269"/>
      <c r="N30" s="269"/>
      <c r="O30" s="269"/>
      <c r="P30" s="269"/>
      <c r="Q30" s="270"/>
      <c r="R30" s="259"/>
      <c r="S30" s="260"/>
      <c r="T30" s="260"/>
      <c r="U30" s="260"/>
      <c r="V30" s="261"/>
    </row>
    <row r="31" spans="1:22" ht="20.100000000000001" customHeight="1">
      <c r="A31" s="30"/>
      <c r="B31" s="8"/>
      <c r="C31" s="55"/>
      <c r="D31" s="285"/>
      <c r="E31" s="286"/>
      <c r="F31" s="286"/>
      <c r="G31" s="287"/>
      <c r="H31" s="259"/>
      <c r="I31" s="260"/>
      <c r="J31" s="260"/>
      <c r="K31" s="260"/>
      <c r="L31" s="260"/>
      <c r="M31" s="260"/>
      <c r="N31" s="260"/>
      <c r="O31" s="260"/>
      <c r="P31" s="260"/>
      <c r="Q31" s="261"/>
      <c r="R31" s="259"/>
      <c r="S31" s="260"/>
      <c r="T31" s="260"/>
      <c r="U31" s="260"/>
      <c r="V31" s="261"/>
    </row>
    <row r="32" spans="1:22" ht="20.100000000000001" customHeight="1">
      <c r="A32" s="30"/>
      <c r="B32" s="8"/>
      <c r="C32" s="55"/>
      <c r="D32" s="285"/>
      <c r="E32" s="286"/>
      <c r="F32" s="286"/>
      <c r="G32" s="287"/>
      <c r="H32" s="259"/>
      <c r="I32" s="260"/>
      <c r="J32" s="260"/>
      <c r="K32" s="260"/>
      <c r="L32" s="260"/>
      <c r="M32" s="260"/>
      <c r="N32" s="260"/>
      <c r="O32" s="260"/>
      <c r="P32" s="260"/>
      <c r="Q32" s="261"/>
      <c r="R32" s="259"/>
      <c r="S32" s="260"/>
      <c r="T32" s="260"/>
      <c r="U32" s="260"/>
      <c r="V32" s="261"/>
    </row>
    <row r="33" spans="1:22" ht="20.100000000000001" customHeight="1">
      <c r="A33" s="30"/>
      <c r="B33" s="8"/>
      <c r="C33" s="55"/>
      <c r="D33" s="285"/>
      <c r="E33" s="286"/>
      <c r="F33" s="286"/>
      <c r="G33" s="287"/>
      <c r="H33" s="259"/>
      <c r="I33" s="260"/>
      <c r="J33" s="260"/>
      <c r="K33" s="260"/>
      <c r="L33" s="260"/>
      <c r="M33" s="260"/>
      <c r="N33" s="260"/>
      <c r="O33" s="260"/>
      <c r="P33" s="260"/>
      <c r="Q33" s="261"/>
      <c r="R33" s="259"/>
      <c r="S33" s="260"/>
      <c r="T33" s="260"/>
      <c r="U33" s="260"/>
      <c r="V33" s="261"/>
    </row>
    <row r="34" spans="1:22" ht="20.100000000000001" customHeight="1">
      <c r="A34" s="30"/>
      <c r="B34" s="8"/>
      <c r="C34" s="55"/>
      <c r="D34" s="285"/>
      <c r="E34" s="286"/>
      <c r="F34" s="286"/>
      <c r="G34" s="287"/>
      <c r="H34" s="259"/>
      <c r="I34" s="260"/>
      <c r="J34" s="260"/>
      <c r="K34" s="260"/>
      <c r="L34" s="260"/>
      <c r="M34" s="260"/>
      <c r="N34" s="260"/>
      <c r="O34" s="260"/>
      <c r="P34" s="260"/>
      <c r="Q34" s="261"/>
      <c r="R34" s="259"/>
      <c r="S34" s="260"/>
      <c r="T34" s="260"/>
      <c r="U34" s="260"/>
      <c r="V34" s="261"/>
    </row>
    <row r="35" spans="1:22" ht="20.100000000000001" customHeight="1">
      <c r="A35" s="30"/>
      <c r="B35" s="8"/>
      <c r="C35" s="55"/>
      <c r="D35" s="285"/>
      <c r="E35" s="286"/>
      <c r="F35" s="286"/>
      <c r="G35" s="287"/>
      <c r="H35" s="259"/>
      <c r="I35" s="260"/>
      <c r="J35" s="260"/>
      <c r="K35" s="260"/>
      <c r="L35" s="260"/>
      <c r="M35" s="260"/>
      <c r="N35" s="260"/>
      <c r="O35" s="260"/>
      <c r="P35" s="260"/>
      <c r="Q35" s="261"/>
      <c r="R35" s="259"/>
      <c r="S35" s="260"/>
      <c r="T35" s="260"/>
      <c r="U35" s="260"/>
      <c r="V35" s="261"/>
    </row>
    <row r="36" spans="1:22" ht="20.100000000000001" customHeight="1">
      <c r="A36" s="30"/>
      <c r="B36" s="8"/>
      <c r="C36" s="55"/>
      <c r="D36" s="285"/>
      <c r="E36" s="286"/>
      <c r="F36" s="286"/>
      <c r="G36" s="287"/>
      <c r="H36" s="259"/>
      <c r="I36" s="260"/>
      <c r="J36" s="260"/>
      <c r="K36" s="260"/>
      <c r="L36" s="260"/>
      <c r="M36" s="260"/>
      <c r="N36" s="260"/>
      <c r="O36" s="260"/>
      <c r="P36" s="260"/>
      <c r="Q36" s="261"/>
      <c r="R36" s="259"/>
      <c r="S36" s="260"/>
      <c r="T36" s="260"/>
      <c r="U36" s="260"/>
      <c r="V36" s="261"/>
    </row>
    <row r="37" spans="1:22" ht="20.100000000000001" customHeight="1">
      <c r="A37" s="30"/>
      <c r="B37" s="8"/>
      <c r="C37" s="49"/>
      <c r="D37" s="28"/>
      <c r="E37" s="28"/>
      <c r="F37" s="28"/>
      <c r="G37" s="28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51"/>
      <c r="V37" s="51"/>
    </row>
  </sheetData>
  <mergeCells count="106">
    <mergeCell ref="H36:Q36"/>
    <mergeCell ref="R36:V36"/>
    <mergeCell ref="H33:Q33"/>
    <mergeCell ref="R33:V33"/>
    <mergeCell ref="H34:Q34"/>
    <mergeCell ref="R34:V34"/>
    <mergeCell ref="H35:Q35"/>
    <mergeCell ref="R35:V35"/>
    <mergeCell ref="R29:V29"/>
    <mergeCell ref="H30:Q30"/>
    <mergeCell ref="R30:V30"/>
    <mergeCell ref="H31:Q31"/>
    <mergeCell ref="R31:V31"/>
    <mergeCell ref="H32:Q32"/>
    <mergeCell ref="R32:V32"/>
    <mergeCell ref="P9:S9"/>
    <mergeCell ref="D36:G36"/>
    <mergeCell ref="H24:Q24"/>
    <mergeCell ref="R24:V24"/>
    <mergeCell ref="R25:V25"/>
    <mergeCell ref="H25:Q25"/>
    <mergeCell ref="H26:Q26"/>
    <mergeCell ref="R26:V26"/>
    <mergeCell ref="T12:V12"/>
    <mergeCell ref="D13:G13"/>
    <mergeCell ref="H13:O13"/>
    <mergeCell ref="P13:S13"/>
    <mergeCell ref="T13:V13"/>
    <mergeCell ref="D35:G35"/>
    <mergeCell ref="H27:Q27"/>
    <mergeCell ref="D12:G12"/>
    <mergeCell ref="H12:O12"/>
    <mergeCell ref="P12:S12"/>
    <mergeCell ref="R27:V27"/>
    <mergeCell ref="H28:Q28"/>
    <mergeCell ref="R28:V28"/>
    <mergeCell ref="H29:Q29"/>
    <mergeCell ref="T19:V19"/>
    <mergeCell ref="D20:G20"/>
    <mergeCell ref="P7:S7"/>
    <mergeCell ref="T7:V7"/>
    <mergeCell ref="P20:S20"/>
    <mergeCell ref="T20:V20"/>
    <mergeCell ref="C22:V22"/>
    <mergeCell ref="D17:G17"/>
    <mergeCell ref="H17:O17"/>
    <mergeCell ref="P17:S17"/>
    <mergeCell ref="T17:V17"/>
    <mergeCell ref="D18:G18"/>
    <mergeCell ref="H18:O18"/>
    <mergeCell ref="P18:S18"/>
    <mergeCell ref="T18:V18"/>
    <mergeCell ref="T9:V9"/>
    <mergeCell ref="D10:G10"/>
    <mergeCell ref="H10:O10"/>
    <mergeCell ref="P10:S10"/>
    <mergeCell ref="T10:V10"/>
    <mergeCell ref="D11:G11"/>
    <mergeCell ref="H11:O11"/>
    <mergeCell ref="P11:S11"/>
    <mergeCell ref="T11:V11"/>
    <mergeCell ref="D9:G9"/>
    <mergeCell ref="H9:O9"/>
    <mergeCell ref="D24:G24"/>
    <mergeCell ref="D25:G25"/>
    <mergeCell ref="D19:G19"/>
    <mergeCell ref="H19:O19"/>
    <mergeCell ref="P19:S19"/>
    <mergeCell ref="D16:G16"/>
    <mergeCell ref="H16:O16"/>
    <mergeCell ref="P16:S16"/>
    <mergeCell ref="T16:V16"/>
    <mergeCell ref="H20:O20"/>
    <mergeCell ref="D34:G34"/>
    <mergeCell ref="D32:G32"/>
    <mergeCell ref="D33:G33"/>
    <mergeCell ref="D30:G30"/>
    <mergeCell ref="D31:G31"/>
    <mergeCell ref="D28:G28"/>
    <mergeCell ref="D29:G29"/>
    <mergeCell ref="D26:G26"/>
    <mergeCell ref="D27:G27"/>
    <mergeCell ref="C2:V2"/>
    <mergeCell ref="P15:S15"/>
    <mergeCell ref="T15:V15"/>
    <mergeCell ref="D14:G14"/>
    <mergeCell ref="H14:O14"/>
    <mergeCell ref="P14:S14"/>
    <mergeCell ref="T14:V14"/>
    <mergeCell ref="D8:G8"/>
    <mergeCell ref="H8:O8"/>
    <mergeCell ref="P8:S8"/>
    <mergeCell ref="T8:V8"/>
    <mergeCell ref="C3:V3"/>
    <mergeCell ref="D5:G5"/>
    <mergeCell ref="T5:V5"/>
    <mergeCell ref="D6:G6"/>
    <mergeCell ref="D15:G15"/>
    <mergeCell ref="H15:O15"/>
    <mergeCell ref="T6:V6"/>
    <mergeCell ref="H5:O5"/>
    <mergeCell ref="P6:S6"/>
    <mergeCell ref="P5:S5"/>
    <mergeCell ref="H6:O6"/>
    <mergeCell ref="D7:G7"/>
    <mergeCell ref="H7:O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C4" sqref="C4:V4"/>
    </sheetView>
  </sheetViews>
  <sheetFormatPr defaultColWidth="3.625" defaultRowHeight="20.100000000000001" customHeight="1"/>
  <cols>
    <col min="1" max="19" width="3.625" style="31"/>
    <col min="20" max="21" width="3.75" style="31" bestFit="1" customWidth="1"/>
    <col min="22" max="22" width="3.875" style="31" bestFit="1" customWidth="1"/>
    <col min="23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9</v>
      </c>
    </row>
    <row r="2" spans="1:22" ht="20.100000000000001" customHeight="1">
      <c r="A2" s="44"/>
      <c r="B2" s="202" t="s">
        <v>506</v>
      </c>
      <c r="C2" s="202"/>
      <c r="D2" s="202"/>
      <c r="E2" s="202"/>
      <c r="F2" s="202"/>
      <c r="G2" s="202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100000000000001" customHeight="1">
      <c r="A3" s="8"/>
      <c r="B3" s="8"/>
      <c r="C3" s="300" t="s">
        <v>507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ht="23.1" customHeight="1">
      <c r="A4" s="8"/>
      <c r="B4" s="28"/>
      <c r="C4" s="313" t="s">
        <v>76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/>
    </row>
    <row r="5" spans="1:22" ht="20.100000000000001" customHeight="1">
      <c r="A5" s="8"/>
      <c r="B5" s="28"/>
      <c r="C5" s="203" t="s">
        <v>65</v>
      </c>
      <c r="D5" s="203" t="s">
        <v>71</v>
      </c>
      <c r="E5" s="203"/>
      <c r="F5" s="203" t="s">
        <v>159</v>
      </c>
      <c r="G5" s="203"/>
      <c r="H5" s="203"/>
      <c r="I5" s="203"/>
      <c r="J5" s="203"/>
      <c r="K5" s="284" t="s">
        <v>73</v>
      </c>
      <c r="L5" s="284" t="s">
        <v>160</v>
      </c>
      <c r="M5" s="284"/>
      <c r="N5" s="284"/>
      <c r="O5" s="284"/>
      <c r="P5" s="284"/>
      <c r="Q5" s="284"/>
      <c r="R5" s="284"/>
      <c r="S5" s="284"/>
      <c r="T5" s="284"/>
      <c r="U5" s="284"/>
      <c r="V5" s="284"/>
    </row>
    <row r="6" spans="1:22" ht="20.100000000000001" customHeight="1">
      <c r="A6" s="8"/>
      <c r="B6" s="28"/>
      <c r="C6" s="203"/>
      <c r="D6" s="203"/>
      <c r="E6" s="203"/>
      <c r="F6" s="203"/>
      <c r="G6" s="203"/>
      <c r="H6" s="203"/>
      <c r="I6" s="203"/>
      <c r="J6" s="203"/>
      <c r="K6" s="284"/>
      <c r="L6" s="63" t="s">
        <v>161</v>
      </c>
      <c r="M6" s="63" t="s">
        <v>162</v>
      </c>
      <c r="N6" s="63">
        <v>0</v>
      </c>
      <c r="O6" s="63">
        <v>1</v>
      </c>
      <c r="P6" s="63">
        <v>1.5</v>
      </c>
      <c r="Q6" s="63">
        <v>2</v>
      </c>
      <c r="R6" s="63">
        <v>2.5</v>
      </c>
      <c r="S6" s="63">
        <v>3</v>
      </c>
      <c r="T6" s="57">
        <v>3.5</v>
      </c>
      <c r="U6" s="57">
        <v>4</v>
      </c>
      <c r="V6" s="57" t="s">
        <v>66</v>
      </c>
    </row>
    <row r="7" spans="1:22" ht="20.100000000000001" customHeight="1">
      <c r="A7" s="8"/>
      <c r="B7" s="28"/>
      <c r="C7" s="61">
        <v>1</v>
      </c>
      <c r="D7" s="306" t="s">
        <v>347</v>
      </c>
      <c r="E7" s="306"/>
      <c r="F7" s="307" t="s">
        <v>348</v>
      </c>
      <c r="G7" s="308"/>
      <c r="H7" s="308"/>
      <c r="I7" s="308"/>
      <c r="J7" s="309"/>
      <c r="K7" s="127" t="s">
        <v>443</v>
      </c>
      <c r="L7" s="127">
        <v>0</v>
      </c>
      <c r="M7" s="127">
        <v>0</v>
      </c>
      <c r="N7" s="127">
        <v>1</v>
      </c>
      <c r="O7" s="127">
        <v>9</v>
      </c>
      <c r="P7" s="127">
        <v>7</v>
      </c>
      <c r="Q7" s="127">
        <v>8</v>
      </c>
      <c r="R7" s="127">
        <v>8</v>
      </c>
      <c r="S7" s="127">
        <v>6</v>
      </c>
      <c r="T7" s="129">
        <v>2</v>
      </c>
      <c r="U7" s="129">
        <v>1</v>
      </c>
      <c r="V7" s="129">
        <f>IF(SUM(L7:U7)=0,"",SUM(L7:U7))</f>
        <v>42</v>
      </c>
    </row>
    <row r="8" spans="1:22" ht="20.100000000000001" customHeight="1">
      <c r="A8" s="8"/>
      <c r="B8" s="28"/>
      <c r="C8" s="61">
        <v>2</v>
      </c>
      <c r="D8" s="306" t="s">
        <v>347</v>
      </c>
      <c r="E8" s="306"/>
      <c r="F8" s="307" t="s">
        <v>348</v>
      </c>
      <c r="G8" s="308"/>
      <c r="H8" s="308"/>
      <c r="I8" s="308"/>
      <c r="J8" s="309"/>
      <c r="K8" s="127" t="s">
        <v>444</v>
      </c>
      <c r="L8" s="127">
        <v>0</v>
      </c>
      <c r="M8" s="127">
        <v>0</v>
      </c>
      <c r="N8" s="127">
        <v>5</v>
      </c>
      <c r="O8" s="127">
        <v>5</v>
      </c>
      <c r="P8" s="127">
        <v>4</v>
      </c>
      <c r="Q8" s="127">
        <v>5</v>
      </c>
      <c r="R8" s="127">
        <v>7</v>
      </c>
      <c r="S8" s="127">
        <v>5</v>
      </c>
      <c r="T8" s="129">
        <v>2</v>
      </c>
      <c r="U8" s="129">
        <v>2</v>
      </c>
      <c r="V8" s="129">
        <f t="shared" ref="V8:V11" si="0">IF(SUM(L8:U8)=0,"",SUM(L8:U8))</f>
        <v>35</v>
      </c>
    </row>
    <row r="9" spans="1:22" ht="20.100000000000001" customHeight="1">
      <c r="A9" s="8"/>
      <c r="B9" s="28"/>
      <c r="C9" s="61">
        <v>3</v>
      </c>
      <c r="D9" s="306" t="s">
        <v>349</v>
      </c>
      <c r="E9" s="306"/>
      <c r="F9" s="307" t="s">
        <v>350</v>
      </c>
      <c r="G9" s="308"/>
      <c r="H9" s="308"/>
      <c r="I9" s="308"/>
      <c r="J9" s="309"/>
      <c r="K9" s="127" t="s">
        <v>403</v>
      </c>
      <c r="L9" s="127">
        <v>0</v>
      </c>
      <c r="M9" s="127">
        <v>0</v>
      </c>
      <c r="N9" s="127">
        <v>0</v>
      </c>
      <c r="O9" s="127">
        <v>0</v>
      </c>
      <c r="P9" s="127">
        <v>1</v>
      </c>
      <c r="Q9" s="127">
        <v>2</v>
      </c>
      <c r="R9" s="127">
        <v>5</v>
      </c>
      <c r="S9" s="127">
        <v>7</v>
      </c>
      <c r="T9" s="129">
        <v>7</v>
      </c>
      <c r="U9" s="129">
        <v>14</v>
      </c>
      <c r="V9" s="129">
        <f t="shared" si="0"/>
        <v>36</v>
      </c>
    </row>
    <row r="10" spans="1:22" ht="20.100000000000001" customHeight="1">
      <c r="A10" s="8"/>
      <c r="B10" s="28"/>
      <c r="C10" s="61">
        <v>4</v>
      </c>
      <c r="D10" s="306" t="s">
        <v>349</v>
      </c>
      <c r="E10" s="306"/>
      <c r="F10" s="307" t="s">
        <v>350</v>
      </c>
      <c r="G10" s="308"/>
      <c r="H10" s="308"/>
      <c r="I10" s="308"/>
      <c r="J10" s="309"/>
      <c r="K10" s="127" t="s">
        <v>404</v>
      </c>
      <c r="L10" s="127">
        <v>0</v>
      </c>
      <c r="M10" s="127">
        <v>0</v>
      </c>
      <c r="N10" s="127">
        <v>0</v>
      </c>
      <c r="O10" s="127">
        <v>5</v>
      </c>
      <c r="P10" s="127">
        <v>5</v>
      </c>
      <c r="Q10" s="127">
        <v>8</v>
      </c>
      <c r="R10" s="127">
        <v>9</v>
      </c>
      <c r="S10" s="127">
        <v>6</v>
      </c>
      <c r="T10" s="129">
        <v>3</v>
      </c>
      <c r="U10" s="129">
        <v>0</v>
      </c>
      <c r="V10" s="129">
        <f t="shared" si="0"/>
        <v>36</v>
      </c>
    </row>
    <row r="11" spans="1:22" ht="20.100000000000001" customHeight="1">
      <c r="A11" s="8"/>
      <c r="B11" s="28"/>
      <c r="C11" s="61">
        <v>5</v>
      </c>
      <c r="D11" s="306" t="s">
        <v>349</v>
      </c>
      <c r="E11" s="306"/>
      <c r="F11" s="307" t="s">
        <v>350</v>
      </c>
      <c r="G11" s="308"/>
      <c r="H11" s="308"/>
      <c r="I11" s="308"/>
      <c r="J11" s="309"/>
      <c r="K11" s="127" t="s">
        <v>405</v>
      </c>
      <c r="L11" s="127">
        <v>0</v>
      </c>
      <c r="M11" s="127">
        <v>0</v>
      </c>
      <c r="N11" s="127">
        <v>1</v>
      </c>
      <c r="O11" s="127">
        <v>11</v>
      </c>
      <c r="P11" s="127">
        <v>8</v>
      </c>
      <c r="Q11" s="127">
        <v>8</v>
      </c>
      <c r="R11" s="127">
        <v>4</v>
      </c>
      <c r="S11" s="127">
        <v>3</v>
      </c>
      <c r="T11" s="129">
        <v>0</v>
      </c>
      <c r="U11" s="129">
        <v>0</v>
      </c>
      <c r="V11" s="129">
        <f t="shared" si="0"/>
        <v>35</v>
      </c>
    </row>
    <row r="12" spans="1:22" ht="20.100000000000001" customHeight="1">
      <c r="A12" s="8"/>
      <c r="B12" s="28"/>
      <c r="C12" s="61">
        <v>6</v>
      </c>
      <c r="D12" s="306"/>
      <c r="E12" s="306"/>
      <c r="F12" s="285"/>
      <c r="G12" s="286"/>
      <c r="H12" s="286"/>
      <c r="I12" s="286"/>
      <c r="J12" s="287"/>
      <c r="K12" s="58"/>
      <c r="L12" s="58"/>
      <c r="M12" s="58"/>
      <c r="N12" s="58"/>
      <c r="O12" s="58"/>
      <c r="P12" s="58"/>
      <c r="Q12" s="58"/>
      <c r="R12" s="58"/>
      <c r="S12" s="58"/>
      <c r="T12" s="59"/>
      <c r="U12" s="59"/>
      <c r="V12" s="59"/>
    </row>
    <row r="13" spans="1:22" ht="20.100000000000001" customHeight="1">
      <c r="A13" s="8"/>
      <c r="B13" s="28"/>
      <c r="C13" s="61">
        <v>7</v>
      </c>
      <c r="D13" s="306"/>
      <c r="E13" s="306"/>
      <c r="F13" s="285"/>
      <c r="G13" s="286"/>
      <c r="H13" s="286"/>
      <c r="I13" s="286"/>
      <c r="J13" s="287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9"/>
      <c r="V13" s="59"/>
    </row>
    <row r="14" spans="1:22" ht="20.100000000000001" customHeight="1">
      <c r="A14" s="8"/>
      <c r="B14" s="28"/>
      <c r="C14" s="61">
        <v>8</v>
      </c>
      <c r="D14" s="306"/>
      <c r="E14" s="306"/>
      <c r="F14" s="285"/>
      <c r="G14" s="286"/>
      <c r="H14" s="286"/>
      <c r="I14" s="286"/>
      <c r="J14" s="287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9"/>
      <c r="V14" s="59"/>
    </row>
    <row r="15" spans="1:22" ht="20.100000000000001" customHeight="1">
      <c r="A15" s="8"/>
      <c r="B15" s="28"/>
      <c r="C15" s="61">
        <v>9</v>
      </c>
      <c r="D15" s="306"/>
      <c r="E15" s="306"/>
      <c r="F15" s="285"/>
      <c r="G15" s="286"/>
      <c r="H15" s="286"/>
      <c r="I15" s="286"/>
      <c r="J15" s="287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9"/>
      <c r="V15" s="59"/>
    </row>
    <row r="16" spans="1:22" ht="20.100000000000001" customHeight="1">
      <c r="A16" s="8"/>
      <c r="B16" s="28"/>
      <c r="C16" s="61">
        <v>10</v>
      </c>
      <c r="D16" s="306"/>
      <c r="E16" s="306"/>
      <c r="F16" s="285"/>
      <c r="G16" s="286"/>
      <c r="H16" s="286"/>
      <c r="I16" s="286"/>
      <c r="J16" s="287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9"/>
      <c r="V16" s="59"/>
    </row>
    <row r="17" spans="1:22" ht="20.100000000000001" customHeight="1">
      <c r="A17" s="8"/>
      <c r="B17" s="28"/>
      <c r="C17" s="61">
        <v>11</v>
      </c>
      <c r="D17" s="306"/>
      <c r="E17" s="306"/>
      <c r="F17" s="285"/>
      <c r="G17" s="286"/>
      <c r="H17" s="286"/>
      <c r="I17" s="286"/>
      <c r="J17" s="287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9"/>
      <c r="V17" s="59" t="str">
        <f t="shared" ref="V17:V18" si="1">IF(SUM(L17:U17)=0,"",SUM(L17:U17))</f>
        <v/>
      </c>
    </row>
    <row r="18" spans="1:22" ht="19.5" customHeight="1">
      <c r="A18" s="8"/>
      <c r="B18" s="28"/>
      <c r="C18" s="61">
        <v>12</v>
      </c>
      <c r="D18" s="306"/>
      <c r="E18" s="306"/>
      <c r="F18" s="316"/>
      <c r="G18" s="316"/>
      <c r="H18" s="316"/>
      <c r="I18" s="316"/>
      <c r="J18" s="316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9"/>
      <c r="V18" s="59" t="str">
        <f t="shared" si="1"/>
        <v/>
      </c>
    </row>
    <row r="19" spans="1:22" ht="19.5" customHeight="1">
      <c r="A19" s="8"/>
      <c r="B19" s="28"/>
      <c r="C19" s="313" t="s">
        <v>66</v>
      </c>
      <c r="D19" s="314"/>
      <c r="E19" s="314"/>
      <c r="F19" s="314"/>
      <c r="G19" s="314"/>
      <c r="H19" s="314"/>
      <c r="I19" s="314"/>
      <c r="J19" s="314"/>
      <c r="K19" s="315"/>
      <c r="L19" s="60">
        <f>SUM(L7:L18)</f>
        <v>0</v>
      </c>
      <c r="M19" s="60">
        <f t="shared" ref="M19:V19" si="2">SUM(M7:M18)</f>
        <v>0</v>
      </c>
      <c r="N19" s="60">
        <f t="shared" si="2"/>
        <v>7</v>
      </c>
      <c r="O19" s="60">
        <f t="shared" si="2"/>
        <v>30</v>
      </c>
      <c r="P19" s="60">
        <f t="shared" si="2"/>
        <v>25</v>
      </c>
      <c r="Q19" s="60">
        <f t="shared" si="2"/>
        <v>31</v>
      </c>
      <c r="R19" s="60">
        <f t="shared" si="2"/>
        <v>33</v>
      </c>
      <c r="S19" s="60">
        <f t="shared" si="2"/>
        <v>27</v>
      </c>
      <c r="T19" s="60">
        <f t="shared" si="2"/>
        <v>14</v>
      </c>
      <c r="U19" s="60">
        <f t="shared" si="2"/>
        <v>17</v>
      </c>
      <c r="V19" s="60">
        <f t="shared" si="2"/>
        <v>184</v>
      </c>
    </row>
    <row r="20" spans="1:22" ht="23.1" customHeight="1">
      <c r="A20" s="30"/>
      <c r="B20" s="8"/>
      <c r="C20" s="203" t="s">
        <v>77</v>
      </c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</row>
    <row r="21" spans="1:22" ht="20.100000000000001" customHeight="1">
      <c r="A21" s="8"/>
      <c r="B21" s="8"/>
      <c r="C21" s="203" t="s">
        <v>65</v>
      </c>
      <c r="D21" s="203" t="s">
        <v>71</v>
      </c>
      <c r="E21" s="203"/>
      <c r="F21" s="203" t="s">
        <v>159</v>
      </c>
      <c r="G21" s="203"/>
      <c r="H21" s="203"/>
      <c r="I21" s="203"/>
      <c r="J21" s="203"/>
      <c r="K21" s="284" t="s">
        <v>73</v>
      </c>
      <c r="L21" s="284" t="s">
        <v>160</v>
      </c>
      <c r="M21" s="284"/>
      <c r="N21" s="284"/>
      <c r="O21" s="284"/>
      <c r="P21" s="284"/>
      <c r="Q21" s="284"/>
      <c r="R21" s="284"/>
      <c r="S21" s="284"/>
      <c r="T21" s="284"/>
      <c r="U21" s="284"/>
      <c r="V21" s="284"/>
    </row>
    <row r="22" spans="1:22" ht="20.100000000000001" customHeight="1">
      <c r="A22" s="8"/>
      <c r="B22" s="8"/>
      <c r="C22" s="203"/>
      <c r="D22" s="203"/>
      <c r="E22" s="203"/>
      <c r="F22" s="203"/>
      <c r="G22" s="203"/>
      <c r="H22" s="203"/>
      <c r="I22" s="203"/>
      <c r="J22" s="203"/>
      <c r="K22" s="284"/>
      <c r="L22" s="63" t="s">
        <v>161</v>
      </c>
      <c r="M22" s="63" t="s">
        <v>162</v>
      </c>
      <c r="N22" s="63">
        <v>0</v>
      </c>
      <c r="O22" s="63">
        <v>1</v>
      </c>
      <c r="P22" s="63">
        <v>1.5</v>
      </c>
      <c r="Q22" s="63">
        <v>2</v>
      </c>
      <c r="R22" s="63">
        <v>2.5</v>
      </c>
      <c r="S22" s="63">
        <v>3</v>
      </c>
      <c r="T22" s="57">
        <v>3.5</v>
      </c>
      <c r="U22" s="57">
        <v>4</v>
      </c>
      <c r="V22" s="57" t="s">
        <v>66</v>
      </c>
    </row>
    <row r="23" spans="1:22" ht="20.100000000000001" customHeight="1">
      <c r="A23" s="30"/>
      <c r="B23" s="8"/>
      <c r="C23" s="61">
        <v>1</v>
      </c>
      <c r="D23" s="306" t="s">
        <v>352</v>
      </c>
      <c r="E23" s="306"/>
      <c r="F23" s="307" t="s">
        <v>354</v>
      </c>
      <c r="G23" s="308"/>
      <c r="H23" s="308"/>
      <c r="I23" s="308"/>
      <c r="J23" s="309"/>
      <c r="K23" s="127" t="s">
        <v>359</v>
      </c>
      <c r="L23" s="127">
        <v>1</v>
      </c>
      <c r="M23" s="127"/>
      <c r="N23" s="127">
        <v>8</v>
      </c>
      <c r="O23" s="127">
        <v>28</v>
      </c>
      <c r="P23" s="127">
        <v>22</v>
      </c>
      <c r="Q23" s="127">
        <v>19</v>
      </c>
      <c r="R23" s="127">
        <v>16</v>
      </c>
      <c r="S23" s="127">
        <v>19</v>
      </c>
      <c r="T23" s="129">
        <v>19</v>
      </c>
      <c r="U23" s="129">
        <v>19</v>
      </c>
      <c r="V23" s="129">
        <f>IF(SUM(L23:U23)=0,"",SUM(L23:U23))</f>
        <v>151</v>
      </c>
    </row>
    <row r="24" spans="1:22" ht="20.100000000000001" customHeight="1">
      <c r="A24" s="30"/>
      <c r="B24" s="8"/>
      <c r="C24" s="61">
        <v>2</v>
      </c>
      <c r="D24" s="306" t="s">
        <v>353</v>
      </c>
      <c r="E24" s="306"/>
      <c r="F24" s="307" t="s">
        <v>355</v>
      </c>
      <c r="G24" s="308"/>
      <c r="H24" s="308"/>
      <c r="I24" s="308"/>
      <c r="J24" s="309"/>
      <c r="K24" s="127" t="s">
        <v>403</v>
      </c>
      <c r="L24" s="127">
        <v>0</v>
      </c>
      <c r="M24" s="127">
        <v>0</v>
      </c>
      <c r="N24" s="127">
        <v>0</v>
      </c>
      <c r="O24" s="127">
        <v>0</v>
      </c>
      <c r="P24" s="127">
        <v>1</v>
      </c>
      <c r="Q24" s="127">
        <v>3</v>
      </c>
      <c r="R24" s="127">
        <v>2</v>
      </c>
      <c r="S24" s="127">
        <v>8</v>
      </c>
      <c r="T24" s="129">
        <v>2</v>
      </c>
      <c r="U24" s="129">
        <v>20</v>
      </c>
      <c r="V24" s="129">
        <f t="shared" ref="V24:V34" si="3">IF(SUM(L24:U24)=0,"",SUM(L24:U24))</f>
        <v>36</v>
      </c>
    </row>
    <row r="25" spans="1:22" ht="20.100000000000001" customHeight="1">
      <c r="A25" s="30"/>
      <c r="B25" s="8"/>
      <c r="C25" s="61">
        <v>3</v>
      </c>
      <c r="D25" s="306" t="s">
        <v>353</v>
      </c>
      <c r="E25" s="306"/>
      <c r="F25" s="307" t="s">
        <v>355</v>
      </c>
      <c r="G25" s="308"/>
      <c r="H25" s="308"/>
      <c r="I25" s="308"/>
      <c r="J25" s="309"/>
      <c r="K25" s="127" t="s">
        <v>404</v>
      </c>
      <c r="L25" s="127">
        <v>0</v>
      </c>
      <c r="M25" s="127">
        <v>0</v>
      </c>
      <c r="N25" s="127">
        <v>2</v>
      </c>
      <c r="O25" s="127">
        <v>4</v>
      </c>
      <c r="P25" s="127">
        <v>4</v>
      </c>
      <c r="Q25" s="127">
        <v>6</v>
      </c>
      <c r="R25" s="127">
        <v>12</v>
      </c>
      <c r="S25" s="127">
        <v>2</v>
      </c>
      <c r="T25" s="129">
        <v>4</v>
      </c>
      <c r="U25" s="129">
        <v>2</v>
      </c>
      <c r="V25" s="129">
        <f t="shared" si="3"/>
        <v>36</v>
      </c>
    </row>
    <row r="26" spans="1:22" ht="20.100000000000001" customHeight="1">
      <c r="A26" s="30"/>
      <c r="B26" s="8"/>
      <c r="C26" s="61">
        <v>4</v>
      </c>
      <c r="D26" s="306" t="s">
        <v>353</v>
      </c>
      <c r="E26" s="306"/>
      <c r="F26" s="307" t="s">
        <v>355</v>
      </c>
      <c r="G26" s="308"/>
      <c r="H26" s="308"/>
      <c r="I26" s="308"/>
      <c r="J26" s="309"/>
      <c r="K26" s="127" t="s">
        <v>405</v>
      </c>
      <c r="L26" s="127">
        <v>0</v>
      </c>
      <c r="M26" s="127">
        <v>0</v>
      </c>
      <c r="N26" s="127">
        <v>1</v>
      </c>
      <c r="O26" s="127">
        <v>1</v>
      </c>
      <c r="P26" s="127">
        <v>15</v>
      </c>
      <c r="Q26" s="127">
        <v>11</v>
      </c>
      <c r="R26" s="127">
        <v>5</v>
      </c>
      <c r="S26" s="127">
        <v>1</v>
      </c>
      <c r="T26" s="129">
        <v>1</v>
      </c>
      <c r="U26" s="129">
        <v>0</v>
      </c>
      <c r="V26" s="129">
        <f t="shared" si="3"/>
        <v>35</v>
      </c>
    </row>
    <row r="27" spans="1:22" ht="20.100000000000001" customHeight="1">
      <c r="A27" s="30"/>
      <c r="B27" s="8"/>
      <c r="C27" s="61">
        <v>5</v>
      </c>
      <c r="D27" s="306"/>
      <c r="E27" s="306"/>
      <c r="F27" s="285"/>
      <c r="G27" s="286"/>
      <c r="H27" s="286"/>
      <c r="I27" s="286"/>
      <c r="J27" s="287"/>
      <c r="K27" s="58"/>
      <c r="L27" s="58"/>
      <c r="M27" s="58"/>
      <c r="N27" s="58"/>
      <c r="O27" s="58"/>
      <c r="P27" s="58"/>
      <c r="Q27" s="58"/>
      <c r="R27" s="58"/>
      <c r="S27" s="58"/>
      <c r="T27" s="59"/>
      <c r="U27" s="59"/>
      <c r="V27" s="123" t="str">
        <f t="shared" si="3"/>
        <v/>
      </c>
    </row>
    <row r="28" spans="1:22" ht="20.100000000000001" customHeight="1">
      <c r="A28" s="30"/>
      <c r="B28" s="8"/>
      <c r="C28" s="61">
        <v>6</v>
      </c>
      <c r="D28" s="306"/>
      <c r="E28" s="306"/>
      <c r="F28" s="285"/>
      <c r="G28" s="286"/>
      <c r="H28" s="286"/>
      <c r="I28" s="286"/>
      <c r="J28" s="287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9"/>
      <c r="V28" s="59"/>
    </row>
    <row r="29" spans="1:22" ht="20.100000000000001" customHeight="1">
      <c r="A29" s="30"/>
      <c r="B29" s="8"/>
      <c r="C29" s="61">
        <v>7</v>
      </c>
      <c r="D29" s="306"/>
      <c r="E29" s="306"/>
      <c r="F29" s="285"/>
      <c r="G29" s="286"/>
      <c r="H29" s="286"/>
      <c r="I29" s="286"/>
      <c r="J29" s="287"/>
      <c r="K29" s="58"/>
      <c r="L29" s="58"/>
      <c r="M29" s="58"/>
      <c r="N29" s="58"/>
      <c r="O29" s="58"/>
      <c r="P29" s="58"/>
      <c r="Q29" s="58"/>
      <c r="R29" s="58"/>
      <c r="S29" s="58"/>
      <c r="T29" s="59"/>
      <c r="U29" s="59"/>
      <c r="V29" s="59"/>
    </row>
    <row r="30" spans="1:22" ht="20.100000000000001" customHeight="1">
      <c r="A30" s="30"/>
      <c r="B30" s="8"/>
      <c r="C30" s="61">
        <v>8</v>
      </c>
      <c r="D30" s="306"/>
      <c r="E30" s="306"/>
      <c r="F30" s="285"/>
      <c r="G30" s="286"/>
      <c r="H30" s="286"/>
      <c r="I30" s="286"/>
      <c r="J30" s="287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59"/>
      <c r="V30" s="59"/>
    </row>
    <row r="31" spans="1:22" ht="20.100000000000001" customHeight="1">
      <c r="A31" s="30"/>
      <c r="B31" s="8"/>
      <c r="C31" s="61">
        <v>9</v>
      </c>
      <c r="D31" s="306"/>
      <c r="E31" s="306"/>
      <c r="F31" s="285"/>
      <c r="G31" s="286"/>
      <c r="H31" s="286"/>
      <c r="I31" s="286"/>
      <c r="J31" s="287"/>
      <c r="K31" s="58"/>
      <c r="L31" s="58"/>
      <c r="M31" s="58"/>
      <c r="N31" s="58"/>
      <c r="O31" s="58"/>
      <c r="P31" s="58"/>
      <c r="Q31" s="58"/>
      <c r="R31" s="58"/>
      <c r="S31" s="58"/>
      <c r="T31" s="59"/>
      <c r="U31" s="59"/>
      <c r="V31" s="59"/>
    </row>
    <row r="32" spans="1:22" ht="20.100000000000001" customHeight="1">
      <c r="A32" s="30"/>
      <c r="B32" s="8"/>
      <c r="C32" s="61">
        <v>10</v>
      </c>
      <c r="D32" s="306"/>
      <c r="E32" s="306"/>
      <c r="F32" s="285"/>
      <c r="G32" s="286"/>
      <c r="H32" s="286"/>
      <c r="I32" s="286"/>
      <c r="J32" s="287"/>
      <c r="K32" s="58"/>
      <c r="L32" s="58"/>
      <c r="M32" s="58"/>
      <c r="N32" s="58"/>
      <c r="O32" s="58"/>
      <c r="P32" s="58"/>
      <c r="Q32" s="58"/>
      <c r="R32" s="58"/>
      <c r="S32" s="58"/>
      <c r="T32" s="59"/>
      <c r="U32" s="59"/>
      <c r="V32" s="59"/>
    </row>
    <row r="33" spans="1:22" ht="20.100000000000001" customHeight="1">
      <c r="A33" s="30"/>
      <c r="B33" s="8"/>
      <c r="C33" s="61">
        <v>11</v>
      </c>
      <c r="D33" s="306"/>
      <c r="E33" s="306"/>
      <c r="F33" s="285"/>
      <c r="G33" s="286"/>
      <c r="H33" s="286"/>
      <c r="I33" s="286"/>
      <c r="J33" s="287"/>
      <c r="K33" s="58"/>
      <c r="L33" s="58"/>
      <c r="M33" s="58"/>
      <c r="N33" s="58"/>
      <c r="O33" s="58"/>
      <c r="P33" s="58"/>
      <c r="Q33" s="58"/>
      <c r="R33" s="58"/>
      <c r="S33" s="58"/>
      <c r="T33" s="59"/>
      <c r="U33" s="59"/>
      <c r="V33" s="59" t="str">
        <f t="shared" si="3"/>
        <v/>
      </c>
    </row>
    <row r="34" spans="1:22" ht="20.100000000000001" customHeight="1">
      <c r="A34" s="30"/>
      <c r="B34" s="8"/>
      <c r="C34" s="61">
        <v>12</v>
      </c>
      <c r="D34" s="306"/>
      <c r="E34" s="306"/>
      <c r="F34" s="285"/>
      <c r="G34" s="286"/>
      <c r="H34" s="286"/>
      <c r="I34" s="286"/>
      <c r="J34" s="287"/>
      <c r="K34" s="58"/>
      <c r="L34" s="58"/>
      <c r="M34" s="58"/>
      <c r="N34" s="58"/>
      <c r="O34" s="58"/>
      <c r="P34" s="58"/>
      <c r="Q34" s="58"/>
      <c r="R34" s="58"/>
      <c r="S34" s="58"/>
      <c r="T34" s="59"/>
      <c r="U34" s="59"/>
      <c r="V34" s="59" t="str">
        <f t="shared" si="3"/>
        <v/>
      </c>
    </row>
    <row r="35" spans="1:22" ht="20.100000000000001" customHeight="1">
      <c r="A35" s="30"/>
      <c r="B35" s="8"/>
      <c r="C35" s="310" t="s">
        <v>66</v>
      </c>
      <c r="D35" s="311"/>
      <c r="E35" s="311"/>
      <c r="F35" s="311"/>
      <c r="G35" s="311"/>
      <c r="H35" s="311"/>
      <c r="I35" s="311"/>
      <c r="J35" s="311"/>
      <c r="K35" s="312"/>
      <c r="L35" s="69">
        <f>SUM(L23:L34)</f>
        <v>1</v>
      </c>
      <c r="M35" s="69">
        <f t="shared" ref="M35" si="4">SUM(M23:M34)</f>
        <v>0</v>
      </c>
      <c r="N35" s="69">
        <f t="shared" ref="N35" si="5">SUM(N23:N34)</f>
        <v>11</v>
      </c>
      <c r="O35" s="69">
        <f t="shared" ref="O35" si="6">SUM(O23:O34)</f>
        <v>33</v>
      </c>
      <c r="P35" s="69">
        <f t="shared" ref="P35" si="7">SUM(P23:P34)</f>
        <v>42</v>
      </c>
      <c r="Q35" s="69">
        <f t="shared" ref="Q35" si="8">SUM(Q23:Q34)</f>
        <v>39</v>
      </c>
      <c r="R35" s="69">
        <f t="shared" ref="R35" si="9">SUM(R23:R34)</f>
        <v>35</v>
      </c>
      <c r="S35" s="69">
        <f t="shared" ref="S35" si="10">SUM(S23:S34)</f>
        <v>30</v>
      </c>
      <c r="T35" s="69">
        <f t="shared" ref="T35" si="11">SUM(T23:T34)</f>
        <v>26</v>
      </c>
      <c r="U35" s="69">
        <f t="shared" ref="U35" si="12">SUM(U23:U34)</f>
        <v>41</v>
      </c>
      <c r="V35" s="69">
        <f t="shared" ref="V35" si="13">SUM(V23:V34)</f>
        <v>258</v>
      </c>
    </row>
    <row r="36" spans="1:22" ht="20.100000000000001" customHeight="1">
      <c r="A36" s="30"/>
      <c r="B36" s="8"/>
      <c r="C36" s="310" t="s">
        <v>163</v>
      </c>
      <c r="D36" s="311"/>
      <c r="E36" s="311"/>
      <c r="F36" s="311"/>
      <c r="G36" s="311"/>
      <c r="H36" s="311"/>
      <c r="I36" s="311"/>
      <c r="J36" s="311"/>
      <c r="K36" s="312"/>
      <c r="L36" s="304" t="s">
        <v>76</v>
      </c>
      <c r="M36" s="304"/>
      <c r="N36" s="304"/>
      <c r="O36" s="305">
        <f>(SUM(S19:U19)/V19)*100</f>
        <v>31.521739130434785</v>
      </c>
      <c r="P36" s="305"/>
      <c r="Q36" s="304" t="s">
        <v>77</v>
      </c>
      <c r="R36" s="304"/>
      <c r="S36" s="304"/>
      <c r="T36" s="305">
        <f>(SUM(S35:U35)/V35)*100</f>
        <v>37.596899224806201</v>
      </c>
      <c r="U36" s="305"/>
      <c r="V36" s="70"/>
    </row>
    <row r="37" spans="1:22" ht="5.0999999999999996" customHeight="1">
      <c r="A37" s="30"/>
      <c r="B37" s="8"/>
      <c r="C37" s="71"/>
      <c r="D37" s="72"/>
      <c r="E37" s="72"/>
      <c r="F37" s="72"/>
      <c r="G37" s="72"/>
      <c r="H37" s="72"/>
      <c r="I37" s="72"/>
      <c r="J37" s="72"/>
      <c r="K37" s="76"/>
      <c r="L37" s="73"/>
      <c r="M37" s="73"/>
      <c r="N37" s="73"/>
      <c r="O37" s="73"/>
      <c r="P37" s="73"/>
      <c r="Q37" s="74"/>
      <c r="R37" s="74"/>
      <c r="S37" s="74"/>
      <c r="T37" s="74"/>
      <c r="U37" s="74"/>
      <c r="V37" s="75"/>
    </row>
  </sheetData>
  <mergeCells count="69">
    <mergeCell ref="F9:J9"/>
    <mergeCell ref="C3:V3"/>
    <mergeCell ref="B2:G2"/>
    <mergeCell ref="F5:J6"/>
    <mergeCell ref="D5:E6"/>
    <mergeCell ref="K5:K6"/>
    <mergeCell ref="L5:V5"/>
    <mergeCell ref="C5:C6"/>
    <mergeCell ref="C4:V4"/>
    <mergeCell ref="D7:E7"/>
    <mergeCell ref="F7:J7"/>
    <mergeCell ref="D8:E8"/>
    <mergeCell ref="F8:J8"/>
    <mergeCell ref="D9:E9"/>
    <mergeCell ref="D18:E18"/>
    <mergeCell ref="F18:J18"/>
    <mergeCell ref="D13:E13"/>
    <mergeCell ref="F13:J13"/>
    <mergeCell ref="D14:E14"/>
    <mergeCell ref="F14:J14"/>
    <mergeCell ref="D15:E15"/>
    <mergeCell ref="F15:J15"/>
    <mergeCell ref="D16:E16"/>
    <mergeCell ref="F16:J16"/>
    <mergeCell ref="D17:E17"/>
    <mergeCell ref="F17:J17"/>
    <mergeCell ref="D10:E10"/>
    <mergeCell ref="F10:J10"/>
    <mergeCell ref="D11:E11"/>
    <mergeCell ref="F11:J11"/>
    <mergeCell ref="D12:E12"/>
    <mergeCell ref="F12:J12"/>
    <mergeCell ref="F24:J24"/>
    <mergeCell ref="D25:E25"/>
    <mergeCell ref="F25:J25"/>
    <mergeCell ref="D26:E26"/>
    <mergeCell ref="F26:J26"/>
    <mergeCell ref="C19:K19"/>
    <mergeCell ref="C36:K36"/>
    <mergeCell ref="D33:E33"/>
    <mergeCell ref="F33:J33"/>
    <mergeCell ref="D34:E34"/>
    <mergeCell ref="F34:J34"/>
    <mergeCell ref="D30:E30"/>
    <mergeCell ref="F30:J30"/>
    <mergeCell ref="D31:E31"/>
    <mergeCell ref="F31:J31"/>
    <mergeCell ref="D32:E32"/>
    <mergeCell ref="F32:J32"/>
    <mergeCell ref="D27:E27"/>
    <mergeCell ref="F27:J27"/>
    <mergeCell ref="D28:E28"/>
    <mergeCell ref="F28:J28"/>
    <mergeCell ref="L36:N36"/>
    <mergeCell ref="O36:P36"/>
    <mergeCell ref="Q36:S36"/>
    <mergeCell ref="T36:U36"/>
    <mergeCell ref="C20:V20"/>
    <mergeCell ref="C21:C22"/>
    <mergeCell ref="D21:E22"/>
    <mergeCell ref="F21:J22"/>
    <mergeCell ref="K21:K22"/>
    <mergeCell ref="L21:V21"/>
    <mergeCell ref="D23:E23"/>
    <mergeCell ref="F23:J23"/>
    <mergeCell ref="C35:K35"/>
    <mergeCell ref="D29:E29"/>
    <mergeCell ref="F29:J29"/>
    <mergeCell ref="D24:E2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22" zoomScaleNormal="100" workbookViewId="0">
      <selection activeCell="C3" sqref="C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10</v>
      </c>
    </row>
    <row r="2" spans="1:22" ht="20.100000000000001" customHeight="1">
      <c r="A2" s="44"/>
      <c r="B2" s="8"/>
      <c r="C2" s="210" t="s">
        <v>508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1:22" ht="20.100000000000001" customHeight="1">
      <c r="A3" s="8"/>
      <c r="B3" s="8"/>
      <c r="C3" s="44"/>
      <c r="D3" s="210" t="s">
        <v>164</v>
      </c>
      <c r="E3" s="210"/>
      <c r="F3" s="210"/>
      <c r="G3" s="210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20.100000000000001" customHeight="1">
      <c r="A4" s="8"/>
      <c r="B4" s="28"/>
      <c r="C4" s="28"/>
      <c r="D4" s="79" t="s">
        <v>165</v>
      </c>
      <c r="E4" s="317" t="s">
        <v>369</v>
      </c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</row>
    <row r="5" spans="1:22" ht="20.100000000000001" customHeight="1">
      <c r="A5" s="8"/>
      <c r="B5" s="28"/>
      <c r="C5" s="28"/>
      <c r="D5" s="79" t="s">
        <v>166</v>
      </c>
      <c r="E5" s="317" t="s">
        <v>370</v>
      </c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</row>
    <row r="6" spans="1:22" ht="20.100000000000001" customHeight="1">
      <c r="A6" s="8"/>
      <c r="B6" s="28"/>
      <c r="C6" s="28"/>
      <c r="D6" s="79" t="s">
        <v>167</v>
      </c>
      <c r="E6" s="317" t="s">
        <v>371</v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</row>
    <row r="7" spans="1:22" ht="20.100000000000001" customHeight="1">
      <c r="A7" s="8"/>
      <c r="B7" s="28"/>
      <c r="C7" s="49"/>
      <c r="D7" s="79" t="s">
        <v>168</v>
      </c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</row>
    <row r="8" spans="1:22" ht="20.100000000000001" customHeight="1">
      <c r="A8" s="8"/>
      <c r="B8" s="28"/>
      <c r="C8" s="49"/>
      <c r="D8" s="79" t="s">
        <v>169</v>
      </c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</row>
    <row r="9" spans="1:22" ht="9.9499999999999993" customHeight="1">
      <c r="A9" s="8"/>
      <c r="B9" s="28"/>
      <c r="C9" s="49"/>
      <c r="D9" s="77"/>
      <c r="E9" s="77"/>
      <c r="F9" s="78"/>
      <c r="G9" s="78"/>
      <c r="H9" s="78"/>
      <c r="I9" s="78"/>
      <c r="J9" s="78"/>
      <c r="K9" s="65"/>
      <c r="L9" s="65"/>
      <c r="M9" s="65"/>
      <c r="N9" s="65"/>
      <c r="O9" s="65"/>
      <c r="P9" s="65"/>
      <c r="Q9" s="65"/>
      <c r="R9" s="65"/>
      <c r="S9" s="65"/>
      <c r="T9" s="66"/>
      <c r="U9" s="66"/>
      <c r="V9" s="66"/>
    </row>
    <row r="10" spans="1:22" ht="20.100000000000001" customHeight="1">
      <c r="A10" s="8"/>
      <c r="B10" s="28"/>
      <c r="C10" s="49"/>
      <c r="D10" s="210" t="s">
        <v>173</v>
      </c>
      <c r="E10" s="210"/>
      <c r="F10" s="210"/>
      <c r="G10" s="210"/>
      <c r="H10" s="210"/>
      <c r="I10" s="210"/>
      <c r="J10" s="210"/>
      <c r="K10" s="210"/>
      <c r="L10" s="53" t="s">
        <v>31</v>
      </c>
      <c r="M10" s="35" t="s">
        <v>170</v>
      </c>
      <c r="N10" s="35"/>
      <c r="O10" s="80"/>
      <c r="P10" s="318" t="s">
        <v>171</v>
      </c>
      <c r="Q10" s="319"/>
      <c r="R10" s="35"/>
      <c r="S10" s="80"/>
      <c r="T10" s="320" t="s">
        <v>172</v>
      </c>
      <c r="U10" s="321"/>
      <c r="V10" s="321"/>
    </row>
    <row r="11" spans="1:22" ht="5.0999999999999996" customHeight="1">
      <c r="A11" s="8"/>
      <c r="B11" s="28"/>
      <c r="C11" s="49"/>
      <c r="D11" s="8"/>
      <c r="E11" s="8"/>
      <c r="F11" s="64"/>
      <c r="G11" s="64"/>
      <c r="H11" s="64"/>
      <c r="I11" s="64"/>
      <c r="J11" s="64"/>
      <c r="K11" s="35"/>
      <c r="L11" s="35"/>
      <c r="M11" s="35"/>
      <c r="N11" s="35"/>
      <c r="O11" s="35"/>
      <c r="P11" s="35"/>
      <c r="Q11" s="35"/>
      <c r="R11" s="35"/>
      <c r="S11" s="35"/>
      <c r="T11" s="62"/>
      <c r="U11" s="62"/>
      <c r="V11" s="62"/>
    </row>
    <row r="12" spans="1:22" ht="20.100000000000001" customHeight="1">
      <c r="A12" s="8"/>
      <c r="B12" s="28"/>
      <c r="C12" s="49"/>
      <c r="D12" s="210" t="s">
        <v>174</v>
      </c>
      <c r="E12" s="210"/>
      <c r="F12" s="210"/>
      <c r="G12" s="210"/>
      <c r="H12" s="210"/>
      <c r="I12" s="210"/>
      <c r="J12" s="210"/>
      <c r="K12" s="210"/>
      <c r="L12" s="210"/>
      <c r="M12" s="35"/>
      <c r="N12" s="35"/>
      <c r="O12" s="35"/>
      <c r="P12" s="35"/>
      <c r="Q12" s="35"/>
      <c r="R12" s="35"/>
      <c r="S12" s="35"/>
      <c r="T12" s="62"/>
      <c r="U12" s="62"/>
      <c r="V12" s="62"/>
    </row>
    <row r="13" spans="1:22" ht="20.100000000000001" customHeight="1">
      <c r="A13" s="8"/>
      <c r="B13" s="28"/>
      <c r="C13" s="49"/>
      <c r="D13" s="79" t="s">
        <v>165</v>
      </c>
      <c r="E13" s="283" t="s">
        <v>175</v>
      </c>
      <c r="F13" s="283"/>
      <c r="G13" s="283"/>
      <c r="H13" s="283"/>
      <c r="I13" s="283"/>
      <c r="J13" s="189" t="s">
        <v>438</v>
      </c>
      <c r="K13" s="189"/>
      <c r="L13" s="189"/>
      <c r="M13" s="189"/>
      <c r="N13" s="189"/>
      <c r="O13" s="189"/>
      <c r="P13" s="189"/>
      <c r="Q13" s="28"/>
      <c r="R13" s="46"/>
      <c r="S13" s="46"/>
      <c r="T13" s="46"/>
      <c r="U13" s="46"/>
      <c r="V13" s="46"/>
    </row>
    <row r="14" spans="1:22" ht="20.100000000000001" customHeight="1">
      <c r="A14" s="8"/>
      <c r="B14" s="28"/>
      <c r="C14" s="49"/>
      <c r="D14" s="79" t="s">
        <v>166</v>
      </c>
      <c r="E14" s="283" t="s">
        <v>176</v>
      </c>
      <c r="F14" s="283"/>
      <c r="G14" s="283"/>
      <c r="H14" s="283"/>
      <c r="I14" s="283"/>
      <c r="J14" s="283"/>
      <c r="K14" s="191" t="s">
        <v>372</v>
      </c>
      <c r="L14" s="191"/>
      <c r="M14" s="191"/>
      <c r="N14" s="191"/>
      <c r="O14" s="191"/>
      <c r="P14" s="191"/>
      <c r="Q14" s="28"/>
      <c r="R14" s="46"/>
      <c r="S14" s="46"/>
      <c r="T14" s="46"/>
      <c r="U14" s="46"/>
      <c r="V14" s="46"/>
    </row>
    <row r="15" spans="1:22" ht="20.100000000000001" customHeight="1">
      <c r="A15" s="8"/>
      <c r="B15" s="28"/>
      <c r="C15" s="49"/>
      <c r="D15" s="79" t="s">
        <v>167</v>
      </c>
      <c r="E15" s="283" t="s">
        <v>177</v>
      </c>
      <c r="F15" s="283"/>
      <c r="G15" s="283"/>
      <c r="H15" s="283"/>
      <c r="I15" s="283"/>
      <c r="J15" s="283"/>
      <c r="K15" s="283"/>
      <c r="L15" s="191">
        <v>7</v>
      </c>
      <c r="M15" s="191"/>
      <c r="N15" s="283" t="s">
        <v>178</v>
      </c>
      <c r="O15" s="283"/>
      <c r="P15" s="283"/>
      <c r="Q15" s="283"/>
      <c r="R15" s="46"/>
      <c r="S15" s="46"/>
      <c r="T15" s="46"/>
      <c r="U15" s="46"/>
      <c r="V15" s="46"/>
    </row>
    <row r="16" spans="1:22" ht="20.100000000000001" customHeight="1">
      <c r="A16" s="8"/>
      <c r="B16" s="28"/>
      <c r="C16" s="49"/>
      <c r="D16" s="79" t="s">
        <v>168</v>
      </c>
      <c r="E16" s="283" t="s">
        <v>179</v>
      </c>
      <c r="F16" s="283"/>
      <c r="G16" s="283"/>
      <c r="H16" s="283"/>
      <c r="I16" s="283"/>
      <c r="J16" s="283"/>
      <c r="K16" s="283"/>
      <c r="L16" s="191">
        <v>4</v>
      </c>
      <c r="M16" s="191"/>
      <c r="N16" s="283" t="s">
        <v>178</v>
      </c>
      <c r="O16" s="283"/>
      <c r="P16" s="283"/>
      <c r="Q16" s="283"/>
      <c r="R16" s="46"/>
      <c r="S16" s="46"/>
      <c r="T16" s="46"/>
      <c r="U16" s="46"/>
      <c r="V16" s="46"/>
    </row>
    <row r="17" spans="1:22" ht="20.100000000000001" customHeight="1">
      <c r="A17" s="8"/>
      <c r="B17" s="28"/>
      <c r="C17" s="49"/>
      <c r="D17" s="79" t="s">
        <v>169</v>
      </c>
      <c r="E17" s="28" t="s">
        <v>180</v>
      </c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spans="1:22" ht="5.0999999999999996" customHeight="1">
      <c r="A18" s="8"/>
      <c r="B18" s="28"/>
      <c r="C18" s="49"/>
      <c r="D18" s="8"/>
      <c r="E18" s="8"/>
      <c r="F18" s="64"/>
      <c r="G18" s="64"/>
      <c r="H18" s="64"/>
      <c r="I18" s="64"/>
      <c r="J18" s="64"/>
      <c r="K18" s="35"/>
      <c r="L18" s="35"/>
      <c r="M18" s="35"/>
      <c r="N18" s="35"/>
      <c r="O18" s="35"/>
      <c r="P18" s="35"/>
      <c r="Q18" s="35"/>
      <c r="R18" s="35"/>
      <c r="S18" s="35"/>
      <c r="T18" s="62"/>
      <c r="U18" s="62"/>
      <c r="V18" s="62"/>
    </row>
    <row r="19" spans="1:22" ht="20.100000000000001" customHeight="1">
      <c r="A19" s="8"/>
      <c r="B19" s="28"/>
      <c r="C19" s="49"/>
      <c r="D19" s="210" t="s">
        <v>173</v>
      </c>
      <c r="E19" s="210"/>
      <c r="F19" s="210"/>
      <c r="G19" s="210"/>
      <c r="H19" s="210"/>
      <c r="I19" s="210"/>
      <c r="J19" s="210"/>
      <c r="K19" s="210"/>
      <c r="L19" s="53" t="s">
        <v>31</v>
      </c>
      <c r="M19" s="35" t="s">
        <v>170</v>
      </c>
      <c r="N19" s="35"/>
      <c r="O19" s="80"/>
      <c r="P19" s="318" t="s">
        <v>171</v>
      </c>
      <c r="Q19" s="319"/>
      <c r="R19" s="35"/>
      <c r="S19" s="80"/>
      <c r="T19" s="320" t="s">
        <v>172</v>
      </c>
      <c r="U19" s="321"/>
      <c r="V19" s="321"/>
    </row>
    <row r="20" spans="1:22" ht="9.9499999999999993" customHeight="1">
      <c r="A20" s="8"/>
      <c r="B20" s="28"/>
      <c r="C20" s="49"/>
      <c r="D20" s="8"/>
      <c r="E20" s="8"/>
      <c r="F20" s="64"/>
      <c r="G20" s="64"/>
      <c r="H20" s="64"/>
      <c r="I20" s="64"/>
      <c r="J20" s="64"/>
      <c r="K20" s="35"/>
      <c r="L20" s="35"/>
      <c r="M20" s="35"/>
      <c r="N20" s="35"/>
      <c r="O20" s="35"/>
      <c r="P20" s="35"/>
      <c r="Q20" s="35"/>
      <c r="R20" s="35"/>
      <c r="S20" s="35"/>
      <c r="T20" s="62"/>
      <c r="U20" s="62"/>
      <c r="V20" s="62"/>
    </row>
    <row r="21" spans="1:22" ht="20.100000000000001" customHeight="1">
      <c r="A21" s="8"/>
      <c r="B21" s="28"/>
      <c r="C21" s="28"/>
      <c r="D21" s="210" t="s">
        <v>181</v>
      </c>
      <c r="E21" s="210"/>
      <c r="F21" s="210"/>
      <c r="G21" s="210"/>
      <c r="H21" s="210"/>
      <c r="I21" s="210"/>
      <c r="J21" s="210"/>
      <c r="K21" s="210"/>
      <c r="L21" s="210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20.100000000000001" customHeight="1">
      <c r="A22" s="30"/>
      <c r="B22" s="8"/>
      <c r="C22" s="28"/>
      <c r="D22" s="79" t="s">
        <v>165</v>
      </c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</row>
    <row r="23" spans="1:22" ht="20.100000000000001" customHeight="1">
      <c r="A23" s="8"/>
      <c r="B23" s="8"/>
      <c r="C23" s="28"/>
      <c r="D23" s="79" t="s">
        <v>166</v>
      </c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</row>
    <row r="24" spans="1:22" ht="20.100000000000001" customHeight="1">
      <c r="A24" s="8"/>
      <c r="B24" s="8"/>
      <c r="C24" s="28"/>
      <c r="D24" s="79" t="s">
        <v>167</v>
      </c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</row>
    <row r="25" spans="1:22" ht="5.0999999999999996" customHeight="1">
      <c r="A25" s="30"/>
      <c r="B25" s="8"/>
      <c r="C25" s="49"/>
      <c r="D25" s="77"/>
      <c r="E25" s="77"/>
      <c r="F25" s="78"/>
      <c r="G25" s="78"/>
      <c r="H25" s="78"/>
      <c r="I25" s="78"/>
      <c r="J25" s="78"/>
      <c r="K25" s="65"/>
      <c r="L25" s="65"/>
      <c r="M25" s="65"/>
      <c r="N25" s="65"/>
      <c r="O25" s="65"/>
      <c r="P25" s="65"/>
      <c r="Q25" s="65"/>
      <c r="R25" s="65"/>
      <c r="S25" s="65"/>
      <c r="T25" s="66"/>
      <c r="U25" s="66"/>
      <c r="V25" s="66"/>
    </row>
    <row r="26" spans="1:22" ht="20.100000000000001" customHeight="1">
      <c r="A26" s="30"/>
      <c r="B26" s="8"/>
      <c r="C26" s="49"/>
      <c r="D26" s="210" t="s">
        <v>173</v>
      </c>
      <c r="E26" s="210"/>
      <c r="F26" s="210"/>
      <c r="G26" s="210"/>
      <c r="H26" s="210"/>
      <c r="I26" s="210"/>
      <c r="J26" s="210"/>
      <c r="K26" s="210"/>
      <c r="L26" s="80"/>
      <c r="M26" s="35" t="s">
        <v>170</v>
      </c>
      <c r="N26" s="35"/>
      <c r="O26" s="80"/>
      <c r="P26" s="318" t="s">
        <v>171</v>
      </c>
      <c r="Q26" s="319"/>
      <c r="R26" s="35"/>
      <c r="S26" s="80"/>
      <c r="T26" s="320" t="s">
        <v>172</v>
      </c>
      <c r="U26" s="321"/>
      <c r="V26" s="321"/>
    </row>
    <row r="27" spans="1:22" ht="9.9499999999999993" customHeight="1">
      <c r="A27" s="30"/>
      <c r="B27" s="8"/>
      <c r="C27" s="49"/>
      <c r="D27" s="8"/>
      <c r="E27" s="8"/>
      <c r="F27" s="64"/>
      <c r="G27" s="64"/>
      <c r="H27" s="64"/>
      <c r="I27" s="64"/>
      <c r="J27" s="64"/>
      <c r="K27" s="35"/>
      <c r="L27" s="35"/>
      <c r="M27" s="35"/>
      <c r="N27" s="35"/>
      <c r="O27" s="35"/>
      <c r="P27" s="35"/>
      <c r="Q27" s="35"/>
      <c r="R27" s="35"/>
      <c r="S27" s="35"/>
      <c r="T27" s="62"/>
      <c r="U27" s="62"/>
      <c r="V27" s="62"/>
    </row>
    <row r="28" spans="1:22" ht="20.100000000000001" customHeight="1">
      <c r="A28" s="30"/>
      <c r="B28" s="8"/>
      <c r="C28" s="49"/>
      <c r="D28" s="210" t="s">
        <v>182</v>
      </c>
      <c r="E28" s="210"/>
      <c r="F28" s="210"/>
      <c r="G28" s="210"/>
      <c r="H28" s="210"/>
      <c r="I28" s="210"/>
      <c r="J28" s="210"/>
      <c r="K28" s="210"/>
      <c r="L28" s="210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20.100000000000001" customHeight="1">
      <c r="A29" s="30"/>
      <c r="B29" s="8"/>
      <c r="C29" s="49"/>
      <c r="D29" s="79" t="s">
        <v>165</v>
      </c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</row>
    <row r="30" spans="1:22" ht="20.100000000000001" customHeight="1">
      <c r="A30" s="30"/>
      <c r="B30" s="8"/>
      <c r="C30" s="49"/>
      <c r="D30" s="79" t="s">
        <v>166</v>
      </c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</row>
    <row r="31" spans="1:22" ht="20.100000000000001" customHeight="1">
      <c r="A31" s="30"/>
      <c r="B31" s="8"/>
      <c r="C31" s="49"/>
      <c r="D31" s="79" t="s">
        <v>167</v>
      </c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</row>
    <row r="32" spans="1:22" ht="5.0999999999999996" customHeight="1">
      <c r="A32" s="30"/>
      <c r="B32" s="8"/>
      <c r="C32" s="49"/>
      <c r="D32" s="77"/>
      <c r="E32" s="77"/>
      <c r="F32" s="78"/>
      <c r="G32" s="78"/>
      <c r="H32" s="78"/>
      <c r="I32" s="78"/>
      <c r="J32" s="78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66"/>
      <c r="V32" s="66"/>
    </row>
    <row r="33" spans="1:22" ht="20.100000000000001" customHeight="1">
      <c r="A33" s="30"/>
      <c r="B33" s="8"/>
      <c r="C33" s="28"/>
      <c r="D33" s="210" t="s">
        <v>173</v>
      </c>
      <c r="E33" s="210"/>
      <c r="F33" s="210"/>
      <c r="G33" s="210"/>
      <c r="H33" s="210"/>
      <c r="I33" s="210"/>
      <c r="J33" s="210"/>
      <c r="K33" s="210"/>
      <c r="L33" s="80"/>
      <c r="M33" s="35" t="s">
        <v>170</v>
      </c>
      <c r="N33" s="35"/>
      <c r="O33" s="80"/>
      <c r="P33" s="318" t="s">
        <v>171</v>
      </c>
      <c r="Q33" s="319"/>
      <c r="R33" s="35"/>
      <c r="S33" s="80"/>
      <c r="T33" s="320" t="s">
        <v>172</v>
      </c>
      <c r="U33" s="321"/>
      <c r="V33" s="321"/>
    </row>
    <row r="34" spans="1:22" ht="9.9499999999999993" customHeight="1">
      <c r="A34" s="30"/>
      <c r="B34" s="8"/>
      <c r="C34" s="28"/>
      <c r="D34" s="28"/>
      <c r="E34" s="28"/>
      <c r="F34" s="28"/>
      <c r="G34" s="28"/>
      <c r="H34" s="28"/>
      <c r="I34" s="28"/>
      <c r="J34" s="28"/>
      <c r="K34" s="2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</row>
    <row r="35" spans="1:22" ht="20.100000000000001" customHeight="1">
      <c r="A35" s="30"/>
      <c r="B35" s="8"/>
      <c r="C35" s="28"/>
      <c r="D35" s="210" t="s">
        <v>183</v>
      </c>
      <c r="E35" s="210"/>
      <c r="F35" s="210"/>
      <c r="G35" s="210"/>
      <c r="H35" s="210"/>
      <c r="I35" s="210"/>
      <c r="J35" s="210"/>
      <c r="K35" s="210"/>
      <c r="L35" s="210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>
      <c r="A36" s="30"/>
      <c r="B36" s="8"/>
      <c r="C36" s="28"/>
      <c r="D36" s="79" t="s">
        <v>165</v>
      </c>
      <c r="E36" s="317" t="str">
        <f>"รายงานผลการประเมินตนเอง  (SAR) ประจำปีการศึกษา " &amp; ปก!N9</f>
        <v>รายงานผลการประเมินตนเอง  (SAR) ประจำปีการศึกษา 2562</v>
      </c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</row>
    <row r="37" spans="1:22" ht="20.100000000000001" customHeight="1">
      <c r="A37" s="30"/>
      <c r="B37" s="8"/>
      <c r="C37" s="28"/>
      <c r="D37" s="79" t="s">
        <v>166</v>
      </c>
      <c r="E37" s="317" t="s">
        <v>369</v>
      </c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</row>
    <row r="38" spans="1:22" ht="20.100000000000001" customHeight="1">
      <c r="A38" s="30"/>
      <c r="B38" s="8"/>
      <c r="C38" s="28"/>
      <c r="D38" s="79" t="s">
        <v>167</v>
      </c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</row>
    <row r="39" spans="1:22" ht="20.100000000000001" customHeight="1">
      <c r="A39" s="30"/>
      <c r="B39" s="8"/>
      <c r="C39" s="28"/>
      <c r="D39" s="77"/>
      <c r="E39" s="77"/>
      <c r="F39" s="78"/>
      <c r="G39" s="78"/>
      <c r="H39" s="78"/>
      <c r="I39" s="78"/>
      <c r="J39" s="78"/>
      <c r="K39" s="65"/>
      <c r="L39" s="65"/>
      <c r="M39" s="65"/>
      <c r="N39" s="65"/>
      <c r="O39" s="65"/>
      <c r="P39" s="65"/>
      <c r="Q39" s="65"/>
      <c r="R39" s="65"/>
      <c r="S39" s="65"/>
      <c r="T39" s="66"/>
      <c r="U39" s="66"/>
      <c r="V39" s="66"/>
    </row>
    <row r="40" spans="1:22" ht="20.100000000000001" customHeight="1">
      <c r="A40" s="30"/>
      <c r="B40" s="8"/>
      <c r="C40" s="28"/>
      <c r="D40" s="210" t="s">
        <v>173</v>
      </c>
      <c r="E40" s="210"/>
      <c r="F40" s="210"/>
      <c r="G40" s="210"/>
      <c r="H40" s="210"/>
      <c r="I40" s="210"/>
      <c r="J40" s="210"/>
      <c r="K40" s="210"/>
      <c r="L40" s="80" t="s">
        <v>31</v>
      </c>
      <c r="M40" s="35" t="s">
        <v>170</v>
      </c>
      <c r="N40" s="35"/>
      <c r="O40" s="80"/>
      <c r="P40" s="318" t="s">
        <v>171</v>
      </c>
      <c r="Q40" s="319"/>
      <c r="R40" s="35"/>
      <c r="S40" s="80"/>
      <c r="T40" s="320" t="s">
        <v>172</v>
      </c>
      <c r="U40" s="321"/>
      <c r="V40" s="321"/>
    </row>
    <row r="41" spans="1:22" ht="20.100000000000001" customHeight="1">
      <c r="A41" s="30"/>
      <c r="B41" s="8"/>
      <c r="C41" s="49"/>
      <c r="D41" s="49"/>
      <c r="E41" s="49"/>
      <c r="F41" s="49"/>
      <c r="G41" s="49"/>
      <c r="H41" s="49"/>
      <c r="I41" s="49"/>
      <c r="J41" s="49"/>
      <c r="K41" s="49"/>
      <c r="L41" s="67"/>
      <c r="M41" s="67"/>
      <c r="N41" s="67"/>
      <c r="O41" s="67"/>
      <c r="P41" s="67"/>
      <c r="Q41" s="68"/>
      <c r="R41" s="68"/>
      <c r="S41" s="68"/>
      <c r="T41" s="68"/>
      <c r="U41" s="68"/>
      <c r="V41" s="68"/>
    </row>
  </sheetData>
  <mergeCells count="46">
    <mergeCell ref="C2:V2"/>
    <mergeCell ref="D3:G3"/>
    <mergeCell ref="F17:V17"/>
    <mergeCell ref="E13:I13"/>
    <mergeCell ref="J13:P13"/>
    <mergeCell ref="E14:J14"/>
    <mergeCell ref="D10:K10"/>
    <mergeCell ref="P10:Q10"/>
    <mergeCell ref="T10:V10"/>
    <mergeCell ref="D12:L12"/>
    <mergeCell ref="E4:V4"/>
    <mergeCell ref="E5:V5"/>
    <mergeCell ref="E6:V6"/>
    <mergeCell ref="E7:V7"/>
    <mergeCell ref="E8:V8"/>
    <mergeCell ref="K14:P14"/>
    <mergeCell ref="E15:K15"/>
    <mergeCell ref="L15:M15"/>
    <mergeCell ref="N15:Q15"/>
    <mergeCell ref="E16:K16"/>
    <mergeCell ref="L16:M16"/>
    <mergeCell ref="N16:Q16"/>
    <mergeCell ref="E31:V31"/>
    <mergeCell ref="T19:V19"/>
    <mergeCell ref="E22:V22"/>
    <mergeCell ref="E23:V23"/>
    <mergeCell ref="E24:V24"/>
    <mergeCell ref="D26:K26"/>
    <mergeCell ref="D21:L21"/>
    <mergeCell ref="D19:K19"/>
    <mergeCell ref="P19:Q19"/>
    <mergeCell ref="P26:Q26"/>
    <mergeCell ref="T26:V26"/>
    <mergeCell ref="D28:L28"/>
    <mergeCell ref="E29:V29"/>
    <mergeCell ref="E30:V30"/>
    <mergeCell ref="E38:V38"/>
    <mergeCell ref="D40:K40"/>
    <mergeCell ref="P40:Q40"/>
    <mergeCell ref="T40:V40"/>
    <mergeCell ref="D33:K33"/>
    <mergeCell ref="P33:Q33"/>
    <mergeCell ref="T33:V33"/>
    <mergeCell ref="D35:L35"/>
    <mergeCell ref="E36:V36"/>
    <mergeCell ref="E37:V3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L10 O10 S10 L19 O19 S19 L26 O26 S26 L33 O33 S33 L40 O40 S40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11</v>
      </c>
    </row>
    <row r="2" spans="1:22" ht="20.100000000000001" customHeight="1">
      <c r="A2" s="44"/>
      <c r="B2" s="202" t="s">
        <v>509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1:22" ht="20.100000000000001" customHeight="1">
      <c r="A3" s="8"/>
      <c r="B3" s="333" t="s">
        <v>184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21.95" customHeight="1">
      <c r="A5" s="8"/>
      <c r="B5" s="203" t="s">
        <v>65</v>
      </c>
      <c r="C5" s="203" t="s">
        <v>185</v>
      </c>
      <c r="D5" s="203"/>
      <c r="E5" s="203"/>
      <c r="F5" s="203"/>
      <c r="G5" s="203"/>
      <c r="H5" s="203"/>
      <c r="I5" s="203"/>
      <c r="J5" s="203"/>
      <c r="K5" s="203"/>
      <c r="L5" s="203"/>
      <c r="M5" s="284" t="s">
        <v>186</v>
      </c>
      <c r="N5" s="284"/>
      <c r="O5" s="284"/>
      <c r="P5" s="284"/>
      <c r="Q5" s="284"/>
      <c r="R5" s="284"/>
      <c r="S5" s="284"/>
      <c r="T5" s="284"/>
      <c r="U5" s="284"/>
      <c r="V5" s="284"/>
    </row>
    <row r="6" spans="1:22" ht="39.950000000000003" customHeight="1">
      <c r="A6" s="8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78" t="s">
        <v>137</v>
      </c>
      <c r="N6" s="278"/>
      <c r="O6" s="278" t="s">
        <v>143</v>
      </c>
      <c r="P6" s="278"/>
      <c r="Q6" s="278" t="s">
        <v>144</v>
      </c>
      <c r="R6" s="278"/>
      <c r="S6" s="278" t="s">
        <v>145</v>
      </c>
      <c r="T6" s="278"/>
      <c r="U6" s="278" t="s">
        <v>146</v>
      </c>
      <c r="V6" s="278"/>
    </row>
    <row r="7" spans="1:22" ht="20.100000000000001" customHeight="1">
      <c r="A7" s="8"/>
      <c r="B7" s="81">
        <v>1</v>
      </c>
      <c r="C7" s="330" t="s">
        <v>199</v>
      </c>
      <c r="D7" s="331"/>
      <c r="E7" s="331"/>
      <c r="F7" s="331"/>
      <c r="G7" s="331"/>
      <c r="H7" s="331"/>
      <c r="I7" s="331"/>
      <c r="J7" s="331"/>
      <c r="K7" s="331"/>
      <c r="L7" s="332"/>
      <c r="M7" s="259">
        <v>37</v>
      </c>
      <c r="N7" s="261"/>
      <c r="O7" s="259">
        <v>20</v>
      </c>
      <c r="P7" s="261"/>
      <c r="Q7" s="259">
        <v>30</v>
      </c>
      <c r="R7" s="261"/>
      <c r="S7" s="259">
        <v>10</v>
      </c>
      <c r="T7" s="261"/>
      <c r="U7" s="259">
        <v>10</v>
      </c>
      <c r="V7" s="261"/>
    </row>
    <row r="8" spans="1:22" ht="20.100000000000001" customHeight="1">
      <c r="A8" s="8"/>
      <c r="B8" s="81">
        <f>B7+1</f>
        <v>2</v>
      </c>
      <c r="C8" s="330" t="s">
        <v>198</v>
      </c>
      <c r="D8" s="331"/>
      <c r="E8" s="331"/>
      <c r="F8" s="331"/>
      <c r="G8" s="331"/>
      <c r="H8" s="331"/>
      <c r="I8" s="331"/>
      <c r="J8" s="331"/>
      <c r="K8" s="331"/>
      <c r="L8" s="332"/>
      <c r="M8" s="259">
        <v>15</v>
      </c>
      <c r="N8" s="261"/>
      <c r="O8" s="259">
        <v>30</v>
      </c>
      <c r="P8" s="261"/>
      <c r="Q8" s="259">
        <v>42</v>
      </c>
      <c r="R8" s="261"/>
      <c r="S8" s="259">
        <v>20</v>
      </c>
      <c r="T8" s="261"/>
      <c r="U8" s="259">
        <v>10</v>
      </c>
      <c r="V8" s="261"/>
    </row>
    <row r="9" spans="1:22" ht="20.100000000000001" customHeight="1">
      <c r="A9" s="8"/>
      <c r="B9" s="81">
        <f t="shared" ref="B9:B26" si="0">B8+1</f>
        <v>3</v>
      </c>
      <c r="C9" s="330" t="s">
        <v>197</v>
      </c>
      <c r="D9" s="331"/>
      <c r="E9" s="331"/>
      <c r="F9" s="331"/>
      <c r="G9" s="331"/>
      <c r="H9" s="331"/>
      <c r="I9" s="331"/>
      <c r="J9" s="331"/>
      <c r="K9" s="331"/>
      <c r="L9" s="332"/>
      <c r="M9" s="259">
        <v>20</v>
      </c>
      <c r="N9" s="261"/>
      <c r="O9" s="259">
        <v>42</v>
      </c>
      <c r="P9" s="261"/>
      <c r="Q9" s="259">
        <v>24</v>
      </c>
      <c r="R9" s="261"/>
      <c r="S9" s="259">
        <v>12</v>
      </c>
      <c r="T9" s="261"/>
      <c r="U9" s="259">
        <v>9</v>
      </c>
      <c r="V9" s="261"/>
    </row>
    <row r="10" spans="1:22" ht="39.950000000000003" customHeight="1">
      <c r="A10" s="8"/>
      <c r="B10" s="81">
        <f t="shared" si="0"/>
        <v>4</v>
      </c>
      <c r="C10" s="327" t="s">
        <v>196</v>
      </c>
      <c r="D10" s="328"/>
      <c r="E10" s="328"/>
      <c r="F10" s="328"/>
      <c r="G10" s="328"/>
      <c r="H10" s="328"/>
      <c r="I10" s="328"/>
      <c r="J10" s="328"/>
      <c r="K10" s="328"/>
      <c r="L10" s="329"/>
      <c r="M10" s="259">
        <v>47</v>
      </c>
      <c r="N10" s="261"/>
      <c r="O10" s="259">
        <v>21</v>
      </c>
      <c r="P10" s="261"/>
      <c r="Q10" s="259">
        <v>17</v>
      </c>
      <c r="R10" s="261"/>
      <c r="S10" s="259">
        <v>14</v>
      </c>
      <c r="T10" s="261"/>
      <c r="U10" s="259">
        <v>8</v>
      </c>
      <c r="V10" s="261"/>
    </row>
    <row r="11" spans="1:22" ht="20.100000000000001" customHeight="1">
      <c r="A11" s="8"/>
      <c r="B11" s="81">
        <f t="shared" si="0"/>
        <v>5</v>
      </c>
      <c r="C11" s="330" t="s">
        <v>195</v>
      </c>
      <c r="D11" s="331"/>
      <c r="E11" s="331"/>
      <c r="F11" s="331"/>
      <c r="G11" s="331"/>
      <c r="H11" s="331"/>
      <c r="I11" s="331"/>
      <c r="J11" s="331"/>
      <c r="K11" s="331"/>
      <c r="L11" s="332"/>
      <c r="M11" s="259">
        <v>54</v>
      </c>
      <c r="N11" s="261"/>
      <c r="O11" s="259">
        <v>34</v>
      </c>
      <c r="P11" s="261"/>
      <c r="Q11" s="259">
        <v>14</v>
      </c>
      <c r="R11" s="261"/>
      <c r="S11" s="259">
        <v>4</v>
      </c>
      <c r="T11" s="261"/>
      <c r="U11" s="259">
        <v>1</v>
      </c>
      <c r="V11" s="261"/>
    </row>
    <row r="12" spans="1:22" ht="39.950000000000003" customHeight="1">
      <c r="A12" s="8"/>
      <c r="B12" s="81">
        <f t="shared" si="0"/>
        <v>6</v>
      </c>
      <c r="C12" s="327" t="s">
        <v>194</v>
      </c>
      <c r="D12" s="328"/>
      <c r="E12" s="328"/>
      <c r="F12" s="328"/>
      <c r="G12" s="328"/>
      <c r="H12" s="328"/>
      <c r="I12" s="328"/>
      <c r="J12" s="328"/>
      <c r="K12" s="328"/>
      <c r="L12" s="329"/>
      <c r="M12" s="259">
        <v>21</v>
      </c>
      <c r="N12" s="261"/>
      <c r="O12" s="259">
        <v>37</v>
      </c>
      <c r="P12" s="261"/>
      <c r="Q12" s="259">
        <v>39</v>
      </c>
      <c r="R12" s="261"/>
      <c r="S12" s="259">
        <v>8</v>
      </c>
      <c r="T12" s="261"/>
      <c r="U12" s="259">
        <v>2</v>
      </c>
      <c r="V12" s="261"/>
    </row>
    <row r="13" spans="1:22" ht="39.950000000000003" customHeight="1">
      <c r="A13" s="8"/>
      <c r="B13" s="81">
        <f t="shared" si="0"/>
        <v>7</v>
      </c>
      <c r="C13" s="327" t="s">
        <v>193</v>
      </c>
      <c r="D13" s="328"/>
      <c r="E13" s="328"/>
      <c r="F13" s="328"/>
      <c r="G13" s="328"/>
      <c r="H13" s="328"/>
      <c r="I13" s="328"/>
      <c r="J13" s="328"/>
      <c r="K13" s="328"/>
      <c r="L13" s="329"/>
      <c r="M13" s="259">
        <v>39</v>
      </c>
      <c r="N13" s="261"/>
      <c r="O13" s="259">
        <v>53</v>
      </c>
      <c r="P13" s="261"/>
      <c r="Q13" s="259">
        <v>10</v>
      </c>
      <c r="R13" s="261"/>
      <c r="S13" s="259">
        <v>4</v>
      </c>
      <c r="T13" s="261"/>
      <c r="U13" s="259">
        <v>1</v>
      </c>
      <c r="V13" s="261"/>
    </row>
    <row r="14" spans="1:22" ht="39.950000000000003" customHeight="1">
      <c r="A14" s="8"/>
      <c r="B14" s="81">
        <f t="shared" si="0"/>
        <v>8</v>
      </c>
      <c r="C14" s="327" t="s">
        <v>192</v>
      </c>
      <c r="D14" s="328"/>
      <c r="E14" s="328"/>
      <c r="F14" s="328"/>
      <c r="G14" s="328"/>
      <c r="H14" s="328"/>
      <c r="I14" s="328"/>
      <c r="J14" s="328"/>
      <c r="K14" s="328"/>
      <c r="L14" s="329"/>
      <c r="M14" s="259">
        <v>28</v>
      </c>
      <c r="N14" s="261"/>
      <c r="O14" s="259">
        <v>39</v>
      </c>
      <c r="P14" s="261"/>
      <c r="Q14" s="259">
        <v>34</v>
      </c>
      <c r="R14" s="261"/>
      <c r="S14" s="259">
        <v>4</v>
      </c>
      <c r="T14" s="261"/>
      <c r="U14" s="259">
        <v>2</v>
      </c>
      <c r="V14" s="261"/>
    </row>
    <row r="15" spans="1:22" ht="39.950000000000003" customHeight="1">
      <c r="A15" s="8"/>
      <c r="B15" s="81">
        <f t="shared" si="0"/>
        <v>9</v>
      </c>
      <c r="C15" s="327" t="s">
        <v>191</v>
      </c>
      <c r="D15" s="328"/>
      <c r="E15" s="328"/>
      <c r="F15" s="328"/>
      <c r="G15" s="328"/>
      <c r="H15" s="328"/>
      <c r="I15" s="328"/>
      <c r="J15" s="328"/>
      <c r="K15" s="328"/>
      <c r="L15" s="329"/>
      <c r="M15" s="259">
        <v>47</v>
      </c>
      <c r="N15" s="261"/>
      <c r="O15" s="259">
        <v>49</v>
      </c>
      <c r="P15" s="261"/>
      <c r="Q15" s="259">
        <v>10</v>
      </c>
      <c r="R15" s="261"/>
      <c r="S15" s="259">
        <v>1</v>
      </c>
      <c r="T15" s="261"/>
      <c r="U15" s="259">
        <v>0</v>
      </c>
      <c r="V15" s="261"/>
    </row>
    <row r="16" spans="1:22" ht="20.100000000000001" customHeight="1">
      <c r="A16" s="8"/>
      <c r="B16" s="81">
        <f t="shared" si="0"/>
        <v>10</v>
      </c>
      <c r="C16" s="330" t="s">
        <v>190</v>
      </c>
      <c r="D16" s="331"/>
      <c r="E16" s="331"/>
      <c r="F16" s="331"/>
      <c r="G16" s="331"/>
      <c r="H16" s="331"/>
      <c r="I16" s="331"/>
      <c r="J16" s="331"/>
      <c r="K16" s="331"/>
      <c r="L16" s="332"/>
      <c r="M16" s="259">
        <v>20</v>
      </c>
      <c r="N16" s="261"/>
      <c r="O16" s="259">
        <v>34</v>
      </c>
      <c r="P16" s="261"/>
      <c r="Q16" s="259">
        <v>42</v>
      </c>
      <c r="R16" s="261"/>
      <c r="S16" s="259">
        <v>10</v>
      </c>
      <c r="T16" s="261"/>
      <c r="U16" s="259">
        <v>1</v>
      </c>
      <c r="V16" s="261"/>
    </row>
    <row r="17" spans="1:22" ht="39.950000000000003" customHeight="1">
      <c r="A17" s="8"/>
      <c r="B17" s="81">
        <f t="shared" si="0"/>
        <v>11</v>
      </c>
      <c r="C17" s="327" t="s">
        <v>189</v>
      </c>
      <c r="D17" s="328"/>
      <c r="E17" s="328"/>
      <c r="F17" s="328"/>
      <c r="G17" s="328"/>
      <c r="H17" s="328"/>
      <c r="I17" s="328"/>
      <c r="J17" s="328"/>
      <c r="K17" s="328"/>
      <c r="L17" s="329"/>
      <c r="M17" s="259">
        <v>24</v>
      </c>
      <c r="N17" s="261"/>
      <c r="O17" s="259">
        <v>46</v>
      </c>
      <c r="P17" s="261"/>
      <c r="Q17" s="259">
        <v>27</v>
      </c>
      <c r="R17" s="261"/>
      <c r="S17" s="259">
        <v>6</v>
      </c>
      <c r="T17" s="261"/>
      <c r="U17" s="259">
        <v>4</v>
      </c>
      <c r="V17" s="261"/>
    </row>
    <row r="18" spans="1:22" ht="19.5" customHeight="1">
      <c r="A18" s="8"/>
      <c r="B18" s="81">
        <f t="shared" si="0"/>
        <v>12</v>
      </c>
      <c r="C18" s="327" t="s">
        <v>188</v>
      </c>
      <c r="D18" s="328"/>
      <c r="E18" s="328"/>
      <c r="F18" s="328"/>
      <c r="G18" s="328"/>
      <c r="H18" s="328"/>
      <c r="I18" s="328"/>
      <c r="J18" s="328"/>
      <c r="K18" s="328"/>
      <c r="L18" s="329"/>
      <c r="M18" s="259">
        <v>38</v>
      </c>
      <c r="N18" s="261"/>
      <c r="O18" s="259">
        <v>52</v>
      </c>
      <c r="P18" s="261"/>
      <c r="Q18" s="259">
        <v>10</v>
      </c>
      <c r="R18" s="261"/>
      <c r="S18" s="259">
        <v>4</v>
      </c>
      <c r="T18" s="261"/>
      <c r="U18" s="259">
        <v>3</v>
      </c>
      <c r="V18" s="261"/>
    </row>
    <row r="19" spans="1:22" ht="19.5" customHeight="1">
      <c r="A19" s="8"/>
      <c r="B19" s="81">
        <f t="shared" si="0"/>
        <v>13</v>
      </c>
      <c r="C19" s="327" t="s">
        <v>200</v>
      </c>
      <c r="D19" s="328"/>
      <c r="E19" s="328"/>
      <c r="F19" s="328"/>
      <c r="G19" s="328"/>
      <c r="H19" s="328"/>
      <c r="I19" s="328"/>
      <c r="J19" s="328"/>
      <c r="K19" s="328"/>
      <c r="L19" s="329"/>
      <c r="M19" s="259">
        <v>46</v>
      </c>
      <c r="N19" s="261"/>
      <c r="O19" s="259">
        <v>37</v>
      </c>
      <c r="P19" s="261"/>
      <c r="Q19" s="259">
        <v>15</v>
      </c>
      <c r="R19" s="261"/>
      <c r="S19" s="259">
        <v>7</v>
      </c>
      <c r="T19" s="261"/>
      <c r="U19" s="259">
        <v>2</v>
      </c>
      <c r="V19" s="261"/>
    </row>
    <row r="20" spans="1:22" ht="39.950000000000003" customHeight="1">
      <c r="A20" s="30"/>
      <c r="B20" s="81">
        <f t="shared" si="0"/>
        <v>14</v>
      </c>
      <c r="C20" s="327" t="s">
        <v>201</v>
      </c>
      <c r="D20" s="328"/>
      <c r="E20" s="328"/>
      <c r="F20" s="328"/>
      <c r="G20" s="328"/>
      <c r="H20" s="328"/>
      <c r="I20" s="328"/>
      <c r="J20" s="328"/>
      <c r="K20" s="328"/>
      <c r="L20" s="329"/>
      <c r="M20" s="259">
        <v>35</v>
      </c>
      <c r="N20" s="261"/>
      <c r="O20" s="259">
        <v>59</v>
      </c>
      <c r="P20" s="261"/>
      <c r="Q20" s="259">
        <v>8</v>
      </c>
      <c r="R20" s="261"/>
      <c r="S20" s="259">
        <v>4</v>
      </c>
      <c r="T20" s="261"/>
      <c r="U20" s="259">
        <v>1</v>
      </c>
      <c r="V20" s="261"/>
    </row>
    <row r="21" spans="1:22" ht="20.100000000000001" customHeight="1">
      <c r="A21" s="8"/>
      <c r="B21" s="81">
        <f t="shared" si="0"/>
        <v>15</v>
      </c>
      <c r="C21" s="327" t="s">
        <v>202</v>
      </c>
      <c r="D21" s="328"/>
      <c r="E21" s="328"/>
      <c r="F21" s="328"/>
      <c r="G21" s="328"/>
      <c r="H21" s="328"/>
      <c r="I21" s="328"/>
      <c r="J21" s="328"/>
      <c r="K21" s="328"/>
      <c r="L21" s="329"/>
      <c r="M21" s="259">
        <v>39</v>
      </c>
      <c r="N21" s="261"/>
      <c r="O21" s="259">
        <v>41</v>
      </c>
      <c r="P21" s="261"/>
      <c r="Q21" s="259">
        <v>25</v>
      </c>
      <c r="R21" s="261"/>
      <c r="S21" s="259">
        <v>1</v>
      </c>
      <c r="T21" s="261"/>
      <c r="U21" s="259">
        <v>1</v>
      </c>
      <c r="V21" s="261"/>
    </row>
    <row r="22" spans="1:22" ht="20.100000000000001" customHeight="1">
      <c r="A22" s="8"/>
      <c r="B22" s="81">
        <f t="shared" si="0"/>
        <v>16</v>
      </c>
      <c r="C22" s="327" t="s">
        <v>203</v>
      </c>
      <c r="D22" s="328"/>
      <c r="E22" s="328"/>
      <c r="F22" s="328"/>
      <c r="G22" s="328"/>
      <c r="H22" s="328"/>
      <c r="I22" s="328"/>
      <c r="J22" s="328"/>
      <c r="K22" s="328"/>
      <c r="L22" s="329"/>
      <c r="M22" s="259">
        <v>21</v>
      </c>
      <c r="N22" s="261"/>
      <c r="O22" s="259">
        <v>34</v>
      </c>
      <c r="P22" s="261"/>
      <c r="Q22" s="259">
        <v>46</v>
      </c>
      <c r="R22" s="261"/>
      <c r="S22" s="259">
        <v>4</v>
      </c>
      <c r="T22" s="261"/>
      <c r="U22" s="259">
        <v>2</v>
      </c>
      <c r="V22" s="261"/>
    </row>
    <row r="23" spans="1:22" ht="39.950000000000003" customHeight="1">
      <c r="A23" s="30"/>
      <c r="B23" s="81">
        <f t="shared" si="0"/>
        <v>17</v>
      </c>
      <c r="C23" s="327" t="s">
        <v>204</v>
      </c>
      <c r="D23" s="328"/>
      <c r="E23" s="328"/>
      <c r="F23" s="328"/>
      <c r="G23" s="328"/>
      <c r="H23" s="328"/>
      <c r="I23" s="328"/>
      <c r="J23" s="328"/>
      <c r="K23" s="328"/>
      <c r="L23" s="329"/>
      <c r="M23" s="259">
        <v>32</v>
      </c>
      <c r="N23" s="261"/>
      <c r="O23" s="259">
        <v>49</v>
      </c>
      <c r="P23" s="261"/>
      <c r="Q23" s="259">
        <v>22</v>
      </c>
      <c r="R23" s="261"/>
      <c r="S23" s="259">
        <v>3</v>
      </c>
      <c r="T23" s="261"/>
      <c r="U23" s="259">
        <v>1</v>
      </c>
      <c r="V23" s="261"/>
    </row>
    <row r="24" spans="1:22" ht="20.100000000000001" customHeight="1">
      <c r="A24" s="30"/>
      <c r="B24" s="81">
        <f t="shared" si="0"/>
        <v>18</v>
      </c>
      <c r="C24" s="327" t="s">
        <v>205</v>
      </c>
      <c r="D24" s="328"/>
      <c r="E24" s="328"/>
      <c r="F24" s="328"/>
      <c r="G24" s="328"/>
      <c r="H24" s="328"/>
      <c r="I24" s="328"/>
      <c r="J24" s="328"/>
      <c r="K24" s="328"/>
      <c r="L24" s="329"/>
      <c r="M24" s="259">
        <v>62</v>
      </c>
      <c r="N24" s="261"/>
      <c r="O24" s="259">
        <v>37</v>
      </c>
      <c r="P24" s="261"/>
      <c r="Q24" s="259">
        <v>6</v>
      </c>
      <c r="R24" s="261"/>
      <c r="S24" s="259">
        <v>2</v>
      </c>
      <c r="T24" s="261"/>
      <c r="U24" s="259">
        <v>0</v>
      </c>
      <c r="V24" s="261"/>
    </row>
    <row r="25" spans="1:22" ht="20.100000000000001" customHeight="1">
      <c r="A25" s="30"/>
      <c r="B25" s="81">
        <f t="shared" si="0"/>
        <v>19</v>
      </c>
      <c r="C25" s="327" t="s">
        <v>206</v>
      </c>
      <c r="D25" s="328"/>
      <c r="E25" s="328"/>
      <c r="F25" s="328"/>
      <c r="G25" s="328"/>
      <c r="H25" s="328"/>
      <c r="I25" s="328"/>
      <c r="J25" s="328"/>
      <c r="K25" s="328"/>
      <c r="L25" s="329"/>
      <c r="M25" s="259">
        <v>45</v>
      </c>
      <c r="N25" s="261"/>
      <c r="O25" s="259">
        <v>58</v>
      </c>
      <c r="P25" s="261"/>
      <c r="Q25" s="259">
        <v>4</v>
      </c>
      <c r="R25" s="261"/>
      <c r="S25" s="259">
        <v>0</v>
      </c>
      <c r="T25" s="261"/>
      <c r="U25" s="259">
        <v>0</v>
      </c>
      <c r="V25" s="261"/>
    </row>
    <row r="26" spans="1:22" ht="20.100000000000001" customHeight="1">
      <c r="A26" s="30"/>
      <c r="B26" s="81">
        <f t="shared" si="0"/>
        <v>20</v>
      </c>
      <c r="C26" s="327" t="s">
        <v>187</v>
      </c>
      <c r="D26" s="328"/>
      <c r="E26" s="328"/>
      <c r="F26" s="328"/>
      <c r="G26" s="328"/>
      <c r="H26" s="328"/>
      <c r="I26" s="328"/>
      <c r="J26" s="328"/>
      <c r="K26" s="328"/>
      <c r="L26" s="329"/>
      <c r="M26" s="259">
        <v>55</v>
      </c>
      <c r="N26" s="261"/>
      <c r="O26" s="259">
        <v>43</v>
      </c>
      <c r="P26" s="261"/>
      <c r="Q26" s="259">
        <v>6</v>
      </c>
      <c r="R26" s="261"/>
      <c r="S26" s="259">
        <v>3</v>
      </c>
      <c r="T26" s="261"/>
      <c r="U26" s="259">
        <v>1</v>
      </c>
      <c r="V26" s="261"/>
    </row>
    <row r="27" spans="1:22" ht="23.25" customHeight="1">
      <c r="A27" s="30"/>
      <c r="B27" s="323" t="s">
        <v>207</v>
      </c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323"/>
      <c r="V27" s="323"/>
    </row>
    <row r="28" spans="1:22" ht="3" customHeight="1">
      <c r="A28" s="30"/>
      <c r="B28" s="8"/>
      <c r="C28" s="49"/>
      <c r="D28" s="8"/>
      <c r="E28" s="8"/>
      <c r="F28" s="64"/>
      <c r="G28" s="64"/>
      <c r="H28" s="64"/>
      <c r="I28" s="64"/>
      <c r="J28" s="64"/>
      <c r="K28" s="35"/>
      <c r="L28" s="35"/>
      <c r="M28" s="35"/>
      <c r="N28" s="35"/>
      <c r="O28" s="35"/>
      <c r="P28" s="35"/>
      <c r="Q28" s="35"/>
      <c r="R28" s="35"/>
      <c r="S28" s="35"/>
      <c r="T28" s="62"/>
      <c r="U28" s="62"/>
      <c r="V28" s="62"/>
    </row>
    <row r="29" spans="1:22" ht="20.100000000000001" customHeight="1">
      <c r="A29" s="30"/>
      <c r="B29" s="53"/>
      <c r="C29" s="324" t="s">
        <v>137</v>
      </c>
      <c r="D29" s="324"/>
      <c r="E29" s="8"/>
      <c r="F29" s="53" t="s">
        <v>31</v>
      </c>
      <c r="G29" s="325" t="s">
        <v>143</v>
      </c>
      <c r="H29" s="326"/>
      <c r="I29" s="64"/>
      <c r="J29" s="53"/>
      <c r="K29" s="325" t="s">
        <v>144</v>
      </c>
      <c r="L29" s="326"/>
      <c r="M29" s="326"/>
      <c r="N29" s="50"/>
      <c r="O29" s="53"/>
      <c r="P29" s="318" t="s">
        <v>145</v>
      </c>
      <c r="Q29" s="319"/>
      <c r="R29" s="83"/>
      <c r="S29" s="53"/>
      <c r="T29" s="318" t="s">
        <v>146</v>
      </c>
      <c r="U29" s="319"/>
      <c r="V29" s="319"/>
    </row>
  </sheetData>
  <mergeCells count="136">
    <mergeCell ref="C15:L15"/>
    <mergeCell ref="C10:L10"/>
    <mergeCell ref="C11:L11"/>
    <mergeCell ref="C12:L12"/>
    <mergeCell ref="B2:V2"/>
    <mergeCell ref="B3:V3"/>
    <mergeCell ref="M5:V5"/>
    <mergeCell ref="M6:N6"/>
    <mergeCell ref="O6:P6"/>
    <mergeCell ref="Q6:R6"/>
    <mergeCell ref="S6:T6"/>
    <mergeCell ref="U6:V6"/>
    <mergeCell ref="B5:B6"/>
    <mergeCell ref="C5:L6"/>
    <mergeCell ref="C7:L7"/>
    <mergeCell ref="C8:L8"/>
    <mergeCell ref="C9:L9"/>
    <mergeCell ref="O7:P7"/>
    <mergeCell ref="Q7:R7"/>
    <mergeCell ref="S7:T7"/>
    <mergeCell ref="U7:V7"/>
    <mergeCell ref="O8:P8"/>
    <mergeCell ref="Q8:R8"/>
    <mergeCell ref="S8:T8"/>
    <mergeCell ref="C22:L22"/>
    <mergeCell ref="C23:L23"/>
    <mergeCell ref="C24:L24"/>
    <mergeCell ref="C25:L25"/>
    <mergeCell ref="C26:L26"/>
    <mergeCell ref="M7:N7"/>
    <mergeCell ref="M9:N9"/>
    <mergeCell ref="M11:N11"/>
    <mergeCell ref="M13:N13"/>
    <mergeCell ref="M15:N15"/>
    <mergeCell ref="C20:L20"/>
    <mergeCell ref="C21:L21"/>
    <mergeCell ref="M17:N17"/>
    <mergeCell ref="M19:N19"/>
    <mergeCell ref="M21:N21"/>
    <mergeCell ref="M23:N23"/>
    <mergeCell ref="M25:N25"/>
    <mergeCell ref="C19:L19"/>
    <mergeCell ref="C16:L16"/>
    <mergeCell ref="C17:L17"/>
    <mergeCell ref="C18:L18"/>
    <mergeCell ref="M8:N8"/>
    <mergeCell ref="C13:L13"/>
    <mergeCell ref="C14:L14"/>
    <mergeCell ref="U8:V8"/>
    <mergeCell ref="O9:P9"/>
    <mergeCell ref="Q9:R9"/>
    <mergeCell ref="S9:T9"/>
    <mergeCell ref="U9:V9"/>
    <mergeCell ref="M10:N10"/>
    <mergeCell ref="O10:P10"/>
    <mergeCell ref="Q10:R10"/>
    <mergeCell ref="S10:T10"/>
    <mergeCell ref="U10:V10"/>
    <mergeCell ref="O11:P11"/>
    <mergeCell ref="Q11:R11"/>
    <mergeCell ref="S11:T11"/>
    <mergeCell ref="U11:V11"/>
    <mergeCell ref="M12:N12"/>
    <mergeCell ref="O12:P12"/>
    <mergeCell ref="Q12:R12"/>
    <mergeCell ref="S12:T12"/>
    <mergeCell ref="U12:V12"/>
    <mergeCell ref="O13:P13"/>
    <mergeCell ref="Q13:R13"/>
    <mergeCell ref="S13:T13"/>
    <mergeCell ref="U13:V13"/>
    <mergeCell ref="M14:N14"/>
    <mergeCell ref="O14:P14"/>
    <mergeCell ref="Q14:R14"/>
    <mergeCell ref="S14:T14"/>
    <mergeCell ref="U14:V14"/>
    <mergeCell ref="O15:P15"/>
    <mergeCell ref="Q15:R15"/>
    <mergeCell ref="S15:T15"/>
    <mergeCell ref="U15:V15"/>
    <mergeCell ref="M16:N16"/>
    <mergeCell ref="O16:P16"/>
    <mergeCell ref="Q16:R16"/>
    <mergeCell ref="S16:T16"/>
    <mergeCell ref="U16:V16"/>
    <mergeCell ref="O17:P17"/>
    <mergeCell ref="Q17:R17"/>
    <mergeCell ref="S17:T17"/>
    <mergeCell ref="U17:V17"/>
    <mergeCell ref="M18:N18"/>
    <mergeCell ref="O18:P18"/>
    <mergeCell ref="Q18:R18"/>
    <mergeCell ref="S18:T18"/>
    <mergeCell ref="U18:V18"/>
    <mergeCell ref="O19:P19"/>
    <mergeCell ref="Q19:R19"/>
    <mergeCell ref="S19:T19"/>
    <mergeCell ref="U19:V19"/>
    <mergeCell ref="M20:N20"/>
    <mergeCell ref="O20:P20"/>
    <mergeCell ref="Q20:R20"/>
    <mergeCell ref="S20:T20"/>
    <mergeCell ref="U20:V20"/>
    <mergeCell ref="O21:P21"/>
    <mergeCell ref="Q21:R21"/>
    <mergeCell ref="S21:T21"/>
    <mergeCell ref="U21:V21"/>
    <mergeCell ref="M22:N22"/>
    <mergeCell ref="O22:P22"/>
    <mergeCell ref="Q22:R22"/>
    <mergeCell ref="S22:T22"/>
    <mergeCell ref="U22:V22"/>
    <mergeCell ref="O23:P23"/>
    <mergeCell ref="Q23:R23"/>
    <mergeCell ref="S23:T23"/>
    <mergeCell ref="U23:V23"/>
    <mergeCell ref="M24:N24"/>
    <mergeCell ref="O24:P24"/>
    <mergeCell ref="Q24:R24"/>
    <mergeCell ref="S24:T24"/>
    <mergeCell ref="U24:V24"/>
    <mergeCell ref="B27:V27"/>
    <mergeCell ref="C29:D29"/>
    <mergeCell ref="G29:H29"/>
    <mergeCell ref="K29:M29"/>
    <mergeCell ref="P29:Q29"/>
    <mergeCell ref="T29:V29"/>
    <mergeCell ref="O25:P25"/>
    <mergeCell ref="Q25:R25"/>
    <mergeCell ref="S25:T25"/>
    <mergeCell ref="U25:V25"/>
    <mergeCell ref="M26:N26"/>
    <mergeCell ref="O26:P26"/>
    <mergeCell ref="Q26:R26"/>
    <mergeCell ref="S26:T26"/>
    <mergeCell ref="U26:V26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B29 F29 J29 O29 S29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zoomScaleNormal="100" workbookViewId="0">
      <selection activeCell="B3" sqref="B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12</v>
      </c>
    </row>
    <row r="2" spans="1:22" ht="20.100000000000001" customHeight="1">
      <c r="A2" s="44"/>
      <c r="B2" s="202" t="s">
        <v>510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1:22" ht="20.100000000000001" customHeight="1">
      <c r="A3" s="8"/>
      <c r="B3" s="8"/>
      <c r="C3" s="210" t="s">
        <v>208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5" customHeight="1">
      <c r="A5" s="8"/>
      <c r="B5" s="203" t="s">
        <v>209</v>
      </c>
      <c r="C5" s="203"/>
      <c r="D5" s="203"/>
      <c r="E5" s="203"/>
      <c r="F5" s="203"/>
      <c r="G5" s="203"/>
      <c r="H5" s="203" t="s">
        <v>210</v>
      </c>
      <c r="I5" s="203"/>
      <c r="J5" s="203"/>
      <c r="K5" s="203"/>
      <c r="L5" s="203" t="s">
        <v>211</v>
      </c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ht="15" customHeight="1">
      <c r="A6" s="8"/>
      <c r="B6" s="203"/>
      <c r="C6" s="203"/>
      <c r="D6" s="203"/>
      <c r="E6" s="203"/>
      <c r="F6" s="203"/>
      <c r="G6" s="203"/>
      <c r="H6" s="82">
        <v>4</v>
      </c>
      <c r="I6" s="82">
        <v>3</v>
      </c>
      <c r="J6" s="82">
        <v>2</v>
      </c>
      <c r="K6" s="82">
        <v>1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</row>
    <row r="7" spans="1:22" ht="18.95" customHeight="1">
      <c r="A7" s="8"/>
      <c r="B7" s="343" t="s">
        <v>213</v>
      </c>
      <c r="C7" s="344"/>
      <c r="D7" s="344"/>
      <c r="E7" s="344"/>
      <c r="F7" s="344"/>
      <c r="G7" s="344"/>
      <c r="H7" s="90"/>
      <c r="I7" s="90"/>
      <c r="J7" s="90"/>
      <c r="K7" s="90"/>
      <c r="L7" s="334" t="s">
        <v>212</v>
      </c>
      <c r="M7" s="335"/>
      <c r="N7" s="335"/>
      <c r="O7" s="335"/>
      <c r="P7" s="335"/>
      <c r="Q7" s="335"/>
      <c r="R7" s="335"/>
      <c r="S7" s="335"/>
      <c r="T7" s="335"/>
      <c r="U7" s="335"/>
      <c r="V7" s="336"/>
    </row>
    <row r="8" spans="1:22" ht="18.95" customHeight="1">
      <c r="A8" s="8"/>
      <c r="B8" s="343" t="s">
        <v>214</v>
      </c>
      <c r="C8" s="344"/>
      <c r="D8" s="344"/>
      <c r="E8" s="344"/>
      <c r="F8" s="344"/>
      <c r="G8" s="344"/>
      <c r="H8" s="88"/>
      <c r="I8" s="88"/>
      <c r="J8" s="88"/>
      <c r="K8" s="88"/>
      <c r="L8" s="355" t="s">
        <v>219</v>
      </c>
      <c r="M8" s="337"/>
      <c r="N8" s="337"/>
      <c r="O8" s="337"/>
      <c r="P8" s="337"/>
      <c r="Q8" s="337"/>
      <c r="R8" s="337"/>
      <c r="S8" s="337"/>
      <c r="T8" s="337"/>
      <c r="U8" s="337"/>
      <c r="V8" s="338"/>
    </row>
    <row r="9" spans="1:22" ht="18.95" customHeight="1">
      <c r="A9" s="8"/>
      <c r="B9" s="339" t="s">
        <v>215</v>
      </c>
      <c r="C9" s="340"/>
      <c r="D9" s="340"/>
      <c r="E9" s="340"/>
      <c r="F9" s="340"/>
      <c r="G9" s="340"/>
      <c r="H9" s="341" t="s">
        <v>31</v>
      </c>
      <c r="I9" s="341"/>
      <c r="J9" s="341"/>
      <c r="K9" s="342"/>
      <c r="L9" s="356" t="s">
        <v>220</v>
      </c>
      <c r="M9" s="357"/>
      <c r="N9" s="357"/>
      <c r="O9" s="357"/>
      <c r="P9" s="357"/>
      <c r="Q9" s="357"/>
      <c r="R9" s="357"/>
      <c r="S9" s="357"/>
      <c r="T9" s="357"/>
      <c r="U9" s="357"/>
      <c r="V9" s="358"/>
    </row>
    <row r="10" spans="1:22" ht="18.95" customHeight="1">
      <c r="A10" s="8"/>
      <c r="B10" s="339" t="s">
        <v>216</v>
      </c>
      <c r="C10" s="340"/>
      <c r="D10" s="340"/>
      <c r="E10" s="340"/>
      <c r="F10" s="340"/>
      <c r="G10" s="340"/>
      <c r="H10" s="341"/>
      <c r="I10" s="341"/>
      <c r="J10" s="341"/>
      <c r="K10" s="342"/>
      <c r="L10" s="355" t="s">
        <v>221</v>
      </c>
      <c r="M10" s="337"/>
      <c r="N10" s="337"/>
      <c r="O10" s="337"/>
      <c r="P10" s="337"/>
      <c r="Q10" s="337"/>
      <c r="R10" s="337"/>
      <c r="S10" s="337"/>
      <c r="T10" s="337"/>
      <c r="U10" s="337"/>
      <c r="V10" s="338"/>
    </row>
    <row r="11" spans="1:22" ht="18.95" customHeight="1">
      <c r="A11" s="8"/>
      <c r="B11" s="339" t="s">
        <v>217</v>
      </c>
      <c r="C11" s="340"/>
      <c r="D11" s="340"/>
      <c r="E11" s="340"/>
      <c r="F11" s="340"/>
      <c r="G11" s="340"/>
      <c r="H11" s="88"/>
      <c r="I11" s="88"/>
      <c r="J11" s="88"/>
      <c r="K11" s="88"/>
      <c r="L11" s="355" t="s">
        <v>373</v>
      </c>
      <c r="M11" s="337"/>
      <c r="N11" s="337"/>
      <c r="O11" s="337"/>
      <c r="P11" s="337"/>
      <c r="Q11" s="337"/>
      <c r="R11" s="337"/>
      <c r="S11" s="337"/>
      <c r="T11" s="337"/>
      <c r="U11" s="337"/>
      <c r="V11" s="338"/>
    </row>
    <row r="12" spans="1:22" ht="18.95" customHeight="1">
      <c r="A12" s="8"/>
      <c r="B12" s="350" t="s">
        <v>218</v>
      </c>
      <c r="C12" s="351"/>
      <c r="D12" s="351"/>
      <c r="E12" s="351"/>
      <c r="F12" s="351"/>
      <c r="G12" s="351"/>
      <c r="H12" s="89"/>
      <c r="I12" s="89"/>
      <c r="J12" s="89"/>
      <c r="K12" s="89"/>
      <c r="L12" s="352" t="s">
        <v>222</v>
      </c>
      <c r="M12" s="353"/>
      <c r="N12" s="353"/>
      <c r="O12" s="353"/>
      <c r="P12" s="353"/>
      <c r="Q12" s="353"/>
      <c r="R12" s="353"/>
      <c r="S12" s="353"/>
      <c r="T12" s="353"/>
      <c r="U12" s="353"/>
      <c r="V12" s="354"/>
    </row>
    <row r="13" spans="1:22" ht="18.95" customHeight="1">
      <c r="A13" s="8"/>
      <c r="B13" s="345" t="s">
        <v>223</v>
      </c>
      <c r="C13" s="346"/>
      <c r="D13" s="346"/>
      <c r="E13" s="346"/>
      <c r="F13" s="346"/>
      <c r="G13" s="346"/>
      <c r="H13" s="91"/>
      <c r="I13" s="91"/>
      <c r="J13" s="91"/>
      <c r="K13" s="91"/>
      <c r="L13" s="337" t="s">
        <v>225</v>
      </c>
      <c r="M13" s="337"/>
      <c r="N13" s="337"/>
      <c r="O13" s="337"/>
      <c r="P13" s="337"/>
      <c r="Q13" s="337"/>
      <c r="R13" s="337"/>
      <c r="S13" s="337"/>
      <c r="T13" s="337"/>
      <c r="U13" s="337"/>
      <c r="V13" s="338"/>
    </row>
    <row r="14" spans="1:22" ht="18.95" customHeight="1">
      <c r="A14" s="8"/>
      <c r="B14" s="343" t="s">
        <v>224</v>
      </c>
      <c r="C14" s="344"/>
      <c r="D14" s="344"/>
      <c r="E14" s="344"/>
      <c r="F14" s="344"/>
      <c r="G14" s="344"/>
      <c r="H14" s="92"/>
      <c r="I14" s="92"/>
      <c r="J14" s="92"/>
      <c r="K14" s="92"/>
      <c r="L14" s="337" t="s">
        <v>226</v>
      </c>
      <c r="M14" s="337"/>
      <c r="N14" s="337"/>
      <c r="O14" s="337"/>
      <c r="P14" s="337"/>
      <c r="Q14" s="337"/>
      <c r="R14" s="337"/>
      <c r="S14" s="337"/>
      <c r="T14" s="337"/>
      <c r="U14" s="337"/>
      <c r="V14" s="338"/>
    </row>
    <row r="15" spans="1:22" ht="18.95" customHeight="1">
      <c r="A15" s="8"/>
      <c r="B15" s="339" t="s">
        <v>215</v>
      </c>
      <c r="C15" s="340"/>
      <c r="D15" s="340"/>
      <c r="E15" s="340"/>
      <c r="F15" s="340"/>
      <c r="G15" s="340"/>
      <c r="H15" s="92"/>
      <c r="I15" s="92"/>
      <c r="J15" s="92"/>
      <c r="K15" s="92"/>
      <c r="L15" s="337" t="s">
        <v>227</v>
      </c>
      <c r="M15" s="337"/>
      <c r="N15" s="337"/>
      <c r="O15" s="337"/>
      <c r="P15" s="337"/>
      <c r="Q15" s="337"/>
      <c r="R15" s="337"/>
      <c r="S15" s="337"/>
      <c r="T15" s="337"/>
      <c r="U15" s="337"/>
      <c r="V15" s="338"/>
    </row>
    <row r="16" spans="1:22" ht="18.95" customHeight="1">
      <c r="A16" s="8"/>
      <c r="B16" s="339" t="s">
        <v>216</v>
      </c>
      <c r="C16" s="340"/>
      <c r="D16" s="340"/>
      <c r="E16" s="340"/>
      <c r="F16" s="340"/>
      <c r="G16" s="340"/>
      <c r="H16" s="341"/>
      <c r="I16" s="341" t="s">
        <v>31</v>
      </c>
      <c r="J16" s="341"/>
      <c r="K16" s="342"/>
      <c r="L16" s="337" t="s">
        <v>228</v>
      </c>
      <c r="M16" s="337"/>
      <c r="N16" s="337"/>
      <c r="O16" s="337"/>
      <c r="P16" s="337"/>
      <c r="Q16" s="337"/>
      <c r="R16" s="337"/>
      <c r="S16" s="337"/>
      <c r="T16" s="337"/>
      <c r="U16" s="337"/>
      <c r="V16" s="338"/>
    </row>
    <row r="17" spans="1:22" ht="18.95" customHeight="1">
      <c r="A17" s="8"/>
      <c r="B17" s="339" t="s">
        <v>217</v>
      </c>
      <c r="C17" s="340"/>
      <c r="D17" s="340"/>
      <c r="E17" s="340"/>
      <c r="F17" s="340"/>
      <c r="G17" s="340"/>
      <c r="H17" s="341"/>
      <c r="I17" s="341"/>
      <c r="J17" s="341"/>
      <c r="K17" s="342"/>
      <c r="L17" s="337" t="s">
        <v>229</v>
      </c>
      <c r="M17" s="337"/>
      <c r="N17" s="337"/>
      <c r="O17" s="337"/>
      <c r="P17" s="337"/>
      <c r="Q17" s="337"/>
      <c r="R17" s="337"/>
      <c r="S17" s="337"/>
      <c r="T17" s="337"/>
      <c r="U17" s="337"/>
      <c r="V17" s="338"/>
    </row>
    <row r="18" spans="1:22" ht="18.95" customHeight="1">
      <c r="A18" s="8"/>
      <c r="B18" s="339" t="s">
        <v>218</v>
      </c>
      <c r="C18" s="340"/>
      <c r="D18" s="340"/>
      <c r="E18" s="340"/>
      <c r="F18" s="340"/>
      <c r="G18" s="340"/>
      <c r="H18" s="92"/>
      <c r="I18" s="92"/>
      <c r="J18" s="92"/>
      <c r="K18" s="92"/>
      <c r="L18" s="337" t="s">
        <v>230</v>
      </c>
      <c r="M18" s="337"/>
      <c r="N18" s="337"/>
      <c r="O18" s="337"/>
      <c r="P18" s="337"/>
      <c r="Q18" s="337"/>
      <c r="R18" s="337"/>
      <c r="S18" s="337"/>
      <c r="T18" s="337"/>
      <c r="U18" s="337"/>
      <c r="V18" s="338"/>
    </row>
    <row r="19" spans="1:22" ht="18.95" customHeight="1">
      <c r="A19" s="8"/>
      <c r="B19" s="339"/>
      <c r="C19" s="340"/>
      <c r="D19" s="340"/>
      <c r="E19" s="340"/>
      <c r="F19" s="340"/>
      <c r="G19" s="340"/>
      <c r="H19" s="92"/>
      <c r="I19" s="92"/>
      <c r="J19" s="92"/>
      <c r="K19" s="92"/>
      <c r="L19" s="337" t="s">
        <v>231</v>
      </c>
      <c r="M19" s="337"/>
      <c r="N19" s="337"/>
      <c r="O19" s="337"/>
      <c r="P19" s="337"/>
      <c r="Q19" s="337"/>
      <c r="R19" s="337"/>
      <c r="S19" s="337"/>
      <c r="T19" s="337"/>
      <c r="U19" s="337"/>
      <c r="V19" s="338"/>
    </row>
    <row r="20" spans="1:22" ht="18.95" customHeight="1">
      <c r="A20" s="30"/>
      <c r="B20" s="350"/>
      <c r="C20" s="351"/>
      <c r="D20" s="351"/>
      <c r="E20" s="351"/>
      <c r="F20" s="351"/>
      <c r="G20" s="351"/>
      <c r="H20" s="87"/>
      <c r="I20" s="87"/>
      <c r="J20" s="87"/>
      <c r="K20" s="87"/>
      <c r="L20" s="348" t="s">
        <v>232</v>
      </c>
      <c r="M20" s="348"/>
      <c r="N20" s="348"/>
      <c r="O20" s="348"/>
      <c r="P20" s="348"/>
      <c r="Q20" s="348"/>
      <c r="R20" s="348"/>
      <c r="S20" s="348"/>
      <c r="T20" s="348"/>
      <c r="U20" s="348"/>
      <c r="V20" s="349"/>
    </row>
    <row r="21" spans="1:22" ht="18.95" customHeight="1">
      <c r="A21" s="8"/>
      <c r="B21" s="345" t="s">
        <v>233</v>
      </c>
      <c r="C21" s="346"/>
      <c r="D21" s="346"/>
      <c r="E21" s="346"/>
      <c r="F21" s="346"/>
      <c r="G21" s="347"/>
      <c r="H21" s="91"/>
      <c r="I21" s="91"/>
      <c r="J21" s="91"/>
      <c r="K21" s="91"/>
      <c r="L21" s="334" t="s">
        <v>234</v>
      </c>
      <c r="M21" s="335"/>
      <c r="N21" s="335"/>
      <c r="O21" s="335"/>
      <c r="P21" s="335"/>
      <c r="Q21" s="335"/>
      <c r="R21" s="335"/>
      <c r="S21" s="335"/>
      <c r="T21" s="335"/>
      <c r="U21" s="335"/>
      <c r="V21" s="336"/>
    </row>
    <row r="22" spans="1:22" ht="18.95" customHeight="1">
      <c r="A22" s="30"/>
      <c r="B22" s="339" t="s">
        <v>215</v>
      </c>
      <c r="C22" s="340"/>
      <c r="D22" s="340"/>
      <c r="E22" s="340"/>
      <c r="F22" s="340"/>
      <c r="G22" s="360"/>
      <c r="H22" s="341"/>
      <c r="I22" s="341" t="s">
        <v>31</v>
      </c>
      <c r="J22" s="341"/>
      <c r="K22" s="342"/>
      <c r="L22" s="355" t="s">
        <v>235</v>
      </c>
      <c r="M22" s="337"/>
      <c r="N22" s="337"/>
      <c r="O22" s="337"/>
      <c r="P22" s="337"/>
      <c r="Q22" s="337"/>
      <c r="R22" s="337"/>
      <c r="S22" s="337"/>
      <c r="T22" s="337"/>
      <c r="U22" s="337"/>
      <c r="V22" s="338"/>
    </row>
    <row r="23" spans="1:22" ht="18.95" customHeight="1">
      <c r="A23" s="30"/>
      <c r="B23" s="339" t="s">
        <v>216</v>
      </c>
      <c r="C23" s="340"/>
      <c r="D23" s="340"/>
      <c r="E23" s="340"/>
      <c r="F23" s="340"/>
      <c r="G23" s="360"/>
      <c r="H23" s="341"/>
      <c r="I23" s="341"/>
      <c r="J23" s="341"/>
      <c r="K23" s="342"/>
      <c r="L23" s="355" t="s">
        <v>236</v>
      </c>
      <c r="M23" s="337"/>
      <c r="N23" s="337"/>
      <c r="O23" s="337"/>
      <c r="P23" s="337"/>
      <c r="Q23" s="337"/>
      <c r="R23" s="337"/>
      <c r="S23" s="337"/>
      <c r="T23" s="337"/>
      <c r="U23" s="337"/>
      <c r="V23" s="338"/>
    </row>
    <row r="24" spans="1:22" ht="18.95" customHeight="1">
      <c r="A24" s="30"/>
      <c r="B24" s="339" t="s">
        <v>217</v>
      </c>
      <c r="C24" s="340"/>
      <c r="D24" s="340"/>
      <c r="E24" s="340"/>
      <c r="F24" s="340"/>
      <c r="G24" s="360"/>
      <c r="H24" s="92"/>
      <c r="I24" s="92"/>
      <c r="J24" s="92"/>
      <c r="K24" s="92"/>
      <c r="L24" s="355" t="s">
        <v>237</v>
      </c>
      <c r="M24" s="337"/>
      <c r="N24" s="337"/>
      <c r="O24" s="337"/>
      <c r="P24" s="337"/>
      <c r="Q24" s="337"/>
      <c r="R24" s="337"/>
      <c r="S24" s="337"/>
      <c r="T24" s="337"/>
      <c r="U24" s="337"/>
      <c r="V24" s="338"/>
    </row>
    <row r="25" spans="1:22" ht="18.95" customHeight="1">
      <c r="A25" s="30"/>
      <c r="B25" s="350" t="s">
        <v>218</v>
      </c>
      <c r="C25" s="351"/>
      <c r="D25" s="351"/>
      <c r="E25" s="351"/>
      <c r="F25" s="351"/>
      <c r="G25" s="359"/>
      <c r="H25" s="87"/>
      <c r="I25" s="87"/>
      <c r="J25" s="87"/>
      <c r="K25" s="87"/>
      <c r="L25" s="352" t="s">
        <v>238</v>
      </c>
      <c r="M25" s="353"/>
      <c r="N25" s="353"/>
      <c r="O25" s="353"/>
      <c r="P25" s="353"/>
      <c r="Q25" s="353"/>
      <c r="R25" s="353"/>
      <c r="S25" s="353"/>
      <c r="T25" s="353"/>
      <c r="U25" s="353"/>
      <c r="V25" s="354"/>
    </row>
    <row r="26" spans="1:22" ht="18.95" customHeight="1">
      <c r="A26" s="30"/>
      <c r="B26" s="345" t="s">
        <v>239</v>
      </c>
      <c r="C26" s="346"/>
      <c r="D26" s="346"/>
      <c r="E26" s="346"/>
      <c r="F26" s="346"/>
      <c r="G26" s="347"/>
      <c r="H26" s="90"/>
      <c r="I26" s="90"/>
      <c r="J26" s="90"/>
      <c r="K26" s="90"/>
      <c r="L26" s="334" t="s">
        <v>240</v>
      </c>
      <c r="M26" s="335"/>
      <c r="N26" s="335"/>
      <c r="O26" s="335"/>
      <c r="P26" s="335"/>
      <c r="Q26" s="335"/>
      <c r="R26" s="335"/>
      <c r="S26" s="335"/>
      <c r="T26" s="335"/>
      <c r="U26" s="335"/>
      <c r="V26" s="336"/>
    </row>
    <row r="27" spans="1:22" ht="18.95" customHeight="1">
      <c r="A27" s="30"/>
      <c r="B27" s="339" t="s">
        <v>215</v>
      </c>
      <c r="C27" s="340"/>
      <c r="D27" s="340"/>
      <c r="E27" s="340"/>
      <c r="F27" s="340"/>
      <c r="G27" s="360"/>
      <c r="H27" s="341"/>
      <c r="I27" s="341" t="s">
        <v>31</v>
      </c>
      <c r="J27" s="341"/>
      <c r="K27" s="342"/>
      <c r="L27" s="355" t="s">
        <v>241</v>
      </c>
      <c r="M27" s="337"/>
      <c r="N27" s="337"/>
      <c r="O27" s="337"/>
      <c r="P27" s="337"/>
      <c r="Q27" s="337"/>
      <c r="R27" s="337"/>
      <c r="S27" s="337"/>
      <c r="T27" s="337"/>
      <c r="U27" s="337"/>
      <c r="V27" s="338"/>
    </row>
    <row r="28" spans="1:22" ht="18.95" customHeight="1">
      <c r="A28" s="30"/>
      <c r="B28" s="339" t="s">
        <v>216</v>
      </c>
      <c r="C28" s="340"/>
      <c r="D28" s="340"/>
      <c r="E28" s="340"/>
      <c r="F28" s="340"/>
      <c r="G28" s="360"/>
      <c r="H28" s="341"/>
      <c r="I28" s="341"/>
      <c r="J28" s="341"/>
      <c r="K28" s="342"/>
      <c r="L28" s="355" t="s">
        <v>242</v>
      </c>
      <c r="M28" s="337"/>
      <c r="N28" s="337"/>
      <c r="O28" s="337"/>
      <c r="P28" s="337"/>
      <c r="Q28" s="337"/>
      <c r="R28" s="337"/>
      <c r="S28" s="337"/>
      <c r="T28" s="337"/>
      <c r="U28" s="337"/>
      <c r="V28" s="338"/>
    </row>
    <row r="29" spans="1:22" ht="18.95" customHeight="1">
      <c r="A29" s="30"/>
      <c r="B29" s="339" t="s">
        <v>217</v>
      </c>
      <c r="C29" s="340"/>
      <c r="D29" s="340"/>
      <c r="E29" s="340"/>
      <c r="F29" s="340"/>
      <c r="G29" s="360"/>
      <c r="H29" s="92"/>
      <c r="I29" s="92"/>
      <c r="J29" s="92"/>
      <c r="K29" s="92"/>
      <c r="L29" s="355" t="s">
        <v>237</v>
      </c>
      <c r="M29" s="337"/>
      <c r="N29" s="337"/>
      <c r="O29" s="337"/>
      <c r="P29" s="337"/>
      <c r="Q29" s="337"/>
      <c r="R29" s="337"/>
      <c r="S29" s="337"/>
      <c r="T29" s="337"/>
      <c r="U29" s="337"/>
      <c r="V29" s="338"/>
    </row>
    <row r="30" spans="1:22" ht="18.95" customHeight="1">
      <c r="A30" s="30"/>
      <c r="B30" s="350" t="s">
        <v>218</v>
      </c>
      <c r="C30" s="351"/>
      <c r="D30" s="351"/>
      <c r="E30" s="351"/>
      <c r="F30" s="351"/>
      <c r="G30" s="359"/>
      <c r="H30" s="89"/>
      <c r="I30" s="89"/>
      <c r="J30" s="89"/>
      <c r="K30" s="89"/>
      <c r="L30" s="352" t="s">
        <v>243</v>
      </c>
      <c r="M30" s="353"/>
      <c r="N30" s="353"/>
      <c r="O30" s="353"/>
      <c r="P30" s="353"/>
      <c r="Q30" s="353"/>
      <c r="R30" s="353"/>
      <c r="S30" s="353"/>
      <c r="T30" s="353"/>
      <c r="U30" s="353"/>
      <c r="V30" s="354"/>
    </row>
    <row r="31" spans="1:22" ht="18.95" customHeight="1">
      <c r="A31" s="30"/>
      <c r="B31" s="361" t="s">
        <v>244</v>
      </c>
      <c r="C31" s="346"/>
      <c r="D31" s="346"/>
      <c r="E31" s="346"/>
      <c r="F31" s="346"/>
      <c r="G31" s="347"/>
      <c r="H31" s="88"/>
      <c r="I31" s="88"/>
      <c r="J31" s="88"/>
      <c r="K31" s="88"/>
      <c r="L31" s="334" t="s">
        <v>245</v>
      </c>
      <c r="M31" s="335"/>
      <c r="N31" s="335"/>
      <c r="O31" s="335"/>
      <c r="P31" s="335"/>
      <c r="Q31" s="335"/>
      <c r="R31" s="335"/>
      <c r="S31" s="335"/>
      <c r="T31" s="335"/>
      <c r="U31" s="335"/>
      <c r="V31" s="336"/>
    </row>
    <row r="32" spans="1:22" ht="18.95" customHeight="1">
      <c r="A32" s="30"/>
      <c r="B32" s="339" t="s">
        <v>215</v>
      </c>
      <c r="C32" s="340"/>
      <c r="D32" s="340"/>
      <c r="E32" s="340"/>
      <c r="F32" s="340"/>
      <c r="G32" s="360"/>
      <c r="H32" s="88"/>
      <c r="I32" s="88"/>
      <c r="J32" s="88"/>
      <c r="K32" s="88"/>
      <c r="L32" s="355" t="s">
        <v>246</v>
      </c>
      <c r="M32" s="337"/>
      <c r="N32" s="337"/>
      <c r="O32" s="337"/>
      <c r="P32" s="337"/>
      <c r="Q32" s="337"/>
      <c r="R32" s="337"/>
      <c r="S32" s="337"/>
      <c r="T32" s="337"/>
      <c r="U32" s="337"/>
      <c r="V32" s="338"/>
    </row>
    <row r="33" spans="1:22" ht="18.95" customHeight="1">
      <c r="A33" s="30"/>
      <c r="B33" s="339" t="s">
        <v>216</v>
      </c>
      <c r="C33" s="340"/>
      <c r="D33" s="340"/>
      <c r="E33" s="340"/>
      <c r="F33" s="340"/>
      <c r="G33" s="360"/>
      <c r="H33" s="342"/>
      <c r="I33" s="341" t="s">
        <v>31</v>
      </c>
      <c r="J33" s="342"/>
      <c r="K33" s="342"/>
      <c r="L33" s="355" t="s">
        <v>247</v>
      </c>
      <c r="M33" s="337"/>
      <c r="N33" s="337"/>
      <c r="O33" s="337"/>
      <c r="P33" s="337"/>
      <c r="Q33" s="337"/>
      <c r="R33" s="337"/>
      <c r="S33" s="337"/>
      <c r="T33" s="337"/>
      <c r="U33" s="337"/>
      <c r="V33" s="338"/>
    </row>
    <row r="34" spans="1:22" ht="18.95" customHeight="1">
      <c r="A34" s="30"/>
      <c r="B34" s="339" t="s">
        <v>217</v>
      </c>
      <c r="C34" s="340"/>
      <c r="D34" s="340"/>
      <c r="E34" s="340"/>
      <c r="F34" s="340"/>
      <c r="G34" s="360"/>
      <c r="H34" s="342"/>
      <c r="I34" s="341"/>
      <c r="J34" s="342"/>
      <c r="K34" s="342"/>
      <c r="L34" s="355" t="s">
        <v>248</v>
      </c>
      <c r="M34" s="337"/>
      <c r="N34" s="337"/>
      <c r="O34" s="337"/>
      <c r="P34" s="337"/>
      <c r="Q34" s="337"/>
      <c r="R34" s="337"/>
      <c r="S34" s="337"/>
      <c r="T34" s="337"/>
      <c r="U34" s="337"/>
      <c r="V34" s="338"/>
    </row>
    <row r="35" spans="1:22" ht="18.95" customHeight="1">
      <c r="A35" s="30"/>
      <c r="B35" s="339" t="s">
        <v>218</v>
      </c>
      <c r="C35" s="340"/>
      <c r="D35" s="340"/>
      <c r="E35" s="340"/>
      <c r="F35" s="340"/>
      <c r="G35" s="360"/>
      <c r="H35" s="88"/>
      <c r="I35" s="88"/>
      <c r="J35" s="88"/>
      <c r="K35" s="88"/>
      <c r="L35" s="355" t="s">
        <v>249</v>
      </c>
      <c r="M35" s="337"/>
      <c r="N35" s="337"/>
      <c r="O35" s="337"/>
      <c r="P35" s="337"/>
      <c r="Q35" s="337"/>
      <c r="R35" s="337"/>
      <c r="S35" s="337"/>
      <c r="T35" s="337"/>
      <c r="U35" s="337"/>
      <c r="V35" s="338"/>
    </row>
    <row r="36" spans="1:22" ht="18.95" customHeight="1">
      <c r="A36" s="30"/>
      <c r="B36" s="350"/>
      <c r="C36" s="351"/>
      <c r="D36" s="351"/>
      <c r="E36" s="351"/>
      <c r="F36" s="351"/>
      <c r="G36" s="359"/>
      <c r="H36" s="87"/>
      <c r="I36" s="87"/>
      <c r="J36" s="87"/>
      <c r="K36" s="87"/>
      <c r="L36" s="352" t="s">
        <v>250</v>
      </c>
      <c r="M36" s="353"/>
      <c r="N36" s="353"/>
      <c r="O36" s="353"/>
      <c r="P36" s="353"/>
      <c r="Q36" s="353"/>
      <c r="R36" s="353"/>
      <c r="S36" s="353"/>
      <c r="T36" s="353"/>
      <c r="U36" s="353"/>
      <c r="V36" s="354"/>
    </row>
    <row r="37" spans="1:22" ht="18.95" customHeight="1">
      <c r="A37" s="30"/>
      <c r="B37" s="363" t="s">
        <v>66</v>
      </c>
      <c r="C37" s="363"/>
      <c r="D37" s="363"/>
      <c r="E37" s="363"/>
      <c r="F37" s="363"/>
      <c r="G37" s="364" t="s">
        <v>257</v>
      </c>
      <c r="H37" s="364"/>
      <c r="I37" s="364"/>
      <c r="J37" s="364"/>
      <c r="K37" s="364" t="s">
        <v>258</v>
      </c>
      <c r="L37" s="364"/>
      <c r="M37" s="364"/>
      <c r="N37" s="364"/>
      <c r="O37" s="364" t="s">
        <v>259</v>
      </c>
      <c r="P37" s="364"/>
      <c r="Q37" s="364"/>
      <c r="R37" s="364"/>
      <c r="S37" s="364" t="s">
        <v>260</v>
      </c>
      <c r="T37" s="364"/>
      <c r="U37" s="364"/>
      <c r="V37" s="364"/>
    </row>
    <row r="38" spans="1:22" ht="18.95" customHeight="1">
      <c r="A38" s="30"/>
      <c r="B38" s="363"/>
      <c r="C38" s="363"/>
      <c r="D38" s="363"/>
      <c r="E38" s="363"/>
      <c r="F38" s="363"/>
      <c r="G38" s="364">
        <f>COUNTIF(H7:H36,"P")</f>
        <v>1</v>
      </c>
      <c r="H38" s="364"/>
      <c r="I38" s="364"/>
      <c r="J38" s="364"/>
      <c r="K38" s="364">
        <f>COUNTIF(I7:I36,"P")</f>
        <v>4</v>
      </c>
      <c r="L38" s="364"/>
      <c r="M38" s="364"/>
      <c r="N38" s="364"/>
      <c r="O38" s="364">
        <f>COUNTIF(J7:J36,"P")</f>
        <v>0</v>
      </c>
      <c r="P38" s="364"/>
      <c r="Q38" s="364"/>
      <c r="R38" s="364"/>
      <c r="S38" s="364">
        <f>COUNTIF(K7:K36,"P")</f>
        <v>0</v>
      </c>
      <c r="T38" s="364"/>
      <c r="U38" s="364"/>
      <c r="V38" s="364"/>
    </row>
    <row r="39" spans="1:22" ht="9.9499999999999993" customHeight="1">
      <c r="A39" s="30"/>
      <c r="B39" s="86"/>
      <c r="C39" s="86"/>
      <c r="D39" s="86"/>
      <c r="E39" s="86"/>
      <c r="F39" s="86"/>
      <c r="G39" s="86"/>
      <c r="H39" s="85"/>
      <c r="I39" s="85"/>
      <c r="J39" s="85"/>
      <c r="K39" s="85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</row>
    <row r="40" spans="1:22" ht="20.100000000000001" customHeight="1">
      <c r="A40" s="30"/>
      <c r="B40" s="344" t="s">
        <v>251</v>
      </c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62" t="s">
        <v>254</v>
      </c>
      <c r="N40" s="362"/>
      <c r="O40" s="362"/>
      <c r="P40" s="362"/>
      <c r="Q40" s="362"/>
      <c r="R40" s="362"/>
      <c r="S40" s="362"/>
      <c r="T40" s="362"/>
      <c r="U40" s="362"/>
      <c r="V40" s="362"/>
    </row>
  </sheetData>
  <mergeCells count="96">
    <mergeCell ref="B35:G35"/>
    <mergeCell ref="L35:V35"/>
    <mergeCell ref="L36:V36"/>
    <mergeCell ref="B40:L40"/>
    <mergeCell ref="B36:G36"/>
    <mergeCell ref="M40:V40"/>
    <mergeCell ref="B37:F38"/>
    <mergeCell ref="G37:J37"/>
    <mergeCell ref="K37:N37"/>
    <mergeCell ref="O37:R37"/>
    <mergeCell ref="S37:V37"/>
    <mergeCell ref="G38:J38"/>
    <mergeCell ref="K38:N38"/>
    <mergeCell ref="O38:R38"/>
    <mergeCell ref="S38:V38"/>
    <mergeCell ref="B32:G32"/>
    <mergeCell ref="L32:V32"/>
    <mergeCell ref="B33:G33"/>
    <mergeCell ref="L33:V33"/>
    <mergeCell ref="B34:G34"/>
    <mergeCell ref="L34:V34"/>
    <mergeCell ref="H33:H34"/>
    <mergeCell ref="I33:I34"/>
    <mergeCell ref="J33:J34"/>
    <mergeCell ref="K33:K34"/>
    <mergeCell ref="B29:G29"/>
    <mergeCell ref="L29:V29"/>
    <mergeCell ref="B30:G30"/>
    <mergeCell ref="L30:V30"/>
    <mergeCell ref="B31:G31"/>
    <mergeCell ref="L31:V31"/>
    <mergeCell ref="B28:G28"/>
    <mergeCell ref="L28:V28"/>
    <mergeCell ref="H27:H28"/>
    <mergeCell ref="I27:I28"/>
    <mergeCell ref="J27:J28"/>
    <mergeCell ref="K27:K28"/>
    <mergeCell ref="B26:G26"/>
    <mergeCell ref="B25:G25"/>
    <mergeCell ref="B22:G22"/>
    <mergeCell ref="L26:V26"/>
    <mergeCell ref="B27:G27"/>
    <mergeCell ref="L27:V27"/>
    <mergeCell ref="L25:V25"/>
    <mergeCell ref="B24:G24"/>
    <mergeCell ref="L24:V24"/>
    <mergeCell ref="B23:G23"/>
    <mergeCell ref="L23:V23"/>
    <mergeCell ref="H22:H23"/>
    <mergeCell ref="I22:I23"/>
    <mergeCell ref="J22:J23"/>
    <mergeCell ref="K22:K23"/>
    <mergeCell ref="L22:V22"/>
    <mergeCell ref="B10:G10"/>
    <mergeCell ref="L10:V10"/>
    <mergeCell ref="B9:G9"/>
    <mergeCell ref="B8:G8"/>
    <mergeCell ref="B2:V2"/>
    <mergeCell ref="H9:H10"/>
    <mergeCell ref="I9:I10"/>
    <mergeCell ref="J9:J10"/>
    <mergeCell ref="K9:K10"/>
    <mergeCell ref="L8:V8"/>
    <mergeCell ref="L9:V9"/>
    <mergeCell ref="C3:V3"/>
    <mergeCell ref="B5:G6"/>
    <mergeCell ref="H5:K5"/>
    <mergeCell ref="L5:V6"/>
    <mergeCell ref="B7:G7"/>
    <mergeCell ref="L13:V13"/>
    <mergeCell ref="B12:G12"/>
    <mergeCell ref="L12:V12"/>
    <mergeCell ref="B11:G11"/>
    <mergeCell ref="L11:V11"/>
    <mergeCell ref="B21:G21"/>
    <mergeCell ref="L21:V21"/>
    <mergeCell ref="L20:V20"/>
    <mergeCell ref="B20:G20"/>
    <mergeCell ref="L19:V19"/>
    <mergeCell ref="B19:G19"/>
    <mergeCell ref="L7:V7"/>
    <mergeCell ref="L18:V18"/>
    <mergeCell ref="B17:G17"/>
    <mergeCell ref="L17:V17"/>
    <mergeCell ref="B16:G16"/>
    <mergeCell ref="L16:V16"/>
    <mergeCell ref="H16:H17"/>
    <mergeCell ref="I16:I17"/>
    <mergeCell ref="J16:J17"/>
    <mergeCell ref="K16:K17"/>
    <mergeCell ref="B18:G18"/>
    <mergeCell ref="B15:G15"/>
    <mergeCell ref="L15:V15"/>
    <mergeCell ref="B14:G14"/>
    <mergeCell ref="L14:V14"/>
    <mergeCell ref="B13:G13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H9:K10 H16:K17 H22:K23 H27:K28 H33:K34</xm:sqref>
        </x14:dataValidation>
        <x14:dataValidation type="list" allowBlank="1" showInputMessage="1" showErrorMessage="1">
          <x14:formula1>
            <xm:f>List!$B$2:$B$5</xm:f>
          </x14:formula1>
          <xm:sqref>M40:V40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19"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13</v>
      </c>
    </row>
    <row r="2" spans="1:22" ht="20.100000000000001" customHeight="1">
      <c r="A2" s="44"/>
      <c r="B2" s="366" t="s">
        <v>511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3" spans="1:22" ht="20.100000000000001" customHeight="1">
      <c r="A3" s="8"/>
      <c r="B3" s="366" t="s">
        <v>261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20.100000000000001" customHeight="1">
      <c r="A4" s="8"/>
      <c r="B4" s="202" t="s">
        <v>262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</row>
    <row r="5" spans="1:22" ht="20.100000000000001" customHeight="1">
      <c r="A5" s="8"/>
      <c r="B5" s="28"/>
      <c r="C5" s="283" t="str">
        <f>"1. ศึกษาเกณฑ์มาตรฐานคุณภาพการศึกษาของ" &amp; ปก!A29 &amp; " มาตรฐานที่ 1-3"</f>
        <v>1. ศึกษาเกณฑ์มาตรฐานคุณภาพการศึกษาของโรงเรียนศรีสำโรงชนูปถัมภ์ มาตรฐานที่ 1-3</v>
      </c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</row>
    <row r="6" spans="1:22" ht="20.100000000000001" customHeight="1">
      <c r="A6" s="8"/>
      <c r="B6" s="28"/>
      <c r="C6" s="283" t="s">
        <v>487</v>
      </c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</row>
    <row r="7" spans="1:22" ht="20.100000000000001" customHeight="1">
      <c r="A7" s="8"/>
      <c r="B7" s="93"/>
      <c r="C7" s="367" t="s">
        <v>263</v>
      </c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</row>
    <row r="8" spans="1:22" ht="20.100000000000001" customHeight="1">
      <c r="A8" s="8"/>
      <c r="B8" s="93"/>
      <c r="C8" s="367" t="s">
        <v>264</v>
      </c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 ht="20.100000000000001" customHeight="1">
      <c r="A9" s="8"/>
      <c r="B9" s="93"/>
      <c r="C9" s="368" t="s">
        <v>265</v>
      </c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</row>
    <row r="10" spans="1:22" ht="20.100000000000001" customHeight="1">
      <c r="A10" s="8"/>
      <c r="B10" s="93"/>
      <c r="C10" s="368" t="s">
        <v>266</v>
      </c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</row>
    <row r="11" spans="1:22" ht="20.100000000000001" customHeight="1">
      <c r="A11" s="8"/>
      <c r="B11" s="93"/>
      <c r="C11" s="368" t="s">
        <v>267</v>
      </c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</row>
    <row r="12" spans="1:22" ht="20.100000000000001" customHeight="1">
      <c r="A12" s="8"/>
      <c r="B12" s="93"/>
      <c r="C12" s="368" t="s">
        <v>268</v>
      </c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</row>
    <row r="13" spans="1:22" ht="20.100000000000001" customHeight="1">
      <c r="A13" s="8"/>
      <c r="B13" s="93"/>
      <c r="C13" s="368" t="s">
        <v>269</v>
      </c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</row>
    <row r="14" spans="1:22" ht="9.9499999999999993" customHeight="1">
      <c r="A14" s="8"/>
      <c r="B14" s="93"/>
      <c r="C14" s="93"/>
      <c r="D14" s="93"/>
      <c r="E14" s="93"/>
      <c r="F14" s="93"/>
      <c r="G14" s="93"/>
      <c r="H14" s="95"/>
      <c r="I14" s="95"/>
      <c r="J14" s="95"/>
      <c r="K14" s="95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</row>
    <row r="15" spans="1:22" ht="20.100000000000001" customHeight="1">
      <c r="A15" s="8"/>
      <c r="B15" s="202" t="s">
        <v>270</v>
      </c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</row>
    <row r="16" spans="1:22" ht="9.9499999999999993" customHeight="1">
      <c r="A16" s="8"/>
      <c r="B16" s="93"/>
      <c r="C16" s="93"/>
      <c r="D16" s="93"/>
      <c r="E16" s="93"/>
      <c r="F16" s="93"/>
      <c r="G16" s="93"/>
      <c r="H16" s="95"/>
      <c r="I16" s="95"/>
      <c r="J16" s="95"/>
      <c r="K16" s="95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</row>
    <row r="17" spans="1:22" ht="39.950000000000003" customHeight="1">
      <c r="A17" s="8"/>
      <c r="B17" s="203" t="s">
        <v>271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369" t="s">
        <v>272</v>
      </c>
      <c r="S17" s="369"/>
      <c r="T17" s="369"/>
      <c r="U17" s="369"/>
      <c r="V17" s="369"/>
    </row>
    <row r="18" spans="1:22" ht="20.100000000000001" customHeight="1">
      <c r="A18" s="8"/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96">
        <v>5</v>
      </c>
      <c r="S18" s="96">
        <v>4</v>
      </c>
      <c r="T18" s="96">
        <v>3</v>
      </c>
      <c r="U18" s="96">
        <v>2</v>
      </c>
      <c r="V18" s="96">
        <v>1</v>
      </c>
    </row>
    <row r="19" spans="1:22" ht="30" customHeight="1">
      <c r="A19" s="8"/>
      <c r="B19" s="370" t="s">
        <v>273</v>
      </c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121"/>
      <c r="S19" s="121" t="s">
        <v>31</v>
      </c>
      <c r="T19" s="121"/>
      <c r="U19" s="121"/>
      <c r="V19" s="99"/>
    </row>
    <row r="20" spans="1:22" ht="41.25" customHeight="1">
      <c r="A20" s="8"/>
      <c r="B20" s="365" t="s">
        <v>465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121"/>
      <c r="S20" s="121"/>
      <c r="T20" s="121"/>
      <c r="U20" s="121" t="s">
        <v>31</v>
      </c>
      <c r="V20" s="99"/>
    </row>
    <row r="21" spans="1:22" ht="25.5" customHeight="1">
      <c r="A21" s="8"/>
      <c r="B21" s="365" t="s">
        <v>466</v>
      </c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121"/>
      <c r="S21" s="121"/>
      <c r="T21" s="121" t="s">
        <v>31</v>
      </c>
      <c r="U21" s="121"/>
      <c r="V21" s="99"/>
    </row>
    <row r="22" spans="1:22" ht="25.5" customHeight="1">
      <c r="A22" s="8"/>
      <c r="B22" s="365" t="s">
        <v>467</v>
      </c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121"/>
      <c r="S22" s="121" t="s">
        <v>31</v>
      </c>
      <c r="T22" s="121"/>
      <c r="U22" s="121"/>
      <c r="V22" s="99"/>
    </row>
    <row r="23" spans="1:22" ht="25.5" customHeight="1">
      <c r="A23" s="8"/>
      <c r="B23" s="365" t="s">
        <v>468</v>
      </c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121"/>
      <c r="S23" s="121" t="s">
        <v>31</v>
      </c>
      <c r="T23" s="121"/>
      <c r="U23" s="121"/>
      <c r="V23" s="99"/>
    </row>
    <row r="24" spans="1:22" ht="30" customHeight="1">
      <c r="A24" s="8"/>
      <c r="B24" s="365" t="s">
        <v>469</v>
      </c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121"/>
      <c r="S24" s="121" t="s">
        <v>31</v>
      </c>
      <c r="T24" s="121"/>
      <c r="U24" s="121"/>
      <c r="V24" s="99"/>
    </row>
    <row r="25" spans="1:22" ht="30" customHeight="1">
      <c r="A25" s="8"/>
      <c r="B25" s="365" t="s">
        <v>470</v>
      </c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121"/>
      <c r="S25" s="121"/>
      <c r="T25" s="121" t="s">
        <v>31</v>
      </c>
      <c r="U25" s="121"/>
      <c r="V25" s="99"/>
    </row>
    <row r="26" spans="1:22" ht="28.5" customHeight="1">
      <c r="A26" s="8"/>
      <c r="B26" s="365" t="s">
        <v>471</v>
      </c>
      <c r="C26" s="365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121"/>
      <c r="S26" s="121" t="s">
        <v>31</v>
      </c>
      <c r="T26" s="121"/>
      <c r="U26" s="121"/>
      <c r="V26" s="99"/>
    </row>
    <row r="27" spans="1:22" ht="24.75" customHeight="1">
      <c r="A27" s="8"/>
      <c r="B27" s="365" t="s">
        <v>472</v>
      </c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121"/>
      <c r="S27" s="121" t="s">
        <v>31</v>
      </c>
      <c r="T27" s="121"/>
      <c r="U27" s="121"/>
      <c r="V27" s="99"/>
    </row>
    <row r="28" spans="1:22" ht="25.5" customHeight="1">
      <c r="A28" s="8"/>
      <c r="B28" s="371" t="s">
        <v>473</v>
      </c>
      <c r="C28" s="371"/>
      <c r="D28" s="371"/>
      <c r="E28" s="371"/>
      <c r="F28" s="371"/>
      <c r="G28" s="371"/>
      <c r="H28" s="371"/>
      <c r="I28" s="371"/>
      <c r="J28" s="371"/>
      <c r="K28" s="371"/>
      <c r="L28" s="371"/>
      <c r="M28" s="371"/>
      <c r="N28" s="371"/>
      <c r="O28" s="371"/>
      <c r="P28" s="371"/>
      <c r="Q28" s="371"/>
      <c r="R28" s="121"/>
      <c r="S28" s="121" t="s">
        <v>31</v>
      </c>
      <c r="T28" s="121"/>
      <c r="U28" s="121"/>
      <c r="V28" s="99"/>
    </row>
    <row r="29" spans="1:22" ht="26.25" customHeight="1">
      <c r="A29" s="8"/>
      <c r="B29" s="371" t="s">
        <v>474</v>
      </c>
      <c r="C29" s="371"/>
      <c r="D29" s="371"/>
      <c r="E29" s="371"/>
      <c r="F29" s="371"/>
      <c r="G29" s="371"/>
      <c r="H29" s="371"/>
      <c r="I29" s="371"/>
      <c r="J29" s="371"/>
      <c r="K29" s="371"/>
      <c r="L29" s="371"/>
      <c r="M29" s="371"/>
      <c r="N29" s="371"/>
      <c r="O29" s="371"/>
      <c r="P29" s="371"/>
      <c r="Q29" s="371"/>
      <c r="R29" s="121"/>
      <c r="S29" s="121" t="s">
        <v>31</v>
      </c>
      <c r="T29" s="121"/>
      <c r="U29" s="121"/>
      <c r="V29" s="99"/>
    </row>
    <row r="30" spans="1:22" ht="20.100000000000001" customHeight="1">
      <c r="A30" s="8"/>
      <c r="B30" s="372" t="s">
        <v>66</v>
      </c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98">
        <f>COUNTIF('13'!R35:R43,"P")+COUNTIF('14'!R11:R17,"P")</f>
        <v>0</v>
      </c>
      <c r="S30" s="98">
        <f>COUNTIF('13'!S19:S29,"P")</f>
        <v>8</v>
      </c>
      <c r="T30" s="98">
        <f>COUNTIF('13'!T19:T29,"P")</f>
        <v>2</v>
      </c>
      <c r="U30" s="98">
        <f>COUNTIF('13'!U19:U29,"P")</f>
        <v>1</v>
      </c>
      <c r="V30" s="98">
        <f>COUNTIF('13'!V19:V29,"P")</f>
        <v>0</v>
      </c>
    </row>
    <row r="31" spans="1:22" ht="20.100000000000001" customHeight="1">
      <c r="B31" s="93"/>
      <c r="C31" s="93"/>
      <c r="D31" s="93"/>
      <c r="E31" s="93"/>
      <c r="F31" s="93"/>
      <c r="G31" s="93"/>
      <c r="H31" s="95"/>
      <c r="I31" s="95"/>
      <c r="J31" s="95"/>
      <c r="K31" s="95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</row>
    <row r="32" spans="1:22" ht="20.100000000000001" customHeight="1">
      <c r="B32" s="373" t="s">
        <v>274</v>
      </c>
      <c r="C32" s="373"/>
      <c r="D32" s="373"/>
      <c r="E32" s="373"/>
      <c r="F32" s="373"/>
      <c r="G32" s="373"/>
      <c r="H32" s="373"/>
      <c r="I32" s="373"/>
      <c r="J32" s="373"/>
      <c r="K32" s="195" t="s">
        <v>266</v>
      </c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94"/>
    </row>
  </sheetData>
  <mergeCells count="29">
    <mergeCell ref="B28:Q28"/>
    <mergeCell ref="B29:Q29"/>
    <mergeCell ref="B30:Q30"/>
    <mergeCell ref="B32:J32"/>
    <mergeCell ref="K32:U32"/>
    <mergeCell ref="B22:Q22"/>
    <mergeCell ref="B23:Q23"/>
    <mergeCell ref="B24:Q24"/>
    <mergeCell ref="B2:V2"/>
    <mergeCell ref="C8:V8"/>
    <mergeCell ref="C9:V9"/>
    <mergeCell ref="C10:V10"/>
    <mergeCell ref="C11:V11"/>
    <mergeCell ref="B25:Q25"/>
    <mergeCell ref="B26:Q26"/>
    <mergeCell ref="B27:Q27"/>
    <mergeCell ref="B3:V3"/>
    <mergeCell ref="B4:V4"/>
    <mergeCell ref="C5:V5"/>
    <mergeCell ref="C6:V6"/>
    <mergeCell ref="C7:V7"/>
    <mergeCell ref="C12:V12"/>
    <mergeCell ref="C13:V13"/>
    <mergeCell ref="B15:V15"/>
    <mergeCell ref="R17:V17"/>
    <mergeCell ref="B17:Q18"/>
    <mergeCell ref="B19:Q19"/>
    <mergeCell ref="B20:Q20"/>
    <mergeCell ref="B21:Q21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R19:V29</xm:sqref>
        </x14:dataValidation>
        <x14:dataValidation type="list" allowBlank="1" showInputMessage="1" showErrorMessage="1">
          <x14:formula1>
            <xm:f>List!$C$2:$C$6</xm:f>
          </x14:formula1>
          <xm:sqref>K32:U32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14</v>
      </c>
    </row>
    <row r="2" spans="1:22" ht="20.100000000000001" customHeight="1">
      <c r="A2" s="44"/>
      <c r="B2" s="366" t="s">
        <v>511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3" spans="1:22" ht="20.100000000000001" customHeight="1">
      <c r="A3" s="8"/>
      <c r="B3" s="366" t="s">
        <v>261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4" spans="1:22" ht="9.9499999999999993" customHeight="1">
      <c r="A4" s="8"/>
      <c r="B4" s="93"/>
      <c r="C4" s="93"/>
      <c r="D4" s="93"/>
      <c r="E4" s="93"/>
      <c r="F4" s="93"/>
      <c r="G4" s="93"/>
      <c r="H4" s="95"/>
      <c r="I4" s="95"/>
      <c r="J4" s="95"/>
      <c r="K4" s="95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2" ht="5.0999999999999996" customHeight="1">
      <c r="A5" s="8"/>
      <c r="B5" s="93"/>
      <c r="C5" s="93"/>
      <c r="D5" s="93"/>
      <c r="E5" s="93"/>
      <c r="F5" s="93"/>
      <c r="G5" s="93"/>
      <c r="H5" s="95"/>
      <c r="I5" s="95"/>
      <c r="J5" s="95"/>
      <c r="K5" s="95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2" ht="20.100000000000001" customHeight="1">
      <c r="A6" s="8"/>
      <c r="B6" s="203" t="s">
        <v>275</v>
      </c>
      <c r="C6" s="203"/>
      <c r="D6" s="203"/>
      <c r="E6" s="203"/>
      <c r="F6" s="203"/>
      <c r="G6" s="203"/>
      <c r="H6" s="203"/>
      <c r="I6" s="203"/>
      <c r="J6" s="203"/>
      <c r="K6" s="203"/>
      <c r="L6" s="203" t="s">
        <v>276</v>
      </c>
      <c r="M6" s="203"/>
      <c r="N6" s="203"/>
      <c r="O6" s="203"/>
      <c r="P6" s="203"/>
      <c r="Q6" s="203"/>
      <c r="R6" s="203"/>
      <c r="S6" s="203"/>
      <c r="T6" s="203"/>
      <c r="U6" s="203"/>
      <c r="V6" s="203"/>
    </row>
    <row r="7" spans="1:22" ht="20.100000000000001" customHeight="1">
      <c r="A7" s="8"/>
      <c r="B7" s="374" t="s">
        <v>279</v>
      </c>
      <c r="C7" s="374"/>
      <c r="D7" s="374"/>
      <c r="E7" s="374"/>
      <c r="F7" s="374"/>
      <c r="G7" s="374"/>
      <c r="H7" s="374"/>
      <c r="I7" s="374"/>
      <c r="J7" s="374"/>
      <c r="K7" s="374"/>
      <c r="L7" s="376" t="s">
        <v>277</v>
      </c>
      <c r="M7" s="376"/>
      <c r="N7" s="376"/>
      <c r="O7" s="376"/>
      <c r="P7" s="376"/>
      <c r="Q7" s="376"/>
      <c r="R7" s="376"/>
      <c r="S7" s="376"/>
      <c r="T7" s="376"/>
      <c r="U7" s="376"/>
      <c r="V7" s="376"/>
    </row>
    <row r="8" spans="1:22" ht="20.100000000000001" customHeight="1">
      <c r="A8" s="8"/>
      <c r="B8" s="374" t="s">
        <v>378</v>
      </c>
      <c r="C8" s="374"/>
      <c r="D8" s="374"/>
      <c r="E8" s="374"/>
      <c r="F8" s="374"/>
      <c r="G8" s="374"/>
      <c r="H8" s="374"/>
      <c r="I8" s="374"/>
      <c r="J8" s="374"/>
      <c r="K8" s="374"/>
      <c r="L8" s="375" t="s">
        <v>282</v>
      </c>
      <c r="M8" s="375"/>
      <c r="N8" s="375"/>
      <c r="O8" s="375"/>
      <c r="P8" s="375"/>
      <c r="Q8" s="375"/>
      <c r="R8" s="375"/>
      <c r="S8" s="375"/>
      <c r="T8" s="375"/>
      <c r="U8" s="375"/>
      <c r="V8" s="375"/>
    </row>
    <row r="9" spans="1:22" ht="20.100000000000001" customHeight="1">
      <c r="A9" s="8"/>
      <c r="B9" s="374" t="s">
        <v>374</v>
      </c>
      <c r="C9" s="374"/>
      <c r="D9" s="374"/>
      <c r="E9" s="374"/>
      <c r="F9" s="374"/>
      <c r="G9" s="374"/>
      <c r="H9" s="374"/>
      <c r="I9" s="374"/>
      <c r="J9" s="374"/>
      <c r="K9" s="374"/>
      <c r="L9" s="375" t="s">
        <v>382</v>
      </c>
      <c r="M9" s="375"/>
      <c r="N9" s="375"/>
      <c r="O9" s="375"/>
      <c r="P9" s="375"/>
      <c r="Q9" s="375"/>
      <c r="R9" s="375"/>
      <c r="S9" s="375"/>
      <c r="T9" s="375"/>
      <c r="U9" s="375"/>
      <c r="V9" s="375"/>
    </row>
    <row r="10" spans="1:22" ht="20.100000000000001" customHeight="1">
      <c r="A10" s="8"/>
      <c r="B10" s="374" t="s">
        <v>375</v>
      </c>
      <c r="C10" s="374"/>
      <c r="D10" s="374"/>
      <c r="E10" s="374"/>
      <c r="F10" s="374"/>
      <c r="G10" s="374"/>
      <c r="H10" s="374"/>
      <c r="I10" s="374"/>
      <c r="J10" s="374"/>
      <c r="K10" s="374"/>
      <c r="L10" s="375" t="s">
        <v>383</v>
      </c>
      <c r="M10" s="375"/>
      <c r="N10" s="375"/>
      <c r="O10" s="375"/>
      <c r="P10" s="375"/>
      <c r="Q10" s="375"/>
      <c r="R10" s="375"/>
      <c r="S10" s="375"/>
      <c r="T10" s="375"/>
      <c r="U10" s="375"/>
      <c r="V10" s="375"/>
    </row>
    <row r="11" spans="1:22" ht="20.100000000000001" customHeight="1">
      <c r="A11" s="8"/>
      <c r="B11" s="374" t="s">
        <v>280</v>
      </c>
      <c r="C11" s="374"/>
      <c r="D11" s="374"/>
      <c r="E11" s="374"/>
      <c r="F11" s="374"/>
      <c r="G11" s="374"/>
      <c r="H11" s="374"/>
      <c r="I11" s="374"/>
      <c r="J11" s="374"/>
      <c r="K11" s="374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</row>
    <row r="12" spans="1:22" ht="20.100000000000001" customHeight="1">
      <c r="A12" s="8"/>
      <c r="B12" s="378" t="s">
        <v>376</v>
      </c>
      <c r="C12" s="378"/>
      <c r="D12" s="378"/>
      <c r="E12" s="378"/>
      <c r="F12" s="378"/>
      <c r="G12" s="378"/>
      <c r="H12" s="378"/>
      <c r="I12" s="378"/>
      <c r="J12" s="378"/>
      <c r="K12" s="378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</row>
    <row r="13" spans="1:22" ht="20.100000000000001" customHeight="1">
      <c r="A13" s="8"/>
      <c r="B13" s="378" t="s">
        <v>377</v>
      </c>
      <c r="C13" s="378"/>
      <c r="D13" s="378"/>
      <c r="E13" s="378"/>
      <c r="F13" s="378"/>
      <c r="G13" s="378"/>
      <c r="H13" s="378"/>
      <c r="I13" s="378"/>
      <c r="J13" s="378"/>
      <c r="K13" s="378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</row>
    <row r="14" spans="1:22" ht="20.100000000000001" customHeight="1">
      <c r="A14" s="8"/>
      <c r="B14" s="378" t="s">
        <v>379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</row>
    <row r="15" spans="1:22" ht="20.100000000000001" customHeight="1">
      <c r="A15" s="8"/>
      <c r="B15" s="378" t="s">
        <v>380</v>
      </c>
      <c r="C15" s="378"/>
      <c r="D15" s="378"/>
      <c r="E15" s="378"/>
      <c r="F15" s="378"/>
      <c r="G15" s="378"/>
      <c r="H15" s="378"/>
      <c r="I15" s="378"/>
      <c r="J15" s="378"/>
      <c r="K15" s="378"/>
      <c r="L15" s="376" t="s">
        <v>278</v>
      </c>
      <c r="M15" s="376"/>
      <c r="N15" s="376"/>
      <c r="O15" s="376"/>
      <c r="P15" s="376"/>
      <c r="Q15" s="376"/>
      <c r="R15" s="376"/>
      <c r="S15" s="376"/>
      <c r="T15" s="376"/>
      <c r="U15" s="376"/>
      <c r="V15" s="376"/>
    </row>
    <row r="16" spans="1:22" ht="20.100000000000001" customHeight="1">
      <c r="A16" s="8"/>
      <c r="B16" s="378" t="s">
        <v>381</v>
      </c>
      <c r="C16" s="378"/>
      <c r="D16" s="378"/>
      <c r="E16" s="378"/>
      <c r="F16" s="378"/>
      <c r="G16" s="378"/>
      <c r="H16" s="378"/>
      <c r="I16" s="378"/>
      <c r="J16" s="378"/>
      <c r="K16" s="378"/>
      <c r="L16" s="375" t="s">
        <v>283</v>
      </c>
      <c r="M16" s="375"/>
      <c r="N16" s="375"/>
      <c r="O16" s="375"/>
      <c r="P16" s="375"/>
      <c r="Q16" s="375"/>
      <c r="R16" s="375"/>
      <c r="S16" s="375"/>
      <c r="T16" s="375"/>
      <c r="U16" s="375"/>
      <c r="V16" s="375"/>
    </row>
    <row r="17" spans="1:22" ht="20.100000000000001" customHeight="1">
      <c r="A17" s="8"/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5" t="s">
        <v>281</v>
      </c>
      <c r="M17" s="375"/>
      <c r="N17" s="375"/>
      <c r="O17" s="375"/>
      <c r="P17" s="375"/>
      <c r="Q17" s="375"/>
      <c r="R17" s="375"/>
      <c r="S17" s="375"/>
      <c r="T17" s="375"/>
      <c r="U17" s="375"/>
      <c r="V17" s="375"/>
    </row>
    <row r="18" spans="1:22" ht="20.100000000000001" customHeight="1">
      <c r="A18" s="8"/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</row>
    <row r="19" spans="1:22" ht="20.100000000000001" customHeight="1">
      <c r="A19" s="8"/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</row>
    <row r="20" spans="1:22" ht="20.100000000000001" customHeight="1">
      <c r="A20" s="8"/>
      <c r="B20" s="378"/>
      <c r="C20" s="378"/>
      <c r="D20" s="378"/>
      <c r="E20" s="378"/>
      <c r="F20" s="378"/>
      <c r="G20" s="378"/>
      <c r="H20" s="378"/>
      <c r="I20" s="378"/>
      <c r="J20" s="378"/>
      <c r="K20" s="378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</row>
  </sheetData>
  <mergeCells count="32">
    <mergeCell ref="B20:K20"/>
    <mergeCell ref="L20:V20"/>
    <mergeCell ref="B13:K13"/>
    <mergeCell ref="L13:V13"/>
    <mergeCell ref="B16:K16"/>
    <mergeCell ref="L16:V16"/>
    <mergeCell ref="B17:K17"/>
    <mergeCell ref="L17:V17"/>
    <mergeCell ref="B18:K18"/>
    <mergeCell ref="L18:V18"/>
    <mergeCell ref="B14:K14"/>
    <mergeCell ref="L14:V14"/>
    <mergeCell ref="B15:K15"/>
    <mergeCell ref="L15:V15"/>
    <mergeCell ref="B19:K19"/>
    <mergeCell ref="L19:V19"/>
    <mergeCell ref="B10:K10"/>
    <mergeCell ref="L10:V10"/>
    <mergeCell ref="B11:K11"/>
    <mergeCell ref="L11:V11"/>
    <mergeCell ref="B12:K12"/>
    <mergeCell ref="L12:V12"/>
    <mergeCell ref="B6:K6"/>
    <mergeCell ref="B9:K9"/>
    <mergeCell ref="L9:V9"/>
    <mergeCell ref="B2:V2"/>
    <mergeCell ref="B3:V3"/>
    <mergeCell ref="B7:K7"/>
    <mergeCell ref="L7:V7"/>
    <mergeCell ref="B8:K8"/>
    <mergeCell ref="L8:V8"/>
    <mergeCell ref="L6:V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L25" sqref="L25:V26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15</v>
      </c>
    </row>
    <row r="2" spans="1:22" ht="20.100000000000001" customHeight="1">
      <c r="A2" s="8"/>
      <c r="B2" s="202" t="s">
        <v>475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03" t="s">
        <v>271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369" t="s">
        <v>272</v>
      </c>
      <c r="S4" s="369"/>
      <c r="T4" s="369"/>
      <c r="U4" s="369"/>
      <c r="V4" s="369"/>
    </row>
    <row r="5" spans="1:22" ht="20.100000000000001" customHeight="1">
      <c r="A5" s="8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30" customHeight="1">
      <c r="A6" s="8"/>
      <c r="B6" s="365" t="s">
        <v>476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99"/>
      <c r="S6" s="121" t="s">
        <v>31</v>
      </c>
      <c r="T6" s="121"/>
      <c r="U6" s="99"/>
      <c r="V6" s="99"/>
    </row>
    <row r="7" spans="1:22" ht="25.5" customHeight="1">
      <c r="A7" s="8"/>
      <c r="B7" s="365" t="s">
        <v>477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99"/>
      <c r="S7" s="121" t="s">
        <v>31</v>
      </c>
      <c r="T7" s="121"/>
      <c r="U7" s="99"/>
      <c r="V7" s="99"/>
    </row>
    <row r="8" spans="1:22" ht="47.25" customHeight="1">
      <c r="A8" s="8"/>
      <c r="B8" s="365" t="s">
        <v>478</v>
      </c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99"/>
      <c r="S8" s="121" t="s">
        <v>31</v>
      </c>
      <c r="T8" s="121"/>
      <c r="U8" s="99"/>
      <c r="V8" s="99"/>
    </row>
    <row r="9" spans="1:22" ht="26.25" customHeight="1">
      <c r="A9" s="8"/>
      <c r="B9" s="365" t="s">
        <v>479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99"/>
      <c r="S9" s="121"/>
      <c r="T9" s="121" t="s">
        <v>31</v>
      </c>
      <c r="U9" s="99"/>
      <c r="V9" s="99"/>
    </row>
    <row r="10" spans="1:22" ht="26.25" customHeight="1">
      <c r="A10" s="8"/>
      <c r="B10" s="365" t="s">
        <v>480</v>
      </c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99"/>
      <c r="S10" s="121"/>
      <c r="T10" s="121" t="s">
        <v>31</v>
      </c>
      <c r="U10" s="99"/>
      <c r="V10" s="99"/>
    </row>
    <row r="11" spans="1:22" ht="24.75" customHeight="1">
      <c r="A11" s="8"/>
      <c r="B11" s="365" t="s">
        <v>481</v>
      </c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99"/>
      <c r="S11" s="121" t="s">
        <v>31</v>
      </c>
      <c r="T11" s="121"/>
      <c r="U11" s="99"/>
      <c r="V11" s="99"/>
    </row>
    <row r="12" spans="1:22" ht="20.100000000000001" customHeight="1">
      <c r="A12" s="8"/>
      <c r="B12" s="369" t="s">
        <v>66</v>
      </c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98">
        <f>COUNTIF(R6:R11,"P")</f>
        <v>0</v>
      </c>
      <c r="S12" s="98">
        <f>COUNTIF(S6:S11,"P")</f>
        <v>4</v>
      </c>
      <c r="T12" s="98">
        <f>COUNTIF(T6:T11,"P")</f>
        <v>2</v>
      </c>
      <c r="U12" s="98">
        <f>COUNTIF(U6:U11,"P")</f>
        <v>0</v>
      </c>
      <c r="V12" s="98">
        <f>COUNTIF(V6:V11,"P")</f>
        <v>0</v>
      </c>
    </row>
    <row r="13" spans="1:22" ht="5.0999999999999996" customHeight="1">
      <c r="A13" s="8"/>
      <c r="B13" s="93"/>
      <c r="C13" s="93"/>
      <c r="D13" s="93"/>
      <c r="E13" s="93"/>
      <c r="F13" s="93"/>
      <c r="G13" s="93"/>
      <c r="H13" s="95"/>
      <c r="I13" s="95"/>
      <c r="J13" s="95"/>
      <c r="K13" s="95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 ht="24" customHeight="1">
      <c r="A14" s="8"/>
      <c r="B14" s="373" t="s">
        <v>284</v>
      </c>
      <c r="C14" s="373"/>
      <c r="D14" s="373"/>
      <c r="E14" s="373"/>
      <c r="F14" s="373"/>
      <c r="G14" s="373"/>
      <c r="H14" s="373"/>
      <c r="I14" s="373"/>
      <c r="J14" s="373"/>
      <c r="K14" s="195" t="s">
        <v>266</v>
      </c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94"/>
    </row>
    <row r="15" spans="1:22" ht="5.0999999999999996" customHeight="1">
      <c r="A15" s="8"/>
      <c r="B15" s="97"/>
      <c r="C15" s="97"/>
      <c r="D15" s="97"/>
      <c r="E15" s="97"/>
      <c r="F15" s="97"/>
      <c r="G15" s="97"/>
      <c r="H15" s="97"/>
      <c r="I15" s="97"/>
      <c r="J15" s="97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94"/>
    </row>
    <row r="16" spans="1:22" ht="20.100000000000001" customHeight="1">
      <c r="A16" s="8"/>
      <c r="B16" s="203" t="s">
        <v>275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 t="s">
        <v>276</v>
      </c>
      <c r="M16" s="203"/>
      <c r="N16" s="203"/>
      <c r="O16" s="203"/>
      <c r="P16" s="203"/>
      <c r="Q16" s="203"/>
      <c r="R16" s="203"/>
      <c r="S16" s="203"/>
      <c r="T16" s="203"/>
      <c r="U16" s="203"/>
      <c r="V16" s="203"/>
    </row>
    <row r="17" spans="1:22" ht="20.100000000000001" customHeight="1">
      <c r="A17" s="8"/>
      <c r="B17" s="374" t="s">
        <v>426</v>
      </c>
      <c r="C17" s="374"/>
      <c r="D17" s="374"/>
      <c r="E17" s="374"/>
      <c r="F17" s="374"/>
      <c r="G17" s="374"/>
      <c r="H17" s="374"/>
      <c r="I17" s="374"/>
      <c r="J17" s="374"/>
      <c r="K17" s="374"/>
      <c r="L17" s="376" t="s">
        <v>277</v>
      </c>
      <c r="M17" s="376"/>
      <c r="N17" s="376"/>
      <c r="O17" s="376"/>
      <c r="P17" s="376"/>
      <c r="Q17" s="376"/>
      <c r="R17" s="376"/>
      <c r="S17" s="376"/>
      <c r="T17" s="376"/>
      <c r="U17" s="376"/>
      <c r="V17" s="376"/>
    </row>
    <row r="18" spans="1:22" ht="20.100000000000001" customHeight="1">
      <c r="A18" s="30"/>
      <c r="B18" s="374" t="s">
        <v>285</v>
      </c>
      <c r="C18" s="374"/>
      <c r="D18" s="374"/>
      <c r="E18" s="374"/>
      <c r="F18" s="374"/>
      <c r="G18" s="374"/>
      <c r="H18" s="374"/>
      <c r="I18" s="374"/>
      <c r="J18" s="374"/>
      <c r="K18" s="374"/>
      <c r="L18" s="375" t="s">
        <v>384</v>
      </c>
      <c r="M18" s="375"/>
      <c r="N18" s="375"/>
      <c r="O18" s="375"/>
      <c r="P18" s="375"/>
      <c r="Q18" s="375"/>
      <c r="R18" s="375"/>
      <c r="S18" s="375"/>
      <c r="T18" s="375"/>
      <c r="U18" s="375"/>
      <c r="V18" s="375"/>
    </row>
    <row r="19" spans="1:22" ht="20.100000000000001" customHeight="1">
      <c r="A19" s="30"/>
      <c r="B19" s="374" t="s">
        <v>286</v>
      </c>
      <c r="C19" s="374"/>
      <c r="D19" s="374"/>
      <c r="E19" s="374"/>
      <c r="F19" s="374"/>
      <c r="G19" s="374"/>
      <c r="H19" s="374"/>
      <c r="I19" s="374"/>
      <c r="J19" s="374"/>
      <c r="K19" s="374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</row>
    <row r="20" spans="1:22" ht="20.100000000000001" customHeight="1">
      <c r="A20" s="30"/>
      <c r="B20" s="378" t="s">
        <v>385</v>
      </c>
      <c r="C20" s="378"/>
      <c r="D20" s="378"/>
      <c r="E20" s="378"/>
      <c r="F20" s="378"/>
      <c r="G20" s="378"/>
      <c r="H20" s="378"/>
      <c r="I20" s="378"/>
      <c r="J20" s="378"/>
      <c r="K20" s="378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</row>
    <row r="21" spans="1:22" ht="20.100000000000001" customHeight="1">
      <c r="A21" s="30"/>
      <c r="B21" s="378" t="s">
        <v>386</v>
      </c>
      <c r="C21" s="378"/>
      <c r="D21" s="378"/>
      <c r="E21" s="378"/>
      <c r="F21" s="378"/>
      <c r="G21" s="378"/>
      <c r="H21" s="378"/>
      <c r="I21" s="378"/>
      <c r="J21" s="378"/>
      <c r="K21" s="378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</row>
    <row r="22" spans="1:22" ht="20.100000000000001" customHeight="1">
      <c r="A22" s="30"/>
      <c r="B22" s="378" t="s">
        <v>387</v>
      </c>
      <c r="C22" s="378"/>
      <c r="D22" s="378"/>
      <c r="E22" s="378"/>
      <c r="F22" s="378"/>
      <c r="G22" s="378"/>
      <c r="H22" s="378"/>
      <c r="I22" s="378"/>
      <c r="J22" s="378"/>
      <c r="K22" s="378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</row>
    <row r="23" spans="1:22" ht="20.100000000000001" customHeight="1">
      <c r="A23" s="30"/>
      <c r="B23" s="383" t="s">
        <v>401</v>
      </c>
      <c r="C23" s="384"/>
      <c r="D23" s="384"/>
      <c r="E23" s="384"/>
      <c r="F23" s="384"/>
      <c r="G23" s="384"/>
      <c r="H23" s="384"/>
      <c r="I23" s="384"/>
      <c r="J23" s="384"/>
      <c r="K23" s="385"/>
      <c r="L23" s="380"/>
      <c r="M23" s="381"/>
      <c r="N23" s="381"/>
      <c r="O23" s="381"/>
      <c r="P23" s="381"/>
      <c r="Q23" s="381"/>
      <c r="R23" s="381"/>
      <c r="S23" s="381"/>
      <c r="T23" s="381"/>
      <c r="U23" s="381"/>
      <c r="V23" s="382"/>
    </row>
    <row r="24" spans="1:22" ht="20.100000000000001" customHeight="1">
      <c r="A24" s="30"/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6" t="s">
        <v>278</v>
      </c>
      <c r="M24" s="376"/>
      <c r="N24" s="376"/>
      <c r="O24" s="376"/>
      <c r="P24" s="376"/>
      <c r="Q24" s="376"/>
      <c r="R24" s="376"/>
      <c r="S24" s="376"/>
      <c r="T24" s="376"/>
      <c r="U24" s="376"/>
      <c r="V24" s="376"/>
    </row>
    <row r="25" spans="1:22" ht="20.100000000000001" customHeight="1">
      <c r="A25" s="30"/>
      <c r="B25" s="379"/>
      <c r="C25" s="379"/>
      <c r="D25" s="379"/>
      <c r="E25" s="379"/>
      <c r="F25" s="379"/>
      <c r="G25" s="379"/>
      <c r="H25" s="379"/>
      <c r="I25" s="379"/>
      <c r="J25" s="379"/>
      <c r="K25" s="379"/>
      <c r="L25" s="375" t="s">
        <v>388</v>
      </c>
      <c r="M25" s="375"/>
      <c r="N25" s="375"/>
      <c r="O25" s="375"/>
      <c r="P25" s="375"/>
      <c r="Q25" s="375"/>
      <c r="R25" s="375"/>
      <c r="S25" s="375"/>
      <c r="T25" s="375"/>
      <c r="U25" s="375"/>
      <c r="V25" s="375"/>
    </row>
    <row r="26" spans="1:22" ht="20.100000000000001" customHeight="1">
      <c r="A26" s="30"/>
      <c r="B26" s="379"/>
      <c r="C26" s="379"/>
      <c r="D26" s="379"/>
      <c r="E26" s="379"/>
      <c r="F26" s="379"/>
      <c r="G26" s="379"/>
      <c r="H26" s="379"/>
      <c r="I26" s="379"/>
      <c r="J26" s="379"/>
      <c r="K26" s="379"/>
      <c r="L26" s="375" t="s">
        <v>389</v>
      </c>
      <c r="M26" s="375"/>
      <c r="N26" s="375"/>
      <c r="O26" s="375"/>
      <c r="P26" s="375"/>
      <c r="Q26" s="375"/>
      <c r="R26" s="375"/>
      <c r="S26" s="375"/>
      <c r="T26" s="375"/>
      <c r="U26" s="375"/>
      <c r="V26" s="375"/>
    </row>
    <row r="27" spans="1:22" ht="20.100000000000001" customHeight="1">
      <c r="A27" s="30"/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</row>
    <row r="28" spans="1:22" ht="18" customHeight="1">
      <c r="A28" s="30"/>
      <c r="B28" s="374"/>
      <c r="C28" s="374"/>
      <c r="D28" s="374"/>
      <c r="E28" s="374"/>
      <c r="F28" s="374"/>
      <c r="G28" s="374"/>
      <c r="H28" s="374"/>
      <c r="I28" s="374"/>
      <c r="J28" s="374"/>
      <c r="K28" s="374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</row>
    <row r="29" spans="1:22" ht="20.100000000000001" customHeight="1">
      <c r="A29" s="30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</row>
  </sheetData>
  <mergeCells count="40">
    <mergeCell ref="L23:V23"/>
    <mergeCell ref="B23:K23"/>
    <mergeCell ref="B22:K22"/>
    <mergeCell ref="L22:V22"/>
    <mergeCell ref="B27:K27"/>
    <mergeCell ref="L27:V27"/>
    <mergeCell ref="B28:K28"/>
    <mergeCell ref="L28:V28"/>
    <mergeCell ref="B29:K29"/>
    <mergeCell ref="L29:V29"/>
    <mergeCell ref="B24:K24"/>
    <mergeCell ref="L24:V24"/>
    <mergeCell ref="B25:K25"/>
    <mergeCell ref="L25:V25"/>
    <mergeCell ref="B26:K26"/>
    <mergeCell ref="L26:V26"/>
    <mergeCell ref="B21:K21"/>
    <mergeCell ref="L21:V21"/>
    <mergeCell ref="B18:K18"/>
    <mergeCell ref="L18:V18"/>
    <mergeCell ref="B19:K19"/>
    <mergeCell ref="L19:V19"/>
    <mergeCell ref="B20:K20"/>
    <mergeCell ref="L20:V20"/>
    <mergeCell ref="B14:J14"/>
    <mergeCell ref="K14:U14"/>
    <mergeCell ref="B16:K16"/>
    <mergeCell ref="L16:V16"/>
    <mergeCell ref="B17:K17"/>
    <mergeCell ref="L17:V17"/>
    <mergeCell ref="B9:Q9"/>
    <mergeCell ref="B10:Q10"/>
    <mergeCell ref="B11:Q11"/>
    <mergeCell ref="B12:Q12"/>
    <mergeCell ref="B8:Q8"/>
    <mergeCell ref="B2:V2"/>
    <mergeCell ref="B4:Q5"/>
    <mergeCell ref="R4:V4"/>
    <mergeCell ref="B6:Q6"/>
    <mergeCell ref="B7:Q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R6:V11</xm:sqref>
        </x14:dataValidation>
        <x14:dataValidation type="list" allowBlank="1" showInputMessage="1" showErrorMessage="1">
          <x14:formula1>
            <xm:f>List!$C$2:$C$6</xm:f>
          </x14:formula1>
          <xm:sqref>K14:U15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L18" sqref="L18:V18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16</v>
      </c>
    </row>
    <row r="2" spans="1:22" ht="20.100000000000001" customHeight="1">
      <c r="A2" s="8"/>
      <c r="B2" s="202" t="s">
        <v>287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03" t="s">
        <v>271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369" t="s">
        <v>272</v>
      </c>
      <c r="S4" s="369"/>
      <c r="T4" s="369"/>
      <c r="U4" s="369"/>
      <c r="V4" s="369"/>
    </row>
    <row r="5" spans="1:22" ht="20.100000000000001" customHeight="1">
      <c r="A5" s="8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23.25" customHeight="1">
      <c r="A6" s="8"/>
      <c r="B6" s="365" t="s">
        <v>483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121"/>
      <c r="S6" s="121" t="s">
        <v>31</v>
      </c>
      <c r="T6" s="121"/>
      <c r="U6" s="121"/>
      <c r="V6" s="99"/>
    </row>
    <row r="7" spans="1:22" ht="21.75" customHeight="1">
      <c r="A7" s="8"/>
      <c r="B7" s="365" t="s">
        <v>482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121"/>
      <c r="S7" s="121" t="s">
        <v>31</v>
      </c>
      <c r="T7" s="121"/>
      <c r="U7" s="121"/>
      <c r="V7" s="99"/>
    </row>
    <row r="8" spans="1:22" ht="19.5" customHeight="1">
      <c r="A8" s="8"/>
      <c r="B8" s="365" t="s">
        <v>484</v>
      </c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121"/>
      <c r="S8" s="121" t="s">
        <v>31</v>
      </c>
      <c r="T8" s="121"/>
      <c r="U8" s="121"/>
      <c r="V8" s="99"/>
    </row>
    <row r="9" spans="1:22" ht="23.25" customHeight="1">
      <c r="A9" s="8"/>
      <c r="B9" s="365" t="s">
        <v>485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121"/>
      <c r="S9" s="121"/>
      <c r="T9" s="121" t="s">
        <v>31</v>
      </c>
      <c r="U9" s="121"/>
      <c r="V9" s="99"/>
    </row>
    <row r="10" spans="1:22" ht="24" customHeight="1">
      <c r="A10" s="8"/>
      <c r="B10" s="365" t="s">
        <v>486</v>
      </c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121"/>
      <c r="S10" s="121"/>
      <c r="T10" s="121" t="s">
        <v>31</v>
      </c>
      <c r="U10" s="121"/>
      <c r="V10" s="99"/>
    </row>
    <row r="11" spans="1:22" ht="20.100000000000001" customHeight="1">
      <c r="A11" s="8"/>
      <c r="B11" s="369" t="s">
        <v>66</v>
      </c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98">
        <f>COUNTIF(R6:R10,"P")</f>
        <v>0</v>
      </c>
      <c r="S11" s="98">
        <f>COUNTIF(S6:S10,"P")</f>
        <v>3</v>
      </c>
      <c r="T11" s="98">
        <f>COUNTIF(T6:T10,"P")</f>
        <v>2</v>
      </c>
      <c r="U11" s="98">
        <f>COUNTIF(U6:U10,"P")</f>
        <v>0</v>
      </c>
      <c r="V11" s="98">
        <f>COUNTIF(V6:V10,"P")</f>
        <v>0</v>
      </c>
    </row>
    <row r="12" spans="1:22" ht="13.5" customHeight="1">
      <c r="A12" s="8"/>
      <c r="B12" s="93"/>
      <c r="C12" s="93"/>
      <c r="D12" s="93"/>
      <c r="E12" s="93"/>
      <c r="F12" s="93"/>
      <c r="G12" s="93"/>
      <c r="H12" s="95"/>
      <c r="I12" s="95"/>
      <c r="J12" s="95"/>
      <c r="K12" s="95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1:22" ht="24" customHeight="1">
      <c r="A13" s="8"/>
      <c r="B13" s="373" t="s">
        <v>288</v>
      </c>
      <c r="C13" s="373"/>
      <c r="D13" s="373"/>
      <c r="E13" s="373"/>
      <c r="F13" s="373"/>
      <c r="G13" s="373"/>
      <c r="H13" s="373"/>
      <c r="I13" s="373"/>
      <c r="J13" s="373"/>
      <c r="K13" s="195" t="s">
        <v>266</v>
      </c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94"/>
    </row>
    <row r="14" spans="1:22" ht="12.75" customHeight="1">
      <c r="A14" s="8"/>
      <c r="B14" s="97"/>
      <c r="C14" s="97"/>
      <c r="D14" s="97"/>
      <c r="E14" s="97"/>
      <c r="F14" s="97"/>
      <c r="G14" s="97"/>
      <c r="H14" s="97"/>
      <c r="I14" s="97"/>
      <c r="J14" s="97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94"/>
    </row>
    <row r="15" spans="1:22" ht="20.100000000000001" customHeight="1">
      <c r="A15" s="8"/>
      <c r="B15" s="203" t="s">
        <v>275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 t="s">
        <v>276</v>
      </c>
      <c r="M15" s="203"/>
      <c r="N15" s="203"/>
      <c r="O15" s="203"/>
      <c r="P15" s="203"/>
      <c r="Q15" s="203"/>
      <c r="R15" s="203"/>
      <c r="S15" s="203"/>
      <c r="T15" s="203"/>
      <c r="U15" s="203"/>
      <c r="V15" s="203"/>
    </row>
    <row r="16" spans="1:22" ht="20.100000000000001" customHeight="1">
      <c r="A16" s="8"/>
      <c r="B16" s="378" t="s">
        <v>390</v>
      </c>
      <c r="C16" s="378"/>
      <c r="D16" s="378"/>
      <c r="E16" s="378"/>
      <c r="F16" s="378"/>
      <c r="G16" s="378"/>
      <c r="H16" s="378"/>
      <c r="I16" s="378"/>
      <c r="J16" s="378"/>
      <c r="K16" s="378"/>
      <c r="L16" s="376" t="s">
        <v>277</v>
      </c>
      <c r="M16" s="376"/>
      <c r="N16" s="376"/>
      <c r="O16" s="376"/>
      <c r="P16" s="376"/>
      <c r="Q16" s="376"/>
      <c r="R16" s="376"/>
      <c r="S16" s="376"/>
      <c r="T16" s="376"/>
      <c r="U16" s="376"/>
      <c r="V16" s="376"/>
    </row>
    <row r="17" spans="1:22" ht="20.100000000000001" customHeight="1">
      <c r="A17" s="30"/>
      <c r="B17" s="378" t="s">
        <v>391</v>
      </c>
      <c r="C17" s="378"/>
      <c r="D17" s="378"/>
      <c r="E17" s="378"/>
      <c r="F17" s="378"/>
      <c r="G17" s="378"/>
      <c r="H17" s="378"/>
      <c r="I17" s="378"/>
      <c r="J17" s="378"/>
      <c r="K17" s="378"/>
      <c r="L17" s="375" t="s">
        <v>394</v>
      </c>
      <c r="M17" s="375"/>
      <c r="N17" s="375"/>
      <c r="O17" s="375"/>
      <c r="P17" s="375"/>
      <c r="Q17" s="375"/>
      <c r="R17" s="375"/>
      <c r="S17" s="375"/>
      <c r="T17" s="375"/>
      <c r="U17" s="375"/>
      <c r="V17" s="375"/>
    </row>
    <row r="18" spans="1:22" ht="20.100000000000001" customHeight="1">
      <c r="A18" s="30"/>
      <c r="B18" s="378" t="s">
        <v>393</v>
      </c>
      <c r="C18" s="378"/>
      <c r="D18" s="378"/>
      <c r="E18" s="378"/>
      <c r="F18" s="378"/>
      <c r="G18" s="378"/>
      <c r="H18" s="378"/>
      <c r="I18" s="378"/>
      <c r="J18" s="378"/>
      <c r="K18" s="378"/>
      <c r="L18" s="375" t="s">
        <v>395</v>
      </c>
      <c r="M18" s="375"/>
      <c r="N18" s="375"/>
      <c r="O18" s="375"/>
      <c r="P18" s="375"/>
      <c r="Q18" s="375"/>
      <c r="R18" s="375"/>
      <c r="S18" s="375"/>
      <c r="T18" s="375"/>
      <c r="U18" s="375"/>
      <c r="V18" s="375"/>
    </row>
    <row r="19" spans="1:22" ht="20.100000000000001" customHeight="1">
      <c r="A19" s="30"/>
      <c r="B19" s="378" t="s">
        <v>392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5" t="s">
        <v>396</v>
      </c>
      <c r="M19" s="375"/>
      <c r="N19" s="375"/>
      <c r="O19" s="375"/>
      <c r="P19" s="375"/>
      <c r="Q19" s="375"/>
      <c r="R19" s="375"/>
      <c r="S19" s="375"/>
      <c r="T19" s="375"/>
      <c r="U19" s="375"/>
      <c r="V19" s="375"/>
    </row>
    <row r="20" spans="1:22" ht="20.100000000000001" customHeight="1">
      <c r="A20" s="30"/>
      <c r="B20" s="378" t="s">
        <v>427</v>
      </c>
      <c r="C20" s="378"/>
      <c r="D20" s="378"/>
      <c r="E20" s="378"/>
      <c r="F20" s="378"/>
      <c r="G20" s="378"/>
      <c r="H20" s="378"/>
      <c r="I20" s="378"/>
      <c r="J20" s="378"/>
      <c r="K20" s="378"/>
      <c r="L20" s="375" t="s">
        <v>397</v>
      </c>
      <c r="M20" s="375"/>
      <c r="N20" s="375"/>
      <c r="O20" s="375"/>
      <c r="P20" s="375"/>
      <c r="Q20" s="375"/>
      <c r="R20" s="375"/>
      <c r="S20" s="375"/>
      <c r="T20" s="375"/>
      <c r="U20" s="375"/>
      <c r="V20" s="375"/>
    </row>
    <row r="21" spans="1:22" ht="20.100000000000001" customHeight="1">
      <c r="A21" s="30"/>
      <c r="B21" s="383" t="s">
        <v>428</v>
      </c>
      <c r="C21" s="384"/>
      <c r="D21" s="384"/>
      <c r="E21" s="384"/>
      <c r="F21" s="384"/>
      <c r="G21" s="384"/>
      <c r="H21" s="384"/>
      <c r="I21" s="384"/>
      <c r="J21" s="384"/>
      <c r="K21" s="385"/>
      <c r="L21" s="386" t="s">
        <v>278</v>
      </c>
      <c r="M21" s="387"/>
      <c r="N21" s="387"/>
      <c r="O21" s="387"/>
      <c r="P21" s="387"/>
      <c r="Q21" s="387"/>
      <c r="R21" s="387"/>
      <c r="S21" s="387"/>
      <c r="T21" s="387"/>
      <c r="U21" s="387"/>
      <c r="V21" s="388"/>
    </row>
    <row r="22" spans="1:22" ht="20.100000000000001" customHeight="1">
      <c r="A22" s="30"/>
      <c r="B22" s="379"/>
      <c r="C22" s="379"/>
      <c r="D22" s="379"/>
      <c r="E22" s="379"/>
      <c r="F22" s="379"/>
      <c r="G22" s="379"/>
      <c r="H22" s="379"/>
      <c r="I22" s="379"/>
      <c r="J22" s="379"/>
      <c r="K22" s="379"/>
      <c r="L22" s="375" t="s">
        <v>398</v>
      </c>
      <c r="M22" s="375"/>
      <c r="N22" s="375"/>
      <c r="O22" s="375"/>
      <c r="P22" s="375"/>
      <c r="Q22" s="375"/>
      <c r="R22" s="375"/>
      <c r="S22" s="375"/>
      <c r="T22" s="375"/>
      <c r="U22" s="375"/>
      <c r="V22" s="375"/>
    </row>
    <row r="23" spans="1:22" ht="20.100000000000001" customHeight="1">
      <c r="A23" s="30"/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5" t="s">
        <v>399</v>
      </c>
      <c r="M23" s="375"/>
      <c r="N23" s="375"/>
      <c r="O23" s="375"/>
      <c r="P23" s="375"/>
      <c r="Q23" s="375"/>
      <c r="R23" s="375"/>
      <c r="S23" s="375"/>
      <c r="T23" s="375"/>
      <c r="U23" s="375"/>
      <c r="V23" s="375"/>
    </row>
    <row r="24" spans="1:22" ht="20.100000000000001" customHeight="1">
      <c r="A24" s="30"/>
      <c r="B24" s="379"/>
      <c r="C24" s="379"/>
      <c r="D24" s="379"/>
      <c r="E24" s="379"/>
      <c r="F24" s="379"/>
      <c r="G24" s="379"/>
      <c r="H24" s="379"/>
      <c r="I24" s="379"/>
      <c r="J24" s="379"/>
      <c r="K24" s="379"/>
      <c r="L24" s="375" t="s">
        <v>400</v>
      </c>
      <c r="M24" s="375"/>
      <c r="N24" s="375"/>
      <c r="O24" s="375"/>
      <c r="P24" s="375"/>
      <c r="Q24" s="375"/>
      <c r="R24" s="375"/>
      <c r="S24" s="375"/>
      <c r="T24" s="375"/>
      <c r="U24" s="375"/>
      <c r="V24" s="375"/>
    </row>
  </sheetData>
  <mergeCells count="31">
    <mergeCell ref="B23:K23"/>
    <mergeCell ref="L23:V23"/>
    <mergeCell ref="B24:K24"/>
    <mergeCell ref="L24:V24"/>
    <mergeCell ref="B21:K21"/>
    <mergeCell ref="L21:V21"/>
    <mergeCell ref="B22:K22"/>
    <mergeCell ref="L22:V22"/>
    <mergeCell ref="B18:K18"/>
    <mergeCell ref="L18:V18"/>
    <mergeCell ref="B19:K19"/>
    <mergeCell ref="L19:V19"/>
    <mergeCell ref="B20:K20"/>
    <mergeCell ref="L20:V20"/>
    <mergeCell ref="B15:K15"/>
    <mergeCell ref="L15:V15"/>
    <mergeCell ref="B16:K16"/>
    <mergeCell ref="L16:V16"/>
    <mergeCell ref="B17:K17"/>
    <mergeCell ref="L17:V17"/>
    <mergeCell ref="B13:J13"/>
    <mergeCell ref="K13:U13"/>
    <mergeCell ref="B2:V2"/>
    <mergeCell ref="B4:Q5"/>
    <mergeCell ref="R4:V4"/>
    <mergeCell ref="B6:Q6"/>
    <mergeCell ref="B7:Q7"/>
    <mergeCell ref="B8:Q8"/>
    <mergeCell ref="B9:Q9"/>
    <mergeCell ref="B10:Q10"/>
    <mergeCell ref="B11:Q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List!$C$2:$C$6</xm:f>
          </x14:formula1>
          <xm:sqref>K13:U14</xm:sqref>
        </x14:dataValidation>
        <x14:dataValidation type="list" allowBlank="1" showInputMessage="1" showErrorMessage="1">
          <x14:formula1>
            <xm:f>List!$A$2</xm:f>
          </x14:formula1>
          <xm:sqref>R6:V10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7" workbookViewId="0">
      <selection activeCell="O23" sqref="O2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47" t="s">
        <v>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46" t="s">
        <v>464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2" ht="20.100000000000001" customHeight="1">
      <c r="A5" s="4"/>
      <c r="B5" s="145" t="s">
        <v>7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</row>
    <row r="6" spans="1:22" ht="20.100000000000001" customHeight="1">
      <c r="A6" s="4"/>
      <c r="B6" s="145" t="s">
        <v>8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</row>
    <row r="7" spans="1:22" ht="20.100000000000001" customHeight="1">
      <c r="A7" s="4"/>
      <c r="B7" s="145" t="s">
        <v>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</row>
    <row r="8" spans="1:22" ht="20.100000000000001" customHeight="1">
      <c r="A8" s="4"/>
      <c r="B8" s="145" t="str">
        <f>"มาตรฐานคุณภาพการศึกษา " &amp; ปก!A29 &amp; " " &amp; ปก!A30</f>
        <v>มาตรฐานคุณภาพการศึกษา โรงเรียนศรีสำโรงชนูปถัมภ์ สำนักงานเขตพื้นที่การศึกษามัธยมศึกษา เขต 38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</row>
    <row r="9" spans="1:22" ht="20.100000000000001" customHeight="1">
      <c r="A9" s="4"/>
      <c r="B9" s="145" t="str">
        <f>"ประจำปีการศึกษา  " &amp;ปก!N9</f>
        <v>ประจำปีการศึกษา  2562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</row>
    <row r="10" spans="1:22" ht="20.100000000000001" customHeight="1">
      <c r="A10" s="4"/>
      <c r="B10" s="146" t="s">
        <v>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</row>
    <row r="11" spans="1:22" ht="20.100000000000001" customHeight="1">
      <c r="A11" s="4"/>
      <c r="B11" s="145" t="s">
        <v>11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</row>
    <row r="12" spans="1:22" ht="20.100000000000001" customHeight="1">
      <c r="A12" s="4"/>
      <c r="B12" s="145" t="str">
        <f>"ปฏิบัติงาน ของบุคลากร" &amp; ปก!A29</f>
        <v>ปฏิบัติงาน ของบุคลากรโรงเรียนศรีสำโรงชนูปถัมภ์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</row>
    <row r="13" spans="1:22" ht="20.100000000000001" customHeight="1">
      <c r="A13" s="4"/>
      <c r="B13" s="146" t="s">
        <v>12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</row>
    <row r="14" spans="1:22" ht="20.100000000000001" customHeight="1">
      <c r="A14" s="4"/>
      <c r="B14" s="145" t="s">
        <v>13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</row>
    <row r="15" spans="1:22" ht="20.100000000000001" customHeight="1">
      <c r="A15" s="4"/>
      <c r="B15" s="145" t="s">
        <v>14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</row>
    <row r="16" spans="1:22" ht="20.100000000000001" customHeight="1">
      <c r="A16" s="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</row>
    <row r="17" spans="1:22" ht="20.100000000000001" customHeight="1">
      <c r="A17" s="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40" t="s">
        <v>15</v>
      </c>
      <c r="N19" s="140"/>
      <c r="O19" s="141"/>
      <c r="P19" s="141"/>
      <c r="Q19" s="141"/>
      <c r="R19" s="141"/>
      <c r="S19" s="141"/>
      <c r="T19" s="141"/>
      <c r="U19" s="141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142" t="str">
        <f>"(" &amp; ปก!G24 &amp; ")"</f>
        <v>(นางสาวนฤมล   สุดเงิน)</v>
      </c>
      <c r="P20" s="142"/>
      <c r="Q20" s="142"/>
      <c r="R20" s="142"/>
      <c r="S20" s="142"/>
      <c r="T20" s="142"/>
      <c r="U20" s="142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42" t="str">
        <f>ปก!G25</f>
        <v>ครู</v>
      </c>
      <c r="P21" s="142"/>
      <c r="Q21" s="142"/>
      <c r="R21" s="142"/>
      <c r="S21" s="142"/>
      <c r="T21" s="142"/>
      <c r="U21" s="142"/>
      <c r="V21" s="4"/>
    </row>
    <row r="22" spans="1:22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43">
        <v>242236</v>
      </c>
      <c r="P22" s="143"/>
      <c r="Q22" s="143"/>
      <c r="R22" s="143"/>
      <c r="S22" s="143"/>
      <c r="T22" s="143"/>
      <c r="U22" s="143"/>
      <c r="V22" s="4"/>
    </row>
    <row r="23" spans="1:22" ht="20.100000000000001" customHeight="1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0.100000000000001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0.100000000000001" customHeight="1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0.100000000000001" customHeight="1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0.100000000000001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0.100000000000001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20">
    <mergeCell ref="B2:V2"/>
    <mergeCell ref="B9:V9"/>
    <mergeCell ref="B10:V10"/>
    <mergeCell ref="B4:V4"/>
    <mergeCell ref="B5:V5"/>
    <mergeCell ref="B6:V6"/>
    <mergeCell ref="B7:V7"/>
    <mergeCell ref="B8:V8"/>
    <mergeCell ref="B17:V17"/>
    <mergeCell ref="B11:V11"/>
    <mergeCell ref="B12:V12"/>
    <mergeCell ref="B13:V13"/>
    <mergeCell ref="B14:V14"/>
    <mergeCell ref="B15:V15"/>
    <mergeCell ref="B16:V16"/>
    <mergeCell ref="M19:N19"/>
    <mergeCell ref="O19:U19"/>
    <mergeCell ref="O20:U20"/>
    <mergeCell ref="O21:U21"/>
    <mergeCell ref="O22:U2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M9" sqref="M9:N10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18</v>
      </c>
    </row>
    <row r="2" spans="1:22" ht="20.100000000000001" customHeight="1">
      <c r="A2" s="8"/>
      <c r="B2" s="202" t="s">
        <v>289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391" t="s">
        <v>65</v>
      </c>
      <c r="C4" s="394" t="s">
        <v>73</v>
      </c>
      <c r="D4" s="395"/>
      <c r="E4" s="395"/>
      <c r="F4" s="395"/>
      <c r="G4" s="395"/>
      <c r="H4" s="395"/>
      <c r="I4" s="395"/>
      <c r="J4" s="396"/>
      <c r="K4" s="402" t="s">
        <v>290</v>
      </c>
      <c r="L4" s="403"/>
      <c r="M4" s="234" t="s">
        <v>297</v>
      </c>
      <c r="N4" s="234"/>
      <c r="O4" s="234"/>
      <c r="P4" s="234"/>
      <c r="Q4" s="234"/>
      <c r="R4" s="234"/>
      <c r="S4" s="234"/>
      <c r="T4" s="234"/>
      <c r="U4" s="234"/>
      <c r="V4" s="234"/>
    </row>
    <row r="5" spans="1:22" ht="97.5" customHeight="1">
      <c r="A5" s="8"/>
      <c r="B5" s="392"/>
      <c r="C5" s="397"/>
      <c r="D5" s="366"/>
      <c r="E5" s="366"/>
      <c r="F5" s="366"/>
      <c r="G5" s="366"/>
      <c r="H5" s="366"/>
      <c r="I5" s="366"/>
      <c r="J5" s="398"/>
      <c r="K5" s="404"/>
      <c r="L5" s="405"/>
      <c r="M5" s="409" t="s">
        <v>291</v>
      </c>
      <c r="N5" s="409"/>
      <c r="O5" s="409" t="s">
        <v>292</v>
      </c>
      <c r="P5" s="409"/>
      <c r="Q5" s="409" t="s">
        <v>293</v>
      </c>
      <c r="R5" s="409"/>
      <c r="S5" s="409" t="s">
        <v>294</v>
      </c>
      <c r="T5" s="409"/>
      <c r="U5" s="409" t="s">
        <v>295</v>
      </c>
      <c r="V5" s="409"/>
    </row>
    <row r="6" spans="1:22" ht="20.100000000000001" customHeight="1">
      <c r="A6" s="8"/>
      <c r="B6" s="393"/>
      <c r="C6" s="399"/>
      <c r="D6" s="400"/>
      <c r="E6" s="400"/>
      <c r="F6" s="400"/>
      <c r="G6" s="400"/>
      <c r="H6" s="400"/>
      <c r="I6" s="400"/>
      <c r="J6" s="401"/>
      <c r="K6" s="406"/>
      <c r="L6" s="407"/>
      <c r="M6" s="234">
        <v>5</v>
      </c>
      <c r="N6" s="234"/>
      <c r="O6" s="234">
        <v>4</v>
      </c>
      <c r="P6" s="234"/>
      <c r="Q6" s="234">
        <v>3</v>
      </c>
      <c r="R6" s="234"/>
      <c r="S6" s="234">
        <v>2</v>
      </c>
      <c r="T6" s="234"/>
      <c r="U6" s="234">
        <v>1</v>
      </c>
      <c r="V6" s="234"/>
    </row>
    <row r="7" spans="1:22" ht="20.100000000000001" customHeight="1">
      <c r="A7" s="8"/>
      <c r="B7" s="101">
        <v>1</v>
      </c>
      <c r="C7" s="408" t="s">
        <v>436</v>
      </c>
      <c r="D7" s="408"/>
      <c r="E7" s="408"/>
      <c r="F7" s="408"/>
      <c r="G7" s="408"/>
      <c r="H7" s="408"/>
      <c r="I7" s="408"/>
      <c r="J7" s="408"/>
      <c r="K7" s="306">
        <v>44</v>
      </c>
      <c r="L7" s="306"/>
      <c r="M7" s="306">
        <v>38</v>
      </c>
      <c r="N7" s="306"/>
      <c r="O7" s="306">
        <v>35</v>
      </c>
      <c r="P7" s="306"/>
      <c r="Q7" s="306">
        <v>40</v>
      </c>
      <c r="R7" s="306"/>
      <c r="S7" s="306">
        <v>38</v>
      </c>
      <c r="T7" s="306"/>
      <c r="U7" s="306">
        <v>44</v>
      </c>
      <c r="V7" s="306"/>
    </row>
    <row r="8" spans="1:22" ht="20.100000000000001" customHeight="1">
      <c r="A8" s="8"/>
      <c r="B8" s="101">
        <v>2</v>
      </c>
      <c r="C8" s="408" t="s">
        <v>437</v>
      </c>
      <c r="D8" s="408"/>
      <c r="E8" s="408"/>
      <c r="F8" s="408"/>
      <c r="G8" s="408"/>
      <c r="H8" s="408"/>
      <c r="I8" s="408"/>
      <c r="J8" s="408"/>
      <c r="K8" s="306">
        <v>36</v>
      </c>
      <c r="L8" s="306"/>
      <c r="M8" s="306">
        <v>36</v>
      </c>
      <c r="N8" s="306"/>
      <c r="O8" s="306">
        <v>36</v>
      </c>
      <c r="P8" s="306"/>
      <c r="Q8" s="306">
        <v>36</v>
      </c>
      <c r="R8" s="306"/>
      <c r="S8" s="306">
        <v>36</v>
      </c>
      <c r="T8" s="306"/>
      <c r="U8" s="306">
        <v>36</v>
      </c>
      <c r="V8" s="306"/>
    </row>
    <row r="9" spans="1:22" ht="20.100000000000001" customHeight="1">
      <c r="A9" s="8"/>
      <c r="B9" s="101">
        <v>3</v>
      </c>
      <c r="C9" s="408" t="s">
        <v>438</v>
      </c>
      <c r="D9" s="408"/>
      <c r="E9" s="408"/>
      <c r="F9" s="408"/>
      <c r="G9" s="408"/>
      <c r="H9" s="408"/>
      <c r="I9" s="408"/>
      <c r="J9" s="408"/>
      <c r="K9" s="306">
        <v>36</v>
      </c>
      <c r="L9" s="306"/>
      <c r="M9" s="306">
        <v>34</v>
      </c>
      <c r="N9" s="306"/>
      <c r="O9" s="306">
        <v>30</v>
      </c>
      <c r="P9" s="306"/>
      <c r="Q9" s="306">
        <v>32</v>
      </c>
      <c r="R9" s="306"/>
      <c r="S9" s="306">
        <v>34</v>
      </c>
      <c r="T9" s="306"/>
      <c r="U9" s="306">
        <v>36</v>
      </c>
      <c r="V9" s="306"/>
    </row>
    <row r="10" spans="1:22" ht="20.100000000000001" customHeight="1">
      <c r="A10" s="8"/>
      <c r="B10" s="101">
        <v>4</v>
      </c>
      <c r="C10" s="408" t="s">
        <v>357</v>
      </c>
      <c r="D10" s="408"/>
      <c r="E10" s="408"/>
      <c r="F10" s="408"/>
      <c r="G10" s="408"/>
      <c r="H10" s="408"/>
      <c r="I10" s="408"/>
      <c r="J10" s="408"/>
      <c r="K10" s="306">
        <v>35</v>
      </c>
      <c r="L10" s="306"/>
      <c r="M10" s="306">
        <v>28</v>
      </c>
      <c r="N10" s="306"/>
      <c r="O10" s="306">
        <v>26</v>
      </c>
      <c r="P10" s="306"/>
      <c r="Q10" s="306">
        <v>24</v>
      </c>
      <c r="R10" s="306"/>
      <c r="S10" s="306">
        <v>31</v>
      </c>
      <c r="T10" s="306"/>
      <c r="U10" s="306">
        <v>35</v>
      </c>
      <c r="V10" s="306"/>
    </row>
    <row r="11" spans="1:22" ht="20.100000000000001" customHeight="1">
      <c r="A11" s="8"/>
      <c r="B11" s="101">
        <v>5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</row>
    <row r="12" spans="1:22" ht="20.100000000000001" customHeight="1">
      <c r="A12" s="8"/>
      <c r="B12" s="101">
        <v>6</v>
      </c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</row>
    <row r="13" spans="1:22" ht="20.100000000000001" customHeight="1">
      <c r="A13" s="8"/>
      <c r="B13" s="101">
        <v>7</v>
      </c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</row>
    <row r="14" spans="1:22" ht="20.100000000000001" customHeight="1">
      <c r="A14" s="8"/>
      <c r="B14" s="101">
        <v>8</v>
      </c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</row>
    <row r="15" spans="1:22" ht="20.100000000000001" customHeight="1">
      <c r="A15" s="8"/>
      <c r="B15" s="101">
        <v>9</v>
      </c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</row>
    <row r="16" spans="1:22" ht="20.100000000000001" customHeight="1">
      <c r="A16" s="8"/>
      <c r="B16" s="101">
        <v>10</v>
      </c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</row>
    <row r="17" spans="1:22" ht="9.949999999999999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390" t="s">
        <v>296</v>
      </c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183" t="s">
        <v>170</v>
      </c>
      <c r="Q18" s="183"/>
      <c r="R18" s="183"/>
      <c r="S18" s="183"/>
      <c r="T18" s="183"/>
      <c r="U18" s="183"/>
      <c r="V18" s="8"/>
    </row>
    <row r="19" spans="1:22" ht="9.949999999999999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0.100000000000001" customHeight="1">
      <c r="A20" s="8"/>
      <c r="B20" s="202" t="s">
        <v>300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</row>
    <row r="21" spans="1:22" ht="9.949999999999999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0.100000000000001" customHeight="1">
      <c r="A22" s="8"/>
      <c r="B22" s="234" t="s">
        <v>65</v>
      </c>
      <c r="C22" s="234"/>
      <c r="D22" s="234" t="s">
        <v>92</v>
      </c>
      <c r="E22" s="234"/>
      <c r="F22" s="234"/>
      <c r="G22" s="234"/>
      <c r="H22" s="234"/>
      <c r="I22" s="234"/>
      <c r="J22" s="234"/>
      <c r="K22" s="234" t="s">
        <v>301</v>
      </c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</row>
    <row r="23" spans="1:22" ht="20.100000000000001" customHeight="1">
      <c r="A23" s="8"/>
      <c r="B23" s="234"/>
      <c r="C23" s="234"/>
      <c r="D23" s="234"/>
      <c r="E23" s="234"/>
      <c r="F23" s="234"/>
      <c r="G23" s="234"/>
      <c r="H23" s="234"/>
      <c r="I23" s="234"/>
      <c r="J23" s="234"/>
      <c r="K23" s="234" t="s">
        <v>302</v>
      </c>
      <c r="L23" s="234"/>
      <c r="M23" s="234"/>
      <c r="N23" s="234" t="s">
        <v>305</v>
      </c>
      <c r="O23" s="234"/>
      <c r="P23" s="234"/>
      <c r="Q23" s="234" t="s">
        <v>303</v>
      </c>
      <c r="R23" s="234"/>
      <c r="S23" s="234"/>
      <c r="T23" s="234" t="s">
        <v>304</v>
      </c>
      <c r="U23" s="234"/>
      <c r="V23" s="234"/>
    </row>
    <row r="24" spans="1:22" ht="20.100000000000001" customHeight="1">
      <c r="A24" s="8"/>
      <c r="B24" s="389">
        <v>1</v>
      </c>
      <c r="C24" s="389"/>
      <c r="D24" s="389" t="s">
        <v>429</v>
      </c>
      <c r="E24" s="389"/>
      <c r="F24" s="389"/>
      <c r="G24" s="389"/>
      <c r="H24" s="389"/>
      <c r="I24" s="389"/>
      <c r="J24" s="389"/>
      <c r="K24" s="389">
        <v>27</v>
      </c>
      <c r="L24" s="389"/>
      <c r="M24" s="389"/>
      <c r="N24" s="389">
        <v>17</v>
      </c>
      <c r="O24" s="389"/>
      <c r="P24" s="389"/>
      <c r="Q24" s="389"/>
      <c r="R24" s="389"/>
      <c r="S24" s="389"/>
      <c r="T24" s="389"/>
      <c r="U24" s="389"/>
      <c r="V24" s="389"/>
    </row>
    <row r="25" spans="1:22" ht="20.100000000000001" customHeight="1">
      <c r="A25" s="8"/>
      <c r="B25" s="389">
        <v>2</v>
      </c>
      <c r="C25" s="389"/>
      <c r="D25" s="389" t="s">
        <v>432</v>
      </c>
      <c r="E25" s="389"/>
      <c r="F25" s="389"/>
      <c r="G25" s="389"/>
      <c r="H25" s="389"/>
      <c r="I25" s="389"/>
      <c r="J25" s="389"/>
      <c r="K25" s="389">
        <v>31</v>
      </c>
      <c r="L25" s="389"/>
      <c r="M25" s="389"/>
      <c r="N25" s="389">
        <v>11</v>
      </c>
      <c r="O25" s="389"/>
      <c r="P25" s="389"/>
      <c r="Q25" s="389"/>
      <c r="R25" s="389"/>
      <c r="S25" s="389"/>
      <c r="T25" s="389"/>
      <c r="U25" s="389"/>
      <c r="V25" s="389"/>
    </row>
    <row r="26" spans="1:22" ht="20.100000000000001" customHeight="1">
      <c r="A26" s="8"/>
      <c r="B26" s="389">
        <v>3</v>
      </c>
      <c r="C26" s="389"/>
      <c r="D26" s="389" t="s">
        <v>431</v>
      </c>
      <c r="E26" s="389"/>
      <c r="F26" s="389"/>
      <c r="G26" s="389"/>
      <c r="H26" s="389"/>
      <c r="I26" s="389"/>
      <c r="J26" s="389"/>
      <c r="K26" s="389">
        <v>15</v>
      </c>
      <c r="L26" s="389"/>
      <c r="M26" s="389"/>
      <c r="N26" s="389">
        <v>17</v>
      </c>
      <c r="O26" s="389"/>
      <c r="P26" s="389"/>
      <c r="Q26" s="389">
        <v>2</v>
      </c>
      <c r="R26" s="389"/>
      <c r="S26" s="389"/>
      <c r="T26" s="389"/>
      <c r="U26" s="389"/>
      <c r="V26" s="389"/>
    </row>
    <row r="27" spans="1:22" ht="20.100000000000001" customHeight="1">
      <c r="A27" s="8"/>
      <c r="B27" s="389">
        <v>4</v>
      </c>
      <c r="C27" s="389"/>
      <c r="D27" s="389" t="s">
        <v>433</v>
      </c>
      <c r="E27" s="389"/>
      <c r="F27" s="389"/>
      <c r="G27" s="389"/>
      <c r="H27" s="389"/>
      <c r="I27" s="389"/>
      <c r="J27" s="389"/>
      <c r="K27" s="389">
        <v>15</v>
      </c>
      <c r="L27" s="389"/>
      <c r="M27" s="389"/>
      <c r="N27" s="389">
        <v>14</v>
      </c>
      <c r="O27" s="389"/>
      <c r="P27" s="389"/>
      <c r="Q27" s="389">
        <v>6</v>
      </c>
      <c r="R27" s="389"/>
      <c r="S27" s="389"/>
      <c r="T27" s="389"/>
      <c r="U27" s="389"/>
      <c r="V27" s="389"/>
    </row>
    <row r="28" spans="1:22" ht="20.100000000000001" customHeight="1">
      <c r="A28" s="8"/>
      <c r="B28" s="389">
        <v>5</v>
      </c>
      <c r="C28" s="389"/>
      <c r="D28" s="389" t="s">
        <v>430</v>
      </c>
      <c r="E28" s="389"/>
      <c r="F28" s="389"/>
      <c r="G28" s="389"/>
      <c r="H28" s="389"/>
      <c r="I28" s="389"/>
      <c r="J28" s="389"/>
      <c r="K28" s="389">
        <v>22</v>
      </c>
      <c r="L28" s="389"/>
      <c r="M28" s="389"/>
      <c r="N28" s="389">
        <v>14</v>
      </c>
      <c r="O28" s="389"/>
      <c r="P28" s="389"/>
      <c r="Q28" s="389"/>
      <c r="R28" s="389"/>
      <c r="S28" s="389"/>
      <c r="T28" s="389"/>
      <c r="U28" s="389"/>
      <c r="V28" s="389"/>
    </row>
    <row r="29" spans="1:22" ht="20.100000000000001" customHeight="1">
      <c r="A29" s="8"/>
      <c r="B29" s="389">
        <v>6</v>
      </c>
      <c r="C29" s="389"/>
      <c r="D29" s="389" t="s">
        <v>434</v>
      </c>
      <c r="E29" s="389"/>
      <c r="F29" s="389"/>
      <c r="G29" s="389"/>
      <c r="H29" s="389"/>
      <c r="I29" s="389"/>
      <c r="J29" s="389"/>
      <c r="K29" s="389">
        <v>8</v>
      </c>
      <c r="L29" s="389"/>
      <c r="M29" s="389"/>
      <c r="N29" s="389">
        <v>28</v>
      </c>
      <c r="O29" s="389"/>
      <c r="P29" s="389"/>
      <c r="Q29" s="389"/>
      <c r="R29" s="389"/>
      <c r="S29" s="389"/>
      <c r="T29" s="389"/>
      <c r="U29" s="389"/>
      <c r="V29" s="389"/>
    </row>
    <row r="30" spans="1:22" ht="20.100000000000001" customHeight="1">
      <c r="A30" s="8"/>
      <c r="B30" s="389">
        <v>7</v>
      </c>
      <c r="C30" s="389"/>
      <c r="D30" s="389" t="s">
        <v>435</v>
      </c>
      <c r="E30" s="389"/>
      <c r="F30" s="389"/>
      <c r="G30" s="389"/>
      <c r="H30" s="389"/>
      <c r="I30" s="389"/>
      <c r="J30" s="389"/>
      <c r="K30" s="389">
        <v>2</v>
      </c>
      <c r="L30" s="389"/>
      <c r="M30" s="389"/>
      <c r="N30" s="389">
        <v>11</v>
      </c>
      <c r="O30" s="389"/>
      <c r="P30" s="389"/>
      <c r="Q30" s="389">
        <v>22</v>
      </c>
      <c r="R30" s="389"/>
      <c r="S30" s="389"/>
      <c r="T30" s="389"/>
      <c r="U30" s="389"/>
      <c r="V30" s="389"/>
    </row>
    <row r="31" spans="1:22" ht="20.100000000000001" customHeight="1">
      <c r="A31" s="8"/>
      <c r="B31" s="389"/>
      <c r="C31" s="389"/>
      <c r="D31" s="389" t="s">
        <v>66</v>
      </c>
      <c r="E31" s="389"/>
      <c r="F31" s="389"/>
      <c r="G31" s="389"/>
      <c r="H31" s="389"/>
      <c r="I31" s="389"/>
      <c r="J31" s="389"/>
      <c r="K31" s="389">
        <v>120</v>
      </c>
      <c r="L31" s="389"/>
      <c r="M31" s="389"/>
      <c r="N31" s="389">
        <v>132</v>
      </c>
      <c r="O31" s="389"/>
      <c r="P31" s="389"/>
      <c r="Q31" s="389">
        <v>30</v>
      </c>
      <c r="R31" s="389"/>
      <c r="S31" s="389"/>
      <c r="T31" s="389"/>
      <c r="U31" s="389"/>
      <c r="V31" s="389"/>
    </row>
    <row r="32" spans="1:22" ht="20.100000000000001" customHeight="1">
      <c r="A32" s="8"/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  <c r="U32" s="389"/>
      <c r="V32" s="389"/>
    </row>
    <row r="33" spans="1:22" ht="20.100000000000001" customHeight="1">
      <c r="A33" s="8"/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</row>
    <row r="34" spans="1:22" ht="9.9499999999999993" customHeight="1">
      <c r="A34" s="8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ht="20.100000000000001" customHeight="1">
      <c r="A35" s="8"/>
      <c r="B35" s="390" t="s">
        <v>306</v>
      </c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183" t="s">
        <v>170</v>
      </c>
      <c r="Q35" s="183"/>
      <c r="R35" s="183"/>
      <c r="S35" s="183"/>
      <c r="T35" s="183"/>
      <c r="U35" s="183"/>
      <c r="V35" s="8"/>
    </row>
  </sheetData>
  <mergeCells count="157">
    <mergeCell ref="K7:L7"/>
    <mergeCell ref="M7:N7"/>
    <mergeCell ref="O7:P7"/>
    <mergeCell ref="B2:V2"/>
    <mergeCell ref="Q5:R5"/>
    <mergeCell ref="S5:T5"/>
    <mergeCell ref="U5:V5"/>
    <mergeCell ref="Q7:R7"/>
    <mergeCell ref="S7:T7"/>
    <mergeCell ref="U7:V7"/>
    <mergeCell ref="M5:N5"/>
    <mergeCell ref="O5:P5"/>
    <mergeCell ref="C7:J7"/>
    <mergeCell ref="Q11:R11"/>
    <mergeCell ref="S11:T11"/>
    <mergeCell ref="C10:J10"/>
    <mergeCell ref="K10:L10"/>
    <mergeCell ref="M10:N10"/>
    <mergeCell ref="U11:V11"/>
    <mergeCell ref="S8:T8"/>
    <mergeCell ref="U8:V8"/>
    <mergeCell ref="C9:J9"/>
    <mergeCell ref="K9:L9"/>
    <mergeCell ref="M9:N9"/>
    <mergeCell ref="O9:P9"/>
    <mergeCell ref="Q9:R9"/>
    <mergeCell ref="S9:T9"/>
    <mergeCell ref="U9:V9"/>
    <mergeCell ref="Q8:R8"/>
    <mergeCell ref="C8:J8"/>
    <mergeCell ref="K8:L8"/>
    <mergeCell ref="M8:N8"/>
    <mergeCell ref="O8:P8"/>
    <mergeCell ref="S12:T12"/>
    <mergeCell ref="U12:V12"/>
    <mergeCell ref="S6:T6"/>
    <mergeCell ref="U6:V6"/>
    <mergeCell ref="B4:B6"/>
    <mergeCell ref="C4:J6"/>
    <mergeCell ref="K4:L6"/>
    <mergeCell ref="M6:N6"/>
    <mergeCell ref="O6:P6"/>
    <mergeCell ref="Q6:R6"/>
    <mergeCell ref="M4:V4"/>
    <mergeCell ref="C12:J12"/>
    <mergeCell ref="K12:L12"/>
    <mergeCell ref="M12:N12"/>
    <mergeCell ref="O12:P12"/>
    <mergeCell ref="Q12:R12"/>
    <mergeCell ref="O10:P10"/>
    <mergeCell ref="Q10:R10"/>
    <mergeCell ref="S10:T10"/>
    <mergeCell ref="U10:V10"/>
    <mergeCell ref="C11:J11"/>
    <mergeCell ref="K11:L11"/>
    <mergeCell ref="M11:N11"/>
    <mergeCell ref="O11:P11"/>
    <mergeCell ref="C13:J13"/>
    <mergeCell ref="K13:L13"/>
    <mergeCell ref="M13:N13"/>
    <mergeCell ref="O13:P13"/>
    <mergeCell ref="Q13:R13"/>
    <mergeCell ref="S13:T13"/>
    <mergeCell ref="U13:V13"/>
    <mergeCell ref="C14:J14"/>
    <mergeCell ref="K14:L14"/>
    <mergeCell ref="M14:N14"/>
    <mergeCell ref="O14:P14"/>
    <mergeCell ref="Q14:R14"/>
    <mergeCell ref="S14:T14"/>
    <mergeCell ref="U14:V14"/>
    <mergeCell ref="C15:J15"/>
    <mergeCell ref="K15:L15"/>
    <mergeCell ref="M15:N15"/>
    <mergeCell ref="O15:P15"/>
    <mergeCell ref="Q15:R15"/>
    <mergeCell ref="S15:T15"/>
    <mergeCell ref="U15:V15"/>
    <mergeCell ref="B18:O18"/>
    <mergeCell ref="P18:U18"/>
    <mergeCell ref="S16:T16"/>
    <mergeCell ref="U16:V16"/>
    <mergeCell ref="B22:C23"/>
    <mergeCell ref="D22:J23"/>
    <mergeCell ref="K22:V22"/>
    <mergeCell ref="K23:M23"/>
    <mergeCell ref="N23:P23"/>
    <mergeCell ref="Q23:S23"/>
    <mergeCell ref="T23:V23"/>
    <mergeCell ref="C16:J16"/>
    <mergeCell ref="K16:L16"/>
    <mergeCell ref="M16:N16"/>
    <mergeCell ref="O16:P16"/>
    <mergeCell ref="Q16:R16"/>
    <mergeCell ref="B20:V20"/>
    <mergeCell ref="T24:V24"/>
    <mergeCell ref="B25:C25"/>
    <mergeCell ref="D25:J25"/>
    <mergeCell ref="K25:M25"/>
    <mergeCell ref="N25:P25"/>
    <mergeCell ref="Q25:S25"/>
    <mergeCell ref="T25:V25"/>
    <mergeCell ref="B24:C24"/>
    <mergeCell ref="D24:J24"/>
    <mergeCell ref="K24:M24"/>
    <mergeCell ref="N24:P24"/>
    <mergeCell ref="Q24:S24"/>
    <mergeCell ref="T26:V26"/>
    <mergeCell ref="B27:C27"/>
    <mergeCell ref="D27:J27"/>
    <mergeCell ref="K27:M27"/>
    <mergeCell ref="N27:P27"/>
    <mergeCell ref="Q27:S27"/>
    <mergeCell ref="T27:V27"/>
    <mergeCell ref="B26:C26"/>
    <mergeCell ref="D26:J26"/>
    <mergeCell ref="K26:M26"/>
    <mergeCell ref="N26:P26"/>
    <mergeCell ref="Q26:S26"/>
    <mergeCell ref="T30:V30"/>
    <mergeCell ref="B30:C30"/>
    <mergeCell ref="D30:J30"/>
    <mergeCell ref="K30:M30"/>
    <mergeCell ref="N30:P30"/>
    <mergeCell ref="Q30:S30"/>
    <mergeCell ref="T28:V28"/>
    <mergeCell ref="B29:C29"/>
    <mergeCell ref="D29:J29"/>
    <mergeCell ref="K29:M29"/>
    <mergeCell ref="N29:P29"/>
    <mergeCell ref="Q29:S29"/>
    <mergeCell ref="T29:V29"/>
    <mergeCell ref="B28:C28"/>
    <mergeCell ref="D28:J28"/>
    <mergeCell ref="K28:M28"/>
    <mergeCell ref="N28:P28"/>
    <mergeCell ref="Q28:S28"/>
    <mergeCell ref="T31:V31"/>
    <mergeCell ref="B35:O35"/>
    <mergeCell ref="P35:U35"/>
    <mergeCell ref="B31:C31"/>
    <mergeCell ref="D31:J31"/>
    <mergeCell ref="K31:M31"/>
    <mergeCell ref="N31:P31"/>
    <mergeCell ref="Q31:S31"/>
    <mergeCell ref="T32:V32"/>
    <mergeCell ref="B33:C33"/>
    <mergeCell ref="D33:J33"/>
    <mergeCell ref="K33:M33"/>
    <mergeCell ref="N33:P33"/>
    <mergeCell ref="Q33:S33"/>
    <mergeCell ref="T33:V33"/>
    <mergeCell ref="B32:C32"/>
    <mergeCell ref="D32:J32"/>
    <mergeCell ref="K32:M32"/>
    <mergeCell ref="N32:P32"/>
    <mergeCell ref="Q32:S32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P18:U18 P35:U35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S13" sqref="S13:T1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19</v>
      </c>
    </row>
    <row r="2" spans="1:22" ht="20.100000000000001" customHeight="1">
      <c r="A2" s="8"/>
      <c r="B2" s="202" t="s">
        <v>307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391" t="s">
        <v>65</v>
      </c>
      <c r="B4" s="394" t="s">
        <v>73</v>
      </c>
      <c r="C4" s="396"/>
      <c r="D4" s="422" t="s">
        <v>79</v>
      </c>
      <c r="E4" s="310" t="s">
        <v>308</v>
      </c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2"/>
      <c r="S4" s="313" t="s">
        <v>301</v>
      </c>
      <c r="T4" s="314"/>
      <c r="U4" s="314"/>
      <c r="V4" s="315"/>
    </row>
    <row r="5" spans="1:22" ht="60" customHeight="1">
      <c r="A5" s="393"/>
      <c r="B5" s="399"/>
      <c r="C5" s="401"/>
      <c r="D5" s="423"/>
      <c r="E5" s="424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6"/>
      <c r="S5" s="105" t="s">
        <v>302</v>
      </c>
      <c r="T5" s="105" t="s">
        <v>305</v>
      </c>
      <c r="U5" s="105" t="s">
        <v>303</v>
      </c>
      <c r="V5" s="105" t="s">
        <v>304</v>
      </c>
    </row>
    <row r="6" spans="1:22" ht="20.100000000000001" customHeight="1">
      <c r="A6" s="103">
        <v>1</v>
      </c>
      <c r="B6" s="208" t="s">
        <v>402</v>
      </c>
      <c r="C6" s="209"/>
      <c r="D6" s="128">
        <v>44</v>
      </c>
      <c r="E6" s="410" t="s">
        <v>310</v>
      </c>
      <c r="F6" s="413" t="s">
        <v>311</v>
      </c>
      <c r="G6" s="413" t="s">
        <v>312</v>
      </c>
      <c r="H6" s="413" t="s">
        <v>313</v>
      </c>
      <c r="I6" s="413" t="s">
        <v>314</v>
      </c>
      <c r="J6" s="413" t="s">
        <v>315</v>
      </c>
      <c r="K6" s="413" t="s">
        <v>316</v>
      </c>
      <c r="L6" s="413" t="s">
        <v>317</v>
      </c>
      <c r="M6" s="419"/>
      <c r="N6" s="419"/>
      <c r="O6" s="419"/>
      <c r="P6" s="419"/>
      <c r="Q6" s="419"/>
      <c r="R6" s="416"/>
      <c r="S6" s="128">
        <v>39</v>
      </c>
      <c r="T6" s="128">
        <v>5</v>
      </c>
      <c r="U6" s="128">
        <v>0</v>
      </c>
      <c r="V6" s="128">
        <v>0</v>
      </c>
    </row>
    <row r="7" spans="1:22" ht="20.100000000000001" customHeight="1">
      <c r="A7" s="103">
        <f>A6+1</f>
        <v>2</v>
      </c>
      <c r="B7" s="208" t="s">
        <v>403</v>
      </c>
      <c r="C7" s="209"/>
      <c r="D7" s="128">
        <v>36</v>
      </c>
      <c r="E7" s="411"/>
      <c r="F7" s="414"/>
      <c r="G7" s="414"/>
      <c r="H7" s="414"/>
      <c r="I7" s="414"/>
      <c r="J7" s="414"/>
      <c r="K7" s="414"/>
      <c r="L7" s="414"/>
      <c r="M7" s="420"/>
      <c r="N7" s="420"/>
      <c r="O7" s="420"/>
      <c r="P7" s="420"/>
      <c r="Q7" s="420"/>
      <c r="R7" s="417"/>
      <c r="S7" s="128">
        <v>36</v>
      </c>
      <c r="T7" s="128">
        <v>0</v>
      </c>
      <c r="U7" s="128">
        <v>0</v>
      </c>
      <c r="V7" s="128">
        <v>0</v>
      </c>
    </row>
    <row r="8" spans="1:22" ht="20.100000000000001" customHeight="1">
      <c r="A8" s="103">
        <f t="shared" ref="A8:A15" si="0">A7+1</f>
        <v>3</v>
      </c>
      <c r="B8" s="208" t="s">
        <v>404</v>
      </c>
      <c r="C8" s="209"/>
      <c r="D8" s="128">
        <v>36</v>
      </c>
      <c r="E8" s="411"/>
      <c r="F8" s="414"/>
      <c r="G8" s="414"/>
      <c r="H8" s="414"/>
      <c r="I8" s="414"/>
      <c r="J8" s="414"/>
      <c r="K8" s="414"/>
      <c r="L8" s="414"/>
      <c r="M8" s="420"/>
      <c r="N8" s="420"/>
      <c r="O8" s="420"/>
      <c r="P8" s="420"/>
      <c r="Q8" s="420"/>
      <c r="R8" s="417"/>
      <c r="S8" s="128">
        <v>35</v>
      </c>
      <c r="T8" s="128">
        <v>1</v>
      </c>
      <c r="U8" s="128">
        <v>0</v>
      </c>
      <c r="V8" s="128">
        <v>0</v>
      </c>
    </row>
    <row r="9" spans="1:22" ht="20.100000000000001" customHeight="1">
      <c r="A9" s="103">
        <f t="shared" si="0"/>
        <v>4</v>
      </c>
      <c r="B9" s="208" t="s">
        <v>405</v>
      </c>
      <c r="C9" s="209"/>
      <c r="D9" s="128">
        <v>35</v>
      </c>
      <c r="E9" s="411"/>
      <c r="F9" s="414"/>
      <c r="G9" s="414"/>
      <c r="H9" s="414"/>
      <c r="I9" s="414"/>
      <c r="J9" s="414"/>
      <c r="K9" s="414"/>
      <c r="L9" s="414"/>
      <c r="M9" s="420"/>
      <c r="N9" s="420"/>
      <c r="O9" s="420"/>
      <c r="P9" s="420"/>
      <c r="Q9" s="420"/>
      <c r="R9" s="417"/>
      <c r="S9" s="128">
        <v>2</v>
      </c>
      <c r="T9" s="128">
        <v>14</v>
      </c>
      <c r="U9" s="128">
        <v>19</v>
      </c>
      <c r="V9" s="128">
        <v>0</v>
      </c>
    </row>
    <row r="10" spans="1:22" ht="20.100000000000001" customHeight="1">
      <c r="A10" s="103">
        <f t="shared" si="0"/>
        <v>5</v>
      </c>
      <c r="B10" s="208"/>
      <c r="C10" s="209"/>
      <c r="D10" s="102"/>
      <c r="E10" s="411"/>
      <c r="F10" s="414"/>
      <c r="G10" s="414"/>
      <c r="H10" s="414"/>
      <c r="I10" s="414"/>
      <c r="J10" s="414"/>
      <c r="K10" s="414"/>
      <c r="L10" s="414"/>
      <c r="M10" s="420"/>
      <c r="N10" s="420"/>
      <c r="O10" s="420"/>
      <c r="P10" s="420"/>
      <c r="Q10" s="420"/>
      <c r="R10" s="417"/>
      <c r="S10" s="102"/>
      <c r="T10" s="102"/>
      <c r="U10" s="102"/>
      <c r="V10" s="102"/>
    </row>
    <row r="11" spans="1:22" ht="20.100000000000001" customHeight="1">
      <c r="A11" s="103">
        <f t="shared" si="0"/>
        <v>6</v>
      </c>
      <c r="B11" s="208"/>
      <c r="C11" s="209"/>
      <c r="D11" s="102"/>
      <c r="E11" s="411"/>
      <c r="F11" s="414"/>
      <c r="G11" s="414"/>
      <c r="H11" s="414"/>
      <c r="I11" s="414"/>
      <c r="J11" s="414"/>
      <c r="K11" s="414"/>
      <c r="L11" s="414"/>
      <c r="M11" s="420"/>
      <c r="N11" s="420"/>
      <c r="O11" s="420"/>
      <c r="P11" s="420"/>
      <c r="Q11" s="420"/>
      <c r="R11" s="417"/>
      <c r="S11" s="102"/>
      <c r="T11" s="102"/>
      <c r="U11" s="102"/>
      <c r="V11" s="102"/>
    </row>
    <row r="12" spans="1:22" ht="20.100000000000001" customHeight="1">
      <c r="A12" s="103">
        <f t="shared" si="0"/>
        <v>7</v>
      </c>
      <c r="B12" s="208"/>
      <c r="C12" s="209"/>
      <c r="D12" s="102"/>
      <c r="E12" s="411"/>
      <c r="F12" s="414"/>
      <c r="G12" s="414"/>
      <c r="H12" s="414"/>
      <c r="I12" s="414"/>
      <c r="J12" s="414"/>
      <c r="K12" s="414"/>
      <c r="L12" s="414"/>
      <c r="M12" s="420"/>
      <c r="N12" s="420"/>
      <c r="O12" s="420"/>
      <c r="P12" s="420"/>
      <c r="Q12" s="420"/>
      <c r="R12" s="417"/>
      <c r="S12" s="102"/>
      <c r="T12" s="102"/>
      <c r="U12" s="102"/>
      <c r="V12" s="102"/>
    </row>
    <row r="13" spans="1:22" ht="20.100000000000001" customHeight="1">
      <c r="A13" s="103">
        <f t="shared" si="0"/>
        <v>8</v>
      </c>
      <c r="B13" s="208"/>
      <c r="C13" s="209"/>
      <c r="D13" s="102"/>
      <c r="E13" s="411"/>
      <c r="F13" s="414"/>
      <c r="G13" s="414"/>
      <c r="H13" s="414"/>
      <c r="I13" s="414"/>
      <c r="J13" s="414"/>
      <c r="K13" s="414"/>
      <c r="L13" s="414"/>
      <c r="M13" s="420"/>
      <c r="N13" s="420"/>
      <c r="O13" s="420"/>
      <c r="P13" s="420"/>
      <c r="Q13" s="420"/>
      <c r="R13" s="417"/>
      <c r="S13" s="102"/>
      <c r="T13" s="102"/>
      <c r="U13" s="102"/>
      <c r="V13" s="102"/>
    </row>
    <row r="14" spans="1:22" ht="20.100000000000001" customHeight="1">
      <c r="A14" s="103">
        <f t="shared" si="0"/>
        <v>9</v>
      </c>
      <c r="B14" s="208"/>
      <c r="C14" s="209"/>
      <c r="D14" s="102"/>
      <c r="E14" s="411"/>
      <c r="F14" s="414"/>
      <c r="G14" s="414"/>
      <c r="H14" s="414"/>
      <c r="I14" s="414"/>
      <c r="J14" s="414"/>
      <c r="K14" s="414"/>
      <c r="L14" s="414"/>
      <c r="M14" s="420"/>
      <c r="N14" s="420"/>
      <c r="O14" s="420"/>
      <c r="P14" s="420"/>
      <c r="Q14" s="420"/>
      <c r="R14" s="417"/>
      <c r="S14" s="102"/>
      <c r="T14" s="102"/>
      <c r="U14" s="102"/>
      <c r="V14" s="102"/>
    </row>
    <row r="15" spans="1:22" ht="20.100000000000001" customHeight="1">
      <c r="A15" s="103">
        <f t="shared" si="0"/>
        <v>10</v>
      </c>
      <c r="B15" s="208"/>
      <c r="C15" s="209"/>
      <c r="D15" s="102"/>
      <c r="E15" s="411"/>
      <c r="F15" s="414"/>
      <c r="G15" s="414"/>
      <c r="H15" s="414"/>
      <c r="I15" s="414"/>
      <c r="J15" s="414"/>
      <c r="K15" s="414"/>
      <c r="L15" s="414"/>
      <c r="M15" s="420"/>
      <c r="N15" s="420"/>
      <c r="O15" s="420"/>
      <c r="P15" s="420"/>
      <c r="Q15" s="420"/>
      <c r="R15" s="417"/>
      <c r="S15" s="102"/>
      <c r="T15" s="102"/>
      <c r="U15" s="102"/>
      <c r="V15" s="102"/>
    </row>
    <row r="16" spans="1:22" ht="20.100000000000001" customHeight="1">
      <c r="A16" s="103">
        <f t="shared" ref="A16:A17" si="1">A15+1</f>
        <v>11</v>
      </c>
      <c r="B16" s="208"/>
      <c r="C16" s="209"/>
      <c r="D16" s="102"/>
      <c r="E16" s="411"/>
      <c r="F16" s="414"/>
      <c r="G16" s="414"/>
      <c r="H16" s="414"/>
      <c r="I16" s="414"/>
      <c r="J16" s="414"/>
      <c r="K16" s="414"/>
      <c r="L16" s="414"/>
      <c r="M16" s="420"/>
      <c r="N16" s="420"/>
      <c r="O16" s="420"/>
      <c r="P16" s="420"/>
      <c r="Q16" s="420"/>
      <c r="R16" s="417"/>
      <c r="S16" s="102"/>
      <c r="T16" s="102"/>
      <c r="U16" s="102"/>
      <c r="V16" s="102"/>
    </row>
    <row r="17" spans="1:22" ht="20.100000000000001" customHeight="1">
      <c r="A17" s="103">
        <f t="shared" si="1"/>
        <v>12</v>
      </c>
      <c r="B17" s="208"/>
      <c r="C17" s="209"/>
      <c r="D17" s="102"/>
      <c r="E17" s="412"/>
      <c r="F17" s="415"/>
      <c r="G17" s="415"/>
      <c r="H17" s="415"/>
      <c r="I17" s="415"/>
      <c r="J17" s="415"/>
      <c r="K17" s="415"/>
      <c r="L17" s="415"/>
      <c r="M17" s="421"/>
      <c r="N17" s="421"/>
      <c r="O17" s="421"/>
      <c r="P17" s="421"/>
      <c r="Q17" s="421"/>
      <c r="R17" s="418"/>
      <c r="S17" s="102"/>
      <c r="T17" s="102"/>
      <c r="U17" s="102"/>
      <c r="V17" s="102"/>
    </row>
    <row r="18" spans="1:22" ht="9.949999999999999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0.100000000000001" customHeight="1">
      <c r="A19" s="8"/>
      <c r="B19" s="390" t="s">
        <v>309</v>
      </c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183" t="s">
        <v>299</v>
      </c>
      <c r="Q19" s="183"/>
      <c r="R19" s="183"/>
      <c r="S19" s="183"/>
      <c r="T19" s="183"/>
      <c r="U19" s="183"/>
      <c r="V19" s="8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9.9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100000000000001" customHeight="1">
      <c r="A23" s="8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20.100000000000001" customHeight="1">
      <c r="A24" s="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20.100000000000001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.100000000000001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.100000000000001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100000000000001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.100000000000001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.100000000000001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.100000000000001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34">
    <mergeCell ref="B7:C7"/>
    <mergeCell ref="B8:C8"/>
    <mergeCell ref="Q6:Q17"/>
    <mergeCell ref="B9:C9"/>
    <mergeCell ref="B10:C10"/>
    <mergeCell ref="B11:C11"/>
    <mergeCell ref="I6:I17"/>
    <mergeCell ref="J6:J17"/>
    <mergeCell ref="K6:K17"/>
    <mergeCell ref="L6:L17"/>
    <mergeCell ref="O6:O17"/>
    <mergeCell ref="P6:P17"/>
    <mergeCell ref="B2:V2"/>
    <mergeCell ref="A4:A5"/>
    <mergeCell ref="S4:V4"/>
    <mergeCell ref="D4:D5"/>
    <mergeCell ref="B4:C5"/>
    <mergeCell ref="E4:R5"/>
    <mergeCell ref="B19:O19"/>
    <mergeCell ref="P19:U19"/>
    <mergeCell ref="B15:C15"/>
    <mergeCell ref="B16:C16"/>
    <mergeCell ref="B13:C13"/>
    <mergeCell ref="B14:C14"/>
    <mergeCell ref="E6:E17"/>
    <mergeCell ref="B12:C12"/>
    <mergeCell ref="F6:F17"/>
    <mergeCell ref="G6:G17"/>
    <mergeCell ref="H6:H17"/>
    <mergeCell ref="R6:R17"/>
    <mergeCell ref="B17:C17"/>
    <mergeCell ref="B6:C6"/>
    <mergeCell ref="M6:M17"/>
    <mergeCell ref="N6:N1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P19:U19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13" workbookViewId="0">
      <selection activeCell="G16" sqref="G16:K16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20</v>
      </c>
    </row>
    <row r="2" spans="1:22" ht="20.100000000000001" customHeight="1">
      <c r="A2" s="19"/>
      <c r="B2" s="147" t="s">
        <v>318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</row>
    <row r="3" spans="1:22" ht="20.100000000000001" customHeight="1">
      <c r="A3" s="4"/>
      <c r="B3" s="173" t="s">
        <v>332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</row>
    <row r="4" spans="1:22" ht="20.100000000000001" customHeight="1">
      <c r="A4" s="4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ht="20.100000000000001" customHeight="1">
      <c r="A5" s="4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ht="20.100000000000001" customHeight="1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0.100000000000001" customHeight="1">
      <c r="A7" s="4"/>
      <c r="B7" s="10"/>
      <c r="C7" s="10"/>
      <c r="D7" s="10"/>
      <c r="E7" s="427" t="s">
        <v>15</v>
      </c>
      <c r="F7" s="427"/>
      <c r="G7" s="427"/>
      <c r="H7" s="428"/>
      <c r="I7" s="428"/>
      <c r="J7" s="428"/>
      <c r="K7" s="428"/>
      <c r="L7" s="428"/>
      <c r="M7" s="428"/>
      <c r="N7" s="428"/>
      <c r="O7" s="145" t="s">
        <v>3</v>
      </c>
      <c r="P7" s="145"/>
      <c r="Q7" s="145"/>
      <c r="R7" s="145"/>
      <c r="S7" s="10"/>
      <c r="T7" s="10"/>
      <c r="U7" s="10"/>
      <c r="V7" s="10"/>
    </row>
    <row r="8" spans="1:22" ht="20.100000000000001" customHeight="1">
      <c r="A8" s="4"/>
      <c r="B8" s="10"/>
      <c r="C8" s="10"/>
      <c r="D8" s="10"/>
      <c r="E8" s="10"/>
      <c r="F8" s="10"/>
      <c r="G8" s="10"/>
      <c r="H8" s="430" t="str">
        <f>"(" &amp;ปก!G24&amp; ")"</f>
        <v>(นางสาวนฤมล   สุดเงิน)</v>
      </c>
      <c r="I8" s="430"/>
      <c r="J8" s="430"/>
      <c r="K8" s="430"/>
      <c r="L8" s="430"/>
      <c r="M8" s="430"/>
      <c r="N8" s="430"/>
      <c r="O8" s="10"/>
      <c r="P8" s="10"/>
      <c r="Q8" s="10"/>
      <c r="R8" s="10"/>
      <c r="S8" s="10"/>
      <c r="T8" s="10"/>
      <c r="U8" s="10"/>
      <c r="V8" s="10"/>
    </row>
    <row r="9" spans="1:22" ht="20.100000000000001" customHeight="1">
      <c r="A9" s="4"/>
      <c r="B9" s="10"/>
      <c r="C9" s="10"/>
      <c r="D9" s="10"/>
      <c r="E9" s="10"/>
      <c r="F9" s="10"/>
      <c r="G9" s="10"/>
      <c r="H9" s="150" t="str">
        <f>ปก!G25</f>
        <v>ครู</v>
      </c>
      <c r="I9" s="150"/>
      <c r="J9" s="150"/>
      <c r="K9" s="150"/>
      <c r="L9" s="150"/>
      <c r="M9" s="150"/>
      <c r="N9" s="150"/>
      <c r="O9" s="10"/>
      <c r="P9" s="10"/>
      <c r="Q9" s="10"/>
      <c r="R9" s="10"/>
      <c r="S9" s="10"/>
      <c r="T9" s="10"/>
      <c r="U9" s="10"/>
      <c r="V9" s="10"/>
    </row>
    <row r="10" spans="1:22" ht="20.100000000000001" customHeight="1">
      <c r="A10" s="4"/>
      <c r="B10" s="10"/>
      <c r="C10" s="10"/>
      <c r="D10" s="10"/>
      <c r="E10" s="10"/>
      <c r="F10" s="10"/>
      <c r="G10" s="10"/>
      <c r="H10" s="431">
        <v>242236</v>
      </c>
      <c r="I10" s="431"/>
      <c r="J10" s="431"/>
      <c r="K10" s="431"/>
      <c r="L10" s="431"/>
      <c r="M10" s="431"/>
      <c r="N10" s="431"/>
      <c r="O10" s="10"/>
      <c r="P10" s="10"/>
      <c r="Q10" s="10"/>
      <c r="R10" s="10"/>
      <c r="S10" s="10"/>
      <c r="T10" s="10"/>
      <c r="U10" s="10"/>
      <c r="V10" s="10"/>
    </row>
    <row r="11" spans="1:22" ht="20.100000000000001" customHeight="1">
      <c r="A11" s="4"/>
      <c r="B11" s="10"/>
      <c r="C11" s="10"/>
      <c r="D11" s="10"/>
      <c r="E11" s="10"/>
      <c r="F11" s="10"/>
      <c r="G11" s="10"/>
      <c r="H11" s="110"/>
      <c r="I11" s="110"/>
      <c r="J11" s="110"/>
      <c r="K11" s="110"/>
      <c r="L11" s="110"/>
      <c r="M11" s="110"/>
      <c r="N11" s="110"/>
      <c r="O11" s="10"/>
      <c r="P11" s="10"/>
      <c r="Q11" s="10"/>
      <c r="R11" s="10"/>
      <c r="S11" s="10"/>
      <c r="T11" s="10"/>
      <c r="U11" s="10"/>
      <c r="V11" s="10"/>
    </row>
    <row r="12" spans="1:22" ht="20.100000000000001" customHeight="1">
      <c r="A12" s="4"/>
      <c r="B12" s="10"/>
      <c r="C12" s="10"/>
      <c r="D12" s="10"/>
      <c r="E12" s="10"/>
      <c r="F12" s="10"/>
      <c r="G12" s="10"/>
      <c r="H12" s="110"/>
      <c r="I12" s="110"/>
      <c r="J12" s="110"/>
      <c r="K12" s="110"/>
      <c r="L12" s="110"/>
      <c r="M12" s="110"/>
      <c r="N12" s="110"/>
      <c r="O12" s="10"/>
      <c r="P12" s="10"/>
      <c r="Q12" s="10"/>
      <c r="R12" s="10"/>
      <c r="S12" s="10"/>
      <c r="T12" s="10"/>
      <c r="U12" s="10"/>
      <c r="V12" s="10"/>
    </row>
    <row r="13" spans="1:22" ht="20.100000000000001" customHeight="1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0.100000000000001" customHeight="1">
      <c r="A14" s="4"/>
      <c r="B14" s="10"/>
      <c r="C14" s="10"/>
      <c r="D14" s="10"/>
      <c r="E14" s="427" t="s">
        <v>15</v>
      </c>
      <c r="F14" s="427"/>
      <c r="G14" s="427"/>
      <c r="H14" s="428"/>
      <c r="I14" s="428"/>
      <c r="J14" s="428"/>
      <c r="K14" s="428"/>
      <c r="L14" s="428"/>
      <c r="M14" s="428"/>
      <c r="N14" s="428"/>
      <c r="O14" s="145" t="s">
        <v>323</v>
      </c>
      <c r="P14" s="145"/>
      <c r="Q14" s="145"/>
      <c r="R14" s="145"/>
      <c r="S14" s="10"/>
      <c r="T14" s="10"/>
      <c r="U14" s="10"/>
      <c r="V14" s="10"/>
    </row>
    <row r="15" spans="1:22" ht="20.100000000000001" customHeight="1">
      <c r="A15" s="4"/>
      <c r="B15" s="10"/>
      <c r="C15" s="10"/>
      <c r="D15" s="10"/>
      <c r="E15" s="10"/>
      <c r="F15" s="10"/>
      <c r="G15" s="111" t="s">
        <v>320</v>
      </c>
      <c r="H15" s="429" t="s">
        <v>517</v>
      </c>
      <c r="I15" s="429"/>
      <c r="J15" s="429"/>
      <c r="K15" s="429"/>
      <c r="L15" s="429"/>
      <c r="M15" s="429"/>
      <c r="N15" s="429"/>
      <c r="O15" s="10" t="s">
        <v>321</v>
      </c>
      <c r="P15" s="10"/>
      <c r="Q15" s="10"/>
      <c r="R15" s="10"/>
      <c r="S15" s="10"/>
      <c r="T15" s="10"/>
      <c r="U15" s="10"/>
      <c r="V15" s="10"/>
    </row>
    <row r="16" spans="1:22" ht="20.100000000000001" customHeight="1">
      <c r="A16" s="4"/>
      <c r="B16" s="10"/>
      <c r="C16" s="10"/>
      <c r="D16" s="10"/>
      <c r="E16" s="10"/>
      <c r="F16" s="10"/>
      <c r="G16" s="150" t="s">
        <v>319</v>
      </c>
      <c r="H16" s="150"/>
      <c r="I16" s="150"/>
      <c r="J16" s="150"/>
      <c r="K16" s="150"/>
      <c r="L16" s="428" t="s">
        <v>325</v>
      </c>
      <c r="M16" s="428"/>
      <c r="N16" s="428"/>
      <c r="O16" s="428"/>
      <c r="P16" s="428"/>
      <c r="Q16" s="10"/>
      <c r="R16" s="10"/>
      <c r="S16" s="10"/>
      <c r="T16" s="10"/>
      <c r="U16" s="10"/>
      <c r="V16" s="10"/>
    </row>
    <row r="17" spans="1:22" ht="20.100000000000001" customHeight="1">
      <c r="A17" s="4"/>
      <c r="B17" s="10"/>
      <c r="C17" s="10"/>
      <c r="D17" s="10"/>
      <c r="E17" s="10"/>
      <c r="F17" s="10"/>
      <c r="G17" s="10"/>
      <c r="H17" s="112"/>
      <c r="I17" s="112"/>
      <c r="J17" s="112" t="s">
        <v>322</v>
      </c>
      <c r="K17" s="112"/>
      <c r="L17" s="112" t="s">
        <v>322</v>
      </c>
      <c r="M17" s="112"/>
      <c r="N17" s="112"/>
      <c r="O17" s="10"/>
      <c r="P17" s="10"/>
      <c r="Q17" s="10"/>
      <c r="R17" s="10"/>
      <c r="S17" s="10"/>
      <c r="T17" s="10"/>
      <c r="U17" s="10"/>
      <c r="V17" s="10"/>
    </row>
    <row r="18" spans="1:22" ht="20.100000000000001" customHeight="1">
      <c r="A18" s="4"/>
      <c r="B18" s="10"/>
      <c r="C18" s="10"/>
      <c r="D18" s="10"/>
      <c r="E18" s="10"/>
      <c r="F18" s="10"/>
      <c r="G18" s="10"/>
      <c r="H18" s="12"/>
      <c r="I18" s="12"/>
      <c r="J18" s="12"/>
      <c r="K18" s="12"/>
      <c r="L18" s="12"/>
      <c r="M18" s="12"/>
      <c r="N18" s="12"/>
      <c r="O18" s="10"/>
      <c r="P18" s="10"/>
      <c r="Q18" s="10"/>
      <c r="R18" s="10"/>
      <c r="S18" s="10"/>
      <c r="T18" s="10"/>
      <c r="U18" s="10"/>
      <c r="V18" s="10"/>
    </row>
    <row r="19" spans="1:22" ht="20.100000000000001" customHeight="1">
      <c r="A19" s="4"/>
      <c r="B19" s="10"/>
      <c r="C19" s="10"/>
      <c r="D19" s="10"/>
      <c r="E19" s="10"/>
      <c r="F19" s="10"/>
      <c r="G19" s="10"/>
      <c r="H19" s="12"/>
      <c r="I19" s="12"/>
      <c r="J19" s="12"/>
      <c r="K19" s="12"/>
      <c r="L19" s="12"/>
      <c r="M19" s="12"/>
      <c r="N19" s="12"/>
      <c r="O19" s="10"/>
      <c r="P19" s="10"/>
      <c r="Q19" s="10"/>
      <c r="R19" s="10"/>
      <c r="S19" s="10"/>
      <c r="T19" s="10"/>
      <c r="U19" s="10"/>
      <c r="V19" s="10"/>
    </row>
    <row r="20" spans="1:22" ht="20.10000000000000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4"/>
      <c r="B21" s="4"/>
      <c r="C21" s="4"/>
      <c r="D21" s="4"/>
      <c r="E21" s="427" t="s">
        <v>15</v>
      </c>
      <c r="F21" s="427"/>
      <c r="G21" s="427"/>
      <c r="H21" s="428"/>
      <c r="I21" s="428"/>
      <c r="J21" s="428"/>
      <c r="K21" s="428"/>
      <c r="L21" s="428"/>
      <c r="M21" s="428"/>
      <c r="N21" s="428"/>
      <c r="O21" s="145" t="s">
        <v>323</v>
      </c>
      <c r="P21" s="145"/>
      <c r="Q21" s="145"/>
      <c r="R21" s="145"/>
      <c r="S21" s="4"/>
      <c r="T21" s="4"/>
      <c r="U21" s="4"/>
      <c r="V21" s="4"/>
    </row>
    <row r="22" spans="1:22" ht="20.100000000000001" customHeight="1">
      <c r="A22" s="2"/>
      <c r="B22" s="4"/>
      <c r="C22" s="4"/>
      <c r="D22" s="4"/>
      <c r="E22" s="10"/>
      <c r="F22" s="10"/>
      <c r="G22" s="111" t="s">
        <v>320</v>
      </c>
      <c r="H22" s="429" t="s">
        <v>406</v>
      </c>
      <c r="I22" s="429"/>
      <c r="J22" s="429"/>
      <c r="K22" s="429"/>
      <c r="L22" s="429"/>
      <c r="M22" s="429"/>
      <c r="N22" s="429"/>
      <c r="O22" s="10" t="s">
        <v>321</v>
      </c>
      <c r="P22" s="10"/>
      <c r="Q22" s="10"/>
      <c r="R22" s="10"/>
      <c r="S22" s="4"/>
      <c r="T22" s="4"/>
      <c r="U22" s="4"/>
      <c r="V22" s="4"/>
    </row>
    <row r="23" spans="1:22" ht="20.100000000000001" customHeight="1">
      <c r="A23" s="2"/>
      <c r="B23" s="4"/>
      <c r="C23" s="4"/>
      <c r="D23" s="4"/>
      <c r="E23" s="10"/>
      <c r="F23" s="10"/>
      <c r="G23" s="150" t="s">
        <v>324</v>
      </c>
      <c r="H23" s="150"/>
      <c r="I23" s="150"/>
      <c r="J23" s="150"/>
      <c r="K23" s="150"/>
      <c r="L23" s="428" t="s">
        <v>51</v>
      </c>
      <c r="M23" s="428"/>
      <c r="N23" s="428"/>
      <c r="O23" s="428"/>
      <c r="P23" s="428"/>
      <c r="Q23" s="10"/>
      <c r="R23" s="10"/>
      <c r="S23" s="7"/>
      <c r="T23" s="7"/>
      <c r="U23" s="7"/>
      <c r="V23" s="4"/>
    </row>
    <row r="24" spans="1:22" ht="20.100000000000001" customHeight="1">
      <c r="A24" s="3"/>
      <c r="B24" s="4"/>
      <c r="C24" s="4"/>
      <c r="D24" s="4"/>
      <c r="E24" s="10"/>
      <c r="F24" s="10"/>
      <c r="G24" s="10"/>
      <c r="H24" s="112"/>
      <c r="I24" s="112"/>
      <c r="J24" s="112" t="s">
        <v>322</v>
      </c>
      <c r="K24" s="112"/>
      <c r="L24" s="112" t="s">
        <v>322</v>
      </c>
      <c r="M24" s="112"/>
      <c r="N24" s="112"/>
      <c r="O24" s="10"/>
      <c r="P24" s="10"/>
      <c r="Q24" s="10"/>
      <c r="R24" s="10"/>
      <c r="S24" s="8"/>
      <c r="T24" s="8"/>
      <c r="U24" s="8"/>
      <c r="V24" s="4"/>
    </row>
    <row r="25" spans="1:22" ht="20.100000000000001" customHeight="1">
      <c r="A25" s="3"/>
      <c r="B25" s="4"/>
      <c r="C25" s="4"/>
      <c r="D25" s="4"/>
      <c r="E25" s="10"/>
      <c r="F25" s="10"/>
      <c r="G25" s="10"/>
      <c r="H25" s="12"/>
      <c r="I25" s="12"/>
      <c r="J25" s="12"/>
      <c r="K25" s="12"/>
      <c r="L25" s="12"/>
      <c r="M25" s="12"/>
      <c r="N25" s="12"/>
      <c r="O25" s="10"/>
      <c r="P25" s="10"/>
      <c r="Q25" s="10"/>
      <c r="R25" s="10"/>
      <c r="S25" s="8"/>
      <c r="T25" s="8"/>
      <c r="U25" s="8"/>
      <c r="V25" s="4"/>
    </row>
    <row r="26" spans="1:22" ht="20.100000000000001" customHeight="1">
      <c r="A26" s="3"/>
      <c r="B26" s="4"/>
      <c r="C26" s="4"/>
      <c r="D26" s="4"/>
      <c r="E26" s="10"/>
      <c r="F26" s="10"/>
      <c r="G26" s="10"/>
      <c r="H26" s="12"/>
      <c r="I26" s="12"/>
      <c r="J26" s="12"/>
      <c r="K26" s="12"/>
      <c r="L26" s="12"/>
      <c r="M26" s="12"/>
      <c r="N26" s="12"/>
      <c r="O26" s="10"/>
      <c r="P26" s="10"/>
      <c r="Q26" s="10"/>
      <c r="R26" s="10"/>
      <c r="S26" s="8"/>
      <c r="T26" s="8"/>
      <c r="U26" s="8"/>
      <c r="V26" s="4"/>
    </row>
    <row r="27" spans="1:22" ht="20.100000000000001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06"/>
      <c r="P27" s="106"/>
      <c r="Q27" s="106"/>
      <c r="R27" s="106"/>
      <c r="S27" s="106"/>
      <c r="T27" s="106"/>
      <c r="U27" s="106"/>
      <c r="V27" s="4"/>
    </row>
    <row r="28" spans="1:22" ht="20.100000000000001" customHeight="1">
      <c r="A28" s="3"/>
      <c r="B28" s="4"/>
      <c r="C28" s="4"/>
      <c r="D28" s="4"/>
      <c r="E28" s="427" t="s">
        <v>15</v>
      </c>
      <c r="F28" s="427"/>
      <c r="G28" s="427"/>
      <c r="H28" s="428"/>
      <c r="I28" s="428"/>
      <c r="J28" s="428"/>
      <c r="K28" s="428"/>
      <c r="L28" s="428"/>
      <c r="M28" s="428"/>
      <c r="N28" s="428"/>
      <c r="O28" s="145" t="s">
        <v>323</v>
      </c>
      <c r="P28" s="145"/>
      <c r="Q28" s="145"/>
      <c r="R28" s="145"/>
      <c r="S28" s="107"/>
      <c r="T28" s="107"/>
      <c r="U28" s="107"/>
      <c r="V28" s="4"/>
    </row>
    <row r="29" spans="1:22" ht="20.100000000000001" customHeight="1">
      <c r="A29" s="2"/>
      <c r="B29" s="4"/>
      <c r="C29" s="4"/>
      <c r="D29" s="4"/>
      <c r="E29" s="10"/>
      <c r="F29" s="10"/>
      <c r="G29" s="111" t="s">
        <v>320</v>
      </c>
      <c r="H29" s="429" t="s">
        <v>407</v>
      </c>
      <c r="I29" s="429"/>
      <c r="J29" s="429"/>
      <c r="K29" s="429"/>
      <c r="L29" s="429"/>
      <c r="M29" s="429"/>
      <c r="N29" s="429"/>
      <c r="O29" s="10" t="s">
        <v>321</v>
      </c>
      <c r="P29" s="10"/>
      <c r="Q29" s="10"/>
      <c r="R29" s="10"/>
      <c r="S29" s="4"/>
      <c r="T29" s="4"/>
      <c r="U29" s="4"/>
      <c r="V29" s="4"/>
    </row>
    <row r="30" spans="1:22" ht="20.100000000000001" customHeight="1">
      <c r="A30" s="2"/>
      <c r="B30" s="4"/>
      <c r="C30" s="4"/>
      <c r="D30" s="4"/>
      <c r="E30" s="10"/>
      <c r="F30" s="10"/>
      <c r="G30" s="150" t="s">
        <v>408</v>
      </c>
      <c r="H30" s="150"/>
      <c r="I30" s="150"/>
      <c r="J30" s="150"/>
      <c r="K30" s="150"/>
      <c r="L30" s="150"/>
      <c r="M30" s="150"/>
      <c r="N30" s="150"/>
      <c r="O30" s="150"/>
      <c r="P30" s="150"/>
      <c r="Q30" s="10"/>
      <c r="R30" s="10"/>
      <c r="S30" s="4"/>
      <c r="T30" s="4"/>
      <c r="U30" s="4"/>
      <c r="V30" s="4"/>
    </row>
    <row r="31" spans="1:22" ht="20.100000000000001" customHeight="1">
      <c r="A31" s="2"/>
      <c r="B31" s="4"/>
      <c r="C31" s="4"/>
      <c r="D31" s="4"/>
      <c r="E31" s="10"/>
      <c r="F31" s="10"/>
      <c r="G31" s="10"/>
      <c r="H31" s="112"/>
      <c r="I31" s="112"/>
      <c r="J31" s="112" t="s">
        <v>322</v>
      </c>
      <c r="K31" s="112"/>
      <c r="L31" s="112" t="s">
        <v>322</v>
      </c>
      <c r="M31" s="112"/>
      <c r="N31" s="112"/>
      <c r="O31" s="10"/>
      <c r="P31" s="10"/>
      <c r="Q31" s="10"/>
      <c r="R31" s="10"/>
      <c r="S31" s="4"/>
      <c r="T31" s="4"/>
      <c r="U31" s="4"/>
      <c r="V31" s="4"/>
    </row>
    <row r="32" spans="1:22" ht="20.100000000000001" customHeight="1">
      <c r="A32" s="2"/>
      <c r="B32" s="4"/>
      <c r="C32" s="4"/>
      <c r="D32" s="4"/>
      <c r="E32" s="10"/>
      <c r="F32" s="10"/>
      <c r="G32" s="10"/>
      <c r="H32" s="12"/>
      <c r="I32" s="12"/>
      <c r="J32" s="12"/>
      <c r="K32" s="12"/>
      <c r="L32" s="12"/>
      <c r="M32" s="12"/>
      <c r="N32" s="12"/>
      <c r="O32" s="10"/>
      <c r="P32" s="10"/>
      <c r="Q32" s="10"/>
      <c r="R32" s="10"/>
      <c r="S32" s="4"/>
      <c r="T32" s="4"/>
      <c r="U32" s="4"/>
      <c r="V32" s="4"/>
    </row>
    <row r="33" spans="1:22" ht="20.100000000000001" customHeight="1">
      <c r="A33" s="2"/>
      <c r="B33" s="4"/>
      <c r="C33" s="4"/>
      <c r="D33" s="4"/>
      <c r="E33" s="10"/>
      <c r="F33" s="10"/>
      <c r="G33" s="10"/>
      <c r="H33" s="12"/>
      <c r="I33" s="12"/>
      <c r="J33" s="12"/>
      <c r="K33" s="12"/>
      <c r="L33" s="12"/>
      <c r="M33" s="12"/>
      <c r="N33" s="12"/>
      <c r="O33" s="10"/>
      <c r="P33" s="10"/>
      <c r="Q33" s="10"/>
      <c r="R33" s="10"/>
      <c r="S33" s="4"/>
      <c r="T33" s="4"/>
      <c r="U33" s="4"/>
      <c r="V33" s="4"/>
    </row>
    <row r="34" spans="1:22" ht="20.100000000000001" customHeight="1">
      <c r="A34" s="2"/>
      <c r="B34" s="4"/>
      <c r="C34" s="4"/>
      <c r="D34" s="4"/>
      <c r="E34" s="10"/>
      <c r="F34" s="10"/>
      <c r="G34" s="10"/>
      <c r="H34" s="12"/>
      <c r="I34" s="12"/>
      <c r="J34" s="12"/>
      <c r="K34" s="12"/>
      <c r="L34" s="12"/>
      <c r="M34" s="12"/>
      <c r="N34" s="12"/>
      <c r="O34" s="10"/>
      <c r="P34" s="10"/>
      <c r="Q34" s="10"/>
      <c r="R34" s="10"/>
      <c r="S34" s="4"/>
      <c r="T34" s="4"/>
      <c r="U34" s="4"/>
      <c r="V34" s="4"/>
    </row>
    <row r="35" spans="1:22" ht="20.100000000000001" customHeight="1">
      <c r="A35" s="2"/>
      <c r="B35" s="4"/>
      <c r="C35" s="4"/>
      <c r="D35" s="4"/>
      <c r="E35" s="10"/>
      <c r="F35" s="10"/>
      <c r="G35" s="10"/>
      <c r="H35" s="12"/>
      <c r="I35" s="12"/>
      <c r="J35" s="12"/>
      <c r="K35" s="12"/>
      <c r="L35" s="12"/>
      <c r="M35" s="12"/>
      <c r="N35" s="12"/>
      <c r="O35" s="10"/>
      <c r="P35" s="10"/>
      <c r="Q35" s="10"/>
      <c r="R35" s="10"/>
      <c r="S35" s="4"/>
      <c r="T35" s="4"/>
      <c r="U35" s="4"/>
      <c r="V35" s="4"/>
    </row>
    <row r="36" spans="1:22" ht="20.100000000000001" customHeight="1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</sheetData>
  <mergeCells count="25">
    <mergeCell ref="E28:G28"/>
    <mergeCell ref="H28:N28"/>
    <mergeCell ref="O28:R28"/>
    <mergeCell ref="H29:N29"/>
    <mergeCell ref="G30:P30"/>
    <mergeCell ref="E21:G21"/>
    <mergeCell ref="H21:N21"/>
    <mergeCell ref="O21:R21"/>
    <mergeCell ref="H22:N22"/>
    <mergeCell ref="G23:K23"/>
    <mergeCell ref="L23:P23"/>
    <mergeCell ref="O14:R14"/>
    <mergeCell ref="H15:N15"/>
    <mergeCell ref="G16:K16"/>
    <mergeCell ref="L16:P16"/>
    <mergeCell ref="H8:N8"/>
    <mergeCell ref="H9:N9"/>
    <mergeCell ref="H10:N10"/>
    <mergeCell ref="E14:G14"/>
    <mergeCell ref="H14:N14"/>
    <mergeCell ref="B2:V2"/>
    <mergeCell ref="B3:V3"/>
    <mergeCell ref="E7:G7"/>
    <mergeCell ref="H7:N7"/>
    <mergeCell ref="O7:R7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tabSelected="1" view="pageBreakPreview" zoomScale="60" zoomScaleNormal="100" workbookViewId="0">
      <selection activeCell="O13" sqref="O1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21</v>
      </c>
    </row>
    <row r="2" spans="1:22" ht="20.100000000000001" customHeight="1">
      <c r="A2" s="19"/>
      <c r="B2" s="18"/>
      <c r="C2" s="432" t="s">
        <v>26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18"/>
      <c r="V2" s="18"/>
    </row>
    <row r="3" spans="1:22" ht="20.100000000000001" customHeight="1">
      <c r="A3" s="4"/>
      <c r="B3" s="7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7"/>
      <c r="V3" s="7"/>
    </row>
    <row r="4" spans="1:22" ht="20.100000000000001" customHeight="1">
      <c r="A4" s="4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ht="20.100000000000001" customHeight="1">
      <c r="A5" s="4"/>
      <c r="B5" s="108"/>
      <c r="C5" s="108"/>
      <c r="D5" s="126"/>
      <c r="E5" s="2"/>
      <c r="F5" s="116" t="s">
        <v>327</v>
      </c>
      <c r="G5" s="117" t="s">
        <v>326</v>
      </c>
      <c r="H5" s="117"/>
      <c r="I5" s="117"/>
      <c r="J5" s="117"/>
      <c r="K5" s="2"/>
      <c r="L5" s="2"/>
      <c r="M5" s="2"/>
      <c r="N5" s="2"/>
      <c r="O5" s="2"/>
      <c r="P5" s="2"/>
      <c r="Q5" s="2"/>
      <c r="R5" s="2"/>
      <c r="S5" s="2"/>
      <c r="T5" s="108"/>
      <c r="U5" s="108"/>
      <c r="V5" s="108"/>
    </row>
    <row r="6" spans="1:22" ht="20.100000000000001" customHeight="1">
      <c r="A6" s="4"/>
      <c r="B6" s="12"/>
      <c r="C6" s="12"/>
      <c r="D6" s="2"/>
      <c r="E6" s="2"/>
      <c r="F6" s="116" t="s">
        <v>327</v>
      </c>
      <c r="G6" s="117" t="s">
        <v>328</v>
      </c>
      <c r="H6" s="117"/>
      <c r="I6" s="117"/>
      <c r="J6" s="117"/>
      <c r="K6" s="2"/>
      <c r="L6" s="2"/>
      <c r="M6" s="2"/>
      <c r="N6" s="2"/>
      <c r="O6" s="2"/>
      <c r="P6" s="2"/>
      <c r="Q6" s="2"/>
      <c r="R6" s="2"/>
      <c r="S6" s="2"/>
      <c r="T6" s="12"/>
      <c r="U6" s="12"/>
      <c r="V6" s="12"/>
    </row>
    <row r="7" spans="1:22" ht="20.100000000000001" customHeight="1">
      <c r="A7" s="4"/>
      <c r="B7" s="12"/>
      <c r="C7" s="12"/>
      <c r="D7" s="2"/>
      <c r="E7" s="2"/>
      <c r="F7" s="116" t="s">
        <v>327</v>
      </c>
      <c r="G7" s="117" t="s">
        <v>329</v>
      </c>
      <c r="H7" s="117"/>
      <c r="I7" s="117"/>
      <c r="J7" s="117"/>
      <c r="K7" s="2"/>
      <c r="L7" s="2"/>
      <c r="M7" s="2"/>
      <c r="N7" s="2"/>
      <c r="O7" s="2"/>
      <c r="P7" s="2"/>
      <c r="Q7" s="2"/>
      <c r="R7" s="2"/>
      <c r="S7" s="2"/>
      <c r="T7" s="12"/>
      <c r="U7" s="12"/>
      <c r="V7" s="12"/>
    </row>
    <row r="8" spans="1:22" ht="20.100000000000001" customHeight="1">
      <c r="A8" s="4"/>
      <c r="B8" s="12"/>
      <c r="C8" s="12"/>
      <c r="D8" s="2"/>
      <c r="E8" s="2"/>
      <c r="F8" s="116" t="s">
        <v>327</v>
      </c>
      <c r="G8" s="117" t="s">
        <v>330</v>
      </c>
      <c r="H8" s="117"/>
      <c r="I8" s="117"/>
      <c r="J8" s="117"/>
      <c r="K8" s="2"/>
      <c r="L8" s="2"/>
      <c r="M8" s="2"/>
      <c r="N8" s="2"/>
      <c r="O8" s="2"/>
      <c r="P8" s="2"/>
      <c r="Q8" s="2"/>
      <c r="R8" s="2"/>
      <c r="S8" s="2"/>
      <c r="T8" s="12"/>
      <c r="U8" s="12"/>
      <c r="V8" s="12"/>
    </row>
    <row r="9" spans="1:22" ht="20.100000000000001" customHeight="1">
      <c r="A9" s="4"/>
      <c r="B9" s="12"/>
      <c r="C9" s="12"/>
      <c r="D9" s="2"/>
      <c r="E9" s="2"/>
      <c r="F9" s="116" t="s">
        <v>327</v>
      </c>
      <c r="G9" s="117" t="s">
        <v>331</v>
      </c>
      <c r="H9" s="117"/>
      <c r="I9" s="117"/>
      <c r="J9" s="117"/>
      <c r="K9" s="2"/>
      <c r="L9" s="2"/>
      <c r="M9" s="2"/>
      <c r="N9" s="2"/>
      <c r="O9" s="2"/>
      <c r="P9" s="2"/>
      <c r="Q9" s="2"/>
      <c r="R9" s="2"/>
      <c r="S9" s="2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115"/>
      <c r="I10" s="115"/>
      <c r="J10" s="115"/>
      <c r="K10" s="115"/>
      <c r="L10" s="115"/>
      <c r="M10" s="115"/>
      <c r="N10" s="115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113"/>
      <c r="I11" s="113"/>
      <c r="J11" s="113"/>
      <c r="K11" s="113"/>
      <c r="L11" s="113"/>
      <c r="M11" s="113"/>
      <c r="N11" s="113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113"/>
      <c r="I12" s="113"/>
      <c r="J12" s="113"/>
      <c r="K12" s="113"/>
      <c r="L12" s="113"/>
      <c r="M12" s="113"/>
      <c r="N12" s="113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16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2"/>
      <c r="U14" s="12"/>
      <c r="V14" s="12"/>
    </row>
    <row r="15" spans="1:22" ht="20.100000000000001" customHeight="1">
      <c r="A15" s="4"/>
      <c r="B15" s="12"/>
      <c r="C15" s="12"/>
      <c r="D15" s="116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2"/>
      <c r="U15" s="12"/>
      <c r="V15" s="12"/>
    </row>
    <row r="16" spans="1:22" ht="20.100000000000001" customHeight="1">
      <c r="A16" s="4"/>
      <c r="B16" s="12"/>
      <c r="C16" s="12"/>
      <c r="D16" s="116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2"/>
      <c r="U16" s="12"/>
      <c r="V16" s="12"/>
    </row>
    <row r="17" spans="1:22" ht="20.100000000000001" customHeight="1">
      <c r="A17" s="4"/>
      <c r="B17" s="12"/>
      <c r="C17" s="12"/>
      <c r="D17" s="116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2"/>
      <c r="U17" s="12"/>
      <c r="V17" s="12"/>
    </row>
    <row r="18" spans="1:22" ht="20.100000000000001" customHeight="1">
      <c r="A18" s="4"/>
      <c r="B18" s="12"/>
      <c r="C18" s="12"/>
      <c r="D18" s="116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2"/>
      <c r="U18" s="12"/>
      <c r="V18" s="1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0.100000000000001" customHeight="1">
      <c r="A21" s="4"/>
      <c r="B21" s="7"/>
      <c r="C21" s="7"/>
      <c r="D21" s="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7"/>
      <c r="T21" s="7"/>
      <c r="U21" s="7"/>
      <c r="V21" s="7"/>
    </row>
    <row r="22" spans="1:22" ht="20.100000000000001" customHeight="1">
      <c r="A22" s="2"/>
      <c r="B22" s="7"/>
      <c r="C22" s="7"/>
      <c r="D22" s="7"/>
      <c r="E22" s="12"/>
      <c r="F22" s="12"/>
      <c r="G22" s="114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7"/>
      <c r="T22" s="7"/>
      <c r="U22" s="7"/>
      <c r="V22" s="7"/>
    </row>
    <row r="23" spans="1:22" ht="20.100000000000001" customHeight="1">
      <c r="A23" s="2"/>
      <c r="B23" s="7"/>
      <c r="C23" s="7"/>
      <c r="D23" s="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7"/>
      <c r="T23" s="7"/>
      <c r="U23" s="7"/>
      <c r="V23" s="7"/>
    </row>
    <row r="24" spans="1:22" ht="20.100000000000001" customHeight="1">
      <c r="A24" s="3"/>
      <c r="B24" s="7"/>
      <c r="C24" s="7"/>
      <c r="D24" s="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7"/>
    </row>
    <row r="25" spans="1:22" ht="20.100000000000001" customHeight="1">
      <c r="A25" s="3"/>
      <c r="B25" s="7"/>
      <c r="C25" s="7"/>
      <c r="D25" s="7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7"/>
    </row>
    <row r="26" spans="1:22" ht="20.100000000000001" customHeight="1">
      <c r="A26" s="3"/>
      <c r="B26" s="7"/>
      <c r="C26" s="7"/>
      <c r="D26" s="7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7"/>
    </row>
    <row r="27" spans="1:22" ht="20.100000000000001" customHeight="1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  <c r="Q27" s="8"/>
      <c r="R27" s="8"/>
      <c r="S27" s="8"/>
      <c r="T27" s="8"/>
      <c r="U27" s="8"/>
      <c r="V27" s="7"/>
    </row>
    <row r="28" spans="1:22" ht="20.100000000000001" customHeight="1">
      <c r="A28" s="3"/>
      <c r="B28" s="7"/>
      <c r="C28" s="7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7"/>
    </row>
    <row r="29" spans="1:22" ht="20.100000000000001" customHeight="1">
      <c r="A29" s="2"/>
      <c r="B29" s="7"/>
      <c r="C29" s="7"/>
      <c r="D29" s="7"/>
      <c r="E29" s="12"/>
      <c r="F29" s="12"/>
      <c r="G29" s="11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7"/>
      <c r="T29" s="7"/>
      <c r="U29" s="7"/>
      <c r="V29" s="7"/>
    </row>
    <row r="30" spans="1:22" ht="20.100000000000001" customHeight="1">
      <c r="A30" s="2"/>
      <c r="B30" s="7"/>
      <c r="C30" s="7"/>
      <c r="D30" s="7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7"/>
      <c r="T30" s="7"/>
      <c r="U30" s="7"/>
      <c r="V30" s="7"/>
    </row>
    <row r="31" spans="1:22" ht="20.100000000000001" customHeight="1">
      <c r="A31" s="2"/>
      <c r="B31" s="7"/>
      <c r="C31" s="7"/>
      <c r="D31" s="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7"/>
      <c r="T31" s="7"/>
      <c r="U31" s="7"/>
      <c r="V31" s="7"/>
    </row>
    <row r="32" spans="1:22" ht="20.100000000000001" customHeight="1">
      <c r="A32" s="2"/>
      <c r="B32" s="7"/>
      <c r="C32" s="7"/>
      <c r="D32" s="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7"/>
      <c r="T32" s="7"/>
      <c r="U32" s="7"/>
      <c r="V32" s="7"/>
    </row>
    <row r="33" spans="1:22" ht="20.100000000000001" customHeight="1">
      <c r="A33" s="2"/>
      <c r="B33" s="7"/>
      <c r="C33" s="7"/>
      <c r="D33" s="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7"/>
      <c r="T33" s="7"/>
      <c r="U33" s="7"/>
      <c r="V33" s="7"/>
    </row>
    <row r="34" spans="1:22" ht="20.100000000000001" customHeight="1">
      <c r="A34" s="2"/>
      <c r="B34" s="7"/>
      <c r="C34" s="7"/>
      <c r="D34" s="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7"/>
      <c r="T34" s="7"/>
      <c r="U34" s="7"/>
      <c r="V34" s="7"/>
    </row>
    <row r="35" spans="1:22" ht="20.100000000000001" customHeight="1">
      <c r="A35" s="2"/>
      <c r="B35" s="7"/>
      <c r="C35" s="7"/>
      <c r="D35" s="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7"/>
      <c r="T35" s="7"/>
      <c r="U35" s="7"/>
      <c r="V35" s="7"/>
    </row>
    <row r="36" spans="1:22" ht="20.100000000000001" customHeight="1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20.10000000000000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ht="20.10000000000000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ht="20.100000000000001" customHeight="1">
      <c r="A41" s="2"/>
      <c r="B41" s="2"/>
      <c r="C41" s="2"/>
      <c r="D41" s="2"/>
    </row>
    <row r="42" spans="1:22" ht="20.100000000000001" customHeight="1">
      <c r="A42" s="2"/>
      <c r="B42" s="2"/>
      <c r="C42" s="2"/>
      <c r="D42" s="2"/>
    </row>
    <row r="43" spans="1:22" ht="20.100000000000001" customHeight="1">
      <c r="A43" s="2"/>
      <c r="B43" s="2"/>
      <c r="C43" s="2"/>
      <c r="D43" s="2"/>
    </row>
    <row r="44" spans="1:22" ht="20.100000000000001" customHeight="1">
      <c r="A44" s="2"/>
      <c r="B44" s="2"/>
      <c r="C44" s="2"/>
      <c r="D44" s="2"/>
    </row>
    <row r="45" spans="1:22" ht="20.100000000000001" customHeight="1">
      <c r="A45" s="2"/>
      <c r="B45" s="2"/>
      <c r="C45" s="2"/>
      <c r="D45" s="2"/>
    </row>
    <row r="46" spans="1:22" ht="20.100000000000001" customHeight="1">
      <c r="A46" s="2"/>
      <c r="B46" s="2"/>
      <c r="C46" s="2"/>
      <c r="D46" s="2"/>
    </row>
    <row r="47" spans="1:22" ht="20.100000000000001" customHeight="1">
      <c r="A47" s="2"/>
      <c r="B47" s="2"/>
      <c r="C47" s="2"/>
      <c r="D47" s="2"/>
    </row>
    <row r="48" spans="1:22" ht="20.100000000000001" customHeight="1">
      <c r="A48" s="2"/>
      <c r="B48" s="2"/>
      <c r="C48" s="2"/>
      <c r="D48" s="2"/>
    </row>
    <row r="49" spans="1:20" ht="20.100000000000001" customHeight="1">
      <c r="A49" s="2"/>
      <c r="B49" s="2"/>
      <c r="C49" s="2"/>
      <c r="D49" s="2"/>
    </row>
    <row r="50" spans="1:20" ht="20.100000000000001" customHeight="1">
      <c r="A50" s="2"/>
      <c r="B50" s="2"/>
      <c r="C50" s="2"/>
      <c r="D50" s="2"/>
    </row>
    <row r="51" spans="1:20" ht="20.100000000000001" customHeight="1">
      <c r="A51" s="2"/>
      <c r="B51" s="2"/>
      <c r="C51" s="2"/>
      <c r="D51" s="2"/>
    </row>
    <row r="52" spans="1:20" ht="20.100000000000001" customHeight="1">
      <c r="A52" s="2"/>
      <c r="B52" s="2"/>
      <c r="C52" s="2"/>
      <c r="D52" s="2"/>
    </row>
    <row r="53" spans="1:20" ht="20.100000000000001" customHeight="1">
      <c r="A53" s="2"/>
      <c r="B53" s="2"/>
      <c r="C53" s="2"/>
      <c r="D53" s="2"/>
    </row>
    <row r="54" spans="1:20" ht="20.100000000000001" customHeight="1">
      <c r="A54" s="2"/>
      <c r="B54" s="2"/>
      <c r="C54" s="2"/>
      <c r="D54" s="2"/>
    </row>
    <row r="55" spans="1:20" ht="20.100000000000001" customHeight="1">
      <c r="A55" s="2"/>
      <c r="B55" s="2"/>
      <c r="C55" s="2"/>
      <c r="D55" s="2"/>
    </row>
    <row r="56" spans="1:20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20.10000000000000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20.10000000000000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20.10000000000000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20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20.10000000000000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20.10000000000000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20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20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20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0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20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20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0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0.10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0.10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0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0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0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0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0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0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0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0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0.10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0.10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0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0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0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0.10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0.10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0.10000000000000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0.10000000000000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0.10000000000000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0.10000000000000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0.10000000000000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0.10000000000000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0.10000000000000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0.10000000000000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0.10000000000000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0.10000000000000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0.10000000000000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0.10000000000000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0.10000000000000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0.10000000000000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0.10000000000000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0.10000000000000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0.10000000000000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0.10000000000000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0.10000000000000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0.10000000000000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0.10000000000000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0.10000000000000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0.10000000000000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0.10000000000000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0.10000000000000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0.10000000000000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0.10000000000000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0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0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0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0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0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0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0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0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0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0.10000000000000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0.10000000000000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0.10000000000000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0.10000000000000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0.10000000000000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0.10000000000000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0.10000000000000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0.10000000000000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0.10000000000000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0.10000000000000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0.10000000000000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0.10000000000000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0.10000000000000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0.10000000000000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0.10000000000000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</sheetData>
  <mergeCells count="6">
    <mergeCell ref="E18:S18"/>
    <mergeCell ref="C2:T3"/>
    <mergeCell ref="E14:S14"/>
    <mergeCell ref="E15:S15"/>
    <mergeCell ref="E16:S16"/>
    <mergeCell ref="E17:S1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1" sqref="D11"/>
    </sheetView>
  </sheetViews>
  <sheetFormatPr defaultRowHeight="14.25"/>
  <cols>
    <col min="2" max="2" width="35" customWidth="1"/>
    <col min="3" max="3" width="38" customWidth="1"/>
    <col min="4" max="4" width="13" customWidth="1"/>
  </cols>
  <sheetData>
    <row r="1" spans="1:4">
      <c r="A1" t="s">
        <v>30</v>
      </c>
      <c r="B1" t="s">
        <v>252</v>
      </c>
      <c r="C1" t="s">
        <v>252</v>
      </c>
      <c r="D1" t="s">
        <v>298</v>
      </c>
    </row>
    <row r="2" spans="1:4">
      <c r="A2" t="s">
        <v>31</v>
      </c>
      <c r="B2" t="s">
        <v>253</v>
      </c>
      <c r="C2" t="s">
        <v>265</v>
      </c>
      <c r="D2" t="s">
        <v>299</v>
      </c>
    </row>
    <row r="3" spans="1:4">
      <c r="B3" t="s">
        <v>254</v>
      </c>
      <c r="C3" t="s">
        <v>266</v>
      </c>
      <c r="D3" t="s">
        <v>170</v>
      </c>
    </row>
    <row r="4" spans="1:4">
      <c r="B4" t="s">
        <v>255</v>
      </c>
      <c r="C4" t="s">
        <v>267</v>
      </c>
      <c r="D4" t="s">
        <v>80</v>
      </c>
    </row>
    <row r="5" spans="1:4">
      <c r="B5" t="s">
        <v>256</v>
      </c>
      <c r="C5" t="s">
        <v>268</v>
      </c>
      <c r="D5" t="s">
        <v>81</v>
      </c>
    </row>
    <row r="6" spans="1:4">
      <c r="C6" t="s">
        <v>269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Q11" sqref="Q1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47" t="s">
        <v>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50" t="s">
        <v>17</v>
      </c>
      <c r="U4" s="150"/>
      <c r="V4" s="10"/>
    </row>
    <row r="5" spans="1:22" ht="20.100000000000001" customHeight="1">
      <c r="A5" s="4"/>
      <c r="B5" s="145" t="s">
        <v>488</v>
      </c>
      <c r="C5" s="145"/>
      <c r="D5" s="145"/>
      <c r="E5" s="145"/>
      <c r="F5" s="145"/>
      <c r="G5" s="145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50"/>
      <c r="U5" s="150"/>
      <c r="V5" s="10"/>
    </row>
    <row r="6" spans="1:22" ht="20.100000000000001" customHeight="1">
      <c r="A6" s="4"/>
      <c r="B6" s="10"/>
      <c r="C6" s="148" t="s">
        <v>18</v>
      </c>
      <c r="D6" s="148"/>
      <c r="E6" s="148"/>
      <c r="F6" s="148"/>
      <c r="G6" s="148"/>
      <c r="H6" s="148"/>
      <c r="I6" s="148"/>
      <c r="J6" s="148"/>
      <c r="K6" s="148"/>
      <c r="L6" s="10"/>
      <c r="M6" s="10"/>
      <c r="N6" s="10"/>
      <c r="O6" s="10"/>
      <c r="P6" s="10"/>
      <c r="Q6" s="10"/>
      <c r="R6" s="10"/>
      <c r="S6" s="10"/>
      <c r="T6" s="149">
        <v>1</v>
      </c>
      <c r="U6" s="149"/>
      <c r="V6" s="10"/>
    </row>
    <row r="7" spans="1:22" ht="20.100000000000001" customHeight="1">
      <c r="A7" s="4"/>
      <c r="B7" s="10"/>
      <c r="C7" s="148" t="s">
        <v>19</v>
      </c>
      <c r="D7" s="148"/>
      <c r="E7" s="148"/>
      <c r="F7" s="148"/>
      <c r="G7" s="148"/>
      <c r="H7" s="148"/>
      <c r="I7" s="148"/>
      <c r="J7" s="148"/>
      <c r="K7" s="148"/>
      <c r="L7" s="10"/>
      <c r="M7" s="10"/>
      <c r="N7" s="10"/>
      <c r="O7" s="10"/>
      <c r="P7" s="10"/>
      <c r="Q7" s="10"/>
      <c r="R7" s="10"/>
      <c r="S7" s="10"/>
      <c r="T7" s="149">
        <v>2</v>
      </c>
      <c r="U7" s="149"/>
      <c r="V7" s="10"/>
    </row>
    <row r="8" spans="1:22" ht="20.100000000000001" customHeight="1">
      <c r="A8" s="4"/>
      <c r="B8" s="10"/>
      <c r="C8" s="148" t="s">
        <v>20</v>
      </c>
      <c r="D8" s="148"/>
      <c r="E8" s="148"/>
      <c r="F8" s="148"/>
      <c r="G8" s="148"/>
      <c r="H8" s="148"/>
      <c r="I8" s="148"/>
      <c r="J8" s="148"/>
      <c r="K8" s="148"/>
      <c r="L8" s="10"/>
      <c r="M8" s="10"/>
      <c r="N8" s="10"/>
      <c r="O8" s="10"/>
      <c r="P8" s="10"/>
      <c r="Q8" s="10"/>
      <c r="R8" s="10"/>
      <c r="S8" s="10"/>
      <c r="T8" s="149">
        <v>9</v>
      </c>
      <c r="U8" s="149"/>
      <c r="V8" s="10"/>
    </row>
    <row r="9" spans="1:22" ht="20.100000000000001" customHeight="1">
      <c r="A9" s="4"/>
      <c r="B9" s="10"/>
      <c r="C9" s="148" t="s">
        <v>21</v>
      </c>
      <c r="D9" s="148"/>
      <c r="E9" s="148"/>
      <c r="F9" s="148"/>
      <c r="G9" s="148"/>
      <c r="H9" s="148"/>
      <c r="I9" s="148"/>
      <c r="J9" s="148"/>
      <c r="K9" s="148"/>
      <c r="L9" s="10"/>
      <c r="M9" s="10"/>
      <c r="N9" s="10"/>
      <c r="O9" s="10"/>
      <c r="P9" s="10"/>
      <c r="Q9" s="10"/>
      <c r="R9" s="10"/>
      <c r="S9" s="10"/>
      <c r="T9" s="149">
        <v>11</v>
      </c>
      <c r="U9" s="149"/>
      <c r="V9" s="10"/>
    </row>
    <row r="10" spans="1:22" ht="20.100000000000001" customHeight="1">
      <c r="A10" s="4"/>
      <c r="B10" s="10"/>
      <c r="C10" s="148" t="s">
        <v>22</v>
      </c>
      <c r="D10" s="148"/>
      <c r="E10" s="148"/>
      <c r="F10" s="148"/>
      <c r="G10" s="148"/>
      <c r="H10" s="148"/>
      <c r="I10" s="148"/>
      <c r="J10" s="148"/>
      <c r="K10" s="148"/>
      <c r="L10" s="10"/>
      <c r="M10" s="10"/>
      <c r="N10" s="10"/>
      <c r="O10" s="10"/>
      <c r="P10" s="10"/>
      <c r="Q10" s="10"/>
      <c r="R10" s="10"/>
      <c r="S10" s="10"/>
      <c r="T10" s="149">
        <v>12</v>
      </c>
      <c r="U10" s="149"/>
      <c r="V10" s="10"/>
    </row>
    <row r="11" spans="1:22" ht="20.100000000000001" customHeight="1">
      <c r="A11" s="4"/>
      <c r="B11" s="145" t="s">
        <v>489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0"/>
      <c r="M11" s="10"/>
      <c r="N11" s="10"/>
      <c r="O11" s="10"/>
      <c r="P11" s="10"/>
      <c r="Q11" s="10"/>
      <c r="R11" s="10"/>
      <c r="S11" s="10"/>
      <c r="T11" s="149">
        <v>13</v>
      </c>
      <c r="U11" s="149"/>
      <c r="V11" s="10"/>
    </row>
    <row r="12" spans="1:22" ht="20.100000000000001" customHeight="1">
      <c r="A12" s="4"/>
      <c r="B12" s="10"/>
      <c r="C12" s="148" t="s">
        <v>23</v>
      </c>
      <c r="D12" s="148"/>
      <c r="E12" s="148"/>
      <c r="F12" s="148"/>
      <c r="G12" s="148"/>
      <c r="H12" s="148"/>
      <c r="I12" s="148"/>
      <c r="J12" s="148"/>
      <c r="K12" s="148"/>
      <c r="L12" s="10"/>
      <c r="M12" s="10"/>
      <c r="N12" s="10"/>
      <c r="O12" s="10"/>
      <c r="P12" s="10"/>
      <c r="Q12" s="10"/>
      <c r="R12" s="10"/>
      <c r="S12" s="10"/>
      <c r="T12" s="149">
        <v>13</v>
      </c>
      <c r="U12" s="149"/>
      <c r="V12" s="10"/>
    </row>
    <row r="13" spans="1:22" ht="20.100000000000001" customHeight="1">
      <c r="A13" s="4"/>
      <c r="B13" s="10"/>
      <c r="C13" s="148" t="s">
        <v>24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0"/>
      <c r="T13" s="149">
        <v>15</v>
      </c>
      <c r="U13" s="149"/>
      <c r="V13" s="10"/>
    </row>
    <row r="14" spans="1:22" ht="20.100000000000001" customHeight="1">
      <c r="A14" s="4"/>
      <c r="B14" s="10"/>
      <c r="C14" s="148" t="s">
        <v>25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0"/>
      <c r="R14" s="10"/>
      <c r="S14" s="10"/>
      <c r="T14" s="149">
        <v>16</v>
      </c>
      <c r="U14" s="149"/>
      <c r="V14" s="10"/>
    </row>
    <row r="15" spans="1:22" ht="20.100000000000001" customHeight="1">
      <c r="A15" s="2"/>
      <c r="B15" s="145" t="s">
        <v>26</v>
      </c>
      <c r="C15" s="145"/>
      <c r="D15" s="145"/>
      <c r="E15" s="145"/>
      <c r="F15" s="145"/>
      <c r="G15" s="145"/>
      <c r="H15" s="145"/>
      <c r="I15" s="145"/>
      <c r="J15" s="145"/>
      <c r="K15" s="145"/>
      <c r="L15" s="4"/>
      <c r="M15" s="7"/>
      <c r="N15" s="7"/>
      <c r="O15" s="7"/>
      <c r="P15" s="7"/>
      <c r="Q15" s="7"/>
      <c r="R15" s="7"/>
      <c r="S15" s="7"/>
      <c r="T15" s="149">
        <v>21</v>
      </c>
      <c r="U15" s="149"/>
      <c r="V15" s="4"/>
    </row>
    <row r="16" spans="1:22" ht="20.100000000000001" customHeight="1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4"/>
    </row>
    <row r="17" spans="1:22" ht="20.100000000000001" customHeight="1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</sheetData>
  <mergeCells count="24">
    <mergeCell ref="B2:V2"/>
    <mergeCell ref="B15:K15"/>
    <mergeCell ref="T15:U1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B5:G5"/>
    <mergeCell ref="C14:P14"/>
    <mergeCell ref="C13:R13"/>
    <mergeCell ref="T13:U13"/>
    <mergeCell ref="C6:K6"/>
    <mergeCell ref="T14:U14"/>
    <mergeCell ref="C8:K8"/>
    <mergeCell ref="C9:K9"/>
    <mergeCell ref="C10:K10"/>
    <mergeCell ref="C12:K12"/>
    <mergeCell ref="B11:K11"/>
    <mergeCell ref="C7:K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view="pageBreakPreview" topLeftCell="A13" zoomScale="60" zoomScaleNormal="100" workbookViewId="0">
      <selection activeCell="C25" sqref="C25:V25"/>
    </sheetView>
  </sheetViews>
  <sheetFormatPr defaultColWidth="3.625" defaultRowHeight="20.100000000000001" customHeight="1"/>
  <cols>
    <col min="1" max="12" width="3.625" style="1"/>
    <col min="13" max="13" width="4.625" style="1" customWidth="1"/>
    <col min="14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>
        <v>1</v>
      </c>
    </row>
    <row r="2" spans="1:22" ht="20.100000000000001" customHeight="1">
      <c r="A2" s="18"/>
      <c r="B2" s="192" t="s">
        <v>27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</row>
    <row r="3" spans="1:22" ht="20.100000000000001" customHeight="1">
      <c r="A3" s="7"/>
      <c r="B3" s="197" t="s">
        <v>490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</row>
    <row r="4" spans="1:22" ht="20.100000000000001" customHeight="1">
      <c r="A4" s="7"/>
      <c r="B4" s="197" t="s">
        <v>491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</row>
    <row r="5" spans="1:22" ht="20.100000000000001" customHeight="1">
      <c r="A5" s="7"/>
      <c r="B5" s="12"/>
      <c r="C5" s="16" t="s">
        <v>4</v>
      </c>
      <c r="D5" s="195" t="s">
        <v>337</v>
      </c>
      <c r="E5" s="195"/>
      <c r="F5" s="195"/>
      <c r="G5" s="195"/>
      <c r="H5" s="195"/>
      <c r="I5" s="195"/>
      <c r="J5" s="16" t="s">
        <v>28</v>
      </c>
      <c r="K5" s="195" t="s">
        <v>338</v>
      </c>
      <c r="L5" s="195"/>
      <c r="M5" s="195"/>
      <c r="N5" s="195"/>
      <c r="O5" s="195"/>
      <c r="P5" s="195"/>
      <c r="Q5" s="12"/>
      <c r="R5" s="12"/>
      <c r="S5" s="12"/>
      <c r="T5" s="12"/>
      <c r="U5" s="12"/>
      <c r="V5" s="12"/>
    </row>
    <row r="6" spans="1:22" ht="20.100000000000001" customHeight="1">
      <c r="A6" s="7"/>
      <c r="B6" s="12"/>
      <c r="C6" s="198" t="s">
        <v>29</v>
      </c>
      <c r="D6" s="198"/>
      <c r="E6" s="198"/>
      <c r="F6" s="198"/>
      <c r="G6" s="14"/>
      <c r="H6" s="14"/>
      <c r="I6" s="14"/>
      <c r="J6" s="14"/>
      <c r="K6" s="1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" customHeight="1">
      <c r="A7" s="7"/>
      <c r="B7" s="12"/>
      <c r="C7" s="14"/>
      <c r="D7" s="14"/>
      <c r="E7" s="14"/>
      <c r="F7" s="14"/>
      <c r="G7" s="14"/>
      <c r="H7" s="14"/>
      <c r="I7" s="14"/>
      <c r="J7" s="14"/>
      <c r="K7" s="14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0.100000000000001" customHeight="1">
      <c r="A8" s="7"/>
      <c r="B8" s="12"/>
      <c r="C8" s="17" t="s">
        <v>31</v>
      </c>
      <c r="D8" s="196" t="s">
        <v>32</v>
      </c>
      <c r="E8" s="193"/>
      <c r="F8" s="193"/>
      <c r="G8" s="193" t="s">
        <v>33</v>
      </c>
      <c r="H8" s="193"/>
      <c r="I8" s="194" t="s">
        <v>325</v>
      </c>
      <c r="J8" s="194"/>
      <c r="K8" s="194"/>
      <c r="L8" s="194"/>
      <c r="M8" s="194"/>
      <c r="N8" s="194"/>
      <c r="O8" s="12" t="s">
        <v>34</v>
      </c>
      <c r="P8" s="195" t="s">
        <v>340</v>
      </c>
      <c r="Q8" s="195"/>
      <c r="R8" s="195"/>
      <c r="S8" s="195"/>
      <c r="T8" s="195"/>
      <c r="U8" s="195"/>
      <c r="V8" s="195"/>
    </row>
    <row r="9" spans="1:22" ht="3" customHeight="1">
      <c r="A9" s="7"/>
      <c r="B9" s="12"/>
      <c r="C9" s="14"/>
      <c r="D9" s="14"/>
      <c r="E9" s="14"/>
      <c r="F9" s="14"/>
      <c r="G9" s="14"/>
      <c r="H9" s="14"/>
      <c r="I9" s="29"/>
      <c r="J9" s="29"/>
      <c r="K9" s="29"/>
      <c r="L9" s="28"/>
      <c r="M9" s="28"/>
      <c r="N9" s="28"/>
      <c r="O9" s="12"/>
      <c r="P9" s="28"/>
      <c r="Q9" s="28"/>
      <c r="R9" s="28"/>
      <c r="S9" s="28"/>
      <c r="T9" s="28"/>
      <c r="U9" s="28"/>
      <c r="V9" s="28"/>
    </row>
    <row r="10" spans="1:22" ht="20.100000000000001" customHeight="1">
      <c r="A10" s="7"/>
      <c r="B10" s="12"/>
      <c r="C10" s="17" t="s">
        <v>31</v>
      </c>
      <c r="D10" s="196" t="s">
        <v>35</v>
      </c>
      <c r="E10" s="193"/>
      <c r="F10" s="193"/>
      <c r="G10" s="193" t="s">
        <v>33</v>
      </c>
      <c r="H10" s="193"/>
      <c r="I10" s="194" t="s">
        <v>339</v>
      </c>
      <c r="J10" s="194"/>
      <c r="K10" s="194"/>
      <c r="L10" s="194"/>
      <c r="M10" s="194"/>
      <c r="N10" s="194"/>
      <c r="O10" s="12" t="s">
        <v>34</v>
      </c>
      <c r="P10" s="195" t="s">
        <v>340</v>
      </c>
      <c r="Q10" s="195"/>
      <c r="R10" s="195"/>
      <c r="S10" s="195"/>
      <c r="T10" s="195"/>
      <c r="U10" s="195"/>
      <c r="V10" s="195"/>
    </row>
    <row r="11" spans="1:22" ht="3" customHeight="1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7"/>
      <c r="B12" s="12"/>
      <c r="C12" s="17"/>
      <c r="D12" s="196" t="s">
        <v>36</v>
      </c>
      <c r="E12" s="193"/>
      <c r="F12" s="193"/>
      <c r="G12" s="193" t="s">
        <v>33</v>
      </c>
      <c r="H12" s="193"/>
      <c r="I12" s="199"/>
      <c r="J12" s="199"/>
      <c r="K12" s="199"/>
      <c r="L12" s="199"/>
      <c r="M12" s="199"/>
      <c r="N12" s="199"/>
      <c r="O12" s="12" t="s">
        <v>34</v>
      </c>
      <c r="P12" s="189"/>
      <c r="Q12" s="189"/>
      <c r="R12" s="189"/>
      <c r="S12" s="189"/>
      <c r="T12" s="189"/>
      <c r="U12" s="189"/>
      <c r="V12" s="189"/>
    </row>
    <row r="13" spans="1:22" ht="3" customHeight="1">
      <c r="A13" s="7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2"/>
      <c r="T13" s="12"/>
      <c r="U13" s="12"/>
      <c r="V13" s="12"/>
    </row>
    <row r="14" spans="1:22" ht="20.100000000000001" customHeight="1">
      <c r="A14" s="7"/>
      <c r="B14" s="12"/>
      <c r="C14" s="17"/>
      <c r="D14" s="196" t="s">
        <v>37</v>
      </c>
      <c r="E14" s="193"/>
      <c r="F14" s="193"/>
      <c r="G14" s="193" t="s">
        <v>33</v>
      </c>
      <c r="H14" s="193"/>
      <c r="I14" s="199"/>
      <c r="J14" s="199"/>
      <c r="K14" s="199"/>
      <c r="L14" s="199"/>
      <c r="M14" s="199"/>
      <c r="N14" s="199"/>
      <c r="O14" s="12" t="s">
        <v>34</v>
      </c>
      <c r="P14" s="189"/>
      <c r="Q14" s="189"/>
      <c r="R14" s="189"/>
      <c r="S14" s="189"/>
      <c r="T14" s="189"/>
      <c r="U14" s="189"/>
      <c r="V14" s="189"/>
    </row>
    <row r="15" spans="1:22" ht="3" customHeight="1">
      <c r="A15" s="7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7"/>
      <c r="R15" s="7"/>
      <c r="S15" s="7"/>
      <c r="T15" s="12"/>
      <c r="U15" s="12"/>
      <c r="V15" s="7"/>
    </row>
    <row r="16" spans="1:22" ht="20.100000000000001" customHeight="1">
      <c r="A16" s="7"/>
      <c r="B16" s="12"/>
      <c r="C16" s="188" t="s">
        <v>5</v>
      </c>
      <c r="D16" s="188"/>
      <c r="E16" s="189" t="s">
        <v>334</v>
      </c>
      <c r="F16" s="189"/>
      <c r="G16" s="189"/>
      <c r="H16" s="189"/>
      <c r="I16" s="190" t="s">
        <v>38</v>
      </c>
      <c r="J16" s="190"/>
      <c r="K16" s="189" t="s">
        <v>341</v>
      </c>
      <c r="L16" s="189"/>
      <c r="M16" s="189"/>
      <c r="N16" s="189"/>
      <c r="O16" s="189"/>
      <c r="P16" s="15" t="s">
        <v>39</v>
      </c>
      <c r="Q16" s="130">
        <v>38</v>
      </c>
      <c r="R16" s="15" t="s">
        <v>40</v>
      </c>
      <c r="S16" s="7"/>
      <c r="T16" s="12"/>
      <c r="U16" s="12"/>
      <c r="V16" s="7"/>
    </row>
    <row r="17" spans="1:22" ht="20.100000000000001" customHeight="1">
      <c r="A17" s="13"/>
      <c r="B17" s="12"/>
      <c r="C17" s="188" t="s">
        <v>41</v>
      </c>
      <c r="D17" s="188"/>
      <c r="E17" s="188"/>
      <c r="F17" s="131">
        <v>15</v>
      </c>
      <c r="G17" s="16" t="s">
        <v>40</v>
      </c>
      <c r="H17" s="190" t="s">
        <v>42</v>
      </c>
      <c r="I17" s="190"/>
      <c r="J17" s="190"/>
      <c r="K17" s="191">
        <v>48561</v>
      </c>
      <c r="L17" s="191"/>
      <c r="M17" s="191"/>
      <c r="N17" s="181" t="s">
        <v>43</v>
      </c>
      <c r="O17" s="181"/>
      <c r="P17" s="200">
        <v>34470</v>
      </c>
      <c r="Q17" s="200"/>
      <c r="R17" s="200"/>
      <c r="S17" s="20"/>
      <c r="T17" s="188" t="s">
        <v>44</v>
      </c>
      <c r="U17" s="188"/>
      <c r="V17" s="7"/>
    </row>
    <row r="18" spans="1:22" ht="20.100000000000001" customHeight="1">
      <c r="A18" s="2"/>
      <c r="B18" s="4"/>
      <c r="C18" s="144" t="s">
        <v>45</v>
      </c>
      <c r="D18" s="144"/>
      <c r="E18" s="144"/>
      <c r="F18" s="187">
        <v>5600</v>
      </c>
      <c r="G18" s="187"/>
      <c r="H18" s="187"/>
      <c r="I18" s="144" t="s">
        <v>44</v>
      </c>
      <c r="J18" s="144"/>
      <c r="K18" s="4"/>
      <c r="L18" s="4"/>
      <c r="M18" s="11"/>
      <c r="N18" s="11"/>
      <c r="O18" s="7"/>
      <c r="P18" s="7"/>
      <c r="Q18" s="7"/>
      <c r="R18" s="7"/>
      <c r="S18" s="7"/>
      <c r="T18" s="7"/>
      <c r="U18" s="7"/>
      <c r="V18" s="4"/>
    </row>
    <row r="19" spans="1:22" ht="20.100000000000001" customHeight="1">
      <c r="A19" s="3"/>
      <c r="B19" s="4"/>
      <c r="C19" s="173" t="s">
        <v>46</v>
      </c>
      <c r="D19" s="173"/>
      <c r="E19" s="173"/>
      <c r="F19" s="184">
        <v>227757</v>
      </c>
      <c r="G19" s="184"/>
      <c r="H19" s="184"/>
      <c r="I19" s="184"/>
      <c r="J19" s="184"/>
      <c r="K19" s="185" t="s">
        <v>47</v>
      </c>
      <c r="L19" s="185"/>
      <c r="M19" s="185"/>
      <c r="N19" s="185"/>
      <c r="O19" s="185"/>
      <c r="P19" s="185"/>
      <c r="Q19" s="185"/>
      <c r="R19" s="184">
        <v>236181</v>
      </c>
      <c r="S19" s="184"/>
      <c r="T19" s="184"/>
      <c r="U19" s="184"/>
      <c r="V19" s="184"/>
    </row>
    <row r="20" spans="1:22" ht="20.100000000000001" customHeight="1">
      <c r="A20" s="3"/>
      <c r="B20" s="4"/>
      <c r="C20" s="144" t="s">
        <v>48</v>
      </c>
      <c r="D20" s="144"/>
      <c r="E20" s="144"/>
      <c r="F20" s="144"/>
      <c r="G20" s="144"/>
      <c r="H20" s="144"/>
      <c r="I20" s="144"/>
      <c r="J20" s="186" t="s">
        <v>325</v>
      </c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</row>
    <row r="21" spans="1:22" ht="20.100000000000001" customHeight="1">
      <c r="A21" s="3"/>
      <c r="B21" s="4"/>
      <c r="C21" s="144" t="s">
        <v>49</v>
      </c>
      <c r="D21" s="144"/>
      <c r="E21" s="144"/>
      <c r="F21" s="144"/>
      <c r="G21" s="180" t="s">
        <v>342</v>
      </c>
      <c r="H21" s="180"/>
      <c r="I21" s="180"/>
      <c r="J21" s="180"/>
      <c r="K21" s="180"/>
      <c r="L21" s="180"/>
      <c r="M21" s="180"/>
      <c r="N21" s="181" t="s">
        <v>50</v>
      </c>
      <c r="O21" s="181"/>
      <c r="P21" s="182" t="s">
        <v>410</v>
      </c>
      <c r="Q21" s="182"/>
      <c r="R21" s="182"/>
      <c r="S21" s="182"/>
      <c r="T21" s="182"/>
      <c r="U21" s="182"/>
      <c r="V21" s="182"/>
    </row>
    <row r="22" spans="1:22" ht="20.100000000000001" customHeight="1">
      <c r="A22" s="2"/>
      <c r="B22" s="4"/>
      <c r="C22" s="4" t="s">
        <v>52</v>
      </c>
      <c r="D22" s="4"/>
      <c r="E22" s="183" t="s">
        <v>343</v>
      </c>
      <c r="F22" s="183"/>
      <c r="G22" s="183"/>
      <c r="H22" s="183"/>
      <c r="I22" s="183"/>
      <c r="J22" s="183"/>
      <c r="K22" s="183"/>
      <c r="L22" s="183"/>
      <c r="M22" s="183"/>
      <c r="N22" s="153" t="s">
        <v>53</v>
      </c>
      <c r="O22" s="153"/>
      <c r="P22" s="172" t="s">
        <v>344</v>
      </c>
      <c r="Q22" s="172"/>
      <c r="R22" s="172"/>
      <c r="S22" s="172"/>
      <c r="T22" s="172"/>
      <c r="U22" s="172"/>
      <c r="V22" s="172"/>
    </row>
    <row r="23" spans="1:22" ht="20.100000000000001" customHeight="1">
      <c r="A23" s="2"/>
      <c r="B23" s="4"/>
      <c r="C23" s="144" t="s">
        <v>54</v>
      </c>
      <c r="D23" s="144"/>
      <c r="E23" s="172" t="s">
        <v>345</v>
      </c>
      <c r="F23" s="172"/>
      <c r="G23" s="172"/>
      <c r="H23" s="172"/>
      <c r="I23" s="172"/>
      <c r="J23" s="173" t="s">
        <v>55</v>
      </c>
      <c r="K23" s="173"/>
      <c r="L23" s="173"/>
      <c r="M23" s="173"/>
      <c r="N23" s="173"/>
      <c r="O23" s="173"/>
      <c r="P23" s="172" t="s">
        <v>346</v>
      </c>
      <c r="Q23" s="172"/>
      <c r="R23" s="172"/>
      <c r="S23" s="172"/>
      <c r="T23" s="172"/>
      <c r="U23" s="7" t="s">
        <v>56</v>
      </c>
      <c r="V23" s="120">
        <v>38</v>
      </c>
    </row>
    <row r="24" spans="1:22" ht="20.100000000000001" customHeight="1">
      <c r="A24" s="2"/>
      <c r="B24" s="4"/>
      <c r="C24" s="6"/>
      <c r="D24" s="6"/>
      <c r="E24" s="22"/>
      <c r="F24" s="22"/>
      <c r="G24" s="22"/>
      <c r="H24" s="22"/>
      <c r="I24" s="22"/>
      <c r="J24" s="21"/>
      <c r="K24" s="21"/>
      <c r="L24" s="21"/>
      <c r="M24" s="21"/>
      <c r="N24" s="21"/>
      <c r="O24" s="21"/>
      <c r="P24" s="22"/>
      <c r="Q24" s="22"/>
      <c r="R24" s="22"/>
      <c r="S24" s="22"/>
      <c r="T24" s="22"/>
      <c r="U24" s="7"/>
      <c r="V24" s="22"/>
    </row>
    <row r="25" spans="1:22" ht="20.100000000000001" customHeight="1">
      <c r="A25" s="2"/>
      <c r="B25" s="4"/>
      <c r="C25" s="164" t="str">
        <f>"แสดงจำนวนวันลา ประจำปีการศึกษา  " &amp; ปก!N9 &amp; " (1 ตุลาคม  " &amp; ปก!N9 &amp; "  – 31 มีนาคม " &amp;ปก!N9+1 &amp; ")"</f>
        <v>แสดงจำนวนวันลา ประจำปีการศึกษา  2562 (1 ตุลาคม  2562  – 31 มีนาคม 2563)</v>
      </c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159" t="s">
        <v>65</v>
      </c>
      <c r="D27" s="154" t="s">
        <v>57</v>
      </c>
      <c r="E27" s="151"/>
      <c r="F27" s="151"/>
      <c r="G27" s="151"/>
      <c r="H27" s="155"/>
      <c r="I27" s="174" t="s">
        <v>68</v>
      </c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6"/>
    </row>
    <row r="28" spans="1:22" ht="20.100000000000001" customHeight="1">
      <c r="A28" s="2"/>
      <c r="B28" s="4"/>
      <c r="C28" s="168"/>
      <c r="D28" s="165" t="s">
        <v>58</v>
      </c>
      <c r="E28" s="166"/>
      <c r="F28" s="166"/>
      <c r="G28" s="166"/>
      <c r="H28" s="167"/>
      <c r="I28" s="174" t="s">
        <v>59</v>
      </c>
      <c r="J28" s="175"/>
      <c r="K28" s="176"/>
      <c r="L28" s="174" t="s">
        <v>62</v>
      </c>
      <c r="M28" s="175"/>
      <c r="N28" s="176"/>
      <c r="O28" s="174" t="s">
        <v>63</v>
      </c>
      <c r="P28" s="175"/>
      <c r="Q28" s="176"/>
      <c r="R28" s="174" t="s">
        <v>409</v>
      </c>
      <c r="S28" s="175"/>
      <c r="T28" s="176"/>
      <c r="U28" s="174" t="s">
        <v>64</v>
      </c>
      <c r="V28" s="176"/>
    </row>
    <row r="29" spans="1:22" ht="20.100000000000001" customHeight="1">
      <c r="A29" s="2"/>
      <c r="B29" s="4"/>
      <c r="C29" s="25">
        <v>1</v>
      </c>
      <c r="D29" s="169">
        <v>241747</v>
      </c>
      <c r="E29" s="170"/>
      <c r="F29" s="170"/>
      <c r="G29" s="170"/>
      <c r="H29" s="171"/>
      <c r="I29" s="177"/>
      <c r="J29" s="178"/>
      <c r="K29" s="179"/>
      <c r="L29" s="177">
        <v>1</v>
      </c>
      <c r="M29" s="178"/>
      <c r="N29" s="179"/>
      <c r="O29" s="156"/>
      <c r="P29" s="158"/>
      <c r="Q29" s="157"/>
      <c r="R29" s="156"/>
      <c r="S29" s="158"/>
      <c r="T29" s="157"/>
      <c r="U29" s="156"/>
      <c r="V29" s="157"/>
    </row>
    <row r="30" spans="1:22" ht="20.100000000000001" customHeight="1">
      <c r="A30" s="2"/>
      <c r="B30" s="4"/>
      <c r="C30" s="25">
        <f>C29+1</f>
        <v>2</v>
      </c>
      <c r="D30" s="161"/>
      <c r="E30" s="162"/>
      <c r="F30" s="162"/>
      <c r="G30" s="162"/>
      <c r="H30" s="163"/>
      <c r="I30" s="156"/>
      <c r="J30" s="158"/>
      <c r="K30" s="157"/>
      <c r="L30" s="156"/>
      <c r="M30" s="158"/>
      <c r="N30" s="157"/>
      <c r="O30" s="156"/>
      <c r="P30" s="158"/>
      <c r="Q30" s="157"/>
      <c r="R30" s="156"/>
      <c r="S30" s="158"/>
      <c r="T30" s="157"/>
      <c r="U30" s="156"/>
      <c r="V30" s="157"/>
    </row>
    <row r="31" spans="1:22" ht="20.100000000000001" customHeight="1">
      <c r="A31" s="2"/>
      <c r="B31" s="4"/>
      <c r="C31" s="25">
        <f t="shared" ref="C31:C36" si="0">C30+1</f>
        <v>3</v>
      </c>
      <c r="D31" s="161"/>
      <c r="E31" s="162"/>
      <c r="F31" s="162"/>
      <c r="G31" s="162"/>
      <c r="H31" s="163"/>
      <c r="I31" s="156"/>
      <c r="J31" s="158"/>
      <c r="K31" s="157"/>
      <c r="L31" s="156"/>
      <c r="M31" s="158"/>
      <c r="N31" s="157"/>
      <c r="O31" s="156"/>
      <c r="P31" s="158"/>
      <c r="Q31" s="157"/>
      <c r="R31" s="156"/>
      <c r="S31" s="158"/>
      <c r="T31" s="157"/>
      <c r="U31" s="156"/>
      <c r="V31" s="157"/>
    </row>
    <row r="32" spans="1:22" ht="20.100000000000001" customHeight="1">
      <c r="A32" s="2"/>
      <c r="B32" s="4"/>
      <c r="C32" s="25">
        <f t="shared" si="0"/>
        <v>4</v>
      </c>
      <c r="D32" s="161"/>
      <c r="E32" s="162"/>
      <c r="F32" s="162"/>
      <c r="G32" s="162"/>
      <c r="H32" s="163"/>
      <c r="I32" s="156"/>
      <c r="J32" s="158"/>
      <c r="K32" s="157"/>
      <c r="L32" s="156"/>
      <c r="M32" s="158"/>
      <c r="N32" s="157"/>
      <c r="O32" s="156"/>
      <c r="P32" s="158"/>
      <c r="Q32" s="157"/>
      <c r="R32" s="156"/>
      <c r="S32" s="158"/>
      <c r="T32" s="157"/>
      <c r="U32" s="156"/>
      <c r="V32" s="157"/>
    </row>
    <row r="33" spans="1:22" ht="20.100000000000001" customHeight="1">
      <c r="A33" s="3"/>
      <c r="B33" s="4"/>
      <c r="C33" s="25">
        <f t="shared" si="0"/>
        <v>5</v>
      </c>
      <c r="D33" s="161"/>
      <c r="E33" s="162"/>
      <c r="F33" s="162"/>
      <c r="G33" s="162"/>
      <c r="H33" s="163"/>
      <c r="I33" s="156"/>
      <c r="J33" s="158"/>
      <c r="K33" s="157"/>
      <c r="L33" s="156"/>
      <c r="M33" s="158"/>
      <c r="N33" s="157"/>
      <c r="O33" s="156"/>
      <c r="P33" s="158"/>
      <c r="Q33" s="157"/>
      <c r="R33" s="156"/>
      <c r="S33" s="158"/>
      <c r="T33" s="157"/>
      <c r="U33" s="156"/>
      <c r="V33" s="157"/>
    </row>
    <row r="34" spans="1:22" ht="20.100000000000001" customHeight="1">
      <c r="A34" s="3"/>
      <c r="B34" s="4"/>
      <c r="C34" s="25">
        <f t="shared" si="0"/>
        <v>6</v>
      </c>
      <c r="D34" s="161"/>
      <c r="E34" s="162"/>
      <c r="F34" s="162"/>
      <c r="G34" s="162"/>
      <c r="H34" s="163"/>
      <c r="I34" s="156"/>
      <c r="J34" s="158"/>
      <c r="K34" s="157"/>
      <c r="L34" s="156"/>
      <c r="M34" s="158"/>
      <c r="N34" s="157"/>
      <c r="O34" s="156"/>
      <c r="P34" s="158"/>
      <c r="Q34" s="157"/>
      <c r="R34" s="156"/>
      <c r="S34" s="158"/>
      <c r="T34" s="157"/>
      <c r="U34" s="156"/>
      <c r="V34" s="157"/>
    </row>
    <row r="35" spans="1:22" ht="20.100000000000001" customHeight="1">
      <c r="A35" s="3"/>
      <c r="B35" s="4"/>
      <c r="C35" s="25">
        <f t="shared" si="0"/>
        <v>7</v>
      </c>
      <c r="D35" s="161"/>
      <c r="E35" s="162"/>
      <c r="F35" s="162"/>
      <c r="G35" s="162"/>
      <c r="H35" s="163"/>
      <c r="I35" s="156"/>
      <c r="J35" s="158"/>
      <c r="K35" s="157"/>
      <c r="L35" s="156"/>
      <c r="M35" s="158"/>
      <c r="N35" s="157"/>
      <c r="O35" s="156"/>
      <c r="P35" s="158"/>
      <c r="Q35" s="157"/>
      <c r="R35" s="156"/>
      <c r="S35" s="158"/>
      <c r="T35" s="157"/>
      <c r="U35" s="156"/>
      <c r="V35" s="157"/>
    </row>
    <row r="36" spans="1:22" ht="20.100000000000001" customHeight="1">
      <c r="A36" s="3"/>
      <c r="B36" s="4"/>
      <c r="C36" s="25">
        <f t="shared" si="0"/>
        <v>8</v>
      </c>
      <c r="D36" s="161"/>
      <c r="E36" s="162"/>
      <c r="F36" s="162"/>
      <c r="G36" s="162"/>
      <c r="H36" s="163"/>
      <c r="I36" s="156"/>
      <c r="J36" s="158"/>
      <c r="K36" s="157"/>
      <c r="L36" s="156"/>
      <c r="M36" s="158"/>
      <c r="N36" s="157"/>
      <c r="O36" s="156"/>
      <c r="P36" s="158"/>
      <c r="Q36" s="157"/>
      <c r="R36" s="156"/>
      <c r="S36" s="158"/>
      <c r="T36" s="157"/>
      <c r="U36" s="156"/>
      <c r="V36" s="157"/>
    </row>
    <row r="37" spans="1:22" ht="20.100000000000001" customHeight="1">
      <c r="A37" s="3"/>
      <c r="B37" s="4"/>
      <c r="C37" s="159" t="s">
        <v>66</v>
      </c>
      <c r="D37" s="159"/>
      <c r="E37" s="159"/>
      <c r="F37" s="159"/>
      <c r="G37" s="159"/>
      <c r="H37" s="159"/>
      <c r="I37" s="154">
        <f>SUM(I29:I36)</f>
        <v>0</v>
      </c>
      <c r="J37" s="151"/>
      <c r="K37" s="155"/>
      <c r="L37" s="154">
        <f>SUM(L29:L36)</f>
        <v>1</v>
      </c>
      <c r="M37" s="151"/>
      <c r="N37" s="155"/>
      <c r="O37" s="154">
        <f>SUM(O29:O36)</f>
        <v>0</v>
      </c>
      <c r="P37" s="151"/>
      <c r="Q37" s="155"/>
      <c r="R37" s="154">
        <f>SUM(R29:R36)</f>
        <v>0</v>
      </c>
      <c r="S37" s="151"/>
      <c r="T37" s="155"/>
      <c r="U37" s="154">
        <f>SUM(U29:U36)</f>
        <v>0</v>
      </c>
      <c r="V37" s="155"/>
    </row>
    <row r="38" spans="1:22" ht="20.100000000000001" customHeight="1">
      <c r="A38" s="3"/>
      <c r="B38" s="4"/>
      <c r="C38" s="154" t="s">
        <v>67</v>
      </c>
      <c r="D38" s="151"/>
      <c r="E38" s="151"/>
      <c r="F38" s="151"/>
      <c r="G38" s="151"/>
      <c r="H38" s="151"/>
      <c r="I38" s="151" t="s">
        <v>69</v>
      </c>
      <c r="J38" s="151"/>
      <c r="K38" s="151"/>
      <c r="L38" s="152">
        <f>IF(COUNTA(D29:H36)=0,"",COUNTA(D29:H36))</f>
        <v>1</v>
      </c>
      <c r="M38" s="152"/>
      <c r="N38" s="151" t="s">
        <v>60</v>
      </c>
      <c r="O38" s="151"/>
      <c r="P38" s="151" t="s">
        <v>70</v>
      </c>
      <c r="Q38" s="151"/>
      <c r="R38" s="152">
        <f>IF(SUM(I37:V37)=0,"",(SUM(I37:V37)))</f>
        <v>1</v>
      </c>
      <c r="S38" s="152"/>
      <c r="T38" s="23" t="s">
        <v>61</v>
      </c>
      <c r="U38" s="24"/>
      <c r="V38" s="26"/>
    </row>
    <row r="39" spans="1:22" ht="3" customHeight="1">
      <c r="A39" s="3"/>
      <c r="B39" s="4"/>
      <c r="C39" s="160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7"/>
      <c r="Q39" s="7"/>
      <c r="R39" s="7"/>
      <c r="S39" s="7"/>
      <c r="T39" s="7"/>
      <c r="U39" s="7"/>
      <c r="V39" s="132"/>
    </row>
    <row r="40" spans="1:22" ht="20.10000000000000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ht="20.100000000000001" customHeight="1">
      <c r="A41" s="13"/>
    </row>
    <row r="42" spans="1:22" ht="20.100000000000001" customHeight="1">
      <c r="A42" s="13"/>
    </row>
    <row r="43" spans="1:22" ht="24" customHeight="1">
      <c r="A43" s="13"/>
    </row>
    <row r="44" spans="1:22" ht="20.100000000000001" customHeight="1">
      <c r="A44" s="13"/>
    </row>
    <row r="45" spans="1:22" ht="20.100000000000001" customHeight="1">
      <c r="A45" s="13"/>
    </row>
    <row r="46" spans="1:22" ht="20.100000000000001" customHeight="1">
      <c r="A46" s="13"/>
    </row>
    <row r="47" spans="1:22" ht="20.100000000000001" customHeight="1">
      <c r="A47" s="13"/>
    </row>
    <row r="48" spans="1:22" ht="20.100000000000001" customHeight="1">
      <c r="A48" s="13"/>
    </row>
    <row r="49" spans="1:22" ht="20.100000000000001" customHeight="1">
      <c r="A49" s="13"/>
    </row>
    <row r="50" spans="1:22" ht="20.100000000000001" customHeight="1">
      <c r="A50" s="13"/>
    </row>
    <row r="51" spans="1:22" ht="20.100000000000001" customHeight="1">
      <c r="A51" s="13"/>
    </row>
    <row r="52" spans="1:22" ht="20.100000000000001" customHeight="1">
      <c r="A52" s="13"/>
    </row>
    <row r="53" spans="1:22" ht="20.100000000000001" customHeight="1">
      <c r="A53" s="13"/>
    </row>
    <row r="54" spans="1:22" ht="20.100000000000001" customHeight="1">
      <c r="A54" s="13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13"/>
      <c r="T54" s="13"/>
      <c r="U54" s="13"/>
      <c r="V54" s="13"/>
    </row>
    <row r="55" spans="1:22" ht="20.100000000000001" customHeight="1">
      <c r="A55" s="13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13"/>
      <c r="T55" s="13"/>
      <c r="U55" s="13"/>
      <c r="V55" s="13"/>
    </row>
    <row r="56" spans="1:22" ht="20.100000000000001" customHeight="1">
      <c r="A56" s="13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13"/>
      <c r="T56" s="13"/>
      <c r="U56" s="13"/>
      <c r="V56" s="13"/>
    </row>
    <row r="57" spans="1:22" ht="20.10000000000000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ht="20.10000000000000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ht="20.10000000000000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ht="20.10000000000000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ht="20.10000000000000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ht="20.10000000000000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ht="20.10000000000000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20.10000000000000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20.10000000000000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20.10000000000000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ht="20.10000000000000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ht="20.10000000000000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ht="20.10000000000000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20.10000000000000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20.10000000000000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20.10000000000000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20.10000000000000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20.10000000000000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ht="20.10000000000000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ht="20.10000000000000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ht="20.10000000000000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20.10000000000000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20.10000000000000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20.10000000000000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20.10000000000000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20.10000000000000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20.10000000000000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20.10000000000000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20.10000000000000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20.10000000000000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ht="20.10000000000000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:22" ht="20.10000000000000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ht="20.10000000000000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20.10000000000000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20.10000000000000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20.10000000000000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20.10000000000000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20.10000000000000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20.10000000000000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20.10000000000000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20.10000000000000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20.10000000000000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20.10000000000000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20.10000000000000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20.10000000000000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20.10000000000000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20.10000000000000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20.10000000000000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20.10000000000000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20.10000000000000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20.10000000000000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20.10000000000000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20.10000000000000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20.10000000000000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20.10000000000000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20.10000000000000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20.10000000000000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20.10000000000000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20.10000000000000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20.10000000000000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20.10000000000000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20.10000000000000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20.10000000000000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20.10000000000000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20.10000000000000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20.10000000000000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20.10000000000000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20.10000000000000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20.10000000000000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20.10000000000000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20.10000000000000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20.10000000000000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20.10000000000000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20.10000000000000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20.10000000000000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20.10000000000000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20.10000000000000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20.10000000000000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ht="20.10000000000000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:22" ht="20.10000000000000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ht="20.10000000000000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20.10000000000000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20.10000000000000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20.10000000000000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20.10000000000000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20.10000000000000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ht="20.10000000000000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ht="20.10000000000000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ht="20.10000000000000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20.10000000000000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20.10000000000000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20.10000000000000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20.10000000000000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20.10000000000000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20.10000000000000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20.10000000000000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20.10000000000000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20.10000000000000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</sheetData>
  <mergeCells count="138">
    <mergeCell ref="B54:F54"/>
    <mergeCell ref="G54:J54"/>
    <mergeCell ref="K54:M54"/>
    <mergeCell ref="N54:R54"/>
    <mergeCell ref="B55:F55"/>
    <mergeCell ref="G55:J55"/>
    <mergeCell ref="K55:M55"/>
    <mergeCell ref="N55:R55"/>
    <mergeCell ref="B56:F56"/>
    <mergeCell ref="G56:J56"/>
    <mergeCell ref="K56:M56"/>
    <mergeCell ref="N56:R56"/>
    <mergeCell ref="B2:V2"/>
    <mergeCell ref="G8:H8"/>
    <mergeCell ref="I8:N8"/>
    <mergeCell ref="P8:V8"/>
    <mergeCell ref="D10:F10"/>
    <mergeCell ref="G10:H10"/>
    <mergeCell ref="I10:N10"/>
    <mergeCell ref="P10:V10"/>
    <mergeCell ref="T17:U17"/>
    <mergeCell ref="B3:V3"/>
    <mergeCell ref="B4:V4"/>
    <mergeCell ref="D5:I5"/>
    <mergeCell ref="K5:P5"/>
    <mergeCell ref="C6:F6"/>
    <mergeCell ref="D14:F14"/>
    <mergeCell ref="G14:H14"/>
    <mergeCell ref="I14:N14"/>
    <mergeCell ref="P14:V14"/>
    <mergeCell ref="D12:F12"/>
    <mergeCell ref="G12:H12"/>
    <mergeCell ref="I12:N12"/>
    <mergeCell ref="P12:V12"/>
    <mergeCell ref="D8:F8"/>
    <mergeCell ref="P17:R17"/>
    <mergeCell ref="C18:E18"/>
    <mergeCell ref="F18:H18"/>
    <mergeCell ref="I18:J18"/>
    <mergeCell ref="C16:D16"/>
    <mergeCell ref="E16:H16"/>
    <mergeCell ref="I16:J16"/>
    <mergeCell ref="K16:O16"/>
    <mergeCell ref="C17:E17"/>
    <mergeCell ref="H17:J17"/>
    <mergeCell ref="K17:M17"/>
    <mergeCell ref="N17:O17"/>
    <mergeCell ref="C21:F21"/>
    <mergeCell ref="G21:M21"/>
    <mergeCell ref="N21:O21"/>
    <mergeCell ref="P21:V21"/>
    <mergeCell ref="E22:M22"/>
    <mergeCell ref="N22:O22"/>
    <mergeCell ref="P22:V22"/>
    <mergeCell ref="C19:E19"/>
    <mergeCell ref="F19:J19"/>
    <mergeCell ref="K19:Q19"/>
    <mergeCell ref="R19:V19"/>
    <mergeCell ref="C20:I20"/>
    <mergeCell ref="J20:V20"/>
    <mergeCell ref="R33:T33"/>
    <mergeCell ref="C25:V25"/>
    <mergeCell ref="D27:H27"/>
    <mergeCell ref="D28:H28"/>
    <mergeCell ref="C27:C28"/>
    <mergeCell ref="D29:H29"/>
    <mergeCell ref="C23:D23"/>
    <mergeCell ref="E23:I23"/>
    <mergeCell ref="J23:O23"/>
    <mergeCell ref="P23:T23"/>
    <mergeCell ref="I27:V27"/>
    <mergeCell ref="U28:V28"/>
    <mergeCell ref="U29:V29"/>
    <mergeCell ref="R29:T29"/>
    <mergeCell ref="L28:N28"/>
    <mergeCell ref="O28:Q28"/>
    <mergeCell ref="R28:T28"/>
    <mergeCell ref="L29:N29"/>
    <mergeCell ref="O29:Q29"/>
    <mergeCell ref="I28:K28"/>
    <mergeCell ref="I29:K29"/>
    <mergeCell ref="R32:T32"/>
    <mergeCell ref="U30:V30"/>
    <mergeCell ref="C37:H37"/>
    <mergeCell ref="C39:H39"/>
    <mergeCell ref="I33:K33"/>
    <mergeCell ref="I34:K34"/>
    <mergeCell ref="I35:K35"/>
    <mergeCell ref="I36:K36"/>
    <mergeCell ref="D36:H36"/>
    <mergeCell ref="D34:H34"/>
    <mergeCell ref="D35:H35"/>
    <mergeCell ref="D30:H30"/>
    <mergeCell ref="D31:H31"/>
    <mergeCell ref="D32:H32"/>
    <mergeCell ref="D33:H33"/>
    <mergeCell ref="L30:N30"/>
    <mergeCell ref="O30:Q30"/>
    <mergeCell ref="R30:T30"/>
    <mergeCell ref="I30:K30"/>
    <mergeCell ref="I31:K31"/>
    <mergeCell ref="I32:K32"/>
    <mergeCell ref="R36:T36"/>
    <mergeCell ref="L33:N33"/>
    <mergeCell ref="O33:Q33"/>
    <mergeCell ref="I37:K37"/>
    <mergeCell ref="L37:N37"/>
    <mergeCell ref="O37:Q37"/>
    <mergeCell ref="R37:T37"/>
    <mergeCell ref="U37:V37"/>
    <mergeCell ref="U31:V31"/>
    <mergeCell ref="U32:V32"/>
    <mergeCell ref="U33:V33"/>
    <mergeCell ref="U34:V34"/>
    <mergeCell ref="U35:V35"/>
    <mergeCell ref="U36:V36"/>
    <mergeCell ref="L35:N35"/>
    <mergeCell ref="O35:Q35"/>
    <mergeCell ref="R35:T35"/>
    <mergeCell ref="L36:N36"/>
    <mergeCell ref="O36:Q36"/>
    <mergeCell ref="L34:N34"/>
    <mergeCell ref="O34:Q34"/>
    <mergeCell ref="R34:T34"/>
    <mergeCell ref="L31:N31"/>
    <mergeCell ref="O31:Q31"/>
    <mergeCell ref="R31:T31"/>
    <mergeCell ref="L32:N32"/>
    <mergeCell ref="O32:Q32"/>
    <mergeCell ref="P38:Q38"/>
    <mergeCell ref="R38:S38"/>
    <mergeCell ref="I39:K39"/>
    <mergeCell ref="L39:M39"/>
    <mergeCell ref="N39:O39"/>
    <mergeCell ref="C38:H38"/>
    <mergeCell ref="I38:K38"/>
    <mergeCell ref="L38:M38"/>
    <mergeCell ref="N38:O38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C8 C10 C14 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view="pageBreakPreview" zoomScale="60" zoomScaleNormal="100" workbookViewId="0">
      <selection activeCell="C21" sqref="C21:V21"/>
    </sheetView>
  </sheetViews>
  <sheetFormatPr defaultColWidth="3.625" defaultRowHeight="20.100000000000001" customHeight="1"/>
  <cols>
    <col min="1" max="16384" width="3.625" style="31"/>
  </cols>
  <sheetData>
    <row r="1" spans="1:23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2</v>
      </c>
    </row>
    <row r="2" spans="1:23" ht="20.100000000000001" customHeight="1">
      <c r="A2" s="30"/>
      <c r="B2" s="33"/>
      <c r="C2" s="13"/>
      <c r="D2" s="197" t="s">
        <v>512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</row>
    <row r="3" spans="1:23" ht="11.25" customHeight="1">
      <c r="A3" s="30"/>
      <c r="B3" s="3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0.100000000000001" customHeight="1">
      <c r="A4" s="30"/>
      <c r="B4" s="30"/>
      <c r="C4" s="227" t="s">
        <v>513</v>
      </c>
      <c r="D4" s="227"/>
      <c r="E4" s="227"/>
      <c r="F4" s="227"/>
      <c r="G4" s="227"/>
      <c r="H4" s="227" t="s">
        <v>514</v>
      </c>
      <c r="I4" s="227"/>
      <c r="J4" s="227"/>
      <c r="K4" s="227"/>
      <c r="L4" s="227" t="s">
        <v>515</v>
      </c>
      <c r="M4" s="227"/>
      <c r="N4" s="227"/>
      <c r="O4" s="227" t="s">
        <v>43</v>
      </c>
      <c r="P4" s="227"/>
      <c r="Q4" s="227"/>
      <c r="R4" s="227"/>
      <c r="S4" s="227"/>
      <c r="T4" s="13"/>
      <c r="U4" s="13"/>
      <c r="V4" s="13"/>
      <c r="W4" s="13"/>
    </row>
    <row r="5" spans="1:23" ht="20.100000000000001" customHeight="1">
      <c r="A5" s="30"/>
      <c r="B5" s="30"/>
      <c r="C5" s="226">
        <v>20911</v>
      </c>
      <c r="D5" s="222"/>
      <c r="E5" s="222"/>
      <c r="F5" s="222"/>
      <c r="G5" s="222"/>
      <c r="H5" s="222" t="s">
        <v>516</v>
      </c>
      <c r="I5" s="222"/>
      <c r="J5" s="222"/>
      <c r="K5" s="222"/>
      <c r="L5" s="222">
        <v>0.5</v>
      </c>
      <c r="M5" s="222"/>
      <c r="N5" s="222"/>
      <c r="O5" s="222"/>
      <c r="P5" s="222"/>
      <c r="Q5" s="222"/>
      <c r="R5" s="222"/>
      <c r="S5" s="222"/>
      <c r="T5" s="13"/>
      <c r="U5" s="13"/>
      <c r="V5" s="13"/>
      <c r="W5" s="13"/>
    </row>
    <row r="6" spans="1:23" ht="20.100000000000001" customHeight="1">
      <c r="A6" s="30"/>
      <c r="B6" s="30"/>
      <c r="C6" s="226">
        <v>21094</v>
      </c>
      <c r="D6" s="222"/>
      <c r="E6" s="222"/>
      <c r="F6" s="222"/>
      <c r="G6" s="222"/>
      <c r="H6" s="222" t="s">
        <v>516</v>
      </c>
      <c r="I6" s="222"/>
      <c r="J6" s="222"/>
      <c r="K6" s="222"/>
      <c r="L6" s="222">
        <v>1</v>
      </c>
      <c r="M6" s="222"/>
      <c r="N6" s="222"/>
      <c r="O6" s="222"/>
      <c r="P6" s="222"/>
      <c r="Q6" s="222"/>
      <c r="R6" s="222"/>
      <c r="S6" s="222"/>
      <c r="T6" s="13"/>
      <c r="U6" s="13"/>
      <c r="V6" s="13"/>
      <c r="W6" s="13"/>
    </row>
    <row r="7" spans="1:23" ht="20.100000000000001" customHeight="1">
      <c r="A7" s="30"/>
      <c r="B7" s="30"/>
      <c r="C7" s="219">
        <v>21276</v>
      </c>
      <c r="D7" s="220"/>
      <c r="E7" s="220"/>
      <c r="F7" s="220"/>
      <c r="G7" s="221"/>
      <c r="H7" s="222" t="s">
        <v>516</v>
      </c>
      <c r="I7" s="222"/>
      <c r="J7" s="222"/>
      <c r="K7" s="222"/>
      <c r="L7" s="222">
        <v>0.5</v>
      </c>
      <c r="M7" s="222"/>
      <c r="N7" s="222"/>
      <c r="O7" s="222"/>
      <c r="P7" s="222"/>
      <c r="Q7" s="222"/>
      <c r="R7" s="222"/>
      <c r="S7" s="222"/>
      <c r="T7" s="13"/>
      <c r="U7" s="13"/>
      <c r="V7" s="13"/>
      <c r="W7" s="13"/>
    </row>
    <row r="8" spans="1:23" ht="20.100000000000001" customHeight="1">
      <c r="A8" s="30"/>
      <c r="B8" s="30"/>
      <c r="C8" s="219">
        <v>21459</v>
      </c>
      <c r="D8" s="220"/>
      <c r="E8" s="220"/>
      <c r="F8" s="220"/>
      <c r="G8" s="221"/>
      <c r="H8" s="222" t="s">
        <v>516</v>
      </c>
      <c r="I8" s="222"/>
      <c r="J8" s="222"/>
      <c r="K8" s="222"/>
      <c r="L8" s="222">
        <v>1</v>
      </c>
      <c r="M8" s="222"/>
      <c r="N8" s="222"/>
      <c r="O8" s="222"/>
      <c r="P8" s="222"/>
      <c r="Q8" s="222"/>
      <c r="R8" s="222"/>
      <c r="S8" s="222"/>
      <c r="T8" s="13"/>
      <c r="U8" s="13"/>
      <c r="V8" s="13"/>
      <c r="W8" s="13"/>
    </row>
    <row r="9" spans="1:23" ht="20.100000000000001" customHeight="1">
      <c r="A9" s="30"/>
      <c r="B9" s="30"/>
      <c r="C9" s="219">
        <v>21641</v>
      </c>
      <c r="D9" s="220"/>
      <c r="E9" s="220"/>
      <c r="F9" s="220"/>
      <c r="G9" s="221"/>
      <c r="H9" s="222" t="s">
        <v>516</v>
      </c>
      <c r="I9" s="222"/>
      <c r="J9" s="222"/>
      <c r="K9" s="222"/>
      <c r="L9" s="222">
        <v>0.5</v>
      </c>
      <c r="M9" s="222"/>
      <c r="N9" s="222"/>
      <c r="O9" s="222"/>
      <c r="P9" s="222"/>
      <c r="Q9" s="222"/>
      <c r="R9" s="222"/>
      <c r="S9" s="222"/>
      <c r="T9" s="13"/>
      <c r="U9" s="13"/>
      <c r="V9" s="13"/>
      <c r="W9" s="13"/>
    </row>
    <row r="10" spans="1:23" ht="20.100000000000001" customHeight="1">
      <c r="A10" s="30"/>
      <c r="B10" s="30"/>
      <c r="C10" s="219">
        <v>21824</v>
      </c>
      <c r="D10" s="220"/>
      <c r="E10" s="220"/>
      <c r="F10" s="220"/>
      <c r="G10" s="221"/>
      <c r="H10" s="222" t="s">
        <v>516</v>
      </c>
      <c r="I10" s="222"/>
      <c r="J10" s="222"/>
      <c r="K10" s="222"/>
      <c r="L10" s="222">
        <v>1</v>
      </c>
      <c r="M10" s="222"/>
      <c r="N10" s="222"/>
      <c r="O10" s="222"/>
      <c r="P10" s="222"/>
      <c r="Q10" s="222"/>
      <c r="R10" s="222"/>
      <c r="S10" s="222"/>
      <c r="T10" s="13"/>
      <c r="U10" s="13"/>
      <c r="V10" s="13"/>
      <c r="W10" s="13"/>
    </row>
    <row r="11" spans="1:23" ht="20.100000000000001" customHeight="1">
      <c r="A11" s="30"/>
      <c r="B11" s="30"/>
      <c r="C11" s="219">
        <v>22007</v>
      </c>
      <c r="D11" s="220"/>
      <c r="E11" s="220"/>
      <c r="F11" s="220"/>
      <c r="G11" s="221"/>
      <c r="H11" s="222" t="s">
        <v>516</v>
      </c>
      <c r="I11" s="222"/>
      <c r="J11" s="222"/>
      <c r="K11" s="222"/>
      <c r="L11" s="222">
        <v>0.5</v>
      </c>
      <c r="M11" s="222"/>
      <c r="N11" s="222"/>
      <c r="O11" s="222"/>
      <c r="P11" s="222"/>
      <c r="Q11" s="222"/>
      <c r="R11" s="222"/>
      <c r="S11" s="222"/>
      <c r="T11" s="13"/>
      <c r="U11" s="13"/>
      <c r="V11" s="13"/>
      <c r="W11" s="13"/>
    </row>
    <row r="12" spans="1:23" ht="20.100000000000001" customHeight="1">
      <c r="A12" s="30"/>
      <c r="B12" s="30"/>
      <c r="C12" s="219">
        <v>22190</v>
      </c>
      <c r="D12" s="220"/>
      <c r="E12" s="220"/>
      <c r="F12" s="220"/>
      <c r="G12" s="221"/>
      <c r="H12" s="222" t="s">
        <v>516</v>
      </c>
      <c r="I12" s="222"/>
      <c r="J12" s="222"/>
      <c r="K12" s="222"/>
      <c r="L12" s="222">
        <v>1</v>
      </c>
      <c r="M12" s="222"/>
      <c r="N12" s="222"/>
      <c r="O12" s="222"/>
      <c r="P12" s="222"/>
      <c r="Q12" s="222"/>
      <c r="R12" s="222"/>
      <c r="S12" s="222"/>
      <c r="T12" s="13"/>
      <c r="U12" s="13"/>
      <c r="V12" s="13"/>
      <c r="W12" s="13"/>
    </row>
    <row r="13" spans="1:23" ht="20.100000000000001" customHeight="1">
      <c r="A13" s="30"/>
      <c r="B13" s="30"/>
      <c r="C13" s="219">
        <v>22372</v>
      </c>
      <c r="D13" s="223"/>
      <c r="E13" s="223"/>
      <c r="F13" s="223"/>
      <c r="G13" s="224"/>
      <c r="H13" s="222" t="s">
        <v>516</v>
      </c>
      <c r="I13" s="222"/>
      <c r="J13" s="222"/>
      <c r="K13" s="222"/>
      <c r="L13" s="222">
        <v>0.5</v>
      </c>
      <c r="M13" s="222"/>
      <c r="N13" s="222"/>
      <c r="O13" s="225"/>
      <c r="P13" s="222"/>
      <c r="Q13" s="222"/>
      <c r="R13" s="222"/>
      <c r="S13" s="222"/>
      <c r="T13" s="13"/>
      <c r="U13" s="13"/>
      <c r="V13" s="13"/>
      <c r="W13" s="13"/>
    </row>
    <row r="14" spans="1:23" ht="20.100000000000001" customHeight="1">
      <c r="A14" s="30"/>
      <c r="B14" s="30"/>
      <c r="C14" s="226">
        <v>22555</v>
      </c>
      <c r="D14" s="222"/>
      <c r="E14" s="222"/>
      <c r="F14" s="222"/>
      <c r="G14" s="222"/>
      <c r="H14" s="222" t="s">
        <v>516</v>
      </c>
      <c r="I14" s="222"/>
      <c r="J14" s="222"/>
      <c r="K14" s="222"/>
      <c r="L14" s="222">
        <v>1</v>
      </c>
      <c r="M14" s="222"/>
      <c r="N14" s="222"/>
      <c r="O14" s="225"/>
      <c r="P14" s="222"/>
      <c r="Q14" s="222"/>
      <c r="R14" s="222"/>
      <c r="S14" s="222"/>
      <c r="T14" s="13"/>
      <c r="U14" s="13"/>
      <c r="V14" s="13"/>
      <c r="W14" s="13"/>
    </row>
    <row r="15" spans="1:23" ht="13.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8"/>
    </row>
    <row r="16" spans="1:23" ht="21.75" customHeight="1">
      <c r="A16" s="27"/>
      <c r="B16" s="202" t="s">
        <v>492</v>
      </c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</row>
    <row r="17" spans="1:22" ht="20.100000000000001" customHeight="1">
      <c r="A17" s="8"/>
      <c r="B17" s="33"/>
      <c r="C17" s="210" t="str">
        <f>"1.2.1  ปฏิบัติการสอนตลอดปีการศึกษา " &amp; ปก!N9</f>
        <v>1.2.1  ปฏิบัติการสอนตลอดปีการศึกษา 2562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9.9499999999999993" customHeight="1">
      <c r="A18" s="8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20.100000000000001" customHeight="1">
      <c r="A19" s="8"/>
      <c r="B19" s="28"/>
      <c r="C19" s="203" t="s">
        <v>65</v>
      </c>
      <c r="D19" s="203" t="s">
        <v>71</v>
      </c>
      <c r="E19" s="203"/>
      <c r="F19" s="203"/>
      <c r="G19" s="203" t="s">
        <v>72</v>
      </c>
      <c r="H19" s="203"/>
      <c r="I19" s="203"/>
      <c r="J19" s="203"/>
      <c r="K19" s="203"/>
      <c r="L19" s="203"/>
      <c r="M19" s="203"/>
      <c r="N19" s="203"/>
      <c r="O19" s="203" t="s">
        <v>73</v>
      </c>
      <c r="P19" s="203"/>
      <c r="Q19" s="204" t="s">
        <v>74</v>
      </c>
      <c r="R19" s="204"/>
      <c r="S19" s="204" t="s">
        <v>75</v>
      </c>
      <c r="T19" s="204"/>
      <c r="U19" s="204"/>
      <c r="V19" s="204"/>
    </row>
    <row r="20" spans="1:22" ht="20.100000000000001" customHeight="1">
      <c r="A20" s="8"/>
      <c r="B20" s="28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4"/>
      <c r="R20" s="204"/>
      <c r="S20" s="204"/>
      <c r="T20" s="204"/>
      <c r="U20" s="204"/>
      <c r="V20" s="204"/>
    </row>
    <row r="21" spans="1:22" ht="30" customHeight="1">
      <c r="A21" s="8"/>
      <c r="B21" s="28"/>
      <c r="C21" s="211" t="s">
        <v>76</v>
      </c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</row>
    <row r="22" spans="1:22" ht="20.100000000000001" customHeight="1">
      <c r="A22" s="8"/>
      <c r="B22" s="28"/>
      <c r="C22" s="36">
        <v>1</v>
      </c>
      <c r="D22" s="205" t="s">
        <v>347</v>
      </c>
      <c r="E22" s="206"/>
      <c r="F22" s="207"/>
      <c r="G22" s="212" t="s">
        <v>348</v>
      </c>
      <c r="H22" s="213"/>
      <c r="I22" s="213"/>
      <c r="J22" s="213"/>
      <c r="K22" s="213"/>
      <c r="L22" s="213"/>
      <c r="M22" s="213"/>
      <c r="N22" s="214"/>
      <c r="O22" s="208" t="s">
        <v>445</v>
      </c>
      <c r="P22" s="209"/>
      <c r="Q22" s="208">
        <v>2</v>
      </c>
      <c r="R22" s="209"/>
      <c r="S22" s="208">
        <v>6</v>
      </c>
      <c r="T22" s="215"/>
      <c r="U22" s="215"/>
      <c r="V22" s="209"/>
    </row>
    <row r="23" spans="1:22" ht="20.100000000000001" customHeight="1">
      <c r="A23" s="8"/>
      <c r="B23" s="28"/>
      <c r="C23" s="36">
        <f>C22+1</f>
        <v>2</v>
      </c>
      <c r="D23" s="205" t="s">
        <v>349</v>
      </c>
      <c r="E23" s="206"/>
      <c r="F23" s="207"/>
      <c r="G23" s="212" t="s">
        <v>350</v>
      </c>
      <c r="H23" s="213"/>
      <c r="I23" s="213"/>
      <c r="J23" s="213"/>
      <c r="K23" s="213"/>
      <c r="L23" s="213"/>
      <c r="M23" s="213"/>
      <c r="N23" s="214"/>
      <c r="O23" s="208" t="s">
        <v>351</v>
      </c>
      <c r="P23" s="209"/>
      <c r="Q23" s="208">
        <v>3</v>
      </c>
      <c r="R23" s="209"/>
      <c r="S23" s="208">
        <v>9</v>
      </c>
      <c r="T23" s="215"/>
      <c r="U23" s="215"/>
      <c r="V23" s="209"/>
    </row>
    <row r="24" spans="1:22" ht="20.100000000000001" customHeight="1">
      <c r="A24" s="8"/>
      <c r="B24" s="28"/>
      <c r="C24" s="36">
        <f t="shared" ref="C24:C27" si="0">C23+1</f>
        <v>3</v>
      </c>
      <c r="D24" s="205"/>
      <c r="E24" s="206"/>
      <c r="F24" s="207"/>
      <c r="G24" s="212"/>
      <c r="H24" s="213"/>
      <c r="I24" s="213"/>
      <c r="J24" s="213"/>
      <c r="K24" s="213"/>
      <c r="L24" s="213"/>
      <c r="M24" s="213"/>
      <c r="N24" s="214"/>
      <c r="O24" s="208"/>
      <c r="P24" s="209"/>
      <c r="Q24" s="208"/>
      <c r="R24" s="209"/>
      <c r="S24" s="208"/>
      <c r="T24" s="215"/>
      <c r="U24" s="215"/>
      <c r="V24" s="209"/>
    </row>
    <row r="25" spans="1:22" ht="20.100000000000001" customHeight="1">
      <c r="A25" s="8"/>
      <c r="B25" s="28"/>
      <c r="C25" s="36">
        <f t="shared" si="0"/>
        <v>4</v>
      </c>
      <c r="D25" s="205"/>
      <c r="E25" s="206"/>
      <c r="F25" s="207"/>
      <c r="G25" s="212"/>
      <c r="H25" s="213"/>
      <c r="I25" s="213"/>
      <c r="J25" s="213"/>
      <c r="K25" s="213"/>
      <c r="L25" s="213"/>
      <c r="M25" s="213"/>
      <c r="N25" s="214"/>
      <c r="O25" s="208"/>
      <c r="P25" s="209"/>
      <c r="Q25" s="208"/>
      <c r="R25" s="209"/>
      <c r="S25" s="208"/>
      <c r="T25" s="215"/>
      <c r="U25" s="215"/>
      <c r="V25" s="209"/>
    </row>
    <row r="26" spans="1:22" ht="20.100000000000001" customHeight="1">
      <c r="A26" s="8"/>
      <c r="B26" s="28"/>
      <c r="C26" s="36">
        <f t="shared" si="0"/>
        <v>5</v>
      </c>
      <c r="D26" s="205"/>
      <c r="E26" s="206"/>
      <c r="F26" s="207"/>
      <c r="G26" s="212"/>
      <c r="H26" s="213"/>
      <c r="I26" s="213"/>
      <c r="J26" s="213"/>
      <c r="K26" s="213"/>
      <c r="L26" s="213"/>
      <c r="M26" s="213"/>
      <c r="N26" s="214"/>
      <c r="O26" s="208"/>
      <c r="P26" s="209"/>
      <c r="Q26" s="208"/>
      <c r="R26" s="209"/>
      <c r="S26" s="208"/>
      <c r="T26" s="215"/>
      <c r="U26" s="215"/>
      <c r="V26" s="209"/>
    </row>
    <row r="27" spans="1:22" ht="20.100000000000001" customHeight="1">
      <c r="A27" s="8"/>
      <c r="B27" s="28"/>
      <c r="C27" s="36">
        <f t="shared" si="0"/>
        <v>6</v>
      </c>
      <c r="D27" s="205"/>
      <c r="E27" s="206"/>
      <c r="F27" s="207"/>
      <c r="G27" s="212"/>
      <c r="H27" s="213"/>
      <c r="I27" s="213"/>
      <c r="J27" s="213"/>
      <c r="K27" s="213"/>
      <c r="L27" s="213"/>
      <c r="M27" s="213"/>
      <c r="N27" s="214"/>
      <c r="O27" s="208"/>
      <c r="P27" s="209"/>
      <c r="Q27" s="208"/>
      <c r="R27" s="209"/>
      <c r="S27" s="208"/>
      <c r="T27" s="215"/>
      <c r="U27" s="215"/>
      <c r="V27" s="209"/>
    </row>
    <row r="28" spans="1:22" ht="20.100000000000001" customHeight="1">
      <c r="A28" s="33"/>
      <c r="B28" s="8"/>
      <c r="C28" s="216" t="s">
        <v>66</v>
      </c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8"/>
      <c r="Q28" s="177">
        <f>SUM(Q22:Q27)</f>
        <v>5</v>
      </c>
      <c r="R28" s="179"/>
      <c r="S28" s="177">
        <f>SUM(S22:S27)</f>
        <v>15</v>
      </c>
      <c r="T28" s="178"/>
      <c r="U28" s="178"/>
      <c r="V28" s="179"/>
    </row>
    <row r="29" spans="1:22" ht="30" customHeight="1">
      <c r="A29" s="33"/>
      <c r="B29" s="8"/>
      <c r="C29" s="211" t="s">
        <v>77</v>
      </c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</row>
    <row r="30" spans="1:22" ht="20.100000000000001" customHeight="1">
      <c r="A30" s="30"/>
      <c r="B30" s="8"/>
      <c r="C30" s="36">
        <v>1</v>
      </c>
      <c r="D30" s="205" t="s">
        <v>352</v>
      </c>
      <c r="E30" s="206"/>
      <c r="F30" s="207"/>
      <c r="G30" s="212" t="s">
        <v>354</v>
      </c>
      <c r="H30" s="213"/>
      <c r="I30" s="213"/>
      <c r="J30" s="213"/>
      <c r="K30" s="213"/>
      <c r="L30" s="213"/>
      <c r="M30" s="213"/>
      <c r="N30" s="214"/>
      <c r="O30" s="208" t="s">
        <v>445</v>
      </c>
      <c r="P30" s="209"/>
      <c r="Q30" s="208">
        <v>2</v>
      </c>
      <c r="R30" s="209"/>
      <c r="S30" s="208">
        <v>6</v>
      </c>
      <c r="T30" s="215"/>
      <c r="U30" s="215"/>
      <c r="V30" s="209"/>
    </row>
    <row r="31" spans="1:22" ht="20.100000000000001" customHeight="1">
      <c r="A31" s="30"/>
      <c r="B31" s="8"/>
      <c r="C31" s="36">
        <f>C30+1</f>
        <v>2</v>
      </c>
      <c r="D31" s="205" t="s">
        <v>353</v>
      </c>
      <c r="E31" s="206"/>
      <c r="F31" s="207"/>
      <c r="G31" s="212" t="s">
        <v>355</v>
      </c>
      <c r="H31" s="213"/>
      <c r="I31" s="213"/>
      <c r="J31" s="213"/>
      <c r="K31" s="213"/>
      <c r="L31" s="213"/>
      <c r="M31" s="213"/>
      <c r="N31" s="214"/>
      <c r="O31" s="208" t="s">
        <v>351</v>
      </c>
      <c r="P31" s="209"/>
      <c r="Q31" s="208">
        <v>3</v>
      </c>
      <c r="R31" s="209"/>
      <c r="S31" s="208">
        <v>9</v>
      </c>
      <c r="T31" s="215"/>
      <c r="U31" s="215"/>
      <c r="V31" s="209"/>
    </row>
    <row r="32" spans="1:22" ht="20.100000000000001" customHeight="1">
      <c r="A32" s="30"/>
      <c r="B32" s="8"/>
      <c r="C32" s="36">
        <f t="shared" ref="C32:C35" si="1">C31+1</f>
        <v>3</v>
      </c>
      <c r="D32" s="205"/>
      <c r="E32" s="206"/>
      <c r="F32" s="207"/>
      <c r="G32" s="212"/>
      <c r="H32" s="213"/>
      <c r="I32" s="213"/>
      <c r="J32" s="213"/>
      <c r="K32" s="213"/>
      <c r="L32" s="213"/>
      <c r="M32" s="213"/>
      <c r="N32" s="214"/>
      <c r="O32" s="208"/>
      <c r="P32" s="209"/>
      <c r="Q32" s="208"/>
      <c r="R32" s="209"/>
      <c r="S32" s="208"/>
      <c r="T32" s="215"/>
      <c r="U32" s="215"/>
      <c r="V32" s="209"/>
    </row>
    <row r="33" spans="1:22" ht="20.100000000000001" customHeight="1">
      <c r="A33" s="30"/>
      <c r="B33" s="8"/>
      <c r="C33" s="36">
        <f t="shared" si="1"/>
        <v>4</v>
      </c>
      <c r="D33" s="205"/>
      <c r="E33" s="206"/>
      <c r="F33" s="207"/>
      <c r="G33" s="212"/>
      <c r="H33" s="213"/>
      <c r="I33" s="213"/>
      <c r="J33" s="213"/>
      <c r="K33" s="213"/>
      <c r="L33" s="213"/>
      <c r="M33" s="213"/>
      <c r="N33" s="214"/>
      <c r="O33" s="208"/>
      <c r="P33" s="209"/>
      <c r="Q33" s="208"/>
      <c r="R33" s="209"/>
      <c r="S33" s="208"/>
      <c r="T33" s="215"/>
      <c r="U33" s="215"/>
      <c r="V33" s="209"/>
    </row>
    <row r="34" spans="1:22" ht="20.100000000000001" customHeight="1">
      <c r="A34" s="30"/>
      <c r="B34" s="8"/>
      <c r="C34" s="36">
        <f t="shared" si="1"/>
        <v>5</v>
      </c>
      <c r="D34" s="205"/>
      <c r="E34" s="206"/>
      <c r="F34" s="207"/>
      <c r="G34" s="212"/>
      <c r="H34" s="213"/>
      <c r="I34" s="213"/>
      <c r="J34" s="213"/>
      <c r="K34" s="213"/>
      <c r="L34" s="213"/>
      <c r="M34" s="213"/>
      <c r="N34" s="214"/>
      <c r="O34" s="208"/>
      <c r="P34" s="209"/>
      <c r="Q34" s="208"/>
      <c r="R34" s="209"/>
      <c r="S34" s="208"/>
      <c r="T34" s="215"/>
      <c r="U34" s="215"/>
      <c r="V34" s="209"/>
    </row>
    <row r="35" spans="1:22" ht="20.100000000000001" customHeight="1">
      <c r="A35" s="30"/>
      <c r="B35" s="8"/>
      <c r="C35" s="36">
        <f t="shared" si="1"/>
        <v>6</v>
      </c>
      <c r="D35" s="205"/>
      <c r="E35" s="206"/>
      <c r="F35" s="207"/>
      <c r="G35" s="212"/>
      <c r="H35" s="213"/>
      <c r="I35" s="213"/>
      <c r="J35" s="213"/>
      <c r="K35" s="213"/>
      <c r="L35" s="213"/>
      <c r="M35" s="213"/>
      <c r="N35" s="214"/>
      <c r="O35" s="208"/>
      <c r="P35" s="209"/>
      <c r="Q35" s="208"/>
      <c r="R35" s="209"/>
      <c r="S35" s="208"/>
      <c r="T35" s="215"/>
      <c r="U35" s="215"/>
      <c r="V35" s="209"/>
    </row>
    <row r="36" spans="1:22" ht="20.100000000000001" customHeight="1">
      <c r="A36" s="33"/>
      <c r="B36" s="8"/>
      <c r="C36" s="216" t="s">
        <v>66</v>
      </c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8"/>
      <c r="Q36" s="177">
        <f>SUM(Q30:Q35)</f>
        <v>5</v>
      </c>
      <c r="R36" s="179"/>
      <c r="S36" s="177">
        <f>SUM(S30:S35)</f>
        <v>15</v>
      </c>
      <c r="T36" s="178"/>
      <c r="U36" s="178"/>
      <c r="V36" s="179"/>
    </row>
    <row r="37" spans="1:22" ht="20.100000000000001" customHeight="1">
      <c r="A37" s="33"/>
      <c r="B37" s="8"/>
      <c r="C37" s="32"/>
      <c r="D37" s="34"/>
      <c r="E37" s="34"/>
      <c r="F37" s="34"/>
      <c r="G37" s="34"/>
      <c r="H37" s="3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121">
    <mergeCell ref="C8:G8"/>
    <mergeCell ref="H8:K8"/>
    <mergeCell ref="L8:N8"/>
    <mergeCell ref="O4:S4"/>
    <mergeCell ref="O7:S7"/>
    <mergeCell ref="O8:S8"/>
    <mergeCell ref="C5:G5"/>
    <mergeCell ref="C6:G6"/>
    <mergeCell ref="H5:K5"/>
    <mergeCell ref="H6:K6"/>
    <mergeCell ref="L5:N5"/>
    <mergeCell ref="L6:N6"/>
    <mergeCell ref="O5:S5"/>
    <mergeCell ref="O6:S6"/>
    <mergeCell ref="C4:G4"/>
    <mergeCell ref="H4:K4"/>
    <mergeCell ref="L4:N4"/>
    <mergeCell ref="C7:G7"/>
    <mergeCell ref="H7:K7"/>
    <mergeCell ref="L7:N7"/>
    <mergeCell ref="C9:G9"/>
    <mergeCell ref="H9:K9"/>
    <mergeCell ref="L9:N9"/>
    <mergeCell ref="O9:S9"/>
    <mergeCell ref="C10:G10"/>
    <mergeCell ref="H10:K10"/>
    <mergeCell ref="L10:N10"/>
    <mergeCell ref="O10:S10"/>
    <mergeCell ref="C11:G11"/>
    <mergeCell ref="H11:K11"/>
    <mergeCell ref="L11:N11"/>
    <mergeCell ref="O11:S11"/>
    <mergeCell ref="C12:G12"/>
    <mergeCell ref="H12:K12"/>
    <mergeCell ref="L12:N12"/>
    <mergeCell ref="O12:S12"/>
    <mergeCell ref="C13:G13"/>
    <mergeCell ref="H13:K13"/>
    <mergeCell ref="L13:N13"/>
    <mergeCell ref="O13:S13"/>
    <mergeCell ref="C14:G14"/>
    <mergeCell ref="H14:K14"/>
    <mergeCell ref="L14:N14"/>
    <mergeCell ref="O14:S14"/>
    <mergeCell ref="C36:P36"/>
    <mergeCell ref="Q36:R36"/>
    <mergeCell ref="S36:V36"/>
    <mergeCell ref="D2:W2"/>
    <mergeCell ref="D35:F35"/>
    <mergeCell ref="G35:N35"/>
    <mergeCell ref="O35:P35"/>
    <mergeCell ref="Q35:R35"/>
    <mergeCell ref="S35:V35"/>
    <mergeCell ref="D33:F33"/>
    <mergeCell ref="G33:N33"/>
    <mergeCell ref="O33:P33"/>
    <mergeCell ref="Q33:R33"/>
    <mergeCell ref="S33:V33"/>
    <mergeCell ref="D34:F34"/>
    <mergeCell ref="G34:N34"/>
    <mergeCell ref="O34:P34"/>
    <mergeCell ref="Q34:R34"/>
    <mergeCell ref="S34:V34"/>
    <mergeCell ref="Q31:R31"/>
    <mergeCell ref="S31:V31"/>
    <mergeCell ref="D32:F32"/>
    <mergeCell ref="G32:N32"/>
    <mergeCell ref="O32:P32"/>
    <mergeCell ref="S22:V22"/>
    <mergeCell ref="S23:V23"/>
    <mergeCell ref="S24:V24"/>
    <mergeCell ref="S25:V25"/>
    <mergeCell ref="S26:V26"/>
    <mergeCell ref="S27:V27"/>
    <mergeCell ref="C28:P28"/>
    <mergeCell ref="Q28:R28"/>
    <mergeCell ref="Q32:R32"/>
    <mergeCell ref="S32:V32"/>
    <mergeCell ref="C29:V29"/>
    <mergeCell ref="D30:F30"/>
    <mergeCell ref="G30:N30"/>
    <mergeCell ref="O30:P30"/>
    <mergeCell ref="Q30:R30"/>
    <mergeCell ref="S30:V30"/>
    <mergeCell ref="D31:F31"/>
    <mergeCell ref="G31:N31"/>
    <mergeCell ref="O31:P31"/>
    <mergeCell ref="G22:N22"/>
    <mergeCell ref="G23:N23"/>
    <mergeCell ref="G24:N24"/>
    <mergeCell ref="G25:N25"/>
    <mergeCell ref="G26:N26"/>
    <mergeCell ref="G27:N27"/>
    <mergeCell ref="O24:P24"/>
    <mergeCell ref="Q24:R24"/>
    <mergeCell ref="O25:P25"/>
    <mergeCell ref="Q25:R25"/>
    <mergeCell ref="B16:V16"/>
    <mergeCell ref="O19:P20"/>
    <mergeCell ref="Q19:R20"/>
    <mergeCell ref="S19:V20"/>
    <mergeCell ref="S28:V28"/>
    <mergeCell ref="D26:F26"/>
    <mergeCell ref="Q27:R27"/>
    <mergeCell ref="D22:F22"/>
    <mergeCell ref="D24:F24"/>
    <mergeCell ref="C17:M17"/>
    <mergeCell ref="C19:C20"/>
    <mergeCell ref="D19:F20"/>
    <mergeCell ref="G19:N20"/>
    <mergeCell ref="O22:P22"/>
    <mergeCell ref="Q22:R22"/>
    <mergeCell ref="O23:P23"/>
    <mergeCell ref="Q23:R23"/>
    <mergeCell ref="C21:V21"/>
    <mergeCell ref="D23:F23"/>
    <mergeCell ref="D25:F25"/>
    <mergeCell ref="D27:F27"/>
    <mergeCell ref="O26:P26"/>
    <mergeCell ref="Q26:R26"/>
    <mergeCell ref="O27:P2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25" zoomScaleNormal="100" workbookViewId="0">
      <selection activeCell="D34" sqref="D34:N3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3</v>
      </c>
    </row>
    <row r="2" spans="1:22" ht="20.100000000000001" customHeight="1">
      <c r="A2" s="27"/>
      <c r="B2" s="33"/>
      <c r="C2" s="210" t="str">
        <f>"1.2.2   กิจกรรมพัฒนาผู้เรียน ที่ปฏิบัติการพัฒนาผู้เรียนตลอดปีการศึกษา  " &amp; ปก!N9</f>
        <v>1.2.2   กิจกรรมพัฒนาผู้เรียน ที่ปฏิบัติการพัฒนาผู้เรียนตลอดปีการศึกษา  2562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33"/>
      <c r="V2" s="33"/>
    </row>
    <row r="3" spans="1:22" ht="9.9499999999999993" customHeight="1">
      <c r="A3" s="27"/>
      <c r="B3" s="33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3"/>
      <c r="V3" s="33"/>
    </row>
    <row r="4" spans="1:22" ht="20.100000000000001" customHeight="1">
      <c r="A4" s="8"/>
      <c r="B4" s="33"/>
      <c r="C4" s="234" t="s">
        <v>65</v>
      </c>
      <c r="D4" s="234" t="s">
        <v>82</v>
      </c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04" t="s">
        <v>78</v>
      </c>
      <c r="P4" s="204"/>
      <c r="Q4" s="204" t="s">
        <v>79</v>
      </c>
      <c r="R4" s="204"/>
      <c r="S4" s="204" t="s">
        <v>79</v>
      </c>
      <c r="T4" s="204"/>
      <c r="U4" s="204"/>
      <c r="V4" s="204"/>
    </row>
    <row r="5" spans="1:22" ht="20.100000000000001" customHeight="1">
      <c r="A5" s="8"/>
      <c r="B5" s="28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04"/>
      <c r="P5" s="204"/>
      <c r="Q5" s="204"/>
      <c r="R5" s="204"/>
      <c r="S5" s="204" t="s">
        <v>80</v>
      </c>
      <c r="T5" s="204"/>
      <c r="U5" s="204" t="s">
        <v>81</v>
      </c>
      <c r="V5" s="204"/>
    </row>
    <row r="6" spans="1:22" ht="20.100000000000001" customHeight="1">
      <c r="A6" s="8"/>
      <c r="B6" s="28"/>
      <c r="C6" s="37">
        <v>1</v>
      </c>
      <c r="D6" s="229" t="s">
        <v>83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37" t="s">
        <v>356</v>
      </c>
      <c r="P6" s="237"/>
      <c r="Q6" s="236">
        <v>280</v>
      </c>
      <c r="R6" s="236"/>
      <c r="S6" s="236">
        <v>280</v>
      </c>
      <c r="T6" s="236"/>
      <c r="U6" s="236">
        <v>0</v>
      </c>
      <c r="V6" s="236"/>
    </row>
    <row r="7" spans="1:22" ht="20.100000000000001" customHeight="1">
      <c r="A7" s="8"/>
      <c r="B7" s="28"/>
      <c r="C7" s="37">
        <f>C6+1</f>
        <v>2</v>
      </c>
      <c r="D7" s="229" t="s">
        <v>84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37" t="s">
        <v>404</v>
      </c>
      <c r="P7" s="237"/>
      <c r="Q7" s="236">
        <v>37</v>
      </c>
      <c r="R7" s="236"/>
      <c r="S7" s="236">
        <v>37</v>
      </c>
      <c r="T7" s="236"/>
      <c r="U7" s="236">
        <v>0</v>
      </c>
      <c r="V7" s="236"/>
    </row>
    <row r="8" spans="1:22" ht="20.100000000000001" customHeight="1">
      <c r="A8" s="8"/>
      <c r="B8" s="28"/>
      <c r="C8" s="37">
        <f t="shared" ref="C8:C11" si="0">C7+1</f>
        <v>3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42"/>
      <c r="P8" s="242"/>
      <c r="Q8" s="238"/>
      <c r="R8" s="238"/>
      <c r="S8" s="238"/>
      <c r="T8" s="238"/>
      <c r="U8" s="238"/>
      <c r="V8" s="238"/>
    </row>
    <row r="9" spans="1:22" ht="20.100000000000001" customHeight="1">
      <c r="A9" s="8"/>
      <c r="B9" s="28"/>
      <c r="C9" s="37">
        <f t="shared" si="0"/>
        <v>4</v>
      </c>
      <c r="D9" s="239"/>
      <c r="E9" s="240"/>
      <c r="F9" s="240"/>
      <c r="G9" s="240"/>
      <c r="H9" s="240"/>
      <c r="I9" s="240"/>
      <c r="J9" s="240"/>
      <c r="K9" s="240"/>
      <c r="L9" s="240"/>
      <c r="M9" s="240"/>
      <c r="N9" s="241"/>
      <c r="O9" s="237"/>
      <c r="P9" s="237"/>
      <c r="Q9" s="236"/>
      <c r="R9" s="236"/>
      <c r="S9" s="236"/>
      <c r="T9" s="236"/>
      <c r="U9" s="236"/>
      <c r="V9" s="236"/>
    </row>
    <row r="10" spans="1:22" ht="20.100000000000001" customHeight="1">
      <c r="A10" s="8"/>
      <c r="B10" s="28"/>
      <c r="C10" s="37">
        <f t="shared" si="0"/>
        <v>5</v>
      </c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7"/>
      <c r="P10" s="237"/>
      <c r="Q10" s="236"/>
      <c r="R10" s="236"/>
      <c r="S10" s="236"/>
      <c r="T10" s="236"/>
      <c r="U10" s="236"/>
      <c r="V10" s="236"/>
    </row>
    <row r="11" spans="1:22" ht="20.100000000000001" customHeight="1">
      <c r="A11" s="8"/>
      <c r="B11" s="28"/>
      <c r="C11" s="37">
        <f t="shared" si="0"/>
        <v>6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7"/>
      <c r="P11" s="237"/>
      <c r="Q11" s="236"/>
      <c r="R11" s="236"/>
      <c r="S11" s="236"/>
      <c r="T11" s="236"/>
      <c r="U11" s="236"/>
      <c r="V11" s="236"/>
    </row>
    <row r="12" spans="1:22" ht="20.100000000000001" customHeight="1">
      <c r="A12" s="8"/>
      <c r="B12" s="28"/>
      <c r="C12" s="35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/>
      <c r="P12" s="28"/>
      <c r="Q12" s="28"/>
      <c r="R12" s="28"/>
      <c r="S12" s="28"/>
      <c r="T12" s="28"/>
      <c r="U12" s="28"/>
      <c r="V12" s="28"/>
    </row>
    <row r="13" spans="1:22" ht="20.100000000000001" customHeight="1">
      <c r="A13" s="8"/>
      <c r="B13" s="28"/>
      <c r="C13" s="210" t="s">
        <v>493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8"/>
      <c r="V13" s="28"/>
    </row>
    <row r="14" spans="1:22" ht="9.9499999999999993" customHeight="1">
      <c r="A14" s="8"/>
      <c r="B14" s="28"/>
      <c r="C14" s="35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8"/>
      <c r="P14" s="28"/>
      <c r="Q14" s="28"/>
      <c r="R14" s="28"/>
      <c r="S14" s="28"/>
      <c r="T14" s="28"/>
      <c r="U14" s="28"/>
      <c r="V14" s="28"/>
    </row>
    <row r="15" spans="1:22" ht="20.100000000000001" customHeight="1">
      <c r="A15" s="8"/>
      <c r="B15" s="28"/>
      <c r="C15" s="249" t="s">
        <v>65</v>
      </c>
      <c r="D15" s="243" t="s">
        <v>85</v>
      </c>
      <c r="E15" s="244"/>
      <c r="F15" s="244"/>
      <c r="G15" s="244"/>
      <c r="H15" s="244"/>
      <c r="I15" s="244"/>
      <c r="J15" s="244"/>
      <c r="K15" s="245"/>
      <c r="L15" s="211" t="s">
        <v>79</v>
      </c>
      <c r="M15" s="211"/>
      <c r="N15" s="211"/>
      <c r="O15" s="211"/>
      <c r="P15" s="211"/>
      <c r="Q15" s="211"/>
      <c r="R15" s="203" t="s">
        <v>88</v>
      </c>
      <c r="S15" s="203"/>
      <c r="T15" s="203"/>
      <c r="U15" s="203"/>
      <c r="V15" s="203"/>
    </row>
    <row r="16" spans="1:22" ht="20.100000000000001" customHeight="1">
      <c r="A16" s="8"/>
      <c r="B16" s="28"/>
      <c r="C16" s="250"/>
      <c r="D16" s="246"/>
      <c r="E16" s="247"/>
      <c r="F16" s="247"/>
      <c r="G16" s="247"/>
      <c r="H16" s="247"/>
      <c r="I16" s="247"/>
      <c r="J16" s="247"/>
      <c r="K16" s="248"/>
      <c r="L16" s="211" t="s">
        <v>86</v>
      </c>
      <c r="M16" s="211"/>
      <c r="N16" s="211"/>
      <c r="O16" s="211" t="s">
        <v>87</v>
      </c>
      <c r="P16" s="211"/>
      <c r="Q16" s="211"/>
      <c r="R16" s="203"/>
      <c r="S16" s="203"/>
      <c r="T16" s="203"/>
      <c r="U16" s="203"/>
      <c r="V16" s="203"/>
    </row>
    <row r="17" spans="1:22" ht="20.100000000000001" customHeight="1">
      <c r="A17" s="30"/>
      <c r="B17" s="28"/>
      <c r="C17" s="36">
        <v>1</v>
      </c>
      <c r="D17" s="230" t="s">
        <v>438</v>
      </c>
      <c r="E17" s="231"/>
      <c r="F17" s="231"/>
      <c r="G17" s="231"/>
      <c r="H17" s="231"/>
      <c r="I17" s="231"/>
      <c r="J17" s="231"/>
      <c r="K17" s="232"/>
      <c r="L17" s="233">
        <v>12</v>
      </c>
      <c r="M17" s="233"/>
      <c r="N17" s="233"/>
      <c r="O17" s="237">
        <v>23</v>
      </c>
      <c r="P17" s="237"/>
      <c r="Q17" s="237"/>
      <c r="R17" s="233">
        <f>IF(SUM(L17:Q17)=0,"",SUM(L17:Q17))</f>
        <v>35</v>
      </c>
      <c r="S17" s="233"/>
      <c r="T17" s="233"/>
      <c r="U17" s="233"/>
      <c r="V17" s="233"/>
    </row>
    <row r="18" spans="1:22" ht="20.100000000000001" customHeight="1">
      <c r="A18" s="30"/>
      <c r="B18" s="8"/>
      <c r="C18" s="36">
        <v>2</v>
      </c>
      <c r="D18" s="230"/>
      <c r="E18" s="231"/>
      <c r="F18" s="231"/>
      <c r="G18" s="231"/>
      <c r="H18" s="231"/>
      <c r="I18" s="231"/>
      <c r="J18" s="231"/>
      <c r="K18" s="232"/>
      <c r="L18" s="233"/>
      <c r="M18" s="233"/>
      <c r="N18" s="233"/>
      <c r="O18" s="237"/>
      <c r="P18" s="237"/>
      <c r="Q18" s="237"/>
      <c r="R18" s="251" t="str">
        <f t="shared" ref="R18:R19" si="1">IF(SUM(L18:Q18)=0,"",SUM(L18:Q18))</f>
        <v/>
      </c>
      <c r="S18" s="251"/>
      <c r="T18" s="251"/>
      <c r="U18" s="251"/>
      <c r="V18" s="251"/>
    </row>
    <row r="19" spans="1:22" ht="20.100000000000001" customHeight="1">
      <c r="A19" s="33"/>
      <c r="B19" s="8"/>
      <c r="C19" s="36">
        <v>3</v>
      </c>
      <c r="D19" s="230"/>
      <c r="E19" s="231"/>
      <c r="F19" s="231"/>
      <c r="G19" s="231"/>
      <c r="H19" s="231"/>
      <c r="I19" s="231"/>
      <c r="J19" s="231"/>
      <c r="K19" s="232"/>
      <c r="L19" s="233"/>
      <c r="M19" s="233"/>
      <c r="N19" s="233"/>
      <c r="O19" s="237"/>
      <c r="P19" s="237"/>
      <c r="Q19" s="237"/>
      <c r="R19" s="251" t="str">
        <f t="shared" si="1"/>
        <v/>
      </c>
      <c r="S19" s="251"/>
      <c r="T19" s="251"/>
      <c r="U19" s="251"/>
      <c r="V19" s="251"/>
    </row>
    <row r="20" spans="1:22" ht="20.100000000000001" customHeight="1">
      <c r="A20" s="33"/>
      <c r="B20" s="8"/>
      <c r="C20" s="36">
        <v>4</v>
      </c>
      <c r="D20" s="230"/>
      <c r="E20" s="231"/>
      <c r="F20" s="231"/>
      <c r="G20" s="231"/>
      <c r="H20" s="231"/>
      <c r="I20" s="231"/>
      <c r="J20" s="231"/>
      <c r="K20" s="232"/>
      <c r="L20" s="233"/>
      <c r="M20" s="233"/>
      <c r="N20" s="233"/>
      <c r="O20" s="237"/>
      <c r="P20" s="237"/>
      <c r="Q20" s="237"/>
      <c r="R20" s="251" t="str">
        <f t="shared" ref="R20:R21" si="2">IF(SUM(L20:Q20)=0,"",SUM(L20:Q20))</f>
        <v/>
      </c>
      <c r="S20" s="251"/>
      <c r="T20" s="251"/>
      <c r="U20" s="251"/>
      <c r="V20" s="251"/>
    </row>
    <row r="21" spans="1:22" ht="20.100000000000001" customHeight="1">
      <c r="A21" s="33"/>
      <c r="B21" s="8"/>
      <c r="C21" s="36">
        <v>5</v>
      </c>
      <c r="D21" s="230"/>
      <c r="E21" s="231"/>
      <c r="F21" s="231"/>
      <c r="G21" s="231"/>
      <c r="H21" s="231"/>
      <c r="I21" s="231"/>
      <c r="J21" s="231"/>
      <c r="K21" s="232"/>
      <c r="L21" s="233"/>
      <c r="M21" s="233"/>
      <c r="N21" s="233"/>
      <c r="O21" s="237"/>
      <c r="P21" s="237"/>
      <c r="Q21" s="237"/>
      <c r="R21" s="251" t="str">
        <f t="shared" si="2"/>
        <v/>
      </c>
      <c r="S21" s="251"/>
      <c r="T21" s="251"/>
      <c r="U21" s="251"/>
      <c r="V21" s="251"/>
    </row>
    <row r="22" spans="1:22" ht="20.100000000000001" customHeight="1">
      <c r="A22" s="33"/>
      <c r="B22" s="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8"/>
      <c r="R22" s="8"/>
      <c r="S22" s="8"/>
      <c r="T22" s="8"/>
      <c r="U22" s="8"/>
      <c r="V22" s="8"/>
    </row>
    <row r="23" spans="1:22" ht="20.100000000000001" customHeight="1">
      <c r="A23" s="33"/>
      <c r="B23" s="8"/>
      <c r="C23" s="210" t="s">
        <v>89</v>
      </c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38"/>
      <c r="V23" s="38"/>
    </row>
    <row r="24" spans="1:22" ht="9.9499999999999993" customHeight="1">
      <c r="A24" s="30"/>
      <c r="B24" s="8"/>
      <c r="C24" s="3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</row>
    <row r="25" spans="1:22" ht="20.100000000000001" customHeight="1">
      <c r="A25" s="30"/>
      <c r="B25" s="8"/>
      <c r="C25" s="41" t="s">
        <v>65</v>
      </c>
      <c r="D25" s="211" t="s">
        <v>90</v>
      </c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03" t="s">
        <v>91</v>
      </c>
      <c r="P25" s="203"/>
      <c r="Q25" s="203"/>
      <c r="R25" s="203"/>
      <c r="S25" s="203"/>
      <c r="T25" s="203"/>
      <c r="U25" s="203"/>
      <c r="V25" s="203"/>
    </row>
    <row r="26" spans="1:22" ht="20.100000000000001" customHeight="1">
      <c r="A26" s="30"/>
      <c r="B26" s="8"/>
      <c r="C26" s="36">
        <v>1</v>
      </c>
      <c r="D26" s="252" t="s">
        <v>411</v>
      </c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35" t="s">
        <v>51</v>
      </c>
      <c r="P26" s="235"/>
      <c r="Q26" s="235"/>
      <c r="R26" s="235"/>
      <c r="S26" s="235"/>
      <c r="T26" s="235"/>
      <c r="U26" s="235"/>
      <c r="V26" s="235"/>
    </row>
    <row r="27" spans="1:22" ht="20.100000000000001" customHeight="1">
      <c r="A27" s="30"/>
      <c r="B27" s="8"/>
      <c r="C27" s="36">
        <f>C26+1</f>
        <v>2</v>
      </c>
      <c r="D27" s="253" t="s">
        <v>358</v>
      </c>
      <c r="E27" s="254"/>
      <c r="F27" s="254"/>
      <c r="G27" s="254"/>
      <c r="H27" s="254"/>
      <c r="I27" s="254"/>
      <c r="J27" s="254"/>
      <c r="K27" s="254"/>
      <c r="L27" s="254"/>
      <c r="M27" s="254"/>
      <c r="N27" s="255"/>
      <c r="O27" s="239" t="s">
        <v>413</v>
      </c>
      <c r="P27" s="240"/>
      <c r="Q27" s="240"/>
      <c r="R27" s="240"/>
      <c r="S27" s="240"/>
      <c r="T27" s="240"/>
      <c r="U27" s="240"/>
      <c r="V27" s="241"/>
    </row>
    <row r="28" spans="1:22" ht="20.100000000000001" customHeight="1">
      <c r="A28" s="30"/>
      <c r="B28" s="8"/>
      <c r="C28" s="36">
        <f t="shared" ref="C28:C37" si="3">C27+1</f>
        <v>3</v>
      </c>
      <c r="D28" s="253" t="s">
        <v>412</v>
      </c>
      <c r="E28" s="254"/>
      <c r="F28" s="254"/>
      <c r="G28" s="254"/>
      <c r="H28" s="254"/>
      <c r="I28" s="254"/>
      <c r="J28" s="254"/>
      <c r="K28" s="254"/>
      <c r="L28" s="254"/>
      <c r="M28" s="254"/>
      <c r="N28" s="255"/>
      <c r="O28" s="239" t="s">
        <v>414</v>
      </c>
      <c r="P28" s="240"/>
      <c r="Q28" s="240"/>
      <c r="R28" s="240"/>
      <c r="S28" s="240"/>
      <c r="T28" s="240"/>
      <c r="U28" s="240"/>
      <c r="V28" s="241"/>
    </row>
    <row r="29" spans="1:22" ht="20.100000000000001" customHeight="1">
      <c r="A29" s="30"/>
      <c r="B29" s="8"/>
      <c r="C29" s="36">
        <f t="shared" si="3"/>
        <v>4</v>
      </c>
      <c r="D29" s="253" t="s">
        <v>415</v>
      </c>
      <c r="E29" s="254"/>
      <c r="F29" s="254"/>
      <c r="G29" s="254"/>
      <c r="H29" s="254"/>
      <c r="I29" s="254"/>
      <c r="J29" s="254"/>
      <c r="K29" s="254"/>
      <c r="L29" s="254"/>
      <c r="M29" s="254"/>
      <c r="N29" s="255"/>
      <c r="O29" s="239" t="s">
        <v>413</v>
      </c>
      <c r="P29" s="240"/>
      <c r="Q29" s="240"/>
      <c r="R29" s="240"/>
      <c r="S29" s="240"/>
      <c r="T29" s="240"/>
      <c r="U29" s="240"/>
      <c r="V29" s="241"/>
    </row>
    <row r="30" spans="1:22" ht="20.100000000000001" customHeight="1">
      <c r="A30" s="30"/>
      <c r="B30" s="8"/>
      <c r="C30" s="36">
        <f t="shared" si="3"/>
        <v>5</v>
      </c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56"/>
      <c r="P30" s="257"/>
      <c r="Q30" s="257"/>
      <c r="R30" s="257"/>
      <c r="S30" s="257"/>
      <c r="T30" s="257"/>
      <c r="U30" s="257"/>
      <c r="V30" s="258"/>
    </row>
    <row r="31" spans="1:22" ht="20.100000000000001" customHeight="1">
      <c r="A31" s="30"/>
      <c r="B31" s="8"/>
      <c r="C31" s="36">
        <f t="shared" si="3"/>
        <v>6</v>
      </c>
      <c r="D31" s="212"/>
      <c r="E31" s="213"/>
      <c r="F31" s="213"/>
      <c r="G31" s="213"/>
      <c r="H31" s="213"/>
      <c r="I31" s="213"/>
      <c r="J31" s="213"/>
      <c r="K31" s="213"/>
      <c r="L31" s="213"/>
      <c r="M31" s="213"/>
      <c r="N31" s="214"/>
      <c r="O31" s="229"/>
      <c r="P31" s="229"/>
      <c r="Q31" s="229"/>
      <c r="R31" s="229"/>
      <c r="S31" s="229"/>
      <c r="T31" s="229"/>
      <c r="U31" s="229"/>
      <c r="V31" s="229"/>
    </row>
    <row r="32" spans="1:22" ht="20.100000000000001" customHeight="1">
      <c r="A32" s="30"/>
      <c r="B32" s="8"/>
      <c r="C32" s="36">
        <f t="shared" si="3"/>
        <v>7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9"/>
      <c r="P32" s="229"/>
      <c r="Q32" s="229"/>
      <c r="R32" s="229"/>
      <c r="S32" s="229"/>
      <c r="T32" s="229"/>
      <c r="U32" s="229"/>
      <c r="V32" s="229"/>
    </row>
    <row r="33" spans="1:22" ht="20.100000000000001" customHeight="1">
      <c r="A33" s="30"/>
      <c r="B33" s="8"/>
      <c r="C33" s="36">
        <f t="shared" si="3"/>
        <v>8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9"/>
      <c r="P33" s="229"/>
      <c r="Q33" s="229"/>
      <c r="R33" s="229"/>
      <c r="S33" s="229"/>
      <c r="T33" s="229"/>
      <c r="U33" s="229"/>
      <c r="V33" s="229"/>
    </row>
    <row r="34" spans="1:22" ht="20.100000000000001" customHeight="1">
      <c r="A34" s="30"/>
      <c r="B34" s="8"/>
      <c r="C34" s="36">
        <f t="shared" si="3"/>
        <v>9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9"/>
      <c r="P34" s="229"/>
      <c r="Q34" s="229"/>
      <c r="R34" s="229"/>
      <c r="S34" s="229"/>
      <c r="T34" s="229"/>
      <c r="U34" s="229"/>
      <c r="V34" s="229"/>
    </row>
    <row r="35" spans="1:22" ht="20.100000000000001" customHeight="1">
      <c r="A35" s="33"/>
      <c r="B35" s="8"/>
      <c r="C35" s="36">
        <f t="shared" si="3"/>
        <v>10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9"/>
      <c r="P35" s="229"/>
      <c r="Q35" s="229"/>
      <c r="R35" s="229"/>
      <c r="S35" s="229"/>
      <c r="T35" s="229"/>
      <c r="U35" s="229"/>
      <c r="V35" s="229"/>
    </row>
    <row r="36" spans="1:22" ht="20.100000000000001" customHeight="1">
      <c r="A36" s="33"/>
      <c r="B36" s="8"/>
      <c r="C36" s="36">
        <f t="shared" si="3"/>
        <v>11</v>
      </c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9"/>
      <c r="P36" s="229"/>
      <c r="Q36" s="229"/>
      <c r="R36" s="229"/>
      <c r="S36" s="229"/>
      <c r="T36" s="229"/>
      <c r="U36" s="229"/>
      <c r="V36" s="229"/>
    </row>
    <row r="37" spans="1:22" ht="20.100000000000001" customHeight="1">
      <c r="A37" s="33"/>
      <c r="B37" s="8"/>
      <c r="C37" s="36">
        <f t="shared" si="3"/>
        <v>12</v>
      </c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9"/>
      <c r="P37" s="229"/>
      <c r="Q37" s="229"/>
      <c r="R37" s="229"/>
      <c r="S37" s="229"/>
      <c r="T37" s="229"/>
      <c r="U37" s="229"/>
      <c r="V37" s="229"/>
    </row>
    <row r="38" spans="1:22" ht="20.100000000000001" customHeight="1">
      <c r="A38" s="33"/>
      <c r="B38" s="8"/>
      <c r="C38" s="35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43"/>
      <c r="T38" s="43"/>
      <c r="U38" s="43"/>
      <c r="V38" s="43"/>
    </row>
  </sheetData>
  <mergeCells count="92">
    <mergeCell ref="D35:N35"/>
    <mergeCell ref="O35:V35"/>
    <mergeCell ref="D36:N36"/>
    <mergeCell ref="O36:V36"/>
    <mergeCell ref="D37:N37"/>
    <mergeCell ref="O37:V37"/>
    <mergeCell ref="D31:N31"/>
    <mergeCell ref="O31:V31"/>
    <mergeCell ref="D32:N32"/>
    <mergeCell ref="O32:V32"/>
    <mergeCell ref="D33:N33"/>
    <mergeCell ref="O33:V33"/>
    <mergeCell ref="D28:N28"/>
    <mergeCell ref="O28:V28"/>
    <mergeCell ref="D29:N29"/>
    <mergeCell ref="O29:V29"/>
    <mergeCell ref="D30:N30"/>
    <mergeCell ref="O30:V30"/>
    <mergeCell ref="D25:N25"/>
    <mergeCell ref="O25:V25"/>
    <mergeCell ref="D26:N26"/>
    <mergeCell ref="O26:V26"/>
    <mergeCell ref="D27:N27"/>
    <mergeCell ref="O27:V27"/>
    <mergeCell ref="O20:Q20"/>
    <mergeCell ref="R20:V20"/>
    <mergeCell ref="D21:K21"/>
    <mergeCell ref="L21:N21"/>
    <mergeCell ref="O21:Q21"/>
    <mergeCell ref="R21:V21"/>
    <mergeCell ref="D18:K18"/>
    <mergeCell ref="L18:N18"/>
    <mergeCell ref="O18:Q18"/>
    <mergeCell ref="R18:V18"/>
    <mergeCell ref="D19:K19"/>
    <mergeCell ref="L19:N19"/>
    <mergeCell ref="O19:Q19"/>
    <mergeCell ref="R19:V19"/>
    <mergeCell ref="L17:N17"/>
    <mergeCell ref="O17:Q17"/>
    <mergeCell ref="R17:V17"/>
    <mergeCell ref="D15:K16"/>
    <mergeCell ref="C15:C16"/>
    <mergeCell ref="D17:K17"/>
    <mergeCell ref="C13:T13"/>
    <mergeCell ref="L15:Q15"/>
    <mergeCell ref="L16:N16"/>
    <mergeCell ref="O16:Q16"/>
    <mergeCell ref="R15:V16"/>
    <mergeCell ref="S9:T9"/>
    <mergeCell ref="U9:V9"/>
    <mergeCell ref="S10:T10"/>
    <mergeCell ref="U10:V10"/>
    <mergeCell ref="S11:T11"/>
    <mergeCell ref="U11:V11"/>
    <mergeCell ref="U8:V8"/>
    <mergeCell ref="D10:N10"/>
    <mergeCell ref="D11:N11"/>
    <mergeCell ref="O6:P6"/>
    <mergeCell ref="Q6:R6"/>
    <mergeCell ref="S6:T6"/>
    <mergeCell ref="D9:N9"/>
    <mergeCell ref="O11:P11"/>
    <mergeCell ref="Q11:R11"/>
    <mergeCell ref="O9:P9"/>
    <mergeCell ref="Q9:R9"/>
    <mergeCell ref="O10:P10"/>
    <mergeCell ref="Q10:R10"/>
    <mergeCell ref="O8:P8"/>
    <mergeCell ref="Q8:R8"/>
    <mergeCell ref="S8:T8"/>
    <mergeCell ref="U6:V6"/>
    <mergeCell ref="O7:P7"/>
    <mergeCell ref="Q7:R7"/>
    <mergeCell ref="S7:T7"/>
    <mergeCell ref="U7:V7"/>
    <mergeCell ref="C2:T2"/>
    <mergeCell ref="D34:N34"/>
    <mergeCell ref="O34:V34"/>
    <mergeCell ref="C23:T23"/>
    <mergeCell ref="D20:K20"/>
    <mergeCell ref="L20:N20"/>
    <mergeCell ref="O4:P5"/>
    <mergeCell ref="Q4:R5"/>
    <mergeCell ref="S4:V4"/>
    <mergeCell ref="S5:T5"/>
    <mergeCell ref="U5:V5"/>
    <mergeCell ref="C4:C5"/>
    <mergeCell ref="D4:N5"/>
    <mergeCell ref="D6:N6"/>
    <mergeCell ref="D7:N7"/>
    <mergeCell ref="D8:N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C20" sqref="C20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4</v>
      </c>
    </row>
    <row r="2" spans="1:22" ht="20.100000000000001" customHeight="1">
      <c r="A2" s="44"/>
      <c r="B2" s="202" t="s">
        <v>494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1:22" ht="20.100000000000001" customHeight="1">
      <c r="A3" s="8"/>
      <c r="B3" s="33"/>
      <c r="C3" s="210" t="s">
        <v>495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33"/>
      <c r="O3" s="33"/>
      <c r="P3" s="33"/>
      <c r="Q3" s="33"/>
      <c r="R3" s="33"/>
      <c r="S3" s="33"/>
      <c r="T3" s="33"/>
      <c r="U3" s="33"/>
      <c r="V3" s="33"/>
    </row>
    <row r="4" spans="1:22" ht="9.949999999999999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0.100000000000001" customHeight="1">
      <c r="A5" s="8"/>
      <c r="B5" s="28"/>
      <c r="C5" s="47" t="s">
        <v>65</v>
      </c>
      <c r="D5" s="203" t="s">
        <v>71</v>
      </c>
      <c r="E5" s="203"/>
      <c r="F5" s="203"/>
      <c r="G5" s="203" t="s">
        <v>72</v>
      </c>
      <c r="H5" s="203"/>
      <c r="I5" s="203"/>
      <c r="J5" s="203"/>
      <c r="K5" s="203"/>
      <c r="L5" s="203"/>
      <c r="M5" s="203"/>
      <c r="N5" s="203"/>
      <c r="O5" s="203"/>
      <c r="P5" s="203"/>
      <c r="Q5" s="204" t="s">
        <v>92</v>
      </c>
      <c r="R5" s="204"/>
      <c r="S5" s="204"/>
      <c r="T5" s="204" t="s">
        <v>93</v>
      </c>
      <c r="U5" s="204"/>
      <c r="V5" s="204"/>
    </row>
    <row r="6" spans="1:22" ht="20.100000000000001" customHeight="1">
      <c r="A6" s="8"/>
      <c r="B6" s="28"/>
      <c r="C6" s="37">
        <v>1</v>
      </c>
      <c r="D6" s="259" t="s">
        <v>347</v>
      </c>
      <c r="E6" s="260"/>
      <c r="F6" s="261"/>
      <c r="G6" s="229" t="s">
        <v>348</v>
      </c>
      <c r="H6" s="229"/>
      <c r="I6" s="229"/>
      <c r="J6" s="229"/>
      <c r="K6" s="229"/>
      <c r="L6" s="229"/>
      <c r="M6" s="229"/>
      <c r="N6" s="229"/>
      <c r="O6" s="229"/>
      <c r="P6" s="229"/>
      <c r="Q6" s="236" t="s">
        <v>359</v>
      </c>
      <c r="R6" s="236"/>
      <c r="S6" s="236"/>
      <c r="T6" s="236">
        <v>20</v>
      </c>
      <c r="U6" s="236"/>
      <c r="V6" s="236"/>
    </row>
    <row r="7" spans="1:22" ht="20.100000000000001" customHeight="1">
      <c r="A7" s="8"/>
      <c r="B7" s="28"/>
      <c r="C7" s="37">
        <f>C6+1</f>
        <v>2</v>
      </c>
      <c r="D7" s="259" t="s">
        <v>352</v>
      </c>
      <c r="E7" s="260"/>
      <c r="F7" s="261"/>
      <c r="G7" s="229" t="s">
        <v>354</v>
      </c>
      <c r="H7" s="229"/>
      <c r="I7" s="229"/>
      <c r="J7" s="229"/>
      <c r="K7" s="229"/>
      <c r="L7" s="229"/>
      <c r="M7" s="229"/>
      <c r="N7" s="229"/>
      <c r="O7" s="229"/>
      <c r="P7" s="229"/>
      <c r="Q7" s="236" t="s">
        <v>359</v>
      </c>
      <c r="R7" s="236"/>
      <c r="S7" s="236"/>
      <c r="T7" s="236">
        <v>31</v>
      </c>
      <c r="U7" s="236"/>
      <c r="V7" s="236"/>
    </row>
    <row r="8" spans="1:22" ht="20.100000000000001" customHeight="1">
      <c r="A8" s="8"/>
      <c r="B8" s="28"/>
      <c r="C8" s="37">
        <f t="shared" ref="C8:C17" si="0">C7+1</f>
        <v>3</v>
      </c>
      <c r="D8" s="262"/>
      <c r="E8" s="263"/>
      <c r="F8" s="264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8"/>
      <c r="R8" s="238"/>
      <c r="S8" s="238"/>
      <c r="T8" s="238"/>
      <c r="U8" s="238"/>
      <c r="V8" s="238"/>
    </row>
    <row r="9" spans="1:22" ht="20.100000000000001" customHeight="1">
      <c r="A9" s="8"/>
      <c r="B9" s="28"/>
      <c r="C9" s="37">
        <f t="shared" si="0"/>
        <v>4</v>
      </c>
      <c r="D9" s="259"/>
      <c r="E9" s="260"/>
      <c r="F9" s="261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36"/>
      <c r="R9" s="236"/>
      <c r="S9" s="236"/>
      <c r="T9" s="236"/>
      <c r="U9" s="236"/>
      <c r="V9" s="236"/>
    </row>
    <row r="10" spans="1:22" ht="20.100000000000001" customHeight="1">
      <c r="A10" s="8"/>
      <c r="B10" s="28"/>
      <c r="C10" s="37">
        <f t="shared" si="0"/>
        <v>5</v>
      </c>
      <c r="D10" s="259"/>
      <c r="E10" s="260"/>
      <c r="F10" s="261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36"/>
      <c r="R10" s="236"/>
      <c r="S10" s="236"/>
      <c r="T10" s="236"/>
      <c r="U10" s="236"/>
      <c r="V10" s="236"/>
    </row>
    <row r="11" spans="1:22" ht="20.100000000000001" customHeight="1">
      <c r="A11" s="8"/>
      <c r="B11" s="28"/>
      <c r="C11" s="37">
        <f t="shared" si="0"/>
        <v>6</v>
      </c>
      <c r="D11" s="259"/>
      <c r="E11" s="260"/>
      <c r="F11" s="261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36"/>
      <c r="R11" s="236"/>
      <c r="S11" s="236"/>
      <c r="T11" s="236"/>
      <c r="U11" s="236"/>
      <c r="V11" s="236"/>
    </row>
    <row r="12" spans="1:22" ht="20.100000000000001" customHeight="1">
      <c r="A12" s="8"/>
      <c r="B12" s="28"/>
      <c r="C12" s="37">
        <f t="shared" si="0"/>
        <v>7</v>
      </c>
      <c r="D12" s="259"/>
      <c r="E12" s="260"/>
      <c r="F12" s="261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36"/>
      <c r="R12" s="236"/>
      <c r="S12" s="236"/>
      <c r="T12" s="236"/>
      <c r="U12" s="236"/>
      <c r="V12" s="236"/>
    </row>
    <row r="13" spans="1:22" ht="20.100000000000001" customHeight="1">
      <c r="A13" s="8"/>
      <c r="B13" s="28"/>
      <c r="C13" s="37">
        <f t="shared" si="0"/>
        <v>8</v>
      </c>
      <c r="D13" s="259"/>
      <c r="E13" s="260"/>
      <c r="F13" s="261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36"/>
      <c r="R13" s="236"/>
      <c r="S13" s="236"/>
      <c r="T13" s="236"/>
      <c r="U13" s="236"/>
      <c r="V13" s="236"/>
    </row>
    <row r="14" spans="1:22" ht="20.100000000000001" customHeight="1">
      <c r="A14" s="8"/>
      <c r="B14" s="28"/>
      <c r="C14" s="37">
        <f t="shared" si="0"/>
        <v>9</v>
      </c>
      <c r="D14" s="259"/>
      <c r="E14" s="260"/>
      <c r="F14" s="261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36"/>
      <c r="R14" s="236"/>
      <c r="S14" s="236"/>
      <c r="T14" s="236"/>
      <c r="U14" s="236"/>
      <c r="V14" s="236"/>
    </row>
    <row r="15" spans="1:22" ht="20.100000000000001" customHeight="1">
      <c r="A15" s="8"/>
      <c r="B15" s="28"/>
      <c r="C15" s="37">
        <f t="shared" si="0"/>
        <v>10</v>
      </c>
      <c r="D15" s="259"/>
      <c r="E15" s="260"/>
      <c r="F15" s="261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36"/>
      <c r="R15" s="236"/>
      <c r="S15" s="236"/>
      <c r="T15" s="236"/>
      <c r="U15" s="236"/>
      <c r="V15" s="236"/>
    </row>
    <row r="16" spans="1:22" ht="20.100000000000001" customHeight="1">
      <c r="A16" s="8"/>
      <c r="B16" s="28"/>
      <c r="C16" s="37">
        <f t="shared" si="0"/>
        <v>11</v>
      </c>
      <c r="D16" s="262" t="e">
        <f>IF('02'!#REF!="","",'02'!#REF!)</f>
        <v>#REF!</v>
      </c>
      <c r="E16" s="263"/>
      <c r="F16" s="264"/>
      <c r="G16" s="235" t="e">
        <f>IF('02'!#REF!="","",'02'!#REF!)</f>
        <v>#REF!</v>
      </c>
      <c r="H16" s="235"/>
      <c r="I16" s="235"/>
      <c r="J16" s="235"/>
      <c r="K16" s="235"/>
      <c r="L16" s="235"/>
      <c r="M16" s="235"/>
      <c r="N16" s="235"/>
      <c r="O16" s="235"/>
      <c r="P16" s="235"/>
      <c r="Q16" s="238" t="e">
        <f>IF('02'!#REF!="","",'02'!#REF!)</f>
        <v>#REF!</v>
      </c>
      <c r="R16" s="238"/>
      <c r="S16" s="238"/>
      <c r="T16" s="236"/>
      <c r="U16" s="236"/>
      <c r="V16" s="236"/>
    </row>
    <row r="17" spans="1:22" ht="20.100000000000001" customHeight="1">
      <c r="A17" s="30"/>
      <c r="B17" s="28"/>
      <c r="C17" s="37">
        <f t="shared" si="0"/>
        <v>12</v>
      </c>
      <c r="D17" s="262" t="e">
        <f>IF('02'!#REF!="","",'02'!#REF!)</f>
        <v>#REF!</v>
      </c>
      <c r="E17" s="263"/>
      <c r="F17" s="264"/>
      <c r="G17" s="235" t="e">
        <f>IF('02'!#REF!="","",'02'!#REF!)</f>
        <v>#REF!</v>
      </c>
      <c r="H17" s="235"/>
      <c r="I17" s="235"/>
      <c r="J17" s="235"/>
      <c r="K17" s="235"/>
      <c r="L17" s="235"/>
      <c r="M17" s="235"/>
      <c r="N17" s="235"/>
      <c r="O17" s="235"/>
      <c r="P17" s="235"/>
      <c r="Q17" s="238" t="e">
        <f>IF('02'!#REF!="","",'02'!#REF!)</f>
        <v>#REF!</v>
      </c>
      <c r="R17" s="238"/>
      <c r="S17" s="238"/>
      <c r="T17" s="236"/>
      <c r="U17" s="236"/>
      <c r="V17" s="236"/>
    </row>
    <row r="18" spans="1:22" ht="20.100000000000001" customHeight="1">
      <c r="A18" s="30"/>
      <c r="B18" s="8"/>
      <c r="C18" s="3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6"/>
      <c r="Q18" s="46"/>
      <c r="R18" s="46"/>
      <c r="S18" s="46"/>
      <c r="T18" s="46"/>
      <c r="U18" s="46"/>
      <c r="V18" s="46"/>
    </row>
    <row r="19" spans="1:22" ht="20.100000000000001" customHeight="1">
      <c r="A19" s="8"/>
      <c r="B19" s="8"/>
      <c r="C19" s="210" t="s">
        <v>496</v>
      </c>
      <c r="D19" s="210"/>
      <c r="E19" s="210"/>
      <c r="F19" s="210"/>
      <c r="G19" s="210"/>
      <c r="H19" s="210"/>
      <c r="I19" s="183">
        <v>6</v>
      </c>
      <c r="J19" s="183"/>
      <c r="K19" s="210" t="s">
        <v>94</v>
      </c>
      <c r="L19" s="210"/>
      <c r="M19" s="210"/>
      <c r="N19" s="45"/>
      <c r="O19" s="46"/>
      <c r="P19" s="46"/>
      <c r="Q19" s="46"/>
      <c r="R19" s="46"/>
      <c r="S19" s="46"/>
      <c r="T19" s="46"/>
      <c r="U19" s="46"/>
      <c r="V19" s="46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8"/>
      <c r="C21" s="48" t="s">
        <v>65</v>
      </c>
      <c r="D21" s="211" t="s">
        <v>96</v>
      </c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 t="s">
        <v>95</v>
      </c>
      <c r="U21" s="211"/>
      <c r="V21" s="211"/>
    </row>
    <row r="22" spans="1:22" ht="20.100000000000001" customHeight="1">
      <c r="A22" s="30"/>
      <c r="B22" s="8"/>
      <c r="C22" s="36">
        <v>1</v>
      </c>
      <c r="D22" s="212" t="s">
        <v>446</v>
      </c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4"/>
      <c r="T22" s="208" t="s">
        <v>447</v>
      </c>
      <c r="U22" s="215"/>
      <c r="V22" s="209"/>
    </row>
    <row r="23" spans="1:22" ht="20.100000000000001" customHeight="1">
      <c r="A23" s="30"/>
      <c r="B23" s="8"/>
      <c r="C23" s="36">
        <f>C22+1</f>
        <v>2</v>
      </c>
      <c r="D23" s="212" t="s">
        <v>448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4"/>
      <c r="T23" s="208" t="s">
        <v>360</v>
      </c>
      <c r="U23" s="215"/>
      <c r="V23" s="209"/>
    </row>
    <row r="24" spans="1:22" ht="20.100000000000001" customHeight="1">
      <c r="A24" s="30"/>
      <c r="B24" s="8"/>
      <c r="C24" s="36">
        <f t="shared" ref="C24:C36" si="1">C23+1</f>
        <v>3</v>
      </c>
      <c r="D24" s="212" t="s">
        <v>361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4"/>
      <c r="T24" s="208" t="s">
        <v>449</v>
      </c>
      <c r="U24" s="215"/>
      <c r="V24" s="209"/>
    </row>
    <row r="25" spans="1:22" ht="20.100000000000001" customHeight="1">
      <c r="A25" s="30"/>
      <c r="B25" s="8"/>
      <c r="C25" s="36">
        <f t="shared" si="1"/>
        <v>4</v>
      </c>
      <c r="D25" s="212" t="s">
        <v>362</v>
      </c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4"/>
      <c r="T25" s="208" t="s">
        <v>364</v>
      </c>
      <c r="U25" s="215"/>
      <c r="V25" s="209"/>
    </row>
    <row r="26" spans="1:22" ht="20.100000000000001" customHeight="1">
      <c r="A26" s="30"/>
      <c r="B26" s="8"/>
      <c r="C26" s="36">
        <f t="shared" si="1"/>
        <v>5</v>
      </c>
      <c r="D26" s="212" t="s">
        <v>363</v>
      </c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4"/>
      <c r="T26" s="208" t="s">
        <v>364</v>
      </c>
      <c r="U26" s="215"/>
      <c r="V26" s="209"/>
    </row>
    <row r="27" spans="1:22" ht="20.100000000000001" customHeight="1">
      <c r="A27" s="30"/>
      <c r="B27" s="8"/>
      <c r="C27" s="36">
        <f t="shared" si="1"/>
        <v>6</v>
      </c>
      <c r="D27" s="212" t="s">
        <v>450</v>
      </c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4"/>
      <c r="T27" s="208" t="s">
        <v>449</v>
      </c>
      <c r="U27" s="215"/>
      <c r="V27" s="209"/>
    </row>
    <row r="28" spans="1:22" ht="20.100000000000001" customHeight="1">
      <c r="A28" s="30"/>
      <c r="B28" s="8"/>
      <c r="C28" s="36">
        <f t="shared" si="1"/>
        <v>7</v>
      </c>
      <c r="D28" s="212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4"/>
      <c r="T28" s="208"/>
      <c r="U28" s="215"/>
      <c r="V28" s="209"/>
    </row>
    <row r="29" spans="1:22" ht="20.100000000000001" customHeight="1">
      <c r="A29" s="30"/>
      <c r="B29" s="8"/>
      <c r="C29" s="36">
        <f t="shared" si="1"/>
        <v>8</v>
      </c>
      <c r="D29" s="212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4"/>
      <c r="T29" s="208"/>
      <c r="U29" s="215"/>
      <c r="V29" s="209"/>
    </row>
    <row r="30" spans="1:22" ht="20.100000000000001" customHeight="1">
      <c r="A30" s="30"/>
      <c r="B30" s="8"/>
      <c r="C30" s="36">
        <f t="shared" si="1"/>
        <v>9</v>
      </c>
      <c r="D30" s="212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4"/>
      <c r="T30" s="208"/>
      <c r="U30" s="215"/>
      <c r="V30" s="209"/>
    </row>
    <row r="31" spans="1:22" ht="20.100000000000001" customHeight="1">
      <c r="A31" s="30"/>
      <c r="B31" s="8"/>
      <c r="C31" s="36">
        <f t="shared" si="1"/>
        <v>10</v>
      </c>
      <c r="D31" s="212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4"/>
      <c r="T31" s="208"/>
      <c r="U31" s="215"/>
      <c r="V31" s="209"/>
    </row>
    <row r="32" spans="1:22" ht="20.100000000000001" customHeight="1">
      <c r="A32" s="30"/>
      <c r="B32" s="8"/>
      <c r="C32" s="36">
        <f t="shared" si="1"/>
        <v>11</v>
      </c>
      <c r="D32" s="212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4"/>
      <c r="T32" s="208"/>
      <c r="U32" s="215"/>
      <c r="V32" s="209"/>
    </row>
    <row r="33" spans="1:22" ht="20.100000000000001" customHeight="1">
      <c r="A33" s="8"/>
      <c r="B33" s="8"/>
      <c r="C33" s="36">
        <f t="shared" si="1"/>
        <v>12</v>
      </c>
      <c r="D33" s="212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4"/>
      <c r="T33" s="208"/>
      <c r="U33" s="215"/>
      <c r="V33" s="209"/>
    </row>
    <row r="34" spans="1:22" ht="20.100000000000001" customHeight="1">
      <c r="A34" s="8"/>
      <c r="B34" s="8"/>
      <c r="C34" s="36">
        <f>C33+1</f>
        <v>13</v>
      </c>
      <c r="D34" s="212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4"/>
      <c r="T34" s="208"/>
      <c r="U34" s="215"/>
      <c r="V34" s="209"/>
    </row>
    <row r="35" spans="1:22" ht="20.100000000000001" customHeight="1">
      <c r="A35" s="8"/>
      <c r="B35" s="8"/>
      <c r="C35" s="36">
        <f t="shared" si="1"/>
        <v>14</v>
      </c>
      <c r="D35" s="212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4"/>
      <c r="T35" s="208"/>
      <c r="U35" s="215"/>
      <c r="V35" s="209"/>
    </row>
    <row r="36" spans="1:22" ht="20.100000000000001" customHeight="1">
      <c r="A36" s="8"/>
      <c r="B36" s="8"/>
      <c r="C36" s="36">
        <f t="shared" si="1"/>
        <v>15</v>
      </c>
      <c r="D36" s="212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4"/>
      <c r="T36" s="208"/>
      <c r="U36" s="215"/>
      <c r="V36" s="209"/>
    </row>
    <row r="37" spans="1:22" ht="20.100000000000001" customHeight="1">
      <c r="A37" s="8"/>
      <c r="B37" s="8"/>
      <c r="C37" s="35"/>
      <c r="D37" s="34"/>
      <c r="E37" s="34"/>
      <c r="F37" s="34"/>
      <c r="G37" s="34"/>
      <c r="H37" s="3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89">
    <mergeCell ref="D35:S35"/>
    <mergeCell ref="T35:V35"/>
    <mergeCell ref="D36:S36"/>
    <mergeCell ref="T36:V36"/>
    <mergeCell ref="D32:S32"/>
    <mergeCell ref="T32:V32"/>
    <mergeCell ref="D33:S33"/>
    <mergeCell ref="T33:V33"/>
    <mergeCell ref="D34:S34"/>
    <mergeCell ref="T34:V34"/>
    <mergeCell ref="D29:S29"/>
    <mergeCell ref="T29:V29"/>
    <mergeCell ref="D30:S30"/>
    <mergeCell ref="T30:V30"/>
    <mergeCell ref="D31:S31"/>
    <mergeCell ref="T31:V31"/>
    <mergeCell ref="D26:S26"/>
    <mergeCell ref="T26:V26"/>
    <mergeCell ref="D27:S27"/>
    <mergeCell ref="T27:V27"/>
    <mergeCell ref="D28:S28"/>
    <mergeCell ref="T28:V28"/>
    <mergeCell ref="D23:S23"/>
    <mergeCell ref="T23:V23"/>
    <mergeCell ref="D24:S24"/>
    <mergeCell ref="T24:V24"/>
    <mergeCell ref="D25:S25"/>
    <mergeCell ref="T25:V25"/>
    <mergeCell ref="G16:P16"/>
    <mergeCell ref="Q16:S16"/>
    <mergeCell ref="T16:V16"/>
    <mergeCell ref="G17:P17"/>
    <mergeCell ref="Q17:S17"/>
    <mergeCell ref="T17:V17"/>
    <mergeCell ref="G14:P14"/>
    <mergeCell ref="Q14:S14"/>
    <mergeCell ref="T14:V14"/>
    <mergeCell ref="G15:P15"/>
    <mergeCell ref="Q15:S15"/>
    <mergeCell ref="T15:V15"/>
    <mergeCell ref="G12:P12"/>
    <mergeCell ref="Q12:S12"/>
    <mergeCell ref="T12:V12"/>
    <mergeCell ref="G13:P13"/>
    <mergeCell ref="Q13:S13"/>
    <mergeCell ref="T13:V13"/>
    <mergeCell ref="T9:V9"/>
    <mergeCell ref="G10:P10"/>
    <mergeCell ref="Q10:S10"/>
    <mergeCell ref="T10:V10"/>
    <mergeCell ref="G11:P11"/>
    <mergeCell ref="Q11:S11"/>
    <mergeCell ref="T11:V11"/>
    <mergeCell ref="D21:S21"/>
    <mergeCell ref="T21:V21"/>
    <mergeCell ref="D22:S22"/>
    <mergeCell ref="T22:V22"/>
    <mergeCell ref="D17:F17"/>
    <mergeCell ref="C19:H19"/>
    <mergeCell ref="I19:J19"/>
    <mergeCell ref="K19:M19"/>
    <mergeCell ref="D15:F15"/>
    <mergeCell ref="D16:F16"/>
    <mergeCell ref="D13:F13"/>
    <mergeCell ref="D14:F14"/>
    <mergeCell ref="D11:F11"/>
    <mergeCell ref="D12:F12"/>
    <mergeCell ref="D9:F9"/>
    <mergeCell ref="D10:F10"/>
    <mergeCell ref="D8:F8"/>
    <mergeCell ref="G8:P8"/>
    <mergeCell ref="Q8:S8"/>
    <mergeCell ref="G9:P9"/>
    <mergeCell ref="Q9:S9"/>
    <mergeCell ref="T8:V8"/>
    <mergeCell ref="B2:V2"/>
    <mergeCell ref="C3:M3"/>
    <mergeCell ref="D5:F5"/>
    <mergeCell ref="G5:P5"/>
    <mergeCell ref="Q5:S5"/>
    <mergeCell ref="T5:V5"/>
    <mergeCell ref="D6:F6"/>
    <mergeCell ref="D7:F7"/>
    <mergeCell ref="G6:P6"/>
    <mergeCell ref="Q6:S6"/>
    <mergeCell ref="T6:V6"/>
    <mergeCell ref="G7:P7"/>
    <mergeCell ref="Q7:S7"/>
    <mergeCell ref="T7:V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7" zoomScaleNormal="100" workbookViewId="0">
      <selection activeCell="C22" sqref="C22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5</v>
      </c>
    </row>
    <row r="2" spans="1:22" ht="20.100000000000001" customHeight="1">
      <c r="A2" s="44"/>
      <c r="B2" s="33"/>
      <c r="C2" s="210" t="s">
        <v>497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203" t="s">
        <v>97</v>
      </c>
      <c r="D4" s="203"/>
      <c r="E4" s="203"/>
      <c r="F4" s="203" t="s">
        <v>98</v>
      </c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4" t="s">
        <v>99</v>
      </c>
      <c r="T4" s="204"/>
      <c r="U4" s="204"/>
      <c r="V4" s="204"/>
    </row>
    <row r="5" spans="1:22" ht="20.100000000000001" customHeight="1">
      <c r="A5" s="8"/>
      <c r="B5" s="28"/>
      <c r="C5" s="237">
        <v>1</v>
      </c>
      <c r="D5" s="237"/>
      <c r="E5" s="237"/>
      <c r="F5" s="265" t="s">
        <v>106</v>
      </c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36">
        <v>2</v>
      </c>
      <c r="T5" s="236"/>
      <c r="U5" s="236"/>
      <c r="V5" s="236"/>
    </row>
    <row r="6" spans="1:22" ht="20.100000000000001" customHeight="1">
      <c r="A6" s="8"/>
      <c r="B6" s="28"/>
      <c r="C6" s="237">
        <v>2</v>
      </c>
      <c r="D6" s="237"/>
      <c r="E6" s="237"/>
      <c r="F6" s="265" t="s">
        <v>365</v>
      </c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36">
        <v>1</v>
      </c>
      <c r="T6" s="236"/>
      <c r="U6" s="236"/>
      <c r="V6" s="236"/>
    </row>
    <row r="7" spans="1:22" ht="20.100000000000001" customHeight="1">
      <c r="A7" s="8"/>
      <c r="B7" s="28"/>
      <c r="C7" s="237">
        <v>3</v>
      </c>
      <c r="D7" s="237"/>
      <c r="E7" s="237"/>
      <c r="F7" s="265" t="s">
        <v>366</v>
      </c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36">
        <v>1</v>
      </c>
      <c r="T7" s="236"/>
      <c r="U7" s="236"/>
      <c r="V7" s="236"/>
    </row>
    <row r="8" spans="1:22" ht="20.100000000000001" customHeight="1">
      <c r="A8" s="8"/>
      <c r="B8" s="28"/>
      <c r="C8" s="237"/>
      <c r="D8" s="237"/>
      <c r="E8" s="237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36"/>
      <c r="T8" s="236"/>
      <c r="U8" s="236"/>
      <c r="V8" s="236"/>
    </row>
    <row r="9" spans="1:22" ht="20.100000000000001" customHeight="1">
      <c r="A9" s="8"/>
      <c r="B9" s="28"/>
      <c r="C9" s="237"/>
      <c r="D9" s="237"/>
      <c r="E9" s="237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36"/>
      <c r="T9" s="236"/>
      <c r="U9" s="236"/>
      <c r="V9" s="236"/>
    </row>
    <row r="10" spans="1:22" ht="20.100000000000001" customHeight="1">
      <c r="A10" s="8"/>
      <c r="B10" s="28"/>
      <c r="C10" s="237"/>
      <c r="D10" s="237"/>
      <c r="E10" s="237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36"/>
      <c r="T10" s="236"/>
      <c r="U10" s="236"/>
      <c r="V10" s="236"/>
    </row>
    <row r="11" spans="1:22" ht="20.100000000000001" customHeight="1">
      <c r="A11" s="8"/>
      <c r="B11" s="28"/>
      <c r="C11" s="49"/>
      <c r="D11" s="50"/>
      <c r="E11" s="50"/>
      <c r="F11" s="50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51"/>
      <c r="R11" s="51"/>
      <c r="S11" s="51"/>
      <c r="T11" s="51"/>
      <c r="U11" s="51"/>
      <c r="V11" s="51"/>
    </row>
    <row r="12" spans="1:22" ht="20.100000000000001" customHeight="1">
      <c r="A12" s="8"/>
      <c r="B12" s="28"/>
      <c r="C12" s="210" t="s">
        <v>498</v>
      </c>
      <c r="D12" s="210"/>
      <c r="E12" s="210"/>
      <c r="F12" s="210"/>
      <c r="G12" s="210"/>
      <c r="H12" s="210"/>
      <c r="I12" s="210"/>
      <c r="J12" s="266">
        <v>1</v>
      </c>
      <c r="K12" s="266"/>
      <c r="L12" s="8" t="s">
        <v>100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9.9499999999999993" customHeight="1">
      <c r="A13" s="8"/>
      <c r="B13" s="2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.100000000000001" customHeight="1">
      <c r="A14" s="8"/>
      <c r="B14" s="28"/>
      <c r="C14" s="203" t="s">
        <v>65</v>
      </c>
      <c r="D14" s="203"/>
      <c r="E14" s="203"/>
      <c r="F14" s="203" t="s">
        <v>98</v>
      </c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4" t="s">
        <v>92</v>
      </c>
      <c r="T14" s="204"/>
      <c r="U14" s="204"/>
      <c r="V14" s="204"/>
    </row>
    <row r="15" spans="1:22" ht="20.100000000000001" customHeight="1">
      <c r="A15" s="8"/>
      <c r="B15" s="28"/>
      <c r="C15" s="237">
        <v>1</v>
      </c>
      <c r="D15" s="237"/>
      <c r="E15" s="237"/>
      <c r="F15" s="265" t="s">
        <v>367</v>
      </c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36" t="s">
        <v>359</v>
      </c>
      <c r="T15" s="236"/>
      <c r="U15" s="236"/>
      <c r="V15" s="236"/>
    </row>
    <row r="16" spans="1:22" ht="20.100000000000001" customHeight="1">
      <c r="A16" s="30"/>
      <c r="B16" s="28"/>
      <c r="C16" s="237"/>
      <c r="D16" s="237"/>
      <c r="E16" s="237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36"/>
      <c r="T16" s="236"/>
      <c r="U16" s="236"/>
      <c r="V16" s="236"/>
    </row>
    <row r="17" spans="1:22" ht="20.100000000000001" customHeight="1">
      <c r="A17" s="30"/>
      <c r="B17" s="8"/>
      <c r="C17" s="242"/>
      <c r="D17" s="242"/>
      <c r="E17" s="242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36"/>
      <c r="T17" s="236"/>
      <c r="U17" s="236"/>
      <c r="V17" s="236"/>
    </row>
    <row r="18" spans="1:22" ht="20.100000000000001" customHeight="1">
      <c r="A18" s="8"/>
      <c r="B18" s="8"/>
      <c r="C18" s="242"/>
      <c r="D18" s="242"/>
      <c r="E18" s="242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36"/>
      <c r="T18" s="236"/>
      <c r="U18" s="236"/>
      <c r="V18" s="236"/>
    </row>
    <row r="19" spans="1:22" ht="20.100000000000001" customHeight="1">
      <c r="A19" s="8"/>
      <c r="B19" s="8"/>
      <c r="C19" s="242"/>
      <c r="D19" s="242"/>
      <c r="E19" s="242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36"/>
      <c r="T19" s="236"/>
      <c r="U19" s="236"/>
      <c r="V19" s="236"/>
    </row>
    <row r="20" spans="1:22" ht="20.100000000000001" customHeight="1">
      <c r="A20" s="30"/>
      <c r="B20" s="8"/>
      <c r="C20" s="35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8"/>
      <c r="U20" s="28"/>
      <c r="V20" s="28"/>
    </row>
    <row r="21" spans="1:22" ht="20.100000000000001" customHeight="1">
      <c r="A21" s="30"/>
      <c r="B21" s="8"/>
      <c r="C21" s="210" t="s">
        <v>499</v>
      </c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</row>
    <row r="22" spans="1:22" ht="9.9499999999999993" customHeight="1">
      <c r="A22" s="30"/>
      <c r="B22" s="8"/>
      <c r="C22" s="35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8"/>
      <c r="U22" s="28"/>
      <c r="V22" s="28"/>
    </row>
    <row r="23" spans="1:22" ht="20.100000000000001" customHeight="1">
      <c r="A23" s="30"/>
      <c r="B23" s="8"/>
      <c r="C23" s="41" t="s">
        <v>65</v>
      </c>
      <c r="D23" s="211" t="s">
        <v>101</v>
      </c>
      <c r="E23" s="211"/>
      <c r="F23" s="211"/>
      <c r="G23" s="211"/>
      <c r="H23" s="211"/>
      <c r="I23" s="211"/>
      <c r="J23" s="211" t="s">
        <v>98</v>
      </c>
      <c r="K23" s="211"/>
      <c r="L23" s="211"/>
      <c r="M23" s="211"/>
      <c r="N23" s="211"/>
      <c r="O23" s="211"/>
      <c r="P23" s="211"/>
      <c r="Q23" s="211"/>
      <c r="R23" s="211"/>
      <c r="S23" s="211"/>
      <c r="T23" s="203" t="s">
        <v>69</v>
      </c>
      <c r="U23" s="203"/>
      <c r="V23" s="203"/>
    </row>
    <row r="24" spans="1:22" ht="20.100000000000001" customHeight="1">
      <c r="A24" s="30"/>
      <c r="B24" s="8"/>
      <c r="C24" s="125">
        <v>1</v>
      </c>
      <c r="D24" s="212" t="s">
        <v>451</v>
      </c>
      <c r="E24" s="213"/>
      <c r="F24" s="213"/>
      <c r="G24" s="213"/>
      <c r="H24" s="213"/>
      <c r="I24" s="214"/>
      <c r="J24" s="212" t="s">
        <v>452</v>
      </c>
      <c r="K24" s="213"/>
      <c r="L24" s="213"/>
      <c r="M24" s="213"/>
      <c r="N24" s="213"/>
      <c r="O24" s="213"/>
      <c r="P24" s="213"/>
      <c r="Q24" s="213"/>
      <c r="R24" s="213"/>
      <c r="S24" s="214"/>
      <c r="T24" s="208">
        <v>1</v>
      </c>
      <c r="U24" s="215"/>
      <c r="V24" s="209"/>
    </row>
    <row r="25" spans="1:22" ht="20.100000000000001" customHeight="1">
      <c r="A25" s="30"/>
      <c r="B25" s="8"/>
      <c r="C25" s="125">
        <v>2</v>
      </c>
      <c r="D25" s="212" t="s">
        <v>453</v>
      </c>
      <c r="E25" s="213"/>
      <c r="F25" s="213"/>
      <c r="G25" s="213"/>
      <c r="H25" s="213"/>
      <c r="I25" s="214"/>
      <c r="J25" s="212" t="s">
        <v>454</v>
      </c>
      <c r="K25" s="213"/>
      <c r="L25" s="213"/>
      <c r="M25" s="213"/>
      <c r="N25" s="213"/>
      <c r="O25" s="213"/>
      <c r="P25" s="213"/>
      <c r="Q25" s="213"/>
      <c r="R25" s="213"/>
      <c r="S25" s="214"/>
      <c r="T25" s="208">
        <v>1</v>
      </c>
      <c r="U25" s="215"/>
      <c r="V25" s="209"/>
    </row>
    <row r="26" spans="1:22" ht="20.100000000000001" customHeight="1">
      <c r="A26" s="30"/>
      <c r="B26" s="8"/>
      <c r="C26" s="40"/>
      <c r="D26" s="212"/>
      <c r="E26" s="213"/>
      <c r="F26" s="213"/>
      <c r="G26" s="213"/>
      <c r="H26" s="213"/>
      <c r="I26" s="214"/>
      <c r="J26" s="212"/>
      <c r="K26" s="213"/>
      <c r="L26" s="213"/>
      <c r="M26" s="213"/>
      <c r="N26" s="213"/>
      <c r="O26" s="213"/>
      <c r="P26" s="213"/>
      <c r="Q26" s="213"/>
      <c r="R26" s="213"/>
      <c r="S26" s="214"/>
      <c r="T26" s="208"/>
      <c r="U26" s="215"/>
      <c r="V26" s="209"/>
    </row>
    <row r="27" spans="1:22" ht="20.100000000000001" customHeight="1">
      <c r="A27" s="30"/>
      <c r="B27" s="8"/>
      <c r="C27" s="40"/>
      <c r="D27" s="212"/>
      <c r="E27" s="213"/>
      <c r="F27" s="213"/>
      <c r="G27" s="213"/>
      <c r="H27" s="213"/>
      <c r="I27" s="214"/>
      <c r="J27" s="212"/>
      <c r="K27" s="213"/>
      <c r="L27" s="213"/>
      <c r="M27" s="213"/>
      <c r="N27" s="213"/>
      <c r="O27" s="213"/>
      <c r="P27" s="213"/>
      <c r="Q27" s="213"/>
      <c r="R27" s="213"/>
      <c r="S27" s="214"/>
      <c r="T27" s="208"/>
      <c r="U27" s="215"/>
      <c r="V27" s="209"/>
    </row>
    <row r="28" spans="1:22" ht="20.100000000000001" customHeight="1">
      <c r="A28" s="30"/>
      <c r="B28" s="8"/>
      <c r="C28" s="40"/>
      <c r="D28" s="212"/>
      <c r="E28" s="213"/>
      <c r="F28" s="213"/>
      <c r="G28" s="213"/>
      <c r="H28" s="213"/>
      <c r="I28" s="214"/>
      <c r="J28" s="212"/>
      <c r="K28" s="213"/>
      <c r="L28" s="213"/>
      <c r="M28" s="213"/>
      <c r="N28" s="213"/>
      <c r="O28" s="213"/>
      <c r="P28" s="213"/>
      <c r="Q28" s="213"/>
      <c r="R28" s="213"/>
      <c r="S28" s="214"/>
      <c r="T28" s="208"/>
      <c r="U28" s="215"/>
      <c r="V28" s="209"/>
    </row>
    <row r="29" spans="1:22" ht="20.100000000000001" customHeight="1">
      <c r="A29" s="30"/>
      <c r="B29" s="8"/>
      <c r="C29" s="40"/>
      <c r="D29" s="212"/>
      <c r="E29" s="213"/>
      <c r="F29" s="213"/>
      <c r="G29" s="213"/>
      <c r="H29" s="213"/>
      <c r="I29" s="214"/>
      <c r="J29" s="212"/>
      <c r="K29" s="213"/>
      <c r="L29" s="213"/>
      <c r="M29" s="213"/>
      <c r="N29" s="213"/>
      <c r="O29" s="213"/>
      <c r="P29" s="213"/>
      <c r="Q29" s="213"/>
      <c r="R29" s="213"/>
      <c r="S29" s="214"/>
      <c r="T29" s="208"/>
      <c r="U29" s="215"/>
      <c r="V29" s="209"/>
    </row>
    <row r="30" spans="1:22" ht="20.100000000000001" customHeight="1">
      <c r="A30" s="30"/>
      <c r="B30" s="8"/>
      <c r="C30" s="40"/>
      <c r="D30" s="212"/>
      <c r="E30" s="213"/>
      <c r="F30" s="213"/>
      <c r="G30" s="213"/>
      <c r="H30" s="213"/>
      <c r="I30" s="214"/>
      <c r="J30" s="212"/>
      <c r="K30" s="213"/>
      <c r="L30" s="213"/>
      <c r="M30" s="213"/>
      <c r="N30" s="213"/>
      <c r="O30" s="213"/>
      <c r="P30" s="213"/>
      <c r="Q30" s="213"/>
      <c r="R30" s="213"/>
      <c r="S30" s="214"/>
      <c r="T30" s="208"/>
      <c r="U30" s="215"/>
      <c r="V30" s="209"/>
    </row>
    <row r="31" spans="1:22" ht="20.100000000000001" customHeight="1">
      <c r="A31" s="8"/>
      <c r="B31" s="8"/>
      <c r="C31" s="40"/>
      <c r="D31" s="212"/>
      <c r="E31" s="213"/>
      <c r="F31" s="213"/>
      <c r="G31" s="213"/>
      <c r="H31" s="213"/>
      <c r="I31" s="214"/>
      <c r="J31" s="212"/>
      <c r="K31" s="213"/>
      <c r="L31" s="213"/>
      <c r="M31" s="213"/>
      <c r="N31" s="213"/>
      <c r="O31" s="213"/>
      <c r="P31" s="213"/>
      <c r="Q31" s="213"/>
      <c r="R31" s="213"/>
      <c r="S31" s="214"/>
      <c r="T31" s="208"/>
      <c r="U31" s="215"/>
      <c r="V31" s="209"/>
    </row>
    <row r="32" spans="1:22" ht="20.100000000000001" customHeight="1">
      <c r="A32" s="8"/>
      <c r="B32" s="8"/>
      <c r="C32" s="40"/>
      <c r="D32" s="212"/>
      <c r="E32" s="213"/>
      <c r="F32" s="213"/>
      <c r="G32" s="213"/>
      <c r="H32" s="213"/>
      <c r="I32" s="214"/>
      <c r="J32" s="212"/>
      <c r="K32" s="213"/>
      <c r="L32" s="213"/>
      <c r="M32" s="213"/>
      <c r="N32" s="213"/>
      <c r="O32" s="213"/>
      <c r="P32" s="213"/>
      <c r="Q32" s="213"/>
      <c r="R32" s="213"/>
      <c r="S32" s="214"/>
      <c r="T32" s="208"/>
      <c r="U32" s="215"/>
      <c r="V32" s="209"/>
    </row>
    <row r="33" spans="1:22" ht="20.100000000000001" customHeight="1">
      <c r="A33" s="8"/>
      <c r="B33" s="8"/>
      <c r="C33" s="40"/>
      <c r="D33" s="212"/>
      <c r="E33" s="213"/>
      <c r="F33" s="213"/>
      <c r="G33" s="213"/>
      <c r="H33" s="213"/>
      <c r="I33" s="214"/>
      <c r="J33" s="212"/>
      <c r="K33" s="213"/>
      <c r="L33" s="213"/>
      <c r="M33" s="213"/>
      <c r="N33" s="213"/>
      <c r="O33" s="213"/>
      <c r="P33" s="213"/>
      <c r="Q33" s="213"/>
      <c r="R33" s="213"/>
      <c r="S33" s="214"/>
      <c r="T33" s="208"/>
      <c r="U33" s="215"/>
      <c r="V33" s="209"/>
    </row>
    <row r="34" spans="1:22" ht="20.100000000000001" customHeight="1">
      <c r="A34" s="8"/>
      <c r="B34" s="8"/>
      <c r="C34" s="40"/>
      <c r="D34" s="212"/>
      <c r="E34" s="213"/>
      <c r="F34" s="213"/>
      <c r="G34" s="213"/>
      <c r="H34" s="213"/>
      <c r="I34" s="214"/>
      <c r="J34" s="212"/>
      <c r="K34" s="213"/>
      <c r="L34" s="213"/>
      <c r="M34" s="213"/>
      <c r="N34" s="213"/>
      <c r="O34" s="213"/>
      <c r="P34" s="213"/>
      <c r="Q34" s="213"/>
      <c r="R34" s="213"/>
      <c r="S34" s="214"/>
      <c r="T34" s="208"/>
      <c r="U34" s="215"/>
      <c r="V34" s="209"/>
    </row>
    <row r="35" spans="1:22" ht="20.100000000000001" customHeight="1">
      <c r="A35" s="8"/>
      <c r="B35" s="8"/>
      <c r="C35" s="40"/>
      <c r="D35" s="212"/>
      <c r="E35" s="213"/>
      <c r="F35" s="213"/>
      <c r="G35" s="213"/>
      <c r="H35" s="213"/>
      <c r="I35" s="214"/>
      <c r="J35" s="212"/>
      <c r="K35" s="213"/>
      <c r="L35" s="213"/>
      <c r="M35" s="213"/>
      <c r="N35" s="213"/>
      <c r="O35" s="213"/>
      <c r="P35" s="213"/>
      <c r="Q35" s="213"/>
      <c r="R35" s="213"/>
      <c r="S35" s="214"/>
      <c r="T35" s="208"/>
      <c r="U35" s="215"/>
      <c r="V35" s="209"/>
    </row>
  </sheetData>
  <mergeCells count="82">
    <mergeCell ref="C5:E5"/>
    <mergeCell ref="F5:R5"/>
    <mergeCell ref="S5:V5"/>
    <mergeCell ref="T26:V26"/>
    <mergeCell ref="T27:V27"/>
    <mergeCell ref="S6:V6"/>
    <mergeCell ref="C7:E7"/>
    <mergeCell ref="F7:R7"/>
    <mergeCell ref="S7:V7"/>
    <mergeCell ref="C8:E8"/>
    <mergeCell ref="F8:R8"/>
    <mergeCell ref="S8:V8"/>
    <mergeCell ref="C6:E6"/>
    <mergeCell ref="F6:R6"/>
    <mergeCell ref="S9:V9"/>
    <mergeCell ref="C10:E10"/>
    <mergeCell ref="T28:V28"/>
    <mergeCell ref="D26:I26"/>
    <mergeCell ref="J26:S26"/>
    <mergeCell ref="D27:I27"/>
    <mergeCell ref="J27:S27"/>
    <mergeCell ref="T35:V35"/>
    <mergeCell ref="C2:V2"/>
    <mergeCell ref="C4:E4"/>
    <mergeCell ref="F4:R4"/>
    <mergeCell ref="S4:V4"/>
    <mergeCell ref="T32:V32"/>
    <mergeCell ref="T33:V33"/>
    <mergeCell ref="T34:V34"/>
    <mergeCell ref="D32:I32"/>
    <mergeCell ref="J32:S32"/>
    <mergeCell ref="D33:I33"/>
    <mergeCell ref="J33:S33"/>
    <mergeCell ref="T29:V29"/>
    <mergeCell ref="T30:V30"/>
    <mergeCell ref="T31:V31"/>
    <mergeCell ref="D31:I31"/>
    <mergeCell ref="C9:E9"/>
    <mergeCell ref="F9:R9"/>
    <mergeCell ref="S15:V15"/>
    <mergeCell ref="C16:E16"/>
    <mergeCell ref="F16:R16"/>
    <mergeCell ref="S16:V16"/>
    <mergeCell ref="F10:R10"/>
    <mergeCell ref="S10:V10"/>
    <mergeCell ref="C14:E14"/>
    <mergeCell ref="F14:R14"/>
    <mergeCell ref="S14:V14"/>
    <mergeCell ref="C12:I12"/>
    <mergeCell ref="J12:K12"/>
    <mergeCell ref="C17:E17"/>
    <mergeCell ref="F17:R17"/>
    <mergeCell ref="S17:V17"/>
    <mergeCell ref="C15:E15"/>
    <mergeCell ref="F15:R15"/>
    <mergeCell ref="D25:I25"/>
    <mergeCell ref="J25:S25"/>
    <mergeCell ref="C18:E18"/>
    <mergeCell ref="F18:R18"/>
    <mergeCell ref="S18:V18"/>
    <mergeCell ref="T23:V23"/>
    <mergeCell ref="T24:V24"/>
    <mergeCell ref="T25:V25"/>
    <mergeCell ref="C19:E19"/>
    <mergeCell ref="F19:R19"/>
    <mergeCell ref="S19:V19"/>
    <mergeCell ref="C21:V21"/>
    <mergeCell ref="D23:I23"/>
    <mergeCell ref="J23:S23"/>
    <mergeCell ref="D24:I24"/>
    <mergeCell ref="J24:S24"/>
    <mergeCell ref="D34:I34"/>
    <mergeCell ref="J34:S34"/>
    <mergeCell ref="D35:I35"/>
    <mergeCell ref="J35:S35"/>
    <mergeCell ref="D28:I28"/>
    <mergeCell ref="J28:S28"/>
    <mergeCell ref="D29:I29"/>
    <mergeCell ref="J29:S29"/>
    <mergeCell ref="D30:I30"/>
    <mergeCell ref="J30:S30"/>
    <mergeCell ref="J31:S3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16" zoomScaleNormal="100" workbookViewId="0">
      <selection activeCell="C17" sqref="C17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6</v>
      </c>
    </row>
    <row r="2" spans="1:22" ht="20.100000000000001" customHeight="1">
      <c r="A2" s="44"/>
      <c r="B2" s="33"/>
      <c r="C2" s="210" t="s">
        <v>500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183" t="str">
        <f>IF(COUNTA(P5:V14)=0,"",COUNTA(P5:V14))</f>
        <v/>
      </c>
      <c r="P2" s="183"/>
      <c r="Q2" s="8" t="s">
        <v>102</v>
      </c>
      <c r="R2" s="8"/>
      <c r="S2" s="8"/>
      <c r="T2" s="8"/>
      <c r="U2" s="8"/>
      <c r="V2" s="8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47" t="s">
        <v>65</v>
      </c>
      <c r="D4" s="203" t="s">
        <v>103</v>
      </c>
      <c r="E4" s="203"/>
      <c r="F4" s="203"/>
      <c r="G4" s="203"/>
      <c r="H4" s="203"/>
      <c r="I4" s="203" t="s">
        <v>104</v>
      </c>
      <c r="J4" s="203"/>
      <c r="K4" s="203"/>
      <c r="L4" s="203"/>
      <c r="M4" s="203"/>
      <c r="N4" s="203"/>
      <c r="O4" s="203"/>
      <c r="P4" s="203" t="s">
        <v>105</v>
      </c>
      <c r="Q4" s="203"/>
      <c r="R4" s="203"/>
      <c r="S4" s="203"/>
      <c r="T4" s="203"/>
      <c r="U4" s="203"/>
      <c r="V4" s="203"/>
    </row>
    <row r="5" spans="1:22" ht="20.100000000000001" customHeight="1">
      <c r="A5" s="8"/>
      <c r="B5" s="28"/>
      <c r="C5" s="37">
        <v>1</v>
      </c>
      <c r="D5" s="267"/>
      <c r="E5" s="267"/>
      <c r="F5" s="267"/>
      <c r="G5" s="267"/>
      <c r="H5" s="267"/>
      <c r="I5" s="268"/>
      <c r="J5" s="269"/>
      <c r="K5" s="269"/>
      <c r="L5" s="269"/>
      <c r="M5" s="269"/>
      <c r="N5" s="269"/>
      <c r="O5" s="270"/>
      <c r="P5" s="259"/>
      <c r="Q5" s="260"/>
      <c r="R5" s="260"/>
      <c r="S5" s="260"/>
      <c r="T5" s="260"/>
      <c r="U5" s="260"/>
      <c r="V5" s="261"/>
    </row>
    <row r="6" spans="1:22" ht="20.100000000000001" customHeight="1">
      <c r="A6" s="8"/>
      <c r="B6" s="28"/>
      <c r="C6" s="37">
        <f>C5+1</f>
        <v>2</v>
      </c>
      <c r="D6" s="267"/>
      <c r="E6" s="267"/>
      <c r="F6" s="267"/>
      <c r="G6" s="267"/>
      <c r="H6" s="267"/>
      <c r="I6" s="268"/>
      <c r="J6" s="269"/>
      <c r="K6" s="269"/>
      <c r="L6" s="269"/>
      <c r="M6" s="269"/>
      <c r="N6" s="269"/>
      <c r="O6" s="270"/>
      <c r="P6" s="259"/>
      <c r="Q6" s="260"/>
      <c r="R6" s="260"/>
      <c r="S6" s="260"/>
      <c r="T6" s="260"/>
      <c r="U6" s="260"/>
      <c r="V6" s="261"/>
    </row>
    <row r="7" spans="1:22" ht="20.100000000000001" customHeight="1">
      <c r="A7" s="8"/>
      <c r="B7" s="28"/>
      <c r="C7" s="52">
        <f t="shared" ref="C7:C14" si="0">C6+1</f>
        <v>3</v>
      </c>
      <c r="D7" s="267"/>
      <c r="E7" s="267"/>
      <c r="F7" s="267"/>
      <c r="G7" s="267"/>
      <c r="H7" s="267"/>
      <c r="I7" s="268"/>
      <c r="J7" s="269"/>
      <c r="K7" s="269"/>
      <c r="L7" s="269"/>
      <c r="M7" s="269"/>
      <c r="N7" s="269"/>
      <c r="O7" s="270"/>
      <c r="P7" s="259"/>
      <c r="Q7" s="260"/>
      <c r="R7" s="260"/>
      <c r="S7" s="260"/>
      <c r="T7" s="260"/>
      <c r="U7" s="260"/>
      <c r="V7" s="261"/>
    </row>
    <row r="8" spans="1:22" ht="20.100000000000001" customHeight="1">
      <c r="A8" s="8"/>
      <c r="B8" s="28"/>
      <c r="C8" s="52">
        <f t="shared" si="0"/>
        <v>4</v>
      </c>
      <c r="D8" s="267"/>
      <c r="E8" s="267"/>
      <c r="F8" s="267"/>
      <c r="G8" s="267"/>
      <c r="H8" s="267"/>
      <c r="I8" s="268"/>
      <c r="J8" s="269"/>
      <c r="K8" s="269"/>
      <c r="L8" s="269"/>
      <c r="M8" s="269"/>
      <c r="N8" s="269"/>
      <c r="O8" s="270"/>
      <c r="P8" s="259"/>
      <c r="Q8" s="260"/>
      <c r="R8" s="260"/>
      <c r="S8" s="260"/>
      <c r="T8" s="260"/>
      <c r="U8" s="260"/>
      <c r="V8" s="261"/>
    </row>
    <row r="9" spans="1:22" ht="20.100000000000001" customHeight="1">
      <c r="A9" s="8"/>
      <c r="B9" s="28"/>
      <c r="C9" s="52">
        <f t="shared" si="0"/>
        <v>5</v>
      </c>
      <c r="D9" s="267"/>
      <c r="E9" s="267"/>
      <c r="F9" s="267"/>
      <c r="G9" s="267"/>
      <c r="H9" s="267"/>
      <c r="I9" s="268"/>
      <c r="J9" s="269"/>
      <c r="K9" s="269"/>
      <c r="L9" s="269"/>
      <c r="M9" s="269"/>
      <c r="N9" s="269"/>
      <c r="O9" s="270"/>
      <c r="P9" s="259"/>
      <c r="Q9" s="260"/>
      <c r="R9" s="260"/>
      <c r="S9" s="260"/>
      <c r="T9" s="260"/>
      <c r="U9" s="260"/>
      <c r="V9" s="261"/>
    </row>
    <row r="10" spans="1:22" ht="20.100000000000001" customHeight="1">
      <c r="A10" s="8"/>
      <c r="B10" s="28"/>
      <c r="C10" s="52">
        <f t="shared" si="0"/>
        <v>6</v>
      </c>
      <c r="D10" s="267"/>
      <c r="E10" s="267"/>
      <c r="F10" s="267"/>
      <c r="G10" s="267"/>
      <c r="H10" s="267"/>
      <c r="I10" s="268"/>
      <c r="J10" s="269"/>
      <c r="K10" s="269"/>
      <c r="L10" s="269"/>
      <c r="M10" s="269"/>
      <c r="N10" s="269"/>
      <c r="O10" s="270"/>
      <c r="P10" s="259"/>
      <c r="Q10" s="260"/>
      <c r="R10" s="260"/>
      <c r="S10" s="260"/>
      <c r="T10" s="260"/>
      <c r="U10" s="260"/>
      <c r="V10" s="261"/>
    </row>
    <row r="11" spans="1:22" ht="20.100000000000001" customHeight="1">
      <c r="A11" s="8"/>
      <c r="B11" s="28"/>
      <c r="C11" s="52">
        <f t="shared" si="0"/>
        <v>7</v>
      </c>
      <c r="D11" s="267"/>
      <c r="E11" s="267"/>
      <c r="F11" s="267"/>
      <c r="G11" s="267"/>
      <c r="H11" s="267"/>
      <c r="I11" s="268"/>
      <c r="J11" s="269"/>
      <c r="K11" s="269"/>
      <c r="L11" s="269"/>
      <c r="M11" s="269"/>
      <c r="N11" s="269"/>
      <c r="O11" s="270"/>
      <c r="P11" s="259"/>
      <c r="Q11" s="260"/>
      <c r="R11" s="260"/>
      <c r="S11" s="260"/>
      <c r="T11" s="260"/>
      <c r="U11" s="260"/>
      <c r="V11" s="261"/>
    </row>
    <row r="12" spans="1:22" ht="20.100000000000001" customHeight="1">
      <c r="A12" s="8"/>
      <c r="B12" s="28"/>
      <c r="C12" s="52">
        <f t="shared" si="0"/>
        <v>8</v>
      </c>
      <c r="D12" s="267"/>
      <c r="E12" s="267"/>
      <c r="F12" s="267"/>
      <c r="G12" s="267"/>
      <c r="H12" s="267"/>
      <c r="I12" s="268"/>
      <c r="J12" s="269"/>
      <c r="K12" s="269"/>
      <c r="L12" s="269"/>
      <c r="M12" s="269"/>
      <c r="N12" s="269"/>
      <c r="O12" s="270"/>
      <c r="P12" s="259"/>
      <c r="Q12" s="260"/>
      <c r="R12" s="260"/>
      <c r="S12" s="260"/>
      <c r="T12" s="260"/>
      <c r="U12" s="260"/>
      <c r="V12" s="261"/>
    </row>
    <row r="13" spans="1:22" ht="20.100000000000001" customHeight="1">
      <c r="A13" s="8"/>
      <c r="B13" s="28"/>
      <c r="C13" s="52">
        <f t="shared" si="0"/>
        <v>9</v>
      </c>
      <c r="D13" s="267"/>
      <c r="E13" s="267"/>
      <c r="F13" s="267"/>
      <c r="G13" s="267"/>
      <c r="H13" s="267"/>
      <c r="I13" s="268"/>
      <c r="J13" s="269"/>
      <c r="K13" s="269"/>
      <c r="L13" s="269"/>
      <c r="M13" s="269"/>
      <c r="N13" s="269"/>
      <c r="O13" s="270"/>
      <c r="P13" s="259"/>
      <c r="Q13" s="260"/>
      <c r="R13" s="260"/>
      <c r="S13" s="260"/>
      <c r="T13" s="260"/>
      <c r="U13" s="260"/>
      <c r="V13" s="261"/>
    </row>
    <row r="14" spans="1:22" ht="20.100000000000001" customHeight="1">
      <c r="A14" s="8"/>
      <c r="B14" s="28"/>
      <c r="C14" s="52">
        <f t="shared" si="0"/>
        <v>10</v>
      </c>
      <c r="D14" s="267"/>
      <c r="E14" s="267"/>
      <c r="F14" s="267"/>
      <c r="G14" s="267"/>
      <c r="H14" s="267"/>
      <c r="I14" s="268"/>
      <c r="J14" s="269"/>
      <c r="K14" s="269"/>
      <c r="L14" s="269"/>
      <c r="M14" s="269"/>
      <c r="N14" s="269"/>
      <c r="O14" s="270"/>
      <c r="P14" s="259"/>
      <c r="Q14" s="260"/>
      <c r="R14" s="260"/>
      <c r="S14" s="260"/>
      <c r="T14" s="260"/>
      <c r="U14" s="260"/>
      <c r="V14" s="261"/>
    </row>
    <row r="15" spans="1:22" ht="20.100000000000001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8"/>
      <c r="B16" s="28"/>
      <c r="C16" s="210" t="s">
        <v>501</v>
      </c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</row>
    <row r="17" spans="1:22" ht="5.0999999999999996" customHeight="1">
      <c r="A17" s="8"/>
      <c r="B17" s="2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28"/>
      <c r="C18" s="53" t="s">
        <v>31</v>
      </c>
      <c r="D18" s="271" t="s">
        <v>107</v>
      </c>
      <c r="E18" s="271"/>
      <c r="F18" s="271"/>
      <c r="G18" s="271"/>
      <c r="H18" s="271"/>
      <c r="I18" s="271"/>
      <c r="J18" s="271"/>
      <c r="K18" s="271"/>
      <c r="L18" s="271"/>
      <c r="M18" s="17"/>
      <c r="N18" s="272" t="s">
        <v>108</v>
      </c>
      <c r="O18" s="272"/>
      <c r="P18" s="272"/>
      <c r="Q18" s="272"/>
      <c r="R18" s="272"/>
      <c r="S18" s="272"/>
      <c r="T18" s="272"/>
      <c r="U18" s="272"/>
      <c r="V18" s="272"/>
    </row>
    <row r="19" spans="1:22" ht="5.0999999999999996" customHeight="1">
      <c r="A19" s="30"/>
      <c r="B19" s="28"/>
      <c r="C19" s="28"/>
      <c r="D19" s="28"/>
      <c r="E19" s="28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1"/>
      <c r="T19" s="51"/>
      <c r="U19" s="51"/>
      <c r="V19" s="51"/>
    </row>
    <row r="20" spans="1:22" ht="20.100000000000001" customHeight="1">
      <c r="A20" s="30"/>
      <c r="B20" s="8"/>
      <c r="C20" s="17"/>
      <c r="D20" s="271" t="s">
        <v>109</v>
      </c>
      <c r="E20" s="271"/>
      <c r="F20" s="271"/>
      <c r="G20" s="271"/>
      <c r="H20" s="271"/>
      <c r="I20" s="271"/>
      <c r="J20" s="271"/>
      <c r="K20" s="271"/>
      <c r="L20" s="271"/>
      <c r="M20" s="17" t="s">
        <v>31</v>
      </c>
      <c r="N20" s="272" t="s">
        <v>121</v>
      </c>
      <c r="O20" s="272"/>
      <c r="P20" s="272"/>
      <c r="Q20" s="272"/>
      <c r="R20" s="272"/>
      <c r="S20" s="272"/>
      <c r="T20" s="272"/>
      <c r="U20" s="272"/>
      <c r="V20" s="272"/>
    </row>
    <row r="21" spans="1:22" ht="5.0999999999999996" customHeight="1">
      <c r="A21" s="8"/>
      <c r="B21" s="8"/>
      <c r="C21" s="28"/>
      <c r="D21" s="28"/>
      <c r="E21" s="28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51"/>
      <c r="U21" s="51"/>
      <c r="V21" s="51"/>
    </row>
    <row r="22" spans="1:22" ht="20.100000000000001" customHeight="1">
      <c r="A22" s="8"/>
      <c r="B22" s="8"/>
      <c r="C22" s="17" t="s">
        <v>31</v>
      </c>
      <c r="D22" s="271" t="s">
        <v>110</v>
      </c>
      <c r="E22" s="271"/>
      <c r="F22" s="271"/>
      <c r="G22" s="271"/>
      <c r="H22" s="271"/>
      <c r="I22" s="271"/>
      <c r="J22" s="271"/>
      <c r="K22" s="271"/>
      <c r="L22" s="271"/>
      <c r="M22" s="17" t="s">
        <v>31</v>
      </c>
      <c r="N22" s="272" t="s">
        <v>122</v>
      </c>
      <c r="O22" s="272"/>
      <c r="P22" s="272"/>
      <c r="Q22" s="272"/>
      <c r="R22" s="272"/>
      <c r="S22" s="272"/>
      <c r="T22" s="272"/>
      <c r="U22" s="272"/>
      <c r="V22" s="272"/>
    </row>
    <row r="23" spans="1:22" ht="5.0999999999999996" customHeight="1">
      <c r="A23" s="30"/>
      <c r="B23" s="8"/>
      <c r="C23" s="35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8"/>
      <c r="U23" s="28"/>
      <c r="V23" s="28"/>
    </row>
    <row r="24" spans="1:22" ht="20.100000000000001" customHeight="1">
      <c r="A24" s="30"/>
      <c r="B24" s="8"/>
      <c r="C24" s="17"/>
      <c r="D24" s="271" t="s">
        <v>111</v>
      </c>
      <c r="E24" s="271"/>
      <c r="F24" s="271"/>
      <c r="G24" s="271"/>
      <c r="H24" s="271"/>
      <c r="I24" s="271"/>
      <c r="J24" s="271"/>
      <c r="K24" s="271"/>
      <c r="L24" s="271"/>
      <c r="M24" s="17" t="s">
        <v>31</v>
      </c>
      <c r="N24" s="272" t="s">
        <v>123</v>
      </c>
      <c r="O24" s="272"/>
      <c r="P24" s="272"/>
      <c r="Q24" s="272"/>
      <c r="R24" s="272"/>
      <c r="S24" s="272"/>
      <c r="T24" s="272"/>
      <c r="U24" s="272"/>
      <c r="V24" s="272"/>
    </row>
    <row r="25" spans="1:22" ht="5.0999999999999996" customHeight="1">
      <c r="A25" s="30"/>
      <c r="B25" s="8"/>
      <c r="C25" s="35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8"/>
      <c r="U25" s="28"/>
      <c r="V25" s="28"/>
    </row>
    <row r="26" spans="1:22" ht="20.100000000000001" customHeight="1">
      <c r="A26" s="30"/>
      <c r="B26" s="8"/>
      <c r="C26" s="17"/>
      <c r="D26" s="271" t="s">
        <v>112</v>
      </c>
      <c r="E26" s="271"/>
      <c r="F26" s="271"/>
      <c r="G26" s="271"/>
      <c r="H26" s="271"/>
      <c r="I26" s="271"/>
      <c r="J26" s="271"/>
      <c r="K26" s="271"/>
      <c r="L26" s="271"/>
      <c r="M26" s="17"/>
      <c r="N26" s="272" t="s">
        <v>124</v>
      </c>
      <c r="O26" s="272"/>
      <c r="P26" s="272"/>
      <c r="Q26" s="272"/>
      <c r="R26" s="272"/>
      <c r="S26" s="272"/>
      <c r="T26" s="272"/>
      <c r="U26" s="272"/>
      <c r="V26" s="272"/>
    </row>
    <row r="27" spans="1:22" ht="5.0999999999999996" customHeight="1">
      <c r="A27" s="30"/>
      <c r="B27" s="8"/>
      <c r="C27" s="35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8"/>
      <c r="U27" s="28"/>
      <c r="V27" s="28"/>
    </row>
    <row r="28" spans="1:22" ht="20.100000000000001" customHeight="1">
      <c r="A28" s="30"/>
      <c r="B28" s="8"/>
      <c r="C28" s="17"/>
      <c r="D28" s="271" t="s">
        <v>113</v>
      </c>
      <c r="E28" s="271"/>
      <c r="F28" s="271"/>
      <c r="G28" s="271"/>
      <c r="H28" s="271"/>
      <c r="I28" s="271"/>
      <c r="J28" s="271"/>
      <c r="K28" s="271"/>
      <c r="L28" s="271"/>
      <c r="M28" s="17"/>
      <c r="N28" s="272" t="s">
        <v>125</v>
      </c>
      <c r="O28" s="272"/>
      <c r="P28" s="272"/>
      <c r="Q28" s="272"/>
      <c r="R28" s="272"/>
      <c r="S28" s="272"/>
      <c r="T28" s="272"/>
      <c r="U28" s="272"/>
      <c r="V28" s="272"/>
    </row>
    <row r="29" spans="1:22" ht="5.0999999999999996" customHeight="1">
      <c r="A29" s="30"/>
      <c r="B29" s="8"/>
      <c r="C29" s="35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8"/>
      <c r="U29" s="28"/>
      <c r="V29" s="28"/>
    </row>
    <row r="30" spans="1:22" ht="20.100000000000001" customHeight="1">
      <c r="A30" s="30"/>
      <c r="B30" s="8"/>
      <c r="C30" s="17" t="s">
        <v>31</v>
      </c>
      <c r="D30" s="271" t="s">
        <v>114</v>
      </c>
      <c r="E30" s="271"/>
      <c r="F30" s="271"/>
      <c r="G30" s="271"/>
      <c r="H30" s="271"/>
      <c r="I30" s="271"/>
      <c r="J30" s="271"/>
      <c r="K30" s="271"/>
      <c r="L30" s="271"/>
      <c r="M30" s="17" t="s">
        <v>31</v>
      </c>
      <c r="N30" s="272" t="s">
        <v>126</v>
      </c>
      <c r="O30" s="272"/>
      <c r="P30" s="272"/>
      <c r="Q30" s="272"/>
      <c r="R30" s="272"/>
      <c r="S30" s="272"/>
      <c r="T30" s="272"/>
      <c r="U30" s="272"/>
      <c r="V30" s="272"/>
    </row>
    <row r="31" spans="1:22" ht="5.0999999999999996" customHeight="1">
      <c r="A31" s="30"/>
      <c r="B31" s="8"/>
      <c r="C31" s="35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8"/>
      <c r="U31" s="28"/>
      <c r="V31" s="28"/>
    </row>
    <row r="32" spans="1:22" ht="20.100000000000001" customHeight="1">
      <c r="A32" s="30"/>
      <c r="B32" s="8"/>
      <c r="C32" s="17" t="s">
        <v>31</v>
      </c>
      <c r="D32" s="271" t="s">
        <v>115</v>
      </c>
      <c r="E32" s="271"/>
      <c r="F32" s="271"/>
      <c r="G32" s="271"/>
      <c r="H32" s="271"/>
      <c r="I32" s="271"/>
      <c r="J32" s="271"/>
      <c r="K32" s="271"/>
      <c r="L32" s="271"/>
      <c r="M32" s="17"/>
      <c r="N32" s="272" t="s">
        <v>127</v>
      </c>
      <c r="O32" s="272"/>
      <c r="P32" s="272"/>
      <c r="Q32" s="272"/>
      <c r="R32" s="272"/>
      <c r="S32" s="272"/>
      <c r="T32" s="272"/>
      <c r="U32" s="272"/>
      <c r="V32" s="272"/>
    </row>
    <row r="33" spans="1:22" ht="5.0999999999999996" customHeight="1">
      <c r="A33" s="30"/>
      <c r="B33" s="8"/>
      <c r="C33" s="35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8"/>
      <c r="U33" s="28"/>
      <c r="V33" s="28"/>
    </row>
    <row r="34" spans="1:22" ht="20.100000000000001" customHeight="1">
      <c r="A34" s="8"/>
      <c r="B34" s="8"/>
      <c r="C34" s="17"/>
      <c r="D34" s="271" t="s">
        <v>116</v>
      </c>
      <c r="E34" s="271"/>
      <c r="F34" s="271"/>
      <c r="G34" s="271"/>
      <c r="H34" s="271"/>
      <c r="I34" s="271"/>
      <c r="J34" s="271"/>
      <c r="K34" s="271"/>
      <c r="L34" s="271"/>
      <c r="M34" s="17"/>
      <c r="N34" s="272" t="s">
        <v>128</v>
      </c>
      <c r="O34" s="272"/>
      <c r="P34" s="272"/>
      <c r="Q34" s="272"/>
      <c r="R34" s="272"/>
      <c r="S34" s="272"/>
      <c r="T34" s="272"/>
      <c r="U34" s="272"/>
      <c r="V34" s="272"/>
    </row>
    <row r="35" spans="1:22" ht="5.0999999999999996" customHeight="1">
      <c r="A35" s="8"/>
      <c r="B35" s="8"/>
      <c r="C35" s="35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8"/>
      <c r="U35" s="28"/>
      <c r="V35" s="28"/>
    </row>
    <row r="36" spans="1:22" ht="20.100000000000001" customHeight="1">
      <c r="A36" s="8"/>
      <c r="B36" s="8"/>
      <c r="C36" s="17" t="s">
        <v>31</v>
      </c>
      <c r="D36" s="271" t="s">
        <v>117</v>
      </c>
      <c r="E36" s="271"/>
      <c r="F36" s="271"/>
      <c r="G36" s="271"/>
      <c r="H36" s="271"/>
      <c r="I36" s="271"/>
      <c r="J36" s="271"/>
      <c r="K36" s="271"/>
      <c r="L36" s="271"/>
      <c r="M36" s="17"/>
      <c r="N36" s="272" t="s">
        <v>129</v>
      </c>
      <c r="O36" s="272"/>
      <c r="P36" s="272"/>
      <c r="Q36" s="272"/>
      <c r="R36" s="272"/>
      <c r="S36" s="272"/>
      <c r="T36" s="272"/>
      <c r="U36" s="272"/>
      <c r="V36" s="272"/>
    </row>
    <row r="37" spans="1:22" ht="5.0999999999999996" customHeight="1">
      <c r="A37" s="8"/>
      <c r="B37" s="8"/>
      <c r="C37" s="35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8"/>
      <c r="U37" s="28"/>
      <c r="V37" s="28"/>
    </row>
    <row r="38" spans="1:22" ht="20.100000000000001" customHeight="1">
      <c r="A38" s="8"/>
      <c r="B38" s="8"/>
      <c r="C38" s="17" t="s">
        <v>31</v>
      </c>
      <c r="D38" s="271" t="s">
        <v>118</v>
      </c>
      <c r="E38" s="271"/>
      <c r="F38" s="271"/>
      <c r="G38" s="271"/>
      <c r="H38" s="271"/>
      <c r="I38" s="271"/>
      <c r="J38" s="271"/>
      <c r="K38" s="271"/>
      <c r="L38" s="271"/>
      <c r="M38" s="17" t="s">
        <v>31</v>
      </c>
      <c r="N38" s="272" t="s">
        <v>130</v>
      </c>
      <c r="O38" s="272"/>
      <c r="P38" s="272"/>
      <c r="Q38" s="272"/>
      <c r="R38" s="272"/>
      <c r="S38" s="272"/>
      <c r="T38" s="272"/>
      <c r="U38" s="272"/>
      <c r="V38" s="272"/>
    </row>
    <row r="39" spans="1:22" ht="5.0999999999999996" customHeight="1">
      <c r="A39" s="8"/>
      <c r="B39" s="8"/>
      <c r="C39" s="35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8"/>
      <c r="U39" s="28"/>
      <c r="V39" s="28"/>
    </row>
    <row r="40" spans="1:22" ht="20.100000000000001" customHeight="1">
      <c r="A40" s="8"/>
      <c r="B40" s="8"/>
      <c r="C40" s="17" t="s">
        <v>31</v>
      </c>
      <c r="D40" s="271" t="s">
        <v>119</v>
      </c>
      <c r="E40" s="271"/>
      <c r="F40" s="271"/>
      <c r="G40" s="271"/>
      <c r="H40" s="271"/>
      <c r="I40" s="271"/>
      <c r="J40" s="271"/>
      <c r="K40" s="271"/>
      <c r="L40" s="271"/>
      <c r="M40" s="17"/>
      <c r="N40" s="272" t="s">
        <v>131</v>
      </c>
      <c r="O40" s="272"/>
      <c r="P40" s="272"/>
      <c r="Q40" s="272"/>
      <c r="R40" s="272"/>
      <c r="S40" s="272"/>
      <c r="T40" s="272"/>
      <c r="U40" s="272"/>
      <c r="V40" s="272"/>
    </row>
    <row r="41" spans="1:22" ht="5.0999999999999996" customHeight="1">
      <c r="A41" s="8"/>
      <c r="B41" s="8"/>
      <c r="C41" s="3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8"/>
      <c r="U41" s="28"/>
      <c r="V41" s="28"/>
    </row>
    <row r="42" spans="1:22" ht="20.100000000000001" customHeight="1">
      <c r="A42" s="8"/>
      <c r="B42" s="8"/>
      <c r="C42" s="17" t="s">
        <v>31</v>
      </c>
      <c r="D42" s="271" t="s">
        <v>120</v>
      </c>
      <c r="E42" s="271"/>
      <c r="F42" s="271"/>
      <c r="G42" s="271"/>
      <c r="H42" s="271"/>
      <c r="I42" s="271"/>
      <c r="J42" s="271"/>
      <c r="K42" s="271"/>
      <c r="L42" s="271"/>
      <c r="M42" s="17" t="s">
        <v>31</v>
      </c>
      <c r="N42" s="272" t="s">
        <v>132</v>
      </c>
      <c r="O42" s="272"/>
      <c r="P42" s="272"/>
      <c r="Q42" s="272"/>
      <c r="R42" s="272"/>
      <c r="S42" s="272"/>
      <c r="T42" s="272"/>
      <c r="U42" s="272"/>
      <c r="V42" s="272"/>
    </row>
    <row r="43" spans="1:22" ht="5.0999999999999996" customHeight="1">
      <c r="A43" s="8"/>
      <c r="B43" s="8"/>
      <c r="C43" s="3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8"/>
      <c r="U43" s="28"/>
      <c r="V43" s="28"/>
    </row>
    <row r="44" spans="1:22" ht="20.100000000000001" customHeight="1">
      <c r="A44" s="8"/>
      <c r="B44" s="8"/>
      <c r="C44" s="17"/>
      <c r="D44" s="275" t="s">
        <v>37</v>
      </c>
      <c r="E44" s="271"/>
      <c r="F44" s="271"/>
      <c r="G44" s="276"/>
      <c r="H44" s="276"/>
      <c r="I44" s="276"/>
      <c r="J44" s="276"/>
      <c r="K44" s="276"/>
      <c r="L44" s="277"/>
      <c r="M44" s="17"/>
      <c r="N44" s="275" t="s">
        <v>37</v>
      </c>
      <c r="O44" s="271"/>
      <c r="P44" s="271"/>
      <c r="Q44" s="276"/>
      <c r="R44" s="276"/>
      <c r="S44" s="276"/>
      <c r="T44" s="276"/>
      <c r="U44" s="276"/>
      <c r="V44" s="276"/>
    </row>
    <row r="45" spans="1:22" ht="20.100000000000001" customHeight="1">
      <c r="A45" s="8"/>
      <c r="B45" s="8"/>
      <c r="C45" s="35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8"/>
      <c r="U45" s="28"/>
      <c r="V45" s="28"/>
    </row>
    <row r="46" spans="1:22" ht="20.100000000000001" customHeight="1">
      <c r="A46" s="8"/>
      <c r="B46" s="8"/>
      <c r="C46" s="273" t="s">
        <v>134</v>
      </c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4">
        <f>IF(COUNTA(C18:C44,M18:M44)=0,"",COUNTA(C18:C44,M18:M44))</f>
        <v>14</v>
      </c>
      <c r="Q46" s="274"/>
      <c r="R46" s="35" t="s">
        <v>133</v>
      </c>
      <c r="S46" s="50"/>
      <c r="T46" s="50"/>
      <c r="U46" s="50"/>
      <c r="V46" s="50"/>
    </row>
    <row r="47" spans="1:22" ht="20.100000000000001" customHeight="1">
      <c r="A47" s="8"/>
      <c r="B47" s="8"/>
      <c r="C47" s="3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8"/>
      <c r="U47" s="28"/>
      <c r="V47" s="28"/>
    </row>
  </sheetData>
  <mergeCells count="68">
    <mergeCell ref="D34:L34"/>
    <mergeCell ref="N34:V34"/>
    <mergeCell ref="D36:L36"/>
    <mergeCell ref="N36:V36"/>
    <mergeCell ref="D38:L38"/>
    <mergeCell ref="N38:V38"/>
    <mergeCell ref="C46:O46"/>
    <mergeCell ref="P46:Q46"/>
    <mergeCell ref="D40:L40"/>
    <mergeCell ref="N40:V40"/>
    <mergeCell ref="D42:L42"/>
    <mergeCell ref="N42:V42"/>
    <mergeCell ref="D44:F44"/>
    <mergeCell ref="G44:L44"/>
    <mergeCell ref="N44:P44"/>
    <mergeCell ref="Q44:V44"/>
    <mergeCell ref="D30:L30"/>
    <mergeCell ref="N30:V30"/>
    <mergeCell ref="D32:L32"/>
    <mergeCell ref="N32:V32"/>
    <mergeCell ref="D22:L22"/>
    <mergeCell ref="N22:V22"/>
    <mergeCell ref="D24:L24"/>
    <mergeCell ref="N24:V24"/>
    <mergeCell ref="D26:L26"/>
    <mergeCell ref="N26:V26"/>
    <mergeCell ref="D28:L28"/>
    <mergeCell ref="N28:V28"/>
    <mergeCell ref="D13:H13"/>
    <mergeCell ref="C16:V16"/>
    <mergeCell ref="D18:L18"/>
    <mergeCell ref="N18:V18"/>
    <mergeCell ref="D20:L20"/>
    <mergeCell ref="N20:V20"/>
    <mergeCell ref="I13:O13"/>
    <mergeCell ref="I14:O14"/>
    <mergeCell ref="P13:V13"/>
    <mergeCell ref="P14:V14"/>
    <mergeCell ref="D14:H14"/>
    <mergeCell ref="I12:O12"/>
    <mergeCell ref="C2:N2"/>
    <mergeCell ref="O2:P2"/>
    <mergeCell ref="D4:H4"/>
    <mergeCell ref="D7:H7"/>
    <mergeCell ref="D8:H8"/>
    <mergeCell ref="D9:H9"/>
    <mergeCell ref="I7:O7"/>
    <mergeCell ref="I8:O8"/>
    <mergeCell ref="I9:O9"/>
    <mergeCell ref="P7:V7"/>
    <mergeCell ref="P8:V8"/>
    <mergeCell ref="P9:V9"/>
    <mergeCell ref="D12:H12"/>
    <mergeCell ref="P12:V12"/>
    <mergeCell ref="P11:V11"/>
    <mergeCell ref="I4:O4"/>
    <mergeCell ref="P4:V4"/>
    <mergeCell ref="D5:H5"/>
    <mergeCell ref="D6:H6"/>
    <mergeCell ref="D10:H10"/>
    <mergeCell ref="P5:V5"/>
    <mergeCell ref="P6:V6"/>
    <mergeCell ref="P10:V10"/>
    <mergeCell ref="D11:H11"/>
    <mergeCell ref="I5:O5"/>
    <mergeCell ref="I6:O6"/>
    <mergeCell ref="I10:O10"/>
    <mergeCell ref="I11:O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C18 M18 C20 M20 C22 M22 C24 M24 C26 M26 C28 M28 C30 M30 C32 M32 C34 M34 C36 M36 C38 M38 C40 M40 C42 M42 C44 M44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ปก</vt:lpstr>
      <vt:lpstr>คำนำ</vt:lpstr>
      <vt:lpstr>สารบัญ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ภาคผนวก ก</vt:lpstr>
      <vt:lpstr>List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คำนำ!Print_Area</vt:lpstr>
      <vt:lpstr>ปก!Print_Area</vt:lpstr>
      <vt:lpstr>'ภาคผนวก ก'!Print_Area</vt:lpstr>
      <vt:lpstr>สารบัญ!Print_Area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</cp:lastModifiedBy>
  <cp:lastPrinted>2019-03-07T15:15:54Z</cp:lastPrinted>
  <dcterms:created xsi:type="dcterms:W3CDTF">2017-06-19T15:40:00Z</dcterms:created>
  <dcterms:modified xsi:type="dcterms:W3CDTF">2020-03-10T00:47:58Z</dcterms:modified>
</cp:coreProperties>
</file>