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 activeTab="3"/>
  </bookViews>
  <sheets>
    <sheet name="ปก" sheetId="1" r:id="rId1"/>
    <sheet name="คำนำ" sheetId="2" r:id="rId2"/>
    <sheet name="สารบัญ" sheetId="3" r:id="rId3"/>
    <sheet name="ประเมินตนเอง" sheetId="30" r:id="rId4"/>
    <sheet name="01" sheetId="4" r:id="rId5"/>
    <sheet name="02" sheetId="6" r:id="rId6"/>
    <sheet name="03" sheetId="7" r:id="rId7"/>
    <sheet name="04" sheetId="8" r:id="rId8"/>
    <sheet name="05" sheetId="9" r:id="rId9"/>
    <sheet name="06" sheetId="11" r:id="rId10"/>
    <sheet name="07" sheetId="13" r:id="rId11"/>
    <sheet name="08" sheetId="14" r:id="rId12"/>
    <sheet name="09" sheetId="15" r:id="rId13"/>
    <sheet name="10" sheetId="16" r:id="rId14"/>
    <sheet name="11" sheetId="17" r:id="rId15"/>
    <sheet name="12" sheetId="18" r:id="rId16"/>
    <sheet name="13" sheetId="19" r:id="rId17"/>
    <sheet name="14" sheetId="20" r:id="rId18"/>
    <sheet name="15" sheetId="21" r:id="rId19"/>
    <sheet name="16" sheetId="22" r:id="rId20"/>
    <sheet name="17" sheetId="24" r:id="rId21"/>
    <sheet name="18" sheetId="25" r:id="rId22"/>
    <sheet name="19" sheetId="26" r:id="rId23"/>
    <sheet name="ภาคผนวก ก" sheetId="27" r:id="rId24"/>
    <sheet name="ภาคผนวก ข" sheetId="32" r:id="rId25"/>
    <sheet name="List" sheetId="10" state="hidden" r:id="rId26"/>
  </sheets>
  <definedNames>
    <definedName name="_xlnm.Print_Area" localSheetId="4">'01'!$A$1:$V$41</definedName>
    <definedName name="_xlnm.Print_Area" localSheetId="5">'02'!$A$1:$V$36</definedName>
    <definedName name="_xlnm.Print_Area" localSheetId="6">'03'!$A$1:$V$38</definedName>
    <definedName name="_xlnm.Print_Area" localSheetId="7">'04'!$A$1:$V$37</definedName>
    <definedName name="_xlnm.Print_Area" localSheetId="8">'05'!$A$1:$V$35</definedName>
    <definedName name="_xlnm.Print_Area" localSheetId="9">'06'!$A$1:$V$47</definedName>
    <definedName name="_xlnm.Print_Area" localSheetId="10">'07'!$A$1:$V$37</definedName>
    <definedName name="_xlnm.Print_Area" localSheetId="11">'08'!$A$1:$V$37</definedName>
    <definedName name="_xlnm.Print_Area" localSheetId="12">'09'!$A$1:$V$37</definedName>
    <definedName name="_xlnm.Print_Area" localSheetId="13">'10'!$A$1:$V$41</definedName>
    <definedName name="_xlnm.Print_Area" localSheetId="14">'11'!$A$1:$V$29</definedName>
    <definedName name="_xlnm.Print_Area" localSheetId="15">'12'!$A$1:$V$40</definedName>
    <definedName name="_xlnm.Print_Area" localSheetId="16">'13'!$A$1:$V$30</definedName>
    <definedName name="_xlnm.Print_Area" localSheetId="17">'14'!$A$1:$V$20</definedName>
    <definedName name="_xlnm.Print_Area" localSheetId="18">'15'!$A$1:$V$29</definedName>
    <definedName name="_xlnm.Print_Area" localSheetId="19">'16'!$A$1:$V$24</definedName>
    <definedName name="_xlnm.Print_Area" localSheetId="20">'17'!$A$1:$V$35</definedName>
    <definedName name="_xlnm.Print_Area" localSheetId="21">'18'!$A$1:$V$34</definedName>
    <definedName name="_xlnm.Print_Area" localSheetId="22">'19'!$A$1:$V$36</definedName>
    <definedName name="_xlnm.Print_Area" localSheetId="1">คำนำ!$A$1:$V$30</definedName>
    <definedName name="_xlnm.Print_Area" localSheetId="0">ปก!$A$1:$V$30</definedName>
    <definedName name="_xlnm.Print_Area" localSheetId="23">'ภาคผนวก ก'!$A$1:$V$36</definedName>
    <definedName name="_xlnm.Print_Area" localSheetId="2">สารบัญ!$A$1:$V$22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30" l="1"/>
  <c r="G55" i="30"/>
  <c r="G38" i="30"/>
  <c r="G35" i="30"/>
  <c r="G26" i="30"/>
  <c r="G20" i="30" s="1"/>
  <c r="G18" i="30" s="1"/>
  <c r="G42" i="30" s="1"/>
  <c r="G59" i="30" s="1"/>
  <c r="C5" i="19" l="1"/>
  <c r="C2" i="7"/>
  <c r="C3" i="6"/>
  <c r="U30" i="19"/>
  <c r="V30" i="19"/>
  <c r="T30" i="19"/>
  <c r="S30" i="19"/>
  <c r="R30" i="19"/>
  <c r="G62" i="30"/>
  <c r="G63" i="30" s="1"/>
  <c r="V8" i="15" l="1"/>
  <c r="V9" i="15"/>
  <c r="V10" i="15"/>
  <c r="V11" i="15"/>
  <c r="V25" i="15"/>
  <c r="V26" i="15"/>
  <c r="V27" i="15"/>
  <c r="H9" i="26" l="1"/>
  <c r="H8" i="26"/>
  <c r="A7" i="25" l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V11" i="22" l="1"/>
  <c r="U11" i="22"/>
  <c r="T11" i="22"/>
  <c r="S11" i="22"/>
  <c r="R11" i="22"/>
  <c r="S12" i="21"/>
  <c r="T12" i="21"/>
  <c r="U12" i="21"/>
  <c r="V12" i="21"/>
  <c r="R12" i="21"/>
  <c r="S38" i="18" l="1"/>
  <c r="O38" i="18"/>
  <c r="K38" i="18"/>
  <c r="G38" i="18"/>
  <c r="B8" i="17" l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E36" i="16"/>
  <c r="U35" i="15"/>
  <c r="T35" i="15"/>
  <c r="S35" i="15"/>
  <c r="R35" i="15"/>
  <c r="Q35" i="15"/>
  <c r="P35" i="15"/>
  <c r="O35" i="15"/>
  <c r="N35" i="15"/>
  <c r="M35" i="15"/>
  <c r="L35" i="15"/>
  <c r="M19" i="15"/>
  <c r="N19" i="15"/>
  <c r="O19" i="15"/>
  <c r="P19" i="15"/>
  <c r="Q19" i="15"/>
  <c r="R19" i="15"/>
  <c r="S19" i="15"/>
  <c r="T19" i="15"/>
  <c r="U19" i="15"/>
  <c r="L19" i="15"/>
  <c r="V34" i="15"/>
  <c r="V33" i="15"/>
  <c r="V24" i="15"/>
  <c r="V23" i="15"/>
  <c r="V17" i="15"/>
  <c r="V7" i="15"/>
  <c r="V35" i="15" l="1"/>
  <c r="T36" i="15" s="1"/>
  <c r="C6" i="11"/>
  <c r="C7" i="11" s="1"/>
  <c r="C8" i="11" s="1"/>
  <c r="C9" i="11" s="1"/>
  <c r="C10" i="11" s="1"/>
  <c r="C11" i="11" s="1"/>
  <c r="C12" i="11" s="1"/>
  <c r="C13" i="11" s="1"/>
  <c r="C14" i="11" s="1"/>
  <c r="P46" i="11"/>
  <c r="O2" i="11" l="1"/>
  <c r="C36" i="8" l="1"/>
  <c r="C23" i="8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Q16" i="8"/>
  <c r="Q17" i="8"/>
  <c r="G16" i="8"/>
  <c r="G17" i="8"/>
  <c r="D16" i="8"/>
  <c r="D17" i="8"/>
  <c r="C7" i="8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27" i="7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R20" i="7"/>
  <c r="R21" i="7"/>
  <c r="R18" i="7"/>
  <c r="R19" i="7"/>
  <c r="R17" i="7"/>
  <c r="C7" i="7" l="1"/>
  <c r="C8" i="7" s="1"/>
  <c r="C9" i="7" s="1"/>
  <c r="C10" i="7" s="1"/>
  <c r="C11" i="7" s="1"/>
  <c r="S34" i="6"/>
  <c r="Q34" i="6"/>
  <c r="C23" i="6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S20" i="6"/>
  <c r="Q20" i="6"/>
  <c r="C9" i="6" l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U39" i="4" l="1"/>
  <c r="L39" i="4"/>
  <c r="O39" i="4"/>
  <c r="R39" i="4"/>
  <c r="I39" i="4"/>
  <c r="L40" i="4"/>
  <c r="C31" i="4"/>
  <c r="C32" i="4"/>
  <c r="C33" i="4" s="1"/>
  <c r="C34" i="4" s="1"/>
  <c r="C35" i="4" s="1"/>
  <c r="C36" i="4" s="1"/>
  <c r="C37" i="4" s="1"/>
  <c r="C38" i="4" s="1"/>
  <c r="C30" i="4"/>
  <c r="C25" i="4"/>
  <c r="R40" i="4" l="1"/>
  <c r="B12" i="2"/>
  <c r="B9" i="2"/>
  <c r="B8" i="2"/>
  <c r="O21" i="2"/>
  <c r="O20" i="2"/>
  <c r="V18" i="15"/>
  <c r="V19" i="15" s="1"/>
  <c r="O36" i="15" s="1"/>
</calcChain>
</file>

<file path=xl/sharedStrings.xml><?xml version="1.0" encoding="utf-8"?>
<sst xmlns="http://schemas.openxmlformats.org/spreadsheetml/2006/main" count="1011" uniqueCount="645">
  <si>
    <t>รายงานผลการปฏิบัติงาน</t>
  </si>
  <si>
    <t>และผลการประเมินตนเองรายบุคคล</t>
  </si>
  <si>
    <t>(Self  Assessment  Report: SAR)</t>
  </si>
  <si>
    <t>ผู้รายงาน</t>
  </si>
  <si>
    <t>ชื่อ</t>
  </si>
  <si>
    <t>ตำแหน่ง</t>
  </si>
  <si>
    <t>คำนำ</t>
  </si>
  <si>
    <t>พระราชบัญญัติการศึกษาแห่งชาติ  พุทธศักราช 2542  และฉบับปรับปรุง พุทธศักราช 2545 รวมทั้งมาตรฐาน</t>
  </si>
  <si>
    <t>การศึกษาของโรงเรียน    ข้าพเจ้าได้จัดทำขึ้นเพื่อรายงานผลการจัดการเรียนการสอนและการปฏิบัติหน้าที่ของ</t>
  </si>
  <si>
    <t>ข้าพเจ้าตามฝ่าย/กลุ่มงาน  ตลอดจนกิจกรรมต่าง ๆ ที่ได้ส่งเสริมให้นักเรียนมีคุณลักษณะและคุณภาพตามระดับ</t>
  </si>
  <si>
    <t>รายงานนี้  โรงเรียนสามารถนำผลการดำเนินงานไปจัดทำการประเมินคุณภาพภายในและสรุปรายงาน</t>
  </si>
  <si>
    <t>ให้ผู้บังคับบัญชาตามลำดับสายงาน  ตลอดจนเผยแพร่ให้กับผู้ปกครอง นักเรียน ชุมชน  ในสังคมได้ทราบผลการ</t>
  </si>
  <si>
    <t>ข้อมูลที่ได้จากการประเมินในการประเมินตนเอง (SAR) ในครั้งนี้   ข้าพเจ้าจะได้นำไปใช้เป็นแนวทางใน</t>
  </si>
  <si>
    <t>การปรับปรุง   เพื่อพัฒนาการปฏิบัติงานที่ได้รับมอบหมาย   เพื่อส่งเสริมและพัฒนาศักยภาพของผู้เรียนให้สูงขึ้น</t>
  </si>
  <si>
    <t>ในทุก ๆ ด้านต่อไป</t>
  </si>
  <si>
    <t>ลงชื่อ</t>
  </si>
  <si>
    <t>ประจำปีการศึกษา</t>
  </si>
  <si>
    <t>หน้า</t>
  </si>
  <si>
    <t>- ข้อมูลทั่วไป</t>
  </si>
  <si>
    <t>- ข้อมูลการปฏิบัติหน้าที่</t>
  </si>
  <si>
    <t>- การจัดกิจกรรมการเรียนการสอน</t>
  </si>
  <si>
    <t>- ผลการประเมินการสอนของครูโดยนักเรียน</t>
  </si>
  <si>
    <t>- การประเมินตนเองของครู</t>
  </si>
  <si>
    <t>มาตรฐานที่  1  คุณภาพของผู้เรียน</t>
  </si>
  <si>
    <t>มาตรฐานที่  2  กระบวนการบริหารและการจัดการของผู้บริหารสถานศึกษา</t>
  </si>
  <si>
    <t>มาตรฐานที่  3  กระบวนการจัดการเรียนการสอนที่เน้นผู้เรียนเป็นสำคัญ</t>
  </si>
  <si>
    <t>ภาคผนวก</t>
  </si>
  <si>
    <t>รายงานการประเมินตนเอง  (SAR)</t>
  </si>
  <si>
    <t>สกุล</t>
  </si>
  <si>
    <t>วุฒิการศึกษา</t>
  </si>
  <si>
    <t>ตัวเลือก</t>
  </si>
  <si>
    <t>P</t>
  </si>
  <si>
    <t>ปริญญาตรี</t>
  </si>
  <si>
    <t>วิชาเอก</t>
  </si>
  <si>
    <t>จาก</t>
  </si>
  <si>
    <t>ปริญญาโท</t>
  </si>
  <si>
    <t>ปริญญาเอก</t>
  </si>
  <si>
    <t>อื่น ๆ ระบุ</t>
  </si>
  <si>
    <t>วิทยฐานะ</t>
  </si>
  <si>
    <t>อายุ</t>
  </si>
  <si>
    <t>ปี</t>
  </si>
  <si>
    <t>ปฏิบัติราชการ</t>
  </si>
  <si>
    <t>เลขที่ตำแหน่ง</t>
  </si>
  <si>
    <t>เงินเดือน</t>
  </si>
  <si>
    <t>บาท</t>
  </si>
  <si>
    <t>เงินวิทยฐานะ</t>
  </si>
  <si>
    <t>วัน/เดือน/ปีเกิด</t>
  </si>
  <si>
    <t>วัน/เดือน/ปี บรรจุเข้ารับราชการ</t>
  </si>
  <si>
    <t>ปฏิบัติการสอนกลุ่มสาระการเรียนรู้</t>
  </si>
  <si>
    <t>ปฎิบัติงานพิเศษ</t>
  </si>
  <si>
    <t>สังกัดฝ่าย</t>
  </si>
  <si>
    <t>บริหารงบประมาณ</t>
  </si>
  <si>
    <t>โรงเรียน</t>
  </si>
  <si>
    <t>อำเภอ</t>
  </si>
  <si>
    <t>จังหวัด</t>
  </si>
  <si>
    <t>สำนักงานเขตพื้นที่การศึกษา</t>
  </si>
  <si>
    <t>เขต</t>
  </si>
  <si>
    <t>วัน/เดือน/ปี</t>
  </si>
  <si>
    <t>ที่ลา</t>
  </si>
  <si>
    <t>ลาป่วย</t>
  </si>
  <si>
    <t>ครั้ง</t>
  </si>
  <si>
    <t>วัน</t>
  </si>
  <si>
    <t>ลากิจ</t>
  </si>
  <si>
    <t>ลาอุปสมบท</t>
  </si>
  <si>
    <t>มาสาย</t>
  </si>
  <si>
    <t>ที่</t>
  </si>
  <si>
    <t>รวม</t>
  </si>
  <si>
    <t>รวมทั้งสิ้น</t>
  </si>
  <si>
    <t>จำนวนวันลา/มาสาย</t>
  </si>
  <si>
    <t>จำนวนครั้ง</t>
  </si>
  <si>
    <t>จำนวน</t>
  </si>
  <si>
    <t>รหัสวิชา</t>
  </si>
  <si>
    <t>ชื่อวิชา</t>
  </si>
  <si>
    <t>ชั้น</t>
  </si>
  <si>
    <t>จำนวนห้อง</t>
  </si>
  <si>
    <t>จำนวนชั่วโมง / สัปดาห์</t>
  </si>
  <si>
    <t>ภาคเรียนที่ 1</t>
  </si>
  <si>
    <t>ภาคเรียนที่ 2</t>
  </si>
  <si>
    <t>ชั้น/ห้อง</t>
  </si>
  <si>
    <t>จำนวนนักเรียน</t>
  </si>
  <si>
    <t>ผ่าน</t>
  </si>
  <si>
    <t>ไม่ผ่าน</t>
  </si>
  <si>
    <t>กิจกรรมพัฒนาผู้เรียน และชุมนุม</t>
  </si>
  <si>
    <t>ลูกเสือ/เนตรนารี</t>
  </si>
  <si>
    <t>กิจกรรมเพื่อสังคมและสาธารณประโยชน์</t>
  </si>
  <si>
    <t>ชั้น / ห้อง</t>
  </si>
  <si>
    <t>ชาย (คน)</t>
  </si>
  <si>
    <t>หญิง (คน)</t>
  </si>
  <si>
    <t>รวมทั้งสิ้น (คน)</t>
  </si>
  <si>
    <t>1.2.4  งานพิเศษ ในโรงเรียน  ได้แก่</t>
  </si>
  <si>
    <t>งาน</t>
  </si>
  <si>
    <t>กลุ่มงาน/ฝ่าย</t>
  </si>
  <si>
    <t>ระดับชั้น</t>
  </si>
  <si>
    <t>จำนวนแผน</t>
  </si>
  <si>
    <t>ชิ้น     ได้แก่</t>
  </si>
  <si>
    <t>จำนวน (ชิ้น)</t>
  </si>
  <si>
    <t>ชื่อสื่อ/นวัตกรรม</t>
  </si>
  <si>
    <t>หน่วยที่</t>
  </si>
  <si>
    <t>เรื่อง</t>
  </si>
  <si>
    <t>จำนวนชั่วโมง</t>
  </si>
  <si>
    <t>เรื่อง    ได้แก่</t>
  </si>
  <si>
    <t>ชื่อแหล่งเรียนรู้</t>
  </si>
  <si>
    <t>ครั้ง     ได้แก่</t>
  </si>
  <si>
    <t>วัน / เดือน / ปี</t>
  </si>
  <si>
    <t>ชื่อวิทยากร</t>
  </si>
  <si>
    <t>เรื่อง / หัวข้อ</t>
  </si>
  <si>
    <t>ปรัชญาของเศรษฐกิจพอเพียง</t>
  </si>
  <si>
    <t>การอธิบาย</t>
  </si>
  <si>
    <t>การสืบสวนสอบสวน</t>
  </si>
  <si>
    <t>การสาธิต / ทดลอง</t>
  </si>
  <si>
    <t>การใช้เกมประกอบ</t>
  </si>
  <si>
    <t>สถานการณ์จำลอง</t>
  </si>
  <si>
    <t>กรณีตัวอย่าง</t>
  </si>
  <si>
    <t>บทบาทสมมุติ</t>
  </si>
  <si>
    <t>การแก้ไขสถานการณ์</t>
  </si>
  <si>
    <t>โปรแกรมสำเร็จรูป</t>
  </si>
  <si>
    <t>ศูนย์การเรียน</t>
  </si>
  <si>
    <t>ชุดการสอน</t>
  </si>
  <si>
    <t>คอมพิวเตอร์ช่วยสอน</t>
  </si>
  <si>
    <t>โครงงาน</t>
  </si>
  <si>
    <t>การถามตอบ</t>
  </si>
  <si>
    <t>กลุ่มสืบค้นความรู้</t>
  </si>
  <si>
    <t>กลุ่มสัมพันธ์</t>
  </si>
  <si>
    <t>การเรียนรู้แบบร่วมมือ</t>
  </si>
  <si>
    <t>ความคิดรวบยอด</t>
  </si>
  <si>
    <t>อริยสัจ 4</t>
  </si>
  <si>
    <t>การศึกษาค้นคว้าด้วยตนเอง</t>
  </si>
  <si>
    <t>การทัศนะศึกษานอกสถานที่</t>
  </si>
  <si>
    <t>การเรียนรู้จากห้องสมุด</t>
  </si>
  <si>
    <t>การพัฒนากระบวนการคิด</t>
  </si>
  <si>
    <t>การใช้ภูมิปัญญาท้องถิ่น</t>
  </si>
  <si>
    <t>การอภิปรายกลุ่มย่อย</t>
  </si>
  <si>
    <t>การแก้ปัญหา</t>
  </si>
  <si>
    <t>วิธี</t>
  </si>
  <si>
    <r>
      <rPr>
        <b/>
        <sz val="16"/>
        <rFont val="TH SarabunPSK"/>
        <family val="2"/>
      </rPr>
      <t>สรุป</t>
    </r>
    <r>
      <rPr>
        <sz val="16"/>
        <rFont val="TH SarabunPSK"/>
        <family val="2"/>
      </rPr>
      <t xml:space="preserve">  จำนวนรูปแบบ / วิธีการจัดกิจกรรมการเรียนการสอนที่ครูใช้</t>
    </r>
  </si>
  <si>
    <t xml:space="preserve">  (ตอบได้มากกว่า 1)</t>
  </si>
  <si>
    <t>รายการปฏิบัติ</t>
  </si>
  <si>
    <t>มากที่สุด</t>
  </si>
  <si>
    <t>ตรงตามวุฒิ/สาขาวิชาที่จบการศึกษา</t>
  </si>
  <si>
    <t>ตรงตามความถนัด</t>
  </si>
  <si>
    <t>ตรงตามประสบการณ์การสอน</t>
  </si>
  <si>
    <t>ตรงกับความรู้ความสามารถ</t>
  </si>
  <si>
    <t>ตรงกับความต้องการ/ความสนใจ</t>
  </si>
  <si>
    <t>มาก</t>
  </si>
  <si>
    <t>ปานกลาง</t>
  </si>
  <si>
    <t>น้อย</t>
  </si>
  <si>
    <t>น้อยที่สุด</t>
  </si>
  <si>
    <t xml:space="preserve">ศึกษาดูงาน   ฯลฯ) </t>
  </si>
  <si>
    <t>สถานที่</t>
  </si>
  <si>
    <t>หน่วยงานที่จัด</t>
  </si>
  <si>
    <t>หลักฐาน</t>
  </si>
  <si>
    <r>
      <t>สรุป</t>
    </r>
    <r>
      <rPr>
        <sz val="16"/>
        <color theme="1"/>
        <rFont val="TH SarabunPSK"/>
        <family val="2"/>
      </rPr>
      <t xml:space="preserve"> การพัฒนาตนเอง </t>
    </r>
  </si>
  <si>
    <t>คิดเป็น</t>
  </si>
  <si>
    <t>ชั่วโมง</t>
  </si>
  <si>
    <t>นำไปขยายผล</t>
  </si>
  <si>
    <t>ด้านสถานศึกษา / ครู / นักเรียน</t>
  </si>
  <si>
    <t>หน่วยงานที่มอบ</t>
  </si>
  <si>
    <t>รายการ/เรื่อง</t>
  </si>
  <si>
    <t>หน่วยงานที่เชิญ</t>
  </si>
  <si>
    <t>วิชา</t>
  </si>
  <si>
    <t>ผลการเรียน(คน)</t>
  </si>
  <si>
    <t>ร</t>
  </si>
  <si>
    <t>มส.</t>
  </si>
  <si>
    <t>ร้อยละนักเรียนที่ได้ 3 ขึ้นไป</t>
  </si>
  <si>
    <t>1)  ฝ่ายวิชาการ</t>
  </si>
  <si>
    <t>1.</t>
  </si>
  <si>
    <t>2.</t>
  </si>
  <si>
    <t>3.</t>
  </si>
  <si>
    <t>4.</t>
  </si>
  <si>
    <t>5.</t>
  </si>
  <si>
    <t>ดี</t>
  </si>
  <si>
    <t>พอใช้</t>
  </si>
  <si>
    <t>ปรับปรุง</t>
  </si>
  <si>
    <r>
      <rPr>
        <b/>
        <sz val="16"/>
        <rFont val="TH SarabunPSK"/>
        <family val="2"/>
      </rPr>
      <t xml:space="preserve">สรุปได้ว่า  </t>
    </r>
    <r>
      <rPr>
        <sz val="16"/>
        <rFont val="TH SarabunPSK"/>
        <family val="2"/>
      </rPr>
      <t xml:space="preserve">ระดับคุณภาพการปฏิบัติงาน       </t>
    </r>
  </si>
  <si>
    <t>2)  ฝ่ายกิจการนักเรียน</t>
  </si>
  <si>
    <t>การเยี่ยมบ้านนักเรียนชั้น</t>
  </si>
  <si>
    <t>ปฏิบัติหน้าที่ครูเวรประจำวัน</t>
  </si>
  <si>
    <t>ปฏิบัติหน้าที่ครูเวรวันหยุดราชการ</t>
  </si>
  <si>
    <t>ครั้ง/ปีการศึกษา</t>
  </si>
  <si>
    <t>ร่วมการประชุมผู้ปกครองนักเรียน</t>
  </si>
  <si>
    <t>อื่นๆ</t>
  </si>
  <si>
    <t>3)  ฝ่ายบริหารงานทั่วไป</t>
  </si>
  <si>
    <t>4)  ฝ่ายอำนวยการและบุคลากร</t>
  </si>
  <si>
    <t>5)  ฝ่ายยุทธศาสตร์การพัฒนา</t>
  </si>
  <si>
    <t>ตาราง  แสดงร้อยละของระดับการประเมินการสอนของครูโดยนักเรียน</t>
  </si>
  <si>
    <t>กิจกรรม</t>
  </si>
  <si>
    <t>ระดับการประเมิน</t>
  </si>
  <si>
    <t xml:space="preserve"> ครูเข้าสอนและออกชั้นเรียนตรงตามเวลา</t>
  </si>
  <si>
    <t xml:space="preserve"> ครูเปิดโอกาสให้นักเรียนซักถามปัญหา</t>
  </si>
  <si>
    <t xml:space="preserve"> ครูมีการเสริมแรงให้นักเรียนที่ร่วมกิจกรรมการเรียนการสอน</t>
  </si>
  <si>
    <t xml:space="preserve"> ครูให้นักเรียนแสวงหาความรู้จากแหล่งเรียนรู้ต่าง ๆ</t>
  </si>
  <si>
    <t xml:space="preserve"> ครูส่งเสริมให้นักเรียนทำงานร่วมกันทั้งเป็นกลุ่มและรายบุคคล</t>
  </si>
  <si>
    <t xml:space="preserve"> ครูให้นักเรียนฝึกกระบวนการคิด คิดวิเคราะห์  คิดสร้างสรรค์  </t>
  </si>
  <si>
    <t xml:space="preserve"> ครูส่งเสริมนักเรียนได้ฝึกปฏิบัติจริง มีการจัดการ และการแก้ปัญหา
</t>
  </si>
  <si>
    <t xml:space="preserve"> ครูประยุกต์สาระที่สอนเข้ากับเหตุการณ์ปัจจุบัน/สภาพแวดล้อม</t>
  </si>
  <si>
    <t xml:space="preserve"> ครูใช้คำถามซักถามนักเรียนบ่อย ๆ</t>
  </si>
  <si>
    <t xml:space="preserve"> ครูใช้สื่อประกอบการเรียนการสอนที่เหมาะสมและหลากหลาย</t>
  </si>
  <si>
    <t xml:space="preserve"> เนื้อหาที่สอนทันสมัยเสมอ</t>
  </si>
  <si>
    <t xml:space="preserve"> ครูจัดกิจกรรมการเรียนรู้สนุกและน่าสนใจ</t>
  </si>
  <si>
    <t xml:space="preserve"> ครูแจ้งผลการเรียนรู้ให้นักเรียนทราบอย่างชัดเจน</t>
  </si>
  <si>
    <t xml:space="preserve"> ครูคอยกระตุ้นให้นักเรียนตื่นตัวในการเรียนเสมอ</t>
  </si>
  <si>
    <t xml:space="preserve"> ครูสอดแทรกคุณธรรมและค่านิยม  12  ประการในวิชาที่สอน</t>
  </si>
  <si>
    <t xml:space="preserve"> ครูยอมรับความคิดเห็นของนักเรียนที่ต่างไปจากครู</t>
  </si>
  <si>
    <t xml:space="preserve"> นักเรียนมีส่วนร่วมในการวัดและประเมินผลการเรียน</t>
  </si>
  <si>
    <t xml:space="preserve"> ครูมีการประเมินผลการเรียนด้วยวิธีการที่หลากหมายและ
ยุติธรรม
</t>
  </si>
  <si>
    <t xml:space="preserve"> ครูมีความตั้งใจในการจัดกิจกรรมการเรียนการสอน</t>
  </si>
  <si>
    <t xml:space="preserve"> บุคลิกภาพ การแต่งกายและการพูดจาของครูเหมาะสม </t>
  </si>
  <si>
    <t>จากผลการประเมินการสอนของครูโดยนักเรียน  พบว่าอยู่ในระดับ</t>
  </si>
  <si>
    <t>(เขียนเครื่องหมาย / ลงในช่องระดับคุณภาพ โดยพิจารณาจากเกณฑ์การประเมินด้านขวามือ)</t>
  </si>
  <si>
    <t>ดัชนีชี้วัด</t>
  </si>
  <si>
    <t>ระดับคุณภาพ</t>
  </si>
  <si>
    <t>เกณฑ์การประเมิน</t>
  </si>
  <si>
    <t>1.  มีการระบุตัวชี้วัด/ผลการเรียนรู้</t>
  </si>
  <si>
    <t>1.  การวิเคราะห์ มาตรฐานฯ</t>
  </si>
  <si>
    <t>และ  ตัวชี้วัด/ผลการเรียนรู้</t>
  </si>
  <si>
    <t>ระดับ 4 มี 5 ข้อ</t>
  </si>
  <si>
    <t>ระดับ 3  มี  4 ข้อ</t>
  </si>
  <si>
    <t>ระดับ 2  มี  3  ข้อ</t>
  </si>
  <si>
    <t>ระดับ 1  มี  1-2  ข้อ</t>
  </si>
  <si>
    <t>2.  มีการวิเคราะห์ตัวชี้วัด/ผลการเรียนรู้  แยกออกเป็น 3  ด้าน</t>
  </si>
  <si>
    <t xml:space="preserve"> คือ  ความรู้  เจตคติ  ทักษะ  (KPA)</t>
  </si>
  <si>
    <t>3.  มีความเหมาะสม สอดคล้องกับกิจกรรมการเรียนรู้</t>
  </si>
  <si>
    <t>5.  ครอบคลุมมาตรฐานการศึกษา</t>
  </si>
  <si>
    <t>2.  การออกแบบกิจกรรมการ</t>
  </si>
  <si>
    <t xml:space="preserve">    เรียนรู้ </t>
  </si>
  <si>
    <t>1.  การออกแบบกิจกรรมการเรียนรู้เป็นขั้นตอน</t>
  </si>
  <si>
    <t>2.  แผนการจัดกิจกรรมการเรียนรู้มี</t>
  </si>
  <si>
    <t xml:space="preserve">    องค์ประกอบครบ 4  ด้าน  (แลกเปลี่ยนประสบการณ์ </t>
  </si>
  <si>
    <t xml:space="preserve">    การสร้างองค์ความรู้ นำเสนอความรู้  ปฏิบัติ / ประยุกต์ใช้)</t>
  </si>
  <si>
    <t>3.  มีความเหมาะสมกับจุดประสงค์การเรียนรู้</t>
  </si>
  <si>
    <t xml:space="preserve">4.  มีความสอดคล้องกับจุดประสงค์การเรียนรู้ ทั้ง 3 ด้าน </t>
  </si>
  <si>
    <t xml:space="preserve">    (ความรู้ เจตคติ ทักษะ)</t>
  </si>
  <si>
    <t>5.  สามารถปฏิบัติได้จริง</t>
  </si>
  <si>
    <t>3.  การออกแบบปฏิสัมพันธ์</t>
  </si>
  <si>
    <t>1.  มีการจัดกิจกรรมการเรียนรู้โดยใช้กระบวนการกลุ่ม</t>
  </si>
  <si>
    <t>2.  มีความหลากหลายในการมีส่วนร่วมของผู้เรียน</t>
  </si>
  <si>
    <t>3.  มีการกำหนดบทบาทและกิจกรรมอย่าง ชัดเจน</t>
  </si>
  <si>
    <t>4.  ปฏิบัติจริง</t>
  </si>
  <si>
    <t>5.  ผู้เรียนสนุกสนาน เกิดการเรียนรู้</t>
  </si>
  <si>
    <t>4.  การออกแบบประเมินผล</t>
  </si>
  <si>
    <t xml:space="preserve">1.  มีการประเมินผลการเรียนในแต่ละแผน       </t>
  </si>
  <si>
    <t>2.  มีการกำหนดวิธีการประเมินผลหลากหลาย</t>
  </si>
  <si>
    <t>3.  วิธีการประเมินผลสอดคล้องกับจุดประสงค์การเรียนรู้</t>
  </si>
  <si>
    <t>5.  นำผลการประเมินมาพัฒนาการเรียนรู้</t>
  </si>
  <si>
    <t xml:space="preserve">5.  การใช้สื่ออุปกรณ์การเรียนรู้
</t>
  </si>
  <si>
    <t>1.  มีการใช้สื่อ อุปกรณ์หรือแหล่งเรียนรู้</t>
  </si>
  <si>
    <t xml:space="preserve">2.  มีการกำหนดขั้นตอนหรือวิธีการใช้สื่อหรือแหล่งเรียนรู้ </t>
  </si>
  <si>
    <t>3.  มีการใช้สื่อ อุปกรณ์หรือแหล่งการเรียนรู้เหมาะสมกับ</t>
  </si>
  <si>
    <t xml:space="preserve">     กิจกรรมการเรียนรู้</t>
  </si>
  <si>
    <t>4.  มีสื่อ อุปกรณ์ แหล่งเรียนรู้</t>
  </si>
  <si>
    <t>5.  มีการพัฒนาสื่อ อุปกรณ์ แหล่งเรียนรู้</t>
  </si>
  <si>
    <t>สรุป :  การจัดทำแผนการจัดการเรียนรู้นี้ อยู่ในระดับคุณภาพ</t>
  </si>
  <si>
    <t>เกณฑ์การตัดสิน</t>
  </si>
  <si>
    <t>4  หมายถึง  มีการปฏิบัติอยู่ในระดับดีมาก</t>
  </si>
  <si>
    <t>3  หมายถึง  มีการปฏิบัติอยู่ในระดับดี</t>
  </si>
  <si>
    <t>2  หมายถึง  มีการปฏิบัติอยู่ในระดับปานกลาง</t>
  </si>
  <si>
    <t>1  หมายถึง  มีการปฏิบัติอยู่ในระดับปรับปรุง</t>
  </si>
  <si>
    <t>ระดับ 4 (ดีมาก)</t>
  </si>
  <si>
    <t>ระดับ 3 (ดี)</t>
  </si>
  <si>
    <t>ระดับ 2 (ปานกลาง)</t>
  </si>
  <si>
    <t>ระดับ 1 (ปรับปรุง)</t>
  </si>
  <si>
    <t>ผลการดำเนินงานตามมาตรฐานการศึกษา</t>
  </si>
  <si>
    <t xml:space="preserve">คำชี้แจง  </t>
  </si>
  <si>
    <t xml:space="preserve">   ลงในช่องระดับคุณภาพ</t>
  </si>
  <si>
    <t>3. เกณฑ์การตัดสิน</t>
  </si>
  <si>
    <t>5     หมายถึง    มีผลการปฏิบัติอยู่ในระดับดีมาก</t>
  </si>
  <si>
    <t>4     หมายถึง    มีผลการปฏิบัติอยู่ในระดับดี</t>
  </si>
  <si>
    <t>3     หมายถึง    มีผลการปฏิบัติอยู่ในระดับปานกลาง</t>
  </si>
  <si>
    <t>2     หมายถึง    มีผลการปฏิบัติอยู่ในระดับน้อย</t>
  </si>
  <si>
    <t>1     หมายถึง    มีผลการปฏิบัติอยู่ในระดับน้อยมาก</t>
  </si>
  <si>
    <t xml:space="preserve">มาตรฐานที่ 1  คุณภาพของผู้เรียน  </t>
  </si>
  <si>
    <t>ตัวบ่งชี้</t>
  </si>
  <si>
    <t>ระดับคุณภาพตัวบ่งชี้ /มาตรฐาน</t>
  </si>
  <si>
    <t>1.1 ผู้เรียนมีความสามารถในการอ่าน การเขียน  การสื่อสารและการคิดคำนวณ</t>
  </si>
  <si>
    <t>สรุปผลการประเมินมาตรฐานที่ 1</t>
  </si>
  <si>
    <t>กิจกรรม/โครงการ/หลักฐานร่องรอยที่ดำเนินการ</t>
  </si>
  <si>
    <t>ผลการดำเนินงาน</t>
  </si>
  <si>
    <t xml:space="preserve"> จุดเด่น</t>
  </si>
  <si>
    <t xml:space="preserve"> จุดที่ควรพัฒนา</t>
  </si>
  <si>
    <t xml:space="preserve"> - กิจกรรมลดเวลาเรียนเพิ่มเวลารู้</t>
  </si>
  <si>
    <t xml:space="preserve"> - กิจกรรมค่ายคุณธรรม</t>
  </si>
  <si>
    <t>อังกฤษ</t>
  </si>
  <si>
    <t xml:space="preserve">  นักเรียนมีสุขภาพสมบูรณ์แข็งแรง มีความภาคภูมิใจ</t>
  </si>
  <si>
    <t xml:space="preserve">  นักเรียนขาดทักษะด้านการสื่อสารภาษาไทย และภาษา</t>
  </si>
  <si>
    <t>สรุปผลการประเมินมาตรฐานที่ 2</t>
  </si>
  <si>
    <t xml:space="preserve"> - เก็บข้อมูลสารสนเทศด้วยคอมพิวเตอร์</t>
  </si>
  <si>
    <t xml:space="preserve"> - การพัฒนาบุคลากรด้านต่างๆ</t>
  </si>
  <si>
    <t>มาตรฐานที่ 3  กระบวนการจัดการเรียนการสอนที่เน้นผู้เรียนเป็นสำคัญ</t>
  </si>
  <si>
    <t>สรุปผลการประเมินมาตรฐานที่ 3</t>
  </si>
  <si>
    <t>ผลการประเมินสมรรถนะสำคัญของผู้เรียน</t>
  </si>
  <si>
    <t>จำนวนนักเรียน (คน)</t>
  </si>
  <si>
    <t>ความสามารถในการสื่อสาร</t>
  </si>
  <si>
    <t>ความสามารถในการคิด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</si>
  <si>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</si>
  <si>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</si>
  <si>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</si>
  <si>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ผลการประเมินสมรรถนะสำคัญของผู้เรียน พบว่า นักเรียนอยู่ในระดับ</t>
  </si>
  <si>
    <t>สมรรถนะสำคัญของผู้เรียน</t>
  </si>
  <si>
    <t>ระดับ</t>
  </si>
  <si>
    <t>ดีเยี่ยม</t>
  </si>
  <si>
    <t>ผลการประเมินการอ่านคิด วิเคราะห์และเขียน</t>
  </si>
  <si>
    <t>ผลการประเมิน (คน)</t>
  </si>
  <si>
    <t>ดีเยี่ยม (3)</t>
  </si>
  <si>
    <t>ผ่าน (1)</t>
  </si>
  <si>
    <t>ไม่ผ่าน (0)</t>
  </si>
  <si>
    <t>ดี (2)</t>
  </si>
  <si>
    <t>ผลการประเมินการอ่านคิด วิเคราะห์และเขียน พบว่า นักเรียนอยู่ในระดับ</t>
  </si>
  <si>
    <t>ผลการประเมินคุณลักษณะอันพึงประสงค์</t>
  </si>
  <si>
    <t>คุณลักษณะอันพึงประสงค์</t>
  </si>
  <si>
    <t>ผลการประเมินคุณลักษณะอันพึงประสงค์พบว่า นักเรียนอยู่ในระดับ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</si>
  <si>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</si>
  <si>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</si>
  <si>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</si>
  <si>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</si>
  <si>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</si>
  <si>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มุ่งมั่นในการทำงาน</t>
  </si>
  <si>
    <t>รักความเป็นไทย</t>
  </si>
  <si>
    <t>มีจิตสาธารณะ</t>
  </si>
  <si>
    <t>การรับรองรายงานการประเมินตนเอง</t>
  </si>
  <si>
    <t>หัวหน้ากลุ่มสาระการเรียนรู้</t>
  </si>
  <si>
    <t>(</t>
  </si>
  <si>
    <t>)</t>
  </si>
  <si>
    <t>/</t>
  </si>
  <si>
    <t>ผู้รับรองข้อมูล</t>
  </si>
  <si>
    <t>คณิตศาสตร์</t>
  </si>
  <si>
    <t>สำเนาคำสั่ง</t>
  </si>
  <si>
    <t>-</t>
  </si>
  <si>
    <t>สำเนาเกียรติบัตร  ประกาศนียบัตร  วุฒิบัตร</t>
  </si>
  <si>
    <t>สำเนาโล่รางวัล</t>
  </si>
  <si>
    <t>สำเนารูปภาพกิจกรรม</t>
  </si>
  <si>
    <t>อื่น ๆ ที่เกี่ยวข้อง</t>
  </si>
  <si>
    <t xml:space="preserve"> (Self Assessment Report : SAR)</t>
  </si>
  <si>
    <t>นางสาวนฤมล   สุดเงิน</t>
  </si>
  <si>
    <t>ครู</t>
  </si>
  <si>
    <t>โรงเรียนศรีสำโรงชนูปถัมภ์</t>
  </si>
  <si>
    <t>สำนักงานเขตพื้นที่การศึกษามัธยมศึกษา เขต 38</t>
  </si>
  <si>
    <t>นางสาวนฤมล</t>
  </si>
  <si>
    <t>สุดเงิน</t>
  </si>
  <si>
    <t>การวิจัยและประเมินผลการศึกษา</t>
  </si>
  <si>
    <t>ม.นเรศวร</t>
  </si>
  <si>
    <t>ครูชำนาญการพิเศษ</t>
  </si>
  <si>
    <t>งานแนะแนวการศึกษา/งานประกันคุณภาพ</t>
  </si>
  <si>
    <t>ศรีสำโรงชนูปถัมภ์</t>
  </si>
  <si>
    <t>ศรีสำโรง</t>
  </si>
  <si>
    <t>สุโขทัย</t>
  </si>
  <si>
    <t>มัธยมศึกษา</t>
  </si>
  <si>
    <t>ค21101</t>
  </si>
  <si>
    <t>คณิตศาสตร์ 1</t>
  </si>
  <si>
    <t>ค30201</t>
  </si>
  <si>
    <t>คณิตศาสตร์เพิ่มเติม 1</t>
  </si>
  <si>
    <t>ม.5/1-5/3</t>
  </si>
  <si>
    <t>ค21102</t>
  </si>
  <si>
    <t>ค30203</t>
  </si>
  <si>
    <t>คณิตศาสตร์ 2</t>
  </si>
  <si>
    <t>คณิตศาสตร์เพิ่มเติม 3</t>
  </si>
  <si>
    <t>ม.2</t>
  </si>
  <si>
    <t>มัธยมศึกษาปีที่ 5/3</t>
  </si>
  <si>
    <t>งานแนะแนว</t>
  </si>
  <si>
    <t>ม.1</t>
  </si>
  <si>
    <t>6 เล่ม</t>
  </si>
  <si>
    <t>ชุดกิจกรรมการเรียนรู้แบบร่วมมือเรื่องเลขยกกำลัง</t>
  </si>
  <si>
    <t>แบบฝึกทักษะเรื่องระบบจำนวนจริง</t>
  </si>
  <si>
    <t>แบบฝึกทักษะเรื่องเมทริกซ์</t>
  </si>
  <si>
    <t>1  เล่ม</t>
  </si>
  <si>
    <t>การสอนเป็นภาษาอังกฤษ EIS</t>
  </si>
  <si>
    <t>สวนพฤษศาสตร์</t>
  </si>
  <si>
    <t>รายงานผลการใช้แบบฝึกทักษะคณิตศาสตร์เรื่อง ระบบจำนวนเต็ม</t>
  </si>
  <si>
    <t>สพม.38</t>
  </si>
  <si>
    <t>ปฏิบัติหน้าที่หัวหน้างานประกันคุณภาพ</t>
  </si>
  <si>
    <t>ปฏิบัติหน้าที่การสอนกลุ่มสาระการเรียนรู้คณิตศาสตร์</t>
  </si>
  <si>
    <t>ปฏิบัติหน้าที่งานแนะแนว</t>
  </si>
  <si>
    <t>พฤหัสบดี</t>
  </si>
  <si>
    <t>4.  สอดคล้องกับผลการเรียนรู้</t>
  </si>
  <si>
    <t xml:space="preserve"> - กิจกรรมโรงเรียนสีขาว</t>
  </si>
  <si>
    <t xml:space="preserve"> - กิจกรรมทัศนศึกษา</t>
  </si>
  <si>
    <t>- กิจกรรมการแข่งขันกีฬาสีภายใน</t>
  </si>
  <si>
    <t>- กิจกรรมแห่เทียนจำนำพรรษา</t>
  </si>
  <si>
    <t xml:space="preserve"> - กิจกรรมเข้าค่ายวิชาการ</t>
  </si>
  <si>
    <t>- กิจกรรมหนึ่งคน  หนึ่งปี  หนึ่งโครงงาน</t>
  </si>
  <si>
    <t>- กิจกรรมการจัดการเรียนการสอน</t>
  </si>
  <si>
    <t>- กิจกรรมแนะแนวการศึกษาต่อนักเรียนชั้น ม.3 และม.6</t>
  </si>
  <si>
    <t>ในความเป็นไทย มีความสามัคคี สามารถนำเสนอผลจาก</t>
  </si>
  <si>
    <t>การศึกษาค้นคว้าโดยใช้เทคโนโลยีได้อย่างเหมาะสม</t>
  </si>
  <si>
    <t xml:space="preserve"> สถานศึกษาได้รับการสนับสนุนจากชุมชนและศิษย์เก่า</t>
  </si>
  <si>
    <t>- การมอบทุนการศึกษาจากศิษย์เก่า</t>
  </si>
  <si>
    <t>- กิจกรรมการทอดผ้าป่าเพื่อสร้างซุ้มพระ</t>
  </si>
  <si>
    <t>- การรับมอบเงินเพื่อพัฒนาห้องสมุด</t>
  </si>
  <si>
    <t>การระดมทุนจากหน่วยงานภายนอก  รวมทั้งการจัด</t>
  </si>
  <si>
    <t>เก็บข้อมูลสารสนเทศให้ทันสมัย</t>
  </si>
  <si>
    <t>- แผนการจัดการเรียนรู้</t>
  </si>
  <si>
    <t>- แบบวิเคราะห์ผู้เรียน</t>
  </si>
  <si>
    <t>- ปพ.6</t>
  </si>
  <si>
    <t>- เครื่องมือวัดและประเมินผล</t>
  </si>
  <si>
    <t>ผู้เรียนมีส่วนร่วมในการวิเคราะห์ตนเอง  มีการจัดกระบวน</t>
  </si>
  <si>
    <t>การเรียนรู้ที่ช่วยพัฒนาการคิดวิเคราะห์  มีการวัดและ</t>
  </si>
  <si>
    <t>ประเมินผลผู้เรียนอย่างเป็นระบบ  ใช้การประเมินตาม</t>
  </si>
  <si>
    <t>สภาพจริงและมีการให้ข้อมูลย้อนกลับแก่ผู้เรียน</t>
  </si>
  <si>
    <t xml:space="preserve">    ควรมีการบูรณาการใช้แหล่งเรียนรู้ภายนอกโรงเรียน</t>
  </si>
  <si>
    <t>รวมถึงการนำภูมิปัญญาท้องถิ่นมามีส่วนร่วมในการจัด</t>
  </si>
  <si>
    <t>การศึกษา</t>
  </si>
  <si>
    <t>- การประชุมคณะกรรมการสถานศึกษาขั้นพื้นฐาน</t>
  </si>
  <si>
    <t>ม.1/1</t>
  </si>
  <si>
    <t>ม.5/1</t>
  </si>
  <si>
    <t>ม.5/2</t>
  </si>
  <si>
    <t>ม.5/3</t>
  </si>
  <si>
    <t>นางสาววิมลรัตน์    บุญคง</t>
  </si>
  <si>
    <t>นางสาวอัมพวัน   ด่วนเดิน</t>
  </si>
  <si>
    <t>นายมนตรี    คงเจริญ</t>
  </si>
  <si>
    <t>ผู้อำนวยการโรงเรียนศรีสำโรงชนูปถัมภ์</t>
  </si>
  <si>
    <t>ลาคลอด</t>
  </si>
  <si>
    <t xml:space="preserve">กิจกรรมลูกเสือ เนตรนารี </t>
  </si>
  <si>
    <t>บริหารวิชาการ/บริหารงบประมาณ</t>
  </si>
  <si>
    <t>หัวหน้างานประกันคุณภาพ</t>
  </si>
  <si>
    <t>งานระบบดูแลช่วยเหลือนักเรียน</t>
  </si>
  <si>
    <t>บริหารวิชาการ</t>
  </si>
  <si>
    <t>ส่งเสริมพฤติกรรมนักเรียน</t>
  </si>
  <si>
    <t>งานสารสนเทศฝ่ายวิชาการ</t>
  </si>
  <si>
    <t>เกียรติบัตร</t>
  </si>
  <si>
    <t>สพฐ.</t>
  </si>
  <si>
    <t>9 ต.ค. 60</t>
  </si>
  <si>
    <t>คณะกรรมการตัดสินกิจกรรมอัจฉริยภาพคณิตศาสตร์</t>
  </si>
  <si>
    <t>ระดับ มัธยมศึกษาตอนปลาย งานศิลปหัตถกรรม</t>
  </si>
  <si>
    <t>นักเรียน  ระดับเขตพื้นที่การศึกษา</t>
  </si>
  <si>
    <t>คณะกรรมการตัดสินกิจกรรมซูโดกุ  ระดับชั้น</t>
  </si>
  <si>
    <t>มัธยมศึกษาตอนปลาย งานศิลปหัตถกรรมภาคเหนือ</t>
  </si>
  <si>
    <t>สพม.40</t>
  </si>
  <si>
    <t>15 ธ.ค. 60</t>
  </si>
  <si>
    <t xml:space="preserve"> - การประชุมผู้ปกครองนักเรียน</t>
  </si>
  <si>
    <t>- ผลงานนักเรียน</t>
  </si>
  <si>
    <t>- โครงการหนึ่งคน หนึ่งปี หนึ่งโครงงาน</t>
  </si>
  <si>
    <t>ชั้นมัธยมศึกษาปีที่ 1/1</t>
  </si>
  <si>
    <t>ชั้นมัธยมศึกษาปีที่ 5/1</t>
  </si>
  <si>
    <t>ชั้นมัธยมศึกษาปีที่ 1/4</t>
  </si>
  <si>
    <t>ชั้นมัธยมศึกษาปีที่ 1/3</t>
  </si>
  <si>
    <t>ชั้นมัธยมศึกษาปีที่ 1/5</t>
  </si>
  <si>
    <t>ชั้นมัธยมศึกษาปีที่ 5/2</t>
  </si>
  <si>
    <t>ชั้นมัธยมศึกษาปีที่ 5/3</t>
  </si>
  <si>
    <t>มัธยมศึกษาปีที่ 1/1</t>
  </si>
  <si>
    <t>มัธยมศึกษาปีที่ 5/1</t>
  </si>
  <si>
    <t>มัธยมศึกษาปีที่ 5/2</t>
  </si>
  <si>
    <t>ครูผู้ฝึกสอนนักเรียนร่วมแข่งขันกิจกรรม</t>
  </si>
  <si>
    <t>อัจฉริยภาพคณิตศาสตร์  ระดับ ม.ปลาย</t>
  </si>
  <si>
    <t>รางวัลเหรียญทองแดง  รองชนะเลิศอันดับ 1</t>
  </si>
  <si>
    <t>9  ตุลาคม 2560</t>
  </si>
  <si>
    <t>ม.1/3</t>
  </si>
  <si>
    <t>ม.1/4</t>
  </si>
  <si>
    <t>ม.1/1-1/2</t>
  </si>
  <si>
    <t>ติวโอเน็ต ม.6</t>
  </si>
  <si>
    <t>ม.6</t>
  </si>
  <si>
    <t>แบบฝึกทักษะคณิตศาสตร์เรื่องสมการเชิงเส้นตัวแปรเดียว</t>
  </si>
  <si>
    <t>5 เล่ม</t>
  </si>
  <si>
    <t>แบบฝึกทักษะเรื่องอัตราส่วนและร้อยละ</t>
  </si>
  <si>
    <t>6  เล่ม</t>
  </si>
  <si>
    <t>แบบฝึกทักษะเรื่องระบบจำนวนเต็ม</t>
  </si>
  <si>
    <t>ชุมชนของนักเรียน</t>
  </si>
  <si>
    <t>รอบรู้เรื่องปุ๋ย(อัตราส่วนและร้อยละ)</t>
  </si>
  <si>
    <t>ชุมชนและสังคม</t>
  </si>
  <si>
    <t>การสำรวจเรื่องที่นักเรียนสนใจ(สถิต 1)</t>
  </si>
  <si>
    <t>28 - 29 ก.ค. 61</t>
  </si>
  <si>
    <t>โรงแรมท๊อปแลนด์</t>
  </si>
  <si>
    <t>จ.พิษณุโลก</t>
  </si>
  <si>
    <t>25 - 26 ส.ค. 61</t>
  </si>
  <si>
    <t>การออกแบบกิจกรรมการเรียนรู้</t>
  </si>
  <si>
    <t>เพื่อพัฒนาทักษะกระบวนการ</t>
  </si>
  <si>
    <t>และโครงงานคณิตศาสตร์</t>
  </si>
  <si>
    <t>การพัฒนาทักษะการคิดเชิง</t>
  </si>
  <si>
    <t>สร้างสรรค์</t>
  </si>
  <si>
    <t>แบบประเมินผลการปฎิบัติงานของข้าราชการครูและบุคลากรทางการศึกษา</t>
  </si>
  <si>
    <t>สายงานการสอน</t>
  </si>
  <si>
    <t xml:space="preserve">  ครั้งที่ ๑  ( ๑  ตุลาคม ๒๕๖๑   -   ๓๑  มีนาคม  ๒๕๖๒)</t>
  </si>
  <si>
    <t>o</t>
  </si>
  <si>
    <t xml:space="preserve">ชื่อผู้รับการประเมิน </t>
  </si>
  <si>
    <t>สถานศึกษา</t>
  </si>
  <si>
    <t>สังกัด</t>
  </si>
  <si>
    <t>สำนักงานเขตพื้นที่การศึกษามัธยมศึกษา เขต ๓๘</t>
  </si>
  <si>
    <t>สอนระดับชั้น</t>
  </si>
  <si>
    <t>ชั่วโมงการสอน</t>
  </si>
  <si>
    <t>ชั่วโมง/สัปดาห์</t>
  </si>
  <si>
    <t>จำนวนวันลาในรอบการประเมิน</t>
  </si>
  <si>
    <t>วัน  ประกอบด้วย</t>
  </si>
  <si>
    <t>(๑)  ลาป่วย</t>
  </si>
  <si>
    <t xml:space="preserve">             </t>
  </si>
  <si>
    <t xml:space="preserve">(๒)  ลากิจ </t>
  </si>
  <si>
    <t>ชื่อผู้ประเมิน</t>
  </si>
  <si>
    <r>
      <rPr>
        <b/>
        <sz val="16"/>
        <color theme="1"/>
        <rFont val="TH SarabunPSK"/>
        <family val="2"/>
      </rPr>
      <t>ตอนที่ ๑</t>
    </r>
    <r>
      <rPr>
        <sz val="16"/>
        <color theme="1"/>
        <rFont val="TH SarabunPSK"/>
        <family val="2"/>
      </rPr>
      <t xml:space="preserve">  การประเมินประสิทธิภาพและประสิทธิผลการปฎิบัติงาน (๗๐  คะแนน)</t>
    </r>
  </si>
  <si>
    <t>รายการประเมิน</t>
  </si>
  <si>
    <t>คะแนนเต็ม</t>
  </si>
  <si>
    <t>ผลการประเมินตนเอง</t>
  </si>
  <si>
    <t>ผลการประเมินของผู้บังคับบัญชา</t>
  </si>
  <si>
    <t xml:space="preserve">  ครั้งที่ ๒  ( ๑  เมษายน ๒๕๖๒  -  ๓๐  กันยายน  ๒๕๖๒)</t>
  </si>
  <si>
    <t>ด้านการจัดการเรียนการสอน</t>
  </si>
  <si>
    <t>๑.๑  การสร้างและพัฒนาหลักสูตร</t>
  </si>
  <si>
    <t>๑.๒  การจัดการเรียนรู้</t>
  </si>
  <si>
    <t xml:space="preserve">      ๑.๒.๑  การออกแบบหน่วยการเรียนรู้</t>
  </si>
  <si>
    <t xml:space="preserve">      ๑.๒.๒  การจัดทำแผนการจัดการเรียนรู้/แผนการ</t>
  </si>
  <si>
    <t xml:space="preserve">              จัดการศึกษาเฉพาะบุคคล/ แผนการสอน</t>
  </si>
  <si>
    <t xml:space="preserve">              บุคคล/ แผนการจัดประสบการณ์</t>
  </si>
  <si>
    <t xml:space="preserve">      ๑.๒.๓  กลยุทธิ์ในการจัดการเรียนรู้</t>
  </si>
  <si>
    <t xml:space="preserve">      ๑.๒.๔  คุณภาพผู้เรียน</t>
  </si>
  <si>
    <t xml:space="preserve"> </t>
  </si>
  <si>
    <t xml:space="preserve">              ๑.๒.๔.๑  ผลสัมฤทธิ์ทางวิชาการของผู้เรียน</t>
  </si>
  <si>
    <t xml:space="preserve">              ๑.๒.๔.๒  คุณลักษณะที่พึงประสงค์ของผู้เรียน</t>
  </si>
  <si>
    <t>๑.๔  การวัดและประเมินผลการเรียนรู้</t>
  </si>
  <si>
    <t>(๕)</t>
  </si>
  <si>
    <t>(๑๐)</t>
  </si>
  <si>
    <t>๕</t>
  </si>
  <si>
    <t>ด้านการบริหารจัดการชั้นเรียน</t>
  </si>
  <si>
    <t>๒.๑ การบริหจัดการชั้นเรียนและการจัดทำข้อมูลสารสนเทศ</t>
  </si>
  <si>
    <t>๒.๒ การจัดระบบดูแลช่วยเหลือนักเรียน</t>
  </si>
  <si>
    <t>ด้านการพัฒนาตนเองและการพัฒนาวิชาชีพ</t>
  </si>
  <si>
    <t>๓.๑  การพัฒนาตนเอง</t>
  </si>
  <si>
    <t>๓.๒  การพัฒนาวิชาชีพ</t>
  </si>
  <si>
    <t>งานอื่นที่ได้รับมอบหมาย</t>
  </si>
  <si>
    <t>คะแนนรวม</t>
  </si>
  <si>
    <t>ตอนที่ ๒  การประเมินการปฏิบัติตนในการรักษาวินัย  คุณธรรม จริยธรรมและจรรยาบรรณวิชาชีพ (๓๐ คะแนน)</t>
  </si>
  <si>
    <t>มีความซื่อสัตย์สุจริต  รักษาผลประโยชน์ส่วนรวมไม่อาศัยหรือ</t>
  </si>
  <si>
    <t>ยินยอมให้ผู้อื่นใช้อำนาจและหน้าที่ของตนเพื่อแสวงหาประโยชน์</t>
  </si>
  <si>
    <t>๑.๕  ศึกษา วิเคราะห์  สังเคราะห์ และหรือวิจัยเพื่อแก้ปัญหา</t>
  </si>
  <si>
    <t xml:space="preserve">      หรือพัฒนาการเรียนรู้ที่ส่งผลต่อคุณภาพผู้เรียน</t>
  </si>
  <si>
    <t>๑.๓  การสร้างและหรือการพัฒนาสื่อ นวัตกรรม เทคโนโลยี</t>
  </si>
  <si>
    <t xml:space="preserve">      ทางการศึกษาและแหล่งเรียนรู้</t>
  </si>
  <si>
    <t>การปฏิบัติตามระเบียบกฎหมาย นโยบายและคำสั่งของ</t>
  </si>
  <si>
    <t>ผู้บังคับบัญชา</t>
  </si>
  <si>
    <t>มีความวิริยะ อุตสาหะ ตรงต่อเวลา และอุทิศเวลาให้แก่ทางราชการ</t>
  </si>
  <si>
    <t>การมีจิตสำนึกที่ดี มุ่งบริการต่อกลุ่มเป้าหมายผู้รับบริการโดย</t>
  </si>
  <si>
    <t>ไม่เลือกปฏิบัติ</t>
  </si>
  <si>
    <t>การรักษาคุณภาพตามมาตรฐานวิชาชีพและจรรยาบรรณวิชาชีพ</t>
  </si>
  <si>
    <t>การรักษาภาพลักษณ์และความสามารถในองค์กร ชุมนและสังคม</t>
  </si>
  <si>
    <t>ตอนที่ ๓  การสรุปผลการประเมิน</t>
  </si>
  <si>
    <t>องค์ประกอบการประเมิน</t>
  </si>
  <si>
    <t>คะแนนที่ได้</t>
  </si>
  <si>
    <t xml:space="preserve">            จริยธรรมและจรรยาบรรณวิชาชีพ</t>
  </si>
  <si>
    <t>ตอนที่ ๒  การประเมินการปฏิบัติตนในการรักษาวินัย  คุณธรรม</t>
  </si>
  <si>
    <t xml:space="preserve">ตอนที่ ๑  การประเมินประสิทธิภาพและประสิทธิผลการปฎิบัติงาน </t>
  </si>
  <si>
    <t>คิดเป็นร้อยละ</t>
  </si>
  <si>
    <t>ตอนที่ ๔  ผลการประเมิน</t>
  </si>
  <si>
    <t xml:space="preserve">๔.๑  ผลการประเมินตนเอง  </t>
  </si>
  <si>
    <t xml:space="preserve">      ข้าพเจ้าขอรับรองว่าได้ประเมินตนเองตามเอกสารหลักฐานที่มีอยู่จริง</t>
  </si>
  <si>
    <t>( นางสาวนฤมล    สุดเงิน )</t>
  </si>
  <si>
    <t>ลงชื่อ ...................................................................... ผู้รับการประเมิน</t>
  </si>
  <si>
    <t>วันที่</t>
  </si>
  <si>
    <t>....................................................</t>
  </si>
  <si>
    <t>๔.๒  ผลการประเมินและความเห็นของผู้บังคับบัญชา</t>
  </si>
  <si>
    <t xml:space="preserve">      ๔.๒.๑  ผลการประเมินมี ๕ ระดับ  ดังนี้</t>
  </si>
  <si>
    <r>
      <t xml:space="preserve">              </t>
    </r>
    <r>
      <rPr>
        <sz val="16"/>
        <color theme="1"/>
        <rFont val="Wingdings"/>
        <charset val="2"/>
      </rPr>
      <t>o</t>
    </r>
    <r>
      <rPr>
        <sz val="16"/>
        <color theme="1"/>
        <rFont val="TH SarabunPSK"/>
        <family val="2"/>
      </rPr>
      <t xml:space="preserve">  ดีเด่น   (ร้อยละ ๙๐.๐๐ ขึ้นไป)</t>
    </r>
  </si>
  <si>
    <r>
      <t xml:space="preserve">              </t>
    </r>
    <r>
      <rPr>
        <sz val="16"/>
        <color theme="1"/>
        <rFont val="Wingdings"/>
        <charset val="2"/>
      </rPr>
      <t>o</t>
    </r>
    <r>
      <rPr>
        <sz val="16"/>
        <color theme="1"/>
        <rFont val="TH SarabunPSK"/>
        <family val="2"/>
      </rPr>
      <t xml:space="preserve">  ดี      (ร้อยละ ๗๐.๐๐ - ๗๙.๙๙ )</t>
    </r>
  </si>
  <si>
    <r>
      <t xml:space="preserve">              </t>
    </r>
    <r>
      <rPr>
        <sz val="16"/>
        <color theme="1"/>
        <rFont val="Wingdings"/>
        <charset val="2"/>
      </rPr>
      <t>o</t>
    </r>
    <r>
      <rPr>
        <sz val="16"/>
        <color theme="1"/>
        <rFont val="TH SarabunPSK"/>
        <family val="2"/>
      </rPr>
      <t xml:space="preserve">  ปรับปรุง  (ร้อยละ ๕๙.๙๙ ลงมา )</t>
    </r>
  </si>
  <si>
    <r>
      <t xml:space="preserve">              </t>
    </r>
    <r>
      <rPr>
        <sz val="16"/>
        <color theme="1"/>
        <rFont val="Wingdings"/>
        <charset val="2"/>
      </rPr>
      <t>o</t>
    </r>
    <r>
      <rPr>
        <sz val="16"/>
        <color theme="1"/>
        <rFont val="TH SarabunPSK"/>
        <family val="2"/>
      </rPr>
      <t xml:space="preserve">  พอใช้  (ร้อยละ ๖๐.๐๐ - ๖๙.๙๙ )</t>
    </r>
  </si>
  <si>
    <r>
      <t xml:space="preserve">              </t>
    </r>
    <r>
      <rPr>
        <sz val="16"/>
        <color theme="1"/>
        <rFont val="Wingdings"/>
        <charset val="2"/>
      </rPr>
      <t>o</t>
    </r>
    <r>
      <rPr>
        <sz val="16"/>
        <color theme="1"/>
        <rFont val="TH SarabunPSK"/>
        <family val="2"/>
      </rPr>
      <t xml:space="preserve">  ดีมาก  (ร้อยละ ๘๐.๐๐ - ๘๙.๙๙ )</t>
    </r>
  </si>
  <si>
    <t xml:space="preserve">      ๔.๒.๒  ความเห็นของผู้บังคับบัญชา</t>
  </si>
  <si>
    <t xml:space="preserve">              ..................................................................................................................................................................................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</si>
  <si>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</si>
  <si>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........................................................................................................................................................................................................</t>
  </si>
  <si>
    <t>ลงชื่อ ...................................................................... ผู้ประเมิน</t>
  </si>
  <si>
    <t>ลงชื่อ ...................................................................... ผู้บังคับบัญชา</t>
  </si>
  <si>
    <t>( .......................................................................... )</t>
  </si>
  <si>
    <t>( ................................................................................ )</t>
  </si>
  <si>
    <t>......................................................</t>
  </si>
  <si>
    <t>.....................................................</t>
  </si>
  <si>
    <t>ตอนที่ ๕  การรับทราบผลการประเมิน</t>
  </si>
  <si>
    <r>
      <rPr>
        <sz val="16"/>
        <color theme="1"/>
        <rFont val="Wingdings"/>
        <charset val="2"/>
      </rPr>
      <t>o</t>
    </r>
    <r>
      <rPr>
        <sz val="16"/>
        <color theme="1"/>
        <rFont val="TH SarabunPSK"/>
        <family val="2"/>
      </rPr>
      <t xml:space="preserve">   ได้รับทราบผลการประเมินและความเห็นของผู้บังคับบัญชาแล้ว</t>
    </r>
  </si>
  <si>
    <t>ลงชื่อ ..............................................................................</t>
  </si>
  <si>
    <t>ผู้รับการประเมิน  :</t>
  </si>
  <si>
    <t>ผู้ประเมิน  :</t>
  </si>
  <si>
    <r>
      <rPr>
        <sz val="16"/>
        <color theme="1"/>
        <rFont val="Wingdings"/>
        <charset val="2"/>
      </rPr>
      <t>o</t>
    </r>
    <r>
      <rPr>
        <sz val="16"/>
        <color theme="1"/>
        <rFont val="TH SarabunPSK"/>
        <family val="2"/>
      </rPr>
      <t xml:space="preserve">   ได้แจ้งผลการประเมินและผู้รับการประเมินได้ลงนามรับทราบแล้ว</t>
    </r>
  </si>
  <si>
    <t>ลงชื่อ ...................................................................พยาน</t>
  </si>
  <si>
    <t>ทำหน้าที่พิจารณา  รายงานผลการพิจารณา  และเสนอความคิดเห็นต่อผู้บังคับบัญชาตามลำดับ</t>
  </si>
  <si>
    <t>คณะกรรมการ :</t>
  </si>
  <si>
    <r>
      <rPr>
        <sz val="16"/>
        <color theme="1"/>
        <rFont val="Wingdings"/>
        <charset val="2"/>
      </rPr>
      <t>o</t>
    </r>
    <r>
      <rPr>
        <sz val="16"/>
        <color theme="1"/>
        <rFont val="TH SarabunPSK"/>
        <family val="2"/>
      </rPr>
      <t xml:space="preserve">   เห็นด้วยกับผลการประเมินข้างต้น</t>
    </r>
  </si>
  <si>
    <r>
      <rPr>
        <sz val="16"/>
        <color theme="1"/>
        <rFont val="Wingdings"/>
        <charset val="2"/>
      </rPr>
      <t>o</t>
    </r>
    <r>
      <rPr>
        <sz val="16"/>
        <color theme="1"/>
        <rFont val="TH SarabunPSK"/>
        <family val="2"/>
      </rPr>
      <t xml:space="preserve">   มีความเห็นต่างจากการประเมินข้างต้น  ดังนี้</t>
    </r>
  </si>
  <si>
    <t>ลงชื่อ ...................................................................ประธานกรรมการ</t>
  </si>
  <si>
    <t>ลงชื่อ .......................................................กรรมการ</t>
  </si>
  <si>
    <t>( ................................................................. )</t>
  </si>
  <si>
    <t>............................................</t>
  </si>
  <si>
    <t>(...............................................................................)</t>
  </si>
  <si>
    <t>รายงานการประเมินตนเอง (Self Assessment Report : SAR) เป็นการประเมินผลการปฏิบัติงานตาม</t>
  </si>
  <si>
    <t>1.2 ความสามารถในการคิดวิเคราะห์ คิดอย่างมีวิจารณญาณ อภิปรายแลกเปลี่ยน
     ความคิดเห็น  และแก้ปัญหา</t>
  </si>
  <si>
    <t>1.3 มีความสามารถในการสร้างนวัตกรรม</t>
  </si>
  <si>
    <t>1.4 ความสามารถในการใช้เทคโนโลยีสารสนเทศและการสื่อสาร</t>
  </si>
  <si>
    <t>1.5 มีผลสัมฤทธิ์ทางการเรียนตามหลักสูตรสถานศึกษา</t>
  </si>
  <si>
    <t>1.6 มีความรู้  ทักษะพื้นฐาน  และเจตคติที่ดีต่องานอาชีพ</t>
  </si>
  <si>
    <t xml:space="preserve">1.7 การมีคุณลักษณะและค่านิยมที่ดีตามที่สถานศึกษากำหนด </t>
  </si>
  <si>
    <t>1.8 ความภูมิใจในท้องถิ่นและความเป็นไทย</t>
  </si>
  <si>
    <t xml:space="preserve">1.9 การยอมรับที่จะอยู่ร่วมกันบนความแตกต่างและความหลากหลาย    
</t>
  </si>
  <si>
    <t>1.10  สุขภาวะทางร่างกาย และจิตสังคม</t>
  </si>
  <si>
    <t>1.11  นิสัยรักการอ่าน</t>
  </si>
  <si>
    <t>มาตรฐานที่ 2  กระบวนการบริหารและการจัดการ</t>
  </si>
  <si>
    <t xml:space="preserve">2.1 มีเป้าหมาย วิสัยทัศน์ และพันธกิจที่สถานศึกษากำหนดชัดเจน
</t>
  </si>
  <si>
    <t xml:space="preserve">2.2 มีระบบบริหารจัดการคุณภาพของสถานศึกษา
</t>
  </si>
  <si>
    <t xml:space="preserve">2.3 ดำเนินงานพัฒนาวิชาการที่เน้นคุณภาพผู้เรียนรอบด้านตามหลักสูตรสถานศึกษาและ
     ทุกกลุ่มเป้าหมาย
</t>
  </si>
  <si>
    <t xml:space="preserve">2.4 พัฒนาครูและบุคลากรให้มีความเชี่ยวชาญทางวิชาชีพ
</t>
  </si>
  <si>
    <t xml:space="preserve">2.5 จัดสภาพแวดล้อมทางกายภาพและสังคมที่เอื้อต่อการจัดการเรียนรู้อย่างมีคุณภาพ
</t>
  </si>
  <si>
    <t xml:space="preserve">2.6 จัดระบบเทคโนโลยีสารสนเทศเพื่อสนับสนุนการบริหารจัดการและการจัดการเรียนรู้
</t>
  </si>
  <si>
    <t xml:space="preserve">3.2  ใช้สื่อ  เทคโนโลยีสารสนเทศ  และแหล่งเรียนรู้ที่เอื้อต่อการจัดการเรียนรู้
</t>
  </si>
  <si>
    <t xml:space="preserve">3.1  จัดการเรียนรู้ผ่านกระบวนการคิดและปฏิบัติจริง  และสามารถนำไปประยุกต์ใช้ในชีวิตได้
</t>
  </si>
  <si>
    <t xml:space="preserve">3.3 มีการบริหารจัดการชั้นเรียนเชิงบวก
</t>
  </si>
  <si>
    <t xml:space="preserve">3.4 ตรวจสอบและประเมินผู้เรียนอย่างเป็นระบบ และนำผลมาพัฒนาผู้เรียน
</t>
  </si>
  <si>
    <t xml:space="preserve">3.5 มีการแลกเปลี่ยนเรียนรู้และให้ข้อมูลย้อนกลับเพื่อพัฒนาและปรับปรุงการจัดการเรียนรู้
</t>
  </si>
  <si>
    <t>ตอนที่ ๑  การประเมินประสิทธิภาพและประสิทธิผลการปฏิบัติงาน</t>
  </si>
  <si>
    <t>๑.๑  ด้านการจัดการเรียนการสอน</t>
  </si>
  <si>
    <t>๑.๒  ด้านการบริหารจัดการชั้นเรียน</t>
  </si>
  <si>
    <t>๑.๓  ด้านการพัฒนาตนเองและการพัฒนาวิชาชีพ</t>
  </si>
  <si>
    <t>๑.๔  งานอื่นๆ ที่ได้รับมอบหมาย</t>
  </si>
  <si>
    <t>จริยธรรมและจรรยาบรรณวิชาชีพ</t>
  </si>
  <si>
    <t xml:space="preserve"> ตอนที่ ๒  การประเมินการปฏิบัติตนในการรักษาวินัย  คุณธรรม  </t>
  </si>
  <si>
    <t>๒.๑  มีความซื่อสัตย์สุจริต  รักษาผลประโยชน์ส่วนรวมไม่อาศัยหรือ</t>
  </si>
  <si>
    <t>๒.๒  การปฏิบัติตามระเบียบกฎหมาย นโยบายและคำสั่งของ</t>
  </si>
  <si>
    <t xml:space="preserve">       ผู้บังคับบัญชา</t>
  </si>
  <si>
    <t>๒.๓  มีความวิริยะ อุตสาหะ ตรงต่อเวลา และอุทิศเวลาให้แก่ทางราชการ</t>
  </si>
  <si>
    <t xml:space="preserve">      การมีจิตสำนึกที่ดี มุ่งบริการต่อกลุ่มเป้าหมายผู้รับบริการโดย</t>
  </si>
  <si>
    <t xml:space="preserve">      ไม่เลือกปฏิบัติ</t>
  </si>
  <si>
    <t>๒.๔  การรักษาคุณภาพตามมาตรฐานวิชาชีพและจรรยาบรรณวิชาชีพ</t>
  </si>
  <si>
    <t>๒.๕  การรักษาภาพลักษณ์และความสามารถในองค์กร ชุมชนและสังคม</t>
  </si>
  <si>
    <t>ภาคผนวก  ข</t>
  </si>
  <si>
    <t>ตอนที่  2  ข้อมูลส่วนตัว</t>
  </si>
  <si>
    <t>ตอนที่  1   การปฎิบัติงานของข้าราชการครูและบุคลากรทางการศึกษา</t>
  </si>
  <si>
    <t>ตอนที่  3  ผลการดำเนินงานตามมาตรฐานการศึกษา</t>
  </si>
  <si>
    <t>ตอนที่  2  :  ข้อมูลส่วนตัว</t>
  </si>
  <si>
    <t>2.1  ข้อมูลทั่วไป</t>
  </si>
  <si>
    <t>2.2   ข้อมูลการปฏิบัติหน้าที่</t>
  </si>
  <si>
    <t>2.2.3  ปฏิบัติหน้าที่ครูที่ปรึกษา</t>
  </si>
  <si>
    <t>2.3  การจัดกิจกรรมการเรียนการสอน</t>
  </si>
  <si>
    <t>2.3.1  จัดทำแผนการจัดการเรียนรู้     ดังนี้</t>
  </si>
  <si>
    <t xml:space="preserve">2.3.2  ผลิตสื่อ / นวัตกรรม            </t>
  </si>
  <si>
    <t>2.3.3  จัดทำหน่วยการเรียนรู้แบบบูรณาการ (สวนพฤกษศาสตร์, เศรษฐกิจพอเพียง) ได้แก่</t>
  </si>
  <si>
    <t>2.3.4  จัดทำวิจัยในชั้นเรียน จำนวน</t>
  </si>
  <si>
    <t>2.3.5  การนำ/มอบหมายงาน นักเรียนไปศึกษาค้นคว้า/ใช้แหล่งเรียนรู้นอกโรงเรียนจำนวนครั้ง  ดังนี้</t>
  </si>
  <si>
    <t>2.3.6  เชิญวิทยากรภายนอกมาให้ความรู้แก่นักเรียน จำนวน</t>
  </si>
  <si>
    <t>2.3.7  รูปแบบ / วิธีการจัดกิจกรรมการเรียนการสอนที่ครูใช้ คือ ข้อใดบ้าง (ตอบได้มากกว่า 1 ข้อ)</t>
  </si>
  <si>
    <r>
      <t xml:space="preserve">2.3.8  สภาพการปฏิบัติงานสอน  เขียนเครื่องหมาย  </t>
    </r>
    <r>
      <rPr>
        <sz val="16"/>
        <rFont val="Wingdings 2"/>
        <family val="1"/>
        <charset val="2"/>
      </rPr>
      <t>P</t>
    </r>
    <r>
      <rPr>
        <sz val="16"/>
        <rFont val="TH SarabunPSK"/>
        <family val="2"/>
      </rPr>
      <t xml:space="preserve">  ในช่องที่ตรงกับความเป็นจริงที่ท่านปฏิบัติอยู่  </t>
    </r>
  </si>
  <si>
    <t xml:space="preserve">2.3.9  การพัฒนาตนเอง  (การเข้าร่วมกิจกรรมทางวิชาการ /  การเข้าร่วมอบรม  /  ประชุมสัมมนา   / </t>
  </si>
  <si>
    <t>2.3.10  การได้รับรางวัล / ประกาศเกียรติคุณ / ผลงานดีเด่น / เกียรติประวัติที่ปรากฏต่อสาธารณชน</t>
  </si>
  <si>
    <t>2.3.11  การได้รับเชิญเป็นวิทยากร/กรรมการตัดสินภายในและภายนอกสถานศึกษา</t>
  </si>
  <si>
    <t>2.4  ผลการปฏิบัติงาน</t>
  </si>
  <si>
    <t xml:space="preserve">2.4.1  การปฏิบัติหน้าที่จัดกิจกรรมการเรียนการสอนประจำปีการศึกษา  ปรากฏผลดังนี้ </t>
  </si>
  <si>
    <t>2.4.2  การปฏิบัติงานหน้าที่พิเศษ  ปรากฏผลดังนี้ (หลักฐานปรากฏในภาคผนวก)</t>
  </si>
  <si>
    <r>
      <t xml:space="preserve">2.5 ผลการประเมินการสอนของครูโดยนักเรียน </t>
    </r>
    <r>
      <rPr>
        <sz val="16"/>
        <rFont val="TH SarabunPSK"/>
        <family val="2"/>
      </rPr>
      <t>(หลักฐานแสดงความพึงพอใจต่อการเรียนการสอน)</t>
    </r>
  </si>
  <si>
    <t>2.6  การประเมินตนเองเกี่ยวกับการจัดทำแผนการจัดการเรียนรู้ที่เน้นผู้เรียนเป็นสำคัญ</t>
  </si>
  <si>
    <t>ตอนที่ 3</t>
  </si>
  <si>
    <r>
      <t xml:space="preserve">2. มาตรฐานที่ 1-3  ประเมินผลแล้วจะได้ผลระดับคุณภาพตัวบ่งชี้/มาตรฐาน แล้วทำเครื่องหมาย </t>
    </r>
    <r>
      <rPr>
        <sz val="16"/>
        <rFont val="Wingdings 2"/>
        <family val="1"/>
        <charset val="2"/>
      </rPr>
      <t>P</t>
    </r>
    <r>
      <rPr>
        <sz val="16"/>
        <rFont val="TH SarabunPSK"/>
        <family val="2"/>
      </rPr>
      <t xml:space="preserve">  </t>
    </r>
  </si>
  <si>
    <t>.........................................................................................................................................................................................</t>
  </si>
  <si>
    <r>
      <rPr>
        <sz val="16"/>
        <color theme="1"/>
        <rFont val="Wingdings"/>
        <charset val="2"/>
      </rPr>
      <t>o</t>
    </r>
    <r>
      <rPr>
        <sz val="16"/>
        <color theme="1"/>
        <rFont val="TH SarabunPSK"/>
        <family val="2"/>
      </rPr>
      <t xml:space="preserve">   ได้แจ้งผลการประเมินเมื่อวันที่ ........................................... แล้ว  แต่ผู้รับการประเมินไม่ลงนามรับทราบ</t>
    </r>
  </si>
  <si>
    <t xml:space="preserve">        สำหรับการนำผลการประเมินผลการปฏิบัติงานไปเลื่อนเงินเดือน ให้ผู้บังคับบัญชาแต่งตั้งคณะกรรมการไม่น้อยกว่า ๓ คน</t>
  </si>
  <si>
    <t>þ</t>
  </si>
  <si>
    <t>รองผู้อำนวยการฝ่ายบริหารงบประมาณ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</si>
</sst>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dd\ mmmm\ yyyy"/>
    <numFmt numFmtId="188" formatCode="_-* #,##0_-;\-* #,##0_-;_-* &quot;-&quot;??_-;_-@_-"/>
    <numFmt numFmtId="189" formatCode="d\ mmmm\ yyyy"/>
    <numFmt numFmtId="190" formatCode="dd/mm/yyyy"/>
  </numFmts>
  <fonts count="24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Wingdings 2"/>
      <family val="1"/>
      <charset val="2"/>
    </font>
    <font>
      <b/>
      <sz val="16"/>
      <name val="TH SarabunPSK"/>
      <family val="2"/>
    </font>
    <font>
      <sz val="16"/>
      <name val="Wingdings 2"/>
      <family val="1"/>
      <charset val="2"/>
    </font>
    <font>
      <sz val="16"/>
      <color rgb="FFFF0000"/>
      <name val="Wingdings 2"/>
      <family val="1"/>
      <charset val="2"/>
    </font>
    <font>
      <sz val="14"/>
      <name val="TH SarabunPSK"/>
      <family val="2"/>
    </font>
    <font>
      <sz val="14"/>
      <color rgb="FFFF0000"/>
      <name val="Wingdings 2"/>
      <family val="1"/>
      <charset val="2"/>
    </font>
    <font>
      <b/>
      <sz val="14"/>
      <name val="TH SarabunPSK"/>
      <family val="2"/>
    </font>
    <font>
      <b/>
      <sz val="24"/>
      <color theme="1"/>
      <name val="TH SarabunPSK"/>
      <family val="2"/>
    </font>
    <font>
      <b/>
      <sz val="28"/>
      <color theme="1"/>
      <name val="TH SarabunPSK"/>
      <family val="2"/>
    </font>
    <font>
      <b/>
      <sz val="22"/>
      <color theme="1"/>
      <name val="TH SarabunPSK"/>
      <family val="2"/>
    </font>
    <font>
      <sz val="14"/>
      <name val="Wingdings 2"/>
      <family val="1"/>
      <charset val="2"/>
    </font>
    <font>
      <b/>
      <sz val="24"/>
      <name val="TH SarabunPSK"/>
      <family val="2"/>
    </font>
    <font>
      <b/>
      <sz val="22"/>
      <name val="TH SarabunPSK"/>
      <family val="2"/>
    </font>
    <font>
      <sz val="16"/>
      <color theme="1"/>
      <name val="Wingdings"/>
      <charset val="2"/>
    </font>
    <font>
      <sz val="15"/>
      <color theme="1"/>
      <name val="TH SarabunPSK"/>
      <family val="2"/>
    </font>
    <font>
      <sz val="11"/>
      <color rgb="FFFF0000"/>
      <name val="Tahoma"/>
      <family val="2"/>
      <charset val="222"/>
      <scheme val="minor"/>
    </font>
    <font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10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7" fontId="4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 shrinkToFit="1"/>
    </xf>
    <xf numFmtId="0" fontId="1" fillId="0" borderId="0" xfId="0" applyFont="1" applyBorder="1" applyAlignment="1"/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/>
    <xf numFmtId="0" fontId="3" fillId="0" borderId="0" xfId="0" applyFont="1" applyFill="1" applyAlignment="1"/>
    <xf numFmtId="43" fontId="1" fillId="0" borderId="1" xfId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5" fillId="0" borderId="0" xfId="0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/>
    <xf numFmtId="0" fontId="5" fillId="2" borderId="0" xfId="0" applyFont="1" applyFill="1" applyBorder="1"/>
    <xf numFmtId="0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89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/>
    <xf numFmtId="49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shrinkToFit="1"/>
    </xf>
    <xf numFmtId="190" fontId="5" fillId="0" borderId="0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shrinkToFit="1"/>
    </xf>
    <xf numFmtId="2" fontId="5" fillId="0" borderId="0" xfId="0" applyNumberFormat="1" applyFont="1" applyFill="1" applyBorder="1" applyAlignment="1">
      <alignment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2" fontId="5" fillId="0" borderId="8" xfId="0" applyNumberFormat="1" applyFont="1" applyFill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2" fontId="5" fillId="0" borderId="10" xfId="0" applyNumberFormat="1" applyFont="1" applyFill="1" applyBorder="1" applyAlignment="1">
      <alignment horizontal="center" vertical="center" shrinkToFit="1"/>
    </xf>
    <xf numFmtId="2" fontId="5" fillId="0" borderId="10" xfId="0" applyNumberFormat="1" applyFont="1" applyFill="1" applyBorder="1" applyAlignment="1">
      <alignment vertical="center" shrinkToFit="1"/>
    </xf>
    <xf numFmtId="2" fontId="5" fillId="0" borderId="11" xfId="0" applyNumberFormat="1" applyFont="1" applyFill="1" applyBorder="1" applyAlignment="1">
      <alignment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190" fontId="4" fillId="0" borderId="0" xfId="0" applyNumberFormat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10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top" shrinkToFit="1"/>
    </xf>
    <xf numFmtId="0" fontId="8" fillId="0" borderId="3" xfId="0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vertical="top" wrapText="1" shrinkToFit="1"/>
    </xf>
    <xf numFmtId="0" fontId="11" fillId="0" borderId="0" xfId="0" applyFont="1" applyFill="1" applyBorder="1" applyAlignment="1">
      <alignment horizontal="left" vertical="top" indent="1" shrinkToFit="1"/>
    </xf>
    <xf numFmtId="0" fontId="11" fillId="0" borderId="13" xfId="0" applyFont="1" applyFill="1" applyBorder="1" applyAlignment="1">
      <alignment vertical="top" wrapText="1" shrinkToFit="1"/>
    </xf>
    <xf numFmtId="0" fontId="11" fillId="0" borderId="20" xfId="0" applyFont="1" applyFill="1" applyBorder="1" applyAlignment="1">
      <alignment vertical="center" wrapText="1" shrinkToFit="1"/>
    </xf>
    <xf numFmtId="0" fontId="11" fillId="0" borderId="13" xfId="0" applyFont="1" applyFill="1" applyBorder="1" applyAlignment="1">
      <alignment vertical="center" wrapText="1" shrinkToFit="1"/>
    </xf>
    <xf numFmtId="0" fontId="11" fillId="0" borderId="12" xfId="0" applyFont="1" applyFill="1" applyBorder="1" applyAlignment="1">
      <alignment vertical="center" wrapText="1" shrinkToFit="1"/>
    </xf>
    <xf numFmtId="0" fontId="11" fillId="0" borderId="12" xfId="0" applyFont="1" applyFill="1" applyBorder="1" applyAlignment="1">
      <alignment vertical="top" wrapText="1" shrinkToFit="1"/>
    </xf>
    <xf numFmtId="0" fontId="11" fillId="0" borderId="20" xfId="0" applyFont="1" applyFill="1" applyBorder="1" applyAlignment="1">
      <alignment vertical="top" wrapText="1" shrinkToFit="1"/>
    </xf>
    <xf numFmtId="0" fontId="5" fillId="0" borderId="0" xfId="0" applyFont="1" applyFill="1" applyBorder="1" applyAlignment="1">
      <alignment vertical="top" shrinkToFit="1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top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textRotation="90" shrinkToFit="1"/>
    </xf>
    <xf numFmtId="0" fontId="5" fillId="0" borderId="0" xfId="0" applyFont="1" applyFill="1" applyAlignment="1">
      <alignment vertical="center"/>
    </xf>
    <xf numFmtId="187" fontId="4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89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horizontal="right" vertical="center" shrinkToFit="1"/>
    </xf>
    <xf numFmtId="0" fontId="1" fillId="0" borderId="1" xfId="0" applyFont="1" applyFill="1" applyBorder="1" applyAlignment="1">
      <alignment vertical="center" shrinkToFit="1"/>
    </xf>
    <xf numFmtId="189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right" vertical="center" shrinkToFit="1"/>
    </xf>
    <xf numFmtId="189" fontId="1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1" fillId="0" borderId="0" xfId="0" applyFont="1"/>
    <xf numFmtId="0" fontId="1" fillId="0" borderId="3" xfId="0" applyFont="1" applyBorder="1"/>
    <xf numFmtId="0" fontId="1" fillId="0" borderId="0" xfId="0" applyFont="1" applyBorder="1"/>
    <xf numFmtId="0" fontId="20" fillId="0" borderId="0" xfId="0" applyFont="1" applyBorder="1"/>
    <xf numFmtId="0" fontId="3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shrinkToFit="1"/>
    </xf>
    <xf numFmtId="59" fontId="1" fillId="0" borderId="12" xfId="0" applyNumberFormat="1" applyFont="1" applyBorder="1" applyAlignment="1">
      <alignment horizontal="center"/>
    </xf>
    <xf numFmtId="59" fontId="1" fillId="0" borderId="20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13" xfId="0" applyFont="1" applyBorder="1"/>
    <xf numFmtId="0" fontId="1" fillId="0" borderId="12" xfId="0" applyFont="1" applyBorder="1"/>
    <xf numFmtId="59" fontId="1" fillId="0" borderId="13" xfId="0" applyNumberFormat="1" applyFont="1" applyBorder="1" applyAlignment="1">
      <alignment horizontal="center"/>
    </xf>
    <xf numFmtId="59" fontId="3" fillId="0" borderId="3" xfId="0" applyNumberFormat="1" applyFont="1" applyBorder="1" applyAlignment="1">
      <alignment horizontal="center" vertical="top"/>
    </xf>
    <xf numFmtId="59" fontId="1" fillId="0" borderId="3" xfId="0" applyNumberFormat="1" applyFont="1" applyBorder="1" applyAlignment="1">
      <alignment horizontal="center"/>
    </xf>
    <xf numFmtId="59" fontId="3" fillId="0" borderId="3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0" xfId="0" applyFont="1" applyAlignment="1"/>
    <xf numFmtId="59" fontId="3" fillId="0" borderId="20" xfId="0" applyNumberFormat="1" applyFont="1" applyBorder="1" applyAlignment="1">
      <alignment horizontal="center"/>
    </xf>
    <xf numFmtId="0" fontId="0" fillId="0" borderId="20" xfId="0" applyBorder="1"/>
    <xf numFmtId="0" fontId="1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Border="1"/>
    <xf numFmtId="59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59" fontId="3" fillId="0" borderId="6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/>
    <xf numFmtId="0" fontId="1" fillId="0" borderId="19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0" fillId="0" borderId="6" xfId="0" applyBorder="1"/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3" fillId="0" borderId="0" xfId="0" applyFont="1" applyFill="1"/>
    <xf numFmtId="0" fontId="14" fillId="0" borderId="0" xfId="0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59" fontId="3" fillId="0" borderId="13" xfId="0" applyNumberFormat="1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2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7" fontId="5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shrinkToFit="1"/>
    </xf>
    <xf numFmtId="0" fontId="1" fillId="0" borderId="0" xfId="0" applyFont="1" applyFill="1" applyAlignment="1">
      <alignment horizontal="left" vertical="center" indent="4" shrinkToFit="1"/>
    </xf>
    <xf numFmtId="0" fontId="3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left" vertical="center" shrinkToFit="1"/>
    </xf>
    <xf numFmtId="0" fontId="1" fillId="0" borderId="0" xfId="0" applyFont="1" applyFill="1" applyAlignment="1">
      <alignment horizontal="center" vertical="center" shrinkToFit="1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59" fontId="3" fillId="0" borderId="12" xfId="0" applyNumberFormat="1" applyFont="1" applyBorder="1" applyAlignment="1">
      <alignment horizontal="center" vertical="top"/>
    </xf>
    <xf numFmtId="59" fontId="3" fillId="0" borderId="20" xfId="0" applyNumberFormat="1" applyFont="1" applyBorder="1" applyAlignment="1">
      <alignment horizontal="center" vertical="top"/>
    </xf>
    <xf numFmtId="59" fontId="3" fillId="0" borderId="13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59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0" xfId="0" applyFont="1" applyAlignment="1">
      <alignment horizontal="left"/>
    </xf>
    <xf numFmtId="59" fontId="3" fillId="0" borderId="2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89" fontId="4" fillId="0" borderId="14" xfId="0" applyNumberFormat="1" applyFont="1" applyFill="1" applyBorder="1" applyAlignment="1">
      <alignment horizontal="center" vertical="center"/>
    </xf>
    <xf numFmtId="189" fontId="4" fillId="0" borderId="15" xfId="0" applyNumberFormat="1" applyFont="1" applyFill="1" applyBorder="1" applyAlignment="1">
      <alignment horizontal="center" vertical="center"/>
    </xf>
    <xf numFmtId="189" fontId="4" fillId="0" borderId="16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89" fontId="5" fillId="0" borderId="14" xfId="0" applyNumberFormat="1" applyFont="1" applyFill="1" applyBorder="1" applyAlignment="1">
      <alignment horizontal="center" vertical="center"/>
    </xf>
    <xf numFmtId="189" fontId="5" fillId="0" borderId="15" xfId="0" applyNumberFormat="1" applyFont="1" applyFill="1" applyBorder="1" applyAlignment="1">
      <alignment horizontal="center" vertical="center"/>
    </xf>
    <xf numFmtId="189" fontId="5" fillId="0" borderId="16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87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9" fontId="4" fillId="0" borderId="1" xfId="0" applyNumberFormat="1" applyFont="1" applyFill="1" applyBorder="1" applyAlignment="1">
      <alignment horizontal="center" vertical="center"/>
    </xf>
    <xf numFmtId="189" fontId="5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43" fontId="4" fillId="0" borderId="1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1" fillId="0" borderId="4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188" fontId="4" fillId="0" borderId="1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shrinkToFit="1"/>
    </xf>
    <xf numFmtId="49" fontId="4" fillId="0" borderId="15" xfId="0" applyNumberFormat="1" applyFont="1" applyFill="1" applyBorder="1" applyAlignment="1">
      <alignment horizontal="center" vertical="center" shrinkToFit="1"/>
    </xf>
    <xf numFmtId="49" fontId="4" fillId="0" borderId="16" xfId="0" applyNumberFormat="1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>
      <alignment horizontal="left" vertical="center" indent="1" shrinkToFit="1"/>
    </xf>
    <xf numFmtId="49" fontId="4" fillId="0" borderId="15" xfId="0" applyNumberFormat="1" applyFont="1" applyFill="1" applyBorder="1" applyAlignment="1">
      <alignment horizontal="left" vertical="center" indent="1" shrinkToFit="1"/>
    </xf>
    <xf numFmtId="49" fontId="4" fillId="0" borderId="16" xfId="0" applyNumberFormat="1" applyFont="1" applyFill="1" applyBorder="1" applyAlignment="1">
      <alignment horizontal="left" vertical="center" indent="1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left" vertical="center" indent="1" shrinkToFit="1"/>
    </xf>
    <xf numFmtId="0" fontId="4" fillId="0" borderId="3" xfId="0" applyFont="1" applyFill="1" applyBorder="1" applyAlignment="1">
      <alignment horizontal="left" vertical="center" indent="1" shrinkToFit="1"/>
    </xf>
    <xf numFmtId="0" fontId="4" fillId="0" borderId="14" xfId="0" applyNumberFormat="1" applyFont="1" applyFill="1" applyBorder="1" applyAlignment="1">
      <alignment horizontal="left" vertical="center" indent="1" shrinkToFit="1"/>
    </xf>
    <xf numFmtId="0" fontId="4" fillId="0" borderId="15" xfId="0" applyNumberFormat="1" applyFont="1" applyFill="1" applyBorder="1" applyAlignment="1">
      <alignment horizontal="left" vertical="center" indent="1" shrinkToFit="1"/>
    </xf>
    <xf numFmtId="0" fontId="4" fillId="0" borderId="16" xfId="0" applyNumberFormat="1" applyFont="1" applyFill="1" applyBorder="1" applyAlignment="1">
      <alignment horizontal="left" vertical="center" indent="1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indent="1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indent="1" shrinkToFit="1"/>
    </xf>
    <xf numFmtId="0" fontId="5" fillId="0" borderId="15" xfId="0" applyFont="1" applyFill="1" applyBorder="1" applyAlignment="1">
      <alignment horizontal="left" vertical="center" indent="1" shrinkToFit="1"/>
    </xf>
    <xf numFmtId="0" fontId="5" fillId="0" borderId="16" xfId="0" applyFont="1" applyFill="1" applyBorder="1" applyAlignment="1">
      <alignment horizontal="left" vertical="center" indent="1" shrinkToFit="1"/>
    </xf>
    <xf numFmtId="0" fontId="5" fillId="0" borderId="3" xfId="0" applyFont="1" applyFill="1" applyBorder="1" applyAlignment="1">
      <alignment horizontal="center" vertical="center" shrinkToFit="1"/>
    </xf>
    <xf numFmtId="0" fontId="8" fillId="0" borderId="6" xfId="0" applyNumberFormat="1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horizontal="center" vertical="center" shrinkToFit="1"/>
    </xf>
    <xf numFmtId="0" fontId="8" fillId="0" borderId="8" xfId="0" applyNumberFormat="1" applyFont="1" applyFill="1" applyBorder="1" applyAlignment="1">
      <alignment horizontal="center" vertical="center" shrinkToFit="1"/>
    </xf>
    <xf numFmtId="0" fontId="8" fillId="0" borderId="9" xfId="0" applyNumberFormat="1" applyFont="1" applyFill="1" applyBorder="1" applyAlignment="1">
      <alignment horizontal="center" vertical="center" shrinkToFit="1"/>
    </xf>
    <xf numFmtId="0" fontId="8" fillId="0" borderId="10" xfId="0" applyNumberFormat="1" applyFont="1" applyFill="1" applyBorder="1" applyAlignment="1">
      <alignment horizontal="center" vertical="center" shrinkToFit="1"/>
    </xf>
    <xf numFmtId="0" fontId="8" fillId="0" borderId="11" xfId="0" applyNumberFormat="1" applyFont="1" applyFill="1" applyBorder="1" applyAlignment="1">
      <alignment horizontal="center" vertical="center" shrinkToFit="1"/>
    </xf>
    <xf numFmtId="0" fontId="8" fillId="0" borderId="12" xfId="0" applyNumberFormat="1" applyFont="1" applyFill="1" applyBorder="1" applyAlignment="1">
      <alignment horizontal="center" vertical="center" shrinkToFit="1"/>
    </xf>
    <xf numFmtId="0" fontId="8" fillId="0" borderId="13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left" vertical="center" indent="1" shrinkToFit="1"/>
    </xf>
    <xf numFmtId="49" fontId="5" fillId="0" borderId="14" xfId="0" applyNumberFormat="1" applyFont="1" applyFill="1" applyBorder="1" applyAlignment="1">
      <alignment horizontal="left" vertical="center" indent="1" shrinkToFit="1"/>
    </xf>
    <xf numFmtId="49" fontId="5" fillId="0" borderId="15" xfId="0" applyNumberFormat="1" applyFont="1" applyFill="1" applyBorder="1" applyAlignment="1">
      <alignment horizontal="left" vertical="center" indent="1" shrinkToFit="1"/>
    </xf>
    <xf numFmtId="49" fontId="5" fillId="0" borderId="16" xfId="0" applyNumberFormat="1" applyFont="1" applyFill="1" applyBorder="1" applyAlignment="1">
      <alignment horizontal="left" vertical="center" indent="1" shrinkToFit="1"/>
    </xf>
    <xf numFmtId="0" fontId="4" fillId="0" borderId="14" xfId="0" applyFont="1" applyFill="1" applyBorder="1" applyAlignment="1">
      <alignment horizontal="left" vertical="center" indent="1" shrinkToFit="1"/>
    </xf>
    <xf numFmtId="0" fontId="4" fillId="0" borderId="15" xfId="0" applyFont="1" applyFill="1" applyBorder="1" applyAlignment="1">
      <alignment horizontal="left" vertical="center" indent="1" shrinkToFit="1"/>
    </xf>
    <xf numFmtId="0" fontId="4" fillId="0" borderId="16" xfId="0" applyFont="1" applyFill="1" applyBorder="1" applyAlignment="1">
      <alignment horizontal="left" vertical="center" indent="1" shrinkToFit="1"/>
    </xf>
    <xf numFmtId="0" fontId="4" fillId="0" borderId="14" xfId="0" applyNumberFormat="1" applyFont="1" applyFill="1" applyBorder="1" applyAlignment="1">
      <alignment horizontal="center" vertical="center" shrinkToFit="1"/>
    </xf>
    <xf numFmtId="0" fontId="4" fillId="0" borderId="15" xfId="0" applyNumberFormat="1" applyFont="1" applyFill="1" applyBorder="1" applyAlignment="1">
      <alignment horizontal="center" vertical="center" shrinkToFit="1"/>
    </xf>
    <xf numFmtId="0" fontId="4" fillId="0" borderId="16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5" fillId="0" borderId="15" xfId="0" applyNumberFormat="1" applyFont="1" applyFill="1" applyBorder="1" applyAlignment="1">
      <alignment horizontal="center" vertical="center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left" vertical="center" indent="1" shrinkToFit="1"/>
    </xf>
    <xf numFmtId="0" fontId="4" fillId="0" borderId="1" xfId="0" applyFont="1" applyFill="1" applyBorder="1" applyAlignment="1">
      <alignment horizontal="center" vertical="center"/>
    </xf>
    <xf numFmtId="189" fontId="4" fillId="0" borderId="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left" vertical="center" shrinkToFit="1"/>
    </xf>
    <xf numFmtId="0" fontId="4" fillId="0" borderId="15" xfId="0" applyNumberFormat="1" applyFont="1" applyFill="1" applyBorder="1" applyAlignment="1">
      <alignment horizontal="left" vertical="center" shrinkToFit="1"/>
    </xf>
    <xf numFmtId="0" fontId="4" fillId="0" borderId="16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indent="1" shrinkToFit="1"/>
    </xf>
    <xf numFmtId="0" fontId="5" fillId="0" borderId="0" xfId="0" applyNumberFormat="1" applyFont="1" applyFill="1" applyBorder="1" applyAlignment="1">
      <alignment horizontal="left" vertical="center" indent="1" shrinkToFit="1"/>
    </xf>
    <xf numFmtId="0" fontId="5" fillId="0" borderId="0" xfId="0" applyNumberFormat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 indent="1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8" fillId="0" borderId="3" xfId="0" applyNumberFormat="1" applyFont="1" applyFill="1" applyBorder="1" applyAlignment="1">
      <alignment horizontal="center" vertical="center" wrapText="1" shrinkToFit="1"/>
    </xf>
    <xf numFmtId="0" fontId="9" fillId="0" borderId="14" xfId="0" applyNumberFormat="1" applyFont="1" applyFill="1" applyBorder="1" applyAlignment="1">
      <alignment horizontal="center" vertical="center" shrinkToFit="1"/>
    </xf>
    <xf numFmtId="0" fontId="9" fillId="0" borderId="16" xfId="0" applyNumberFormat="1" applyFont="1" applyFill="1" applyBorder="1" applyAlignment="1">
      <alignment horizontal="center" vertical="center" shrinkToFit="1"/>
    </xf>
    <xf numFmtId="0" fontId="10" fillId="0" borderId="14" xfId="0" applyNumberFormat="1" applyFont="1" applyFill="1" applyBorder="1" applyAlignment="1">
      <alignment horizontal="center" vertical="center" shrinkToFit="1"/>
    </xf>
    <xf numFmtId="0" fontId="10" fillId="0" borderId="16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190" fontId="4" fillId="0" borderId="14" xfId="0" applyNumberFormat="1" applyFont="1" applyFill="1" applyBorder="1" applyAlignment="1">
      <alignment horizontal="center" vertical="center" shrinkToFit="1"/>
    </xf>
    <xf numFmtId="190" fontId="4" fillId="0" borderId="15" xfId="0" applyNumberFormat="1" applyFont="1" applyFill="1" applyBorder="1" applyAlignment="1">
      <alignment horizontal="center" vertical="center" shrinkToFit="1"/>
    </xf>
    <xf numFmtId="190" fontId="4" fillId="0" borderId="16" xfId="0" applyNumberFormat="1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5" fontId="4" fillId="0" borderId="14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/>
    </xf>
    <xf numFmtId="0" fontId="8" fillId="0" borderId="14" xfId="0" applyNumberFormat="1" applyFont="1" applyFill="1" applyBorder="1" applyAlignment="1">
      <alignment horizontal="center" vertical="center" shrinkToFit="1"/>
    </xf>
    <xf numFmtId="0" fontId="8" fillId="0" borderId="15" xfId="0" applyNumberFormat="1" applyFont="1" applyFill="1" applyBorder="1" applyAlignment="1">
      <alignment horizontal="center" vertical="center" shrinkToFit="1"/>
    </xf>
    <xf numFmtId="0" fontId="8" fillId="0" borderId="16" xfId="0" applyNumberFormat="1" applyFont="1" applyFill="1" applyBorder="1" applyAlignment="1">
      <alignment horizontal="center" vertical="center" shrinkToFit="1"/>
    </xf>
    <xf numFmtId="2" fontId="5" fillId="0" borderId="7" xfId="0" applyNumberFormat="1" applyFont="1" applyFill="1" applyBorder="1" applyAlignment="1">
      <alignment horizontal="center" vertical="center" shrinkToFit="1"/>
    </xf>
    <xf numFmtId="2" fontId="5" fillId="0" borderId="17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190" fontId="4" fillId="0" borderId="14" xfId="0" applyNumberFormat="1" applyFont="1" applyFill="1" applyBorder="1" applyAlignment="1">
      <alignment horizontal="left" vertical="center" shrinkToFit="1"/>
    </xf>
    <xf numFmtId="190" fontId="4" fillId="0" borderId="15" xfId="0" applyNumberFormat="1" applyFont="1" applyFill="1" applyBorder="1" applyAlignment="1">
      <alignment horizontal="left" vertical="center" shrinkToFit="1"/>
    </xf>
    <xf numFmtId="190" fontId="4" fillId="0" borderId="16" xfId="0" applyNumberFormat="1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190" fontId="4" fillId="0" borderId="3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indent="1" shrinkToFit="1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190" fontId="5" fillId="0" borderId="4" xfId="0" applyNumberFormat="1" applyFont="1" applyFill="1" applyBorder="1" applyAlignment="1">
      <alignment horizontal="center" vertical="center" shrinkToFit="1"/>
    </xf>
    <xf numFmtId="190" fontId="5" fillId="0" borderId="0" xfId="0" applyNumberFormat="1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left" vertical="top" wrapText="1" shrinkToFit="1"/>
    </xf>
    <xf numFmtId="0" fontId="11" fillId="0" borderId="15" xfId="0" applyFont="1" applyFill="1" applyBorder="1" applyAlignment="1">
      <alignment horizontal="left" vertical="top" wrapText="1" shrinkToFit="1"/>
    </xf>
    <xf numFmtId="0" fontId="11" fillId="0" borderId="16" xfId="0" applyFont="1" applyFill="1" applyBorder="1" applyAlignment="1">
      <alignment horizontal="left" vertical="top" wrapText="1" shrinkToFit="1"/>
    </xf>
    <xf numFmtId="0" fontId="11" fillId="0" borderId="14" xfId="0" applyFont="1" applyFill="1" applyBorder="1" applyAlignment="1">
      <alignment horizontal="left" vertical="center" wrapText="1" shrinkToFit="1"/>
    </xf>
    <xf numFmtId="0" fontId="11" fillId="0" borderId="15" xfId="0" applyFont="1" applyFill="1" applyBorder="1" applyAlignment="1">
      <alignment horizontal="left" vertical="center" wrapText="1" shrinkToFit="1"/>
    </xf>
    <xf numFmtId="0" fontId="11" fillId="0" borderId="16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indent="2"/>
    </xf>
    <xf numFmtId="0" fontId="11" fillId="0" borderId="6" xfId="0" applyFont="1" applyFill="1" applyBorder="1" applyAlignment="1">
      <alignment horizontal="left" vertical="center" wrapText="1" shrinkToFit="1"/>
    </xf>
    <xf numFmtId="0" fontId="11" fillId="0" borderId="7" xfId="0" applyFont="1" applyFill="1" applyBorder="1" applyAlignment="1">
      <alignment horizontal="left" vertical="center" wrapText="1" shrinkToFit="1"/>
    </xf>
    <xf numFmtId="0" fontId="11" fillId="0" borderId="8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19" xfId="0" applyFont="1" applyFill="1" applyBorder="1" applyAlignment="1">
      <alignment horizontal="left" vertical="center" wrapText="1" shrinkToFit="1"/>
    </xf>
    <xf numFmtId="0" fontId="11" fillId="0" borderId="4" xfId="0" applyFont="1" applyFill="1" applyBorder="1" applyAlignment="1">
      <alignment horizontal="left" vertical="top" indent="1" shrinkToFit="1"/>
    </xf>
    <xf numFmtId="0" fontId="11" fillId="0" borderId="0" xfId="0" applyFont="1" applyFill="1" applyBorder="1" applyAlignment="1">
      <alignment horizontal="left" vertical="top" indent="1" shrinkToFit="1"/>
    </xf>
    <xf numFmtId="0" fontId="17" fillId="0" borderId="20" xfId="0" applyFont="1" applyFill="1" applyBorder="1" applyAlignment="1">
      <alignment horizontal="center" vertical="center" wrapText="1" shrinkToFit="1"/>
    </xf>
    <xf numFmtId="0" fontId="12" fillId="0" borderId="20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left" vertical="top" shrinkToFit="1"/>
    </xf>
    <xf numFmtId="0" fontId="11" fillId="0" borderId="0" xfId="0" applyFont="1" applyFill="1" applyBorder="1" applyAlignment="1">
      <alignment horizontal="left" vertical="top" shrinkToFit="1"/>
    </xf>
    <xf numFmtId="0" fontId="11" fillId="0" borderId="6" xfId="0" applyFont="1" applyFill="1" applyBorder="1" applyAlignment="1">
      <alignment horizontal="left" vertical="top" shrinkToFit="1"/>
    </xf>
    <xf numFmtId="0" fontId="11" fillId="0" borderId="7" xfId="0" applyFont="1" applyFill="1" applyBorder="1" applyAlignment="1">
      <alignment horizontal="left" vertical="top" shrinkToFit="1"/>
    </xf>
    <xf numFmtId="0" fontId="11" fillId="0" borderId="8" xfId="0" applyFont="1" applyFill="1" applyBorder="1" applyAlignment="1">
      <alignment horizontal="left" vertical="top" shrinkToFit="1"/>
    </xf>
    <xf numFmtId="0" fontId="11" fillId="0" borderId="10" xfId="0" applyFont="1" applyFill="1" applyBorder="1" applyAlignment="1">
      <alignment horizontal="left" vertical="top" wrapText="1" shrinkToFit="1"/>
    </xf>
    <xf numFmtId="0" fontId="11" fillId="0" borderId="11" xfId="0" applyFont="1" applyFill="1" applyBorder="1" applyAlignment="1">
      <alignment horizontal="left" vertical="top" wrapText="1" shrinkToFit="1"/>
    </xf>
    <xf numFmtId="0" fontId="11" fillId="0" borderId="9" xfId="0" applyFont="1" applyFill="1" applyBorder="1" applyAlignment="1">
      <alignment horizontal="left" vertical="top" indent="1" shrinkToFit="1"/>
    </xf>
    <xf numFmtId="0" fontId="11" fillId="0" borderId="10" xfId="0" applyFont="1" applyFill="1" applyBorder="1" applyAlignment="1">
      <alignment horizontal="left" vertical="top" indent="1" shrinkToFit="1"/>
    </xf>
    <xf numFmtId="0" fontId="11" fillId="0" borderId="9" xfId="0" applyFont="1" applyFill="1" applyBorder="1" applyAlignment="1">
      <alignment horizontal="left" vertical="center" wrapText="1" shrinkToFit="1"/>
    </xf>
    <xf numFmtId="0" fontId="11" fillId="0" borderId="10" xfId="0" applyFont="1" applyFill="1" applyBorder="1" applyAlignment="1">
      <alignment horizontal="left" vertical="center" wrapText="1" shrinkToFit="1"/>
    </xf>
    <xf numFmtId="0" fontId="11" fillId="0" borderId="11" xfId="0" applyFont="1" applyFill="1" applyBorder="1" applyAlignment="1">
      <alignment horizontal="left" vertical="center" wrapText="1" shrinkToFit="1"/>
    </xf>
    <xf numFmtId="0" fontId="11" fillId="0" borderId="4" xfId="0" applyFont="1" applyFill="1" applyBorder="1" applyAlignment="1">
      <alignment horizontal="left" vertical="center" wrapText="1" shrinkToFit="1"/>
    </xf>
    <xf numFmtId="0" fontId="11" fillId="0" borderId="4" xfId="0" applyFont="1" applyFill="1" applyBorder="1" applyAlignment="1">
      <alignment horizontal="left" vertical="center" wrapText="1" indent="1" shrinkToFit="1"/>
    </xf>
    <xf numFmtId="0" fontId="11" fillId="0" borderId="0" xfId="0" applyFont="1" applyFill="1" applyBorder="1" applyAlignment="1">
      <alignment horizontal="left" vertical="center" wrapText="1" indent="1" shrinkToFit="1"/>
    </xf>
    <xf numFmtId="0" fontId="11" fillId="0" borderId="19" xfId="0" applyFont="1" applyFill="1" applyBorder="1" applyAlignment="1">
      <alignment horizontal="left" vertical="center" wrapText="1" indent="1" shrinkToFit="1"/>
    </xf>
    <xf numFmtId="0" fontId="11" fillId="0" borderId="11" xfId="0" applyFont="1" applyFill="1" applyBorder="1" applyAlignment="1">
      <alignment horizontal="left" vertical="top" indent="1" shrinkToFit="1"/>
    </xf>
    <xf numFmtId="0" fontId="11" fillId="0" borderId="19" xfId="0" applyFont="1" applyFill="1" applyBorder="1" applyAlignment="1">
      <alignment horizontal="left" vertical="top" indent="1" shrinkToFit="1"/>
    </xf>
    <xf numFmtId="0" fontId="11" fillId="0" borderId="6" xfId="0" applyFont="1" applyFill="1" applyBorder="1" applyAlignment="1">
      <alignment horizontal="left" vertical="top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top" shrinkToFit="1"/>
    </xf>
    <xf numFmtId="0" fontId="11" fillId="0" borderId="3" xfId="0" applyFont="1" applyFill="1" applyBorder="1" applyAlignment="1">
      <alignment horizontal="left" vertical="top" wrapText="1" shrinkToFi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shrinkToFit="1"/>
    </xf>
    <xf numFmtId="0" fontId="5" fillId="0" borderId="0" xfId="0" applyFont="1" applyFill="1" applyBorder="1" applyAlignment="1">
      <alignment horizontal="left" vertical="top" indent="2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left" vertical="top" shrinkToFit="1"/>
    </xf>
    <xf numFmtId="0" fontId="5" fillId="0" borderId="3" xfId="0" applyFont="1" applyFill="1" applyBorder="1" applyAlignment="1">
      <alignment horizontal="left" vertical="top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wrapText="1" shrinkToFit="1"/>
    </xf>
    <xf numFmtId="0" fontId="8" fillId="0" borderId="3" xfId="0" applyFont="1" applyFill="1" applyBorder="1" applyAlignment="1">
      <alignment horizontal="left" vertical="center" wrapText="1" shrinkToFit="1"/>
    </xf>
    <xf numFmtId="0" fontId="5" fillId="0" borderId="3" xfId="0" applyFont="1" applyFill="1" applyBorder="1" applyAlignment="1">
      <alignment horizontal="left" vertical="center" wrapText="1" shrinkToFit="1"/>
    </xf>
    <xf numFmtId="49" fontId="4" fillId="0" borderId="3" xfId="0" applyNumberFormat="1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wrapText="1" shrinkToFit="1"/>
    </xf>
    <xf numFmtId="0" fontId="5" fillId="0" borderId="15" xfId="0" applyFont="1" applyFill="1" applyBorder="1" applyAlignment="1">
      <alignment horizontal="left" vertical="center" wrapText="1" shrinkToFit="1"/>
    </xf>
    <xf numFmtId="0" fontId="5" fillId="0" borderId="16" xfId="0" applyFont="1" applyFill="1" applyBorder="1" applyAlignment="1">
      <alignment horizontal="left" vertical="center" wrapText="1" shrinkToFit="1"/>
    </xf>
    <xf numFmtId="49" fontId="4" fillId="0" borderId="14" xfId="0" applyNumberFormat="1" applyFont="1" applyFill="1" applyBorder="1" applyAlignment="1">
      <alignment horizontal="left" vertical="center" shrinkToFit="1"/>
    </xf>
    <xf numFmtId="49" fontId="4" fillId="0" borderId="15" xfId="0" applyNumberFormat="1" applyFont="1" applyFill="1" applyBorder="1" applyAlignment="1">
      <alignment horizontal="left" vertical="center" shrinkToFit="1"/>
    </xf>
    <xf numFmtId="49" fontId="4" fillId="0" borderId="16" xfId="0" applyNumberFormat="1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horizontal="left" vertical="center" wrapText="1" shrinkToFit="1"/>
    </xf>
    <xf numFmtId="0" fontId="8" fillId="0" borderId="15" xfId="0" applyFont="1" applyFill="1" applyBorder="1" applyAlignment="1">
      <alignment horizontal="left" vertical="center" wrapText="1" shrinkToFit="1"/>
    </xf>
    <xf numFmtId="0" fontId="8" fillId="0" borderId="16" xfId="0" applyFont="1" applyFill="1" applyBorder="1" applyAlignment="1">
      <alignment horizontal="left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textRotation="90" shrinkToFit="1"/>
    </xf>
    <xf numFmtId="0" fontId="5" fillId="0" borderId="21" xfId="0" applyFont="1" applyFill="1" applyBorder="1" applyAlignment="1">
      <alignment horizontal="center" vertical="center" textRotation="90" shrinkToFit="1"/>
    </xf>
    <xf numFmtId="0" fontId="5" fillId="0" borderId="24" xfId="0" applyFont="1" applyFill="1" applyBorder="1" applyAlignment="1">
      <alignment horizontal="center" vertical="center" textRotation="90" shrinkToFit="1"/>
    </xf>
    <xf numFmtId="0" fontId="5" fillId="0" borderId="27" xfId="0" applyFont="1" applyFill="1" applyBorder="1" applyAlignment="1">
      <alignment horizontal="center" vertical="center" textRotation="90" shrinkToFit="1"/>
    </xf>
    <xf numFmtId="0" fontId="5" fillId="0" borderId="22" xfId="0" applyFont="1" applyFill="1" applyBorder="1" applyAlignment="1">
      <alignment horizontal="center" vertical="center" textRotation="90" shrinkToFit="1"/>
    </xf>
    <xf numFmtId="0" fontId="5" fillId="0" borderId="25" xfId="0" applyFont="1" applyFill="1" applyBorder="1" applyAlignment="1">
      <alignment horizontal="center" vertical="center" textRotation="90" shrinkToFit="1"/>
    </xf>
    <xf numFmtId="0" fontId="5" fillId="0" borderId="28" xfId="0" applyFont="1" applyFill="1" applyBorder="1" applyAlignment="1">
      <alignment horizontal="center" vertical="center" textRotation="90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textRotation="90"/>
    </xf>
    <xf numFmtId="0" fontId="8" fillId="0" borderId="13" xfId="0" applyFont="1" applyFill="1" applyBorder="1" applyAlignment="1">
      <alignment horizontal="center" vertical="center" textRotation="90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right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189" fontId="1" fillId="0" borderId="0" xfId="0" applyNumberFormat="1" applyFont="1" applyFill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257175</xdr:colOff>
      <xdr:row>0</xdr:row>
      <xdr:rowOff>0</xdr:rowOff>
    </xdr:from>
    <xdr:to>
      <xdr:col>35</xdr:col>
      <xdr:colOff>114300</xdr:colOff>
      <xdr:row>5</xdr:row>
      <xdr:rowOff>28575</xdr:rowOff>
    </xdr:to>
    <xdr:sp macro="" textlink="">
      <xdr:nvSpPr>
        <xdr:cNvPr id="4" name="กล่องข้อความ 3"/>
        <xdr:cNvSpPr txBox="1"/>
      </xdr:nvSpPr>
      <xdr:spPr>
        <a:xfrm>
          <a:off x="6334125" y="0"/>
          <a:ext cx="3448050" cy="1266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8</xdr:col>
      <xdr:colOff>123826</xdr:colOff>
      <xdr:row>0</xdr:row>
      <xdr:rowOff>47625</xdr:rowOff>
    </xdr:from>
    <xdr:to>
      <xdr:col>12</xdr:col>
      <xdr:colOff>247650</xdr:colOff>
      <xdr:row>5</xdr:row>
      <xdr:rowOff>38099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6" y="47625"/>
          <a:ext cx="1228724" cy="1228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38100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238125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6</xdr:row>
      <xdr:rowOff>133350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190500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190500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4" name="กล่องข้อความ 3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447675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447675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76200</xdr:colOff>
      <xdr:row>5</xdr:row>
      <xdr:rowOff>238125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390900" cy="12287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76200</xdr:colOff>
      <xdr:row>5</xdr:row>
      <xdr:rowOff>238125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390900" cy="1476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6</xdr:row>
      <xdr:rowOff>76200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57150</xdr:colOff>
      <xdr:row>0</xdr:row>
      <xdr:rowOff>47625</xdr:rowOff>
    </xdr:from>
    <xdr:to>
      <xdr:col>35</xdr:col>
      <xdr:colOff>190500</xdr:colOff>
      <xdr:row>5</xdr:row>
      <xdr:rowOff>123825</xdr:rowOff>
    </xdr:to>
    <xdr:sp macro="" textlink="">
      <xdr:nvSpPr>
        <xdr:cNvPr id="2" name="กล่องข้อความ 1"/>
        <xdr:cNvSpPr txBox="1"/>
      </xdr:nvSpPr>
      <xdr:spPr>
        <a:xfrm>
          <a:off x="6410325" y="47625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A25" zoomScaleNormal="100" workbookViewId="0">
      <selection activeCell="N10" sqref="N10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0.10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20.10000000000000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0.10000000000000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5.1" customHeight="1">
      <c r="A6" s="195" t="s">
        <v>0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</row>
    <row r="7" spans="1:22" ht="35.1" customHeight="1">
      <c r="A7" s="195" t="s">
        <v>1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</row>
    <row r="8" spans="1:22" ht="30" customHeight="1">
      <c r="A8" s="196" t="s">
        <v>2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</row>
    <row r="9" spans="1:22" ht="30" customHeight="1">
      <c r="A9" s="119"/>
      <c r="B9" s="119"/>
      <c r="C9" s="119"/>
      <c r="D9" s="119"/>
      <c r="E9" s="119"/>
      <c r="F9" s="2"/>
      <c r="G9" s="119"/>
      <c r="H9" s="196" t="s">
        <v>16</v>
      </c>
      <c r="I9" s="196"/>
      <c r="J9" s="196"/>
      <c r="K9" s="196"/>
      <c r="L9" s="196"/>
      <c r="M9" s="196"/>
      <c r="N9" s="197">
        <v>2562</v>
      </c>
      <c r="O9" s="197"/>
      <c r="P9" s="197"/>
      <c r="Q9" s="119"/>
      <c r="R9" s="119"/>
      <c r="S9" s="119"/>
      <c r="T9" s="119"/>
      <c r="U9" s="119"/>
      <c r="V9" s="119"/>
    </row>
    <row r="10" spans="1:22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20.10000000000000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20.10000000000000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20.10000000000000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20.10000000000000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20.10000000000000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20.10000000000000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0.10000000000000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20.10000000000000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20.10000000000000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20.10000000000000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5.1" customHeight="1">
      <c r="A23" s="196" t="s">
        <v>3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</row>
    <row r="24" spans="1:22" ht="35.1" customHeight="1">
      <c r="A24" s="119"/>
      <c r="B24" s="119"/>
      <c r="C24" s="119"/>
      <c r="D24" s="192" t="s">
        <v>4</v>
      </c>
      <c r="E24" s="192"/>
      <c r="F24" s="192"/>
      <c r="G24" s="193" t="s">
        <v>332</v>
      </c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19"/>
      <c r="T24" s="119"/>
      <c r="U24" s="119"/>
      <c r="V24" s="119"/>
    </row>
    <row r="25" spans="1:22" ht="35.1" customHeight="1">
      <c r="A25" s="119"/>
      <c r="B25" s="119"/>
      <c r="C25" s="119"/>
      <c r="D25" s="192" t="s">
        <v>5</v>
      </c>
      <c r="E25" s="192"/>
      <c r="F25" s="192"/>
      <c r="G25" s="194" t="s">
        <v>333</v>
      </c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19"/>
      <c r="T25" s="119"/>
      <c r="U25" s="119"/>
      <c r="V25" s="119"/>
    </row>
    <row r="26" spans="1:22" ht="20.10000000000000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20.10000000000000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20.10000000000000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35.1" customHeight="1">
      <c r="A29" s="191" t="s">
        <v>334</v>
      </c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</row>
    <row r="30" spans="1:22" ht="35.1" customHeight="1">
      <c r="A30" s="191" t="s">
        <v>335</v>
      </c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</row>
  </sheetData>
  <mergeCells count="12">
    <mergeCell ref="A6:V6"/>
    <mergeCell ref="A7:V7"/>
    <mergeCell ref="A8:V8"/>
    <mergeCell ref="A23:V23"/>
    <mergeCell ref="H9:M9"/>
    <mergeCell ref="N9:P9"/>
    <mergeCell ref="A29:V29"/>
    <mergeCell ref="A30:V30"/>
    <mergeCell ref="D24:F24"/>
    <mergeCell ref="D25:F25"/>
    <mergeCell ref="G24:R24"/>
    <mergeCell ref="G25:R25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opLeftCell="A25" zoomScaleNormal="100" workbookViewId="0">
      <selection activeCell="C17" sqref="C17"/>
    </sheetView>
  </sheetViews>
  <sheetFormatPr defaultColWidth="3.625" defaultRowHeight="20.100000000000001" customHeight="1"/>
  <cols>
    <col min="1" max="16384" width="3.625" style="33"/>
  </cols>
  <sheetData>
    <row r="1" spans="1:22" ht="20.100000000000001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8">
        <v>6</v>
      </c>
    </row>
    <row r="2" spans="1:22" ht="20.100000000000001" customHeight="1">
      <c r="A2" s="46"/>
      <c r="B2" s="35"/>
      <c r="C2" s="298" t="s">
        <v>627</v>
      </c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68" t="str">
        <f>IF(COUNTA(P5:V14)=0,"",COUNTA(P5:V14))</f>
        <v/>
      </c>
      <c r="P2" s="268"/>
      <c r="Q2" s="8" t="s">
        <v>102</v>
      </c>
      <c r="R2" s="8"/>
      <c r="S2" s="8"/>
      <c r="T2" s="8"/>
      <c r="U2" s="8"/>
      <c r="V2" s="8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8"/>
      <c r="B4" s="30"/>
      <c r="C4" s="49" t="s">
        <v>65</v>
      </c>
      <c r="D4" s="288" t="s">
        <v>103</v>
      </c>
      <c r="E4" s="288"/>
      <c r="F4" s="288"/>
      <c r="G4" s="288"/>
      <c r="H4" s="288"/>
      <c r="I4" s="288" t="s">
        <v>104</v>
      </c>
      <c r="J4" s="288"/>
      <c r="K4" s="288"/>
      <c r="L4" s="288"/>
      <c r="M4" s="288"/>
      <c r="N4" s="288"/>
      <c r="O4" s="288"/>
      <c r="P4" s="288" t="s">
        <v>105</v>
      </c>
      <c r="Q4" s="288"/>
      <c r="R4" s="288"/>
      <c r="S4" s="288"/>
      <c r="T4" s="288"/>
      <c r="U4" s="288"/>
      <c r="V4" s="288"/>
    </row>
    <row r="5" spans="1:22" ht="20.100000000000001" customHeight="1">
      <c r="A5" s="8"/>
      <c r="B5" s="30"/>
      <c r="C5" s="39">
        <v>1</v>
      </c>
      <c r="D5" s="343"/>
      <c r="E5" s="343"/>
      <c r="F5" s="343"/>
      <c r="G5" s="343"/>
      <c r="H5" s="343"/>
      <c r="I5" s="344"/>
      <c r="J5" s="345"/>
      <c r="K5" s="345"/>
      <c r="L5" s="345"/>
      <c r="M5" s="345"/>
      <c r="N5" s="345"/>
      <c r="O5" s="346"/>
      <c r="P5" s="335"/>
      <c r="Q5" s="336"/>
      <c r="R5" s="336"/>
      <c r="S5" s="336"/>
      <c r="T5" s="336"/>
      <c r="U5" s="336"/>
      <c r="V5" s="337"/>
    </row>
    <row r="6" spans="1:22" ht="20.100000000000001" customHeight="1">
      <c r="A6" s="8"/>
      <c r="B6" s="30"/>
      <c r="C6" s="39">
        <f>C5+1</f>
        <v>2</v>
      </c>
      <c r="D6" s="343"/>
      <c r="E6" s="343"/>
      <c r="F6" s="343"/>
      <c r="G6" s="343"/>
      <c r="H6" s="343"/>
      <c r="I6" s="344"/>
      <c r="J6" s="345"/>
      <c r="K6" s="345"/>
      <c r="L6" s="345"/>
      <c r="M6" s="345"/>
      <c r="N6" s="345"/>
      <c r="O6" s="346"/>
      <c r="P6" s="335"/>
      <c r="Q6" s="336"/>
      <c r="R6" s="336"/>
      <c r="S6" s="336"/>
      <c r="T6" s="336"/>
      <c r="U6" s="336"/>
      <c r="V6" s="337"/>
    </row>
    <row r="7" spans="1:22" ht="20.100000000000001" customHeight="1">
      <c r="A7" s="8"/>
      <c r="B7" s="30"/>
      <c r="C7" s="54">
        <f t="shared" ref="C7:C14" si="0">C6+1</f>
        <v>3</v>
      </c>
      <c r="D7" s="343"/>
      <c r="E7" s="343"/>
      <c r="F7" s="343"/>
      <c r="G7" s="343"/>
      <c r="H7" s="343"/>
      <c r="I7" s="344"/>
      <c r="J7" s="345"/>
      <c r="K7" s="345"/>
      <c r="L7" s="345"/>
      <c r="M7" s="345"/>
      <c r="N7" s="345"/>
      <c r="O7" s="346"/>
      <c r="P7" s="335"/>
      <c r="Q7" s="336"/>
      <c r="R7" s="336"/>
      <c r="S7" s="336"/>
      <c r="T7" s="336"/>
      <c r="U7" s="336"/>
      <c r="V7" s="337"/>
    </row>
    <row r="8" spans="1:22" ht="20.100000000000001" customHeight="1">
      <c r="A8" s="8"/>
      <c r="B8" s="30"/>
      <c r="C8" s="54">
        <f t="shared" si="0"/>
        <v>4</v>
      </c>
      <c r="D8" s="343"/>
      <c r="E8" s="343"/>
      <c r="F8" s="343"/>
      <c r="G8" s="343"/>
      <c r="H8" s="343"/>
      <c r="I8" s="344"/>
      <c r="J8" s="345"/>
      <c r="K8" s="345"/>
      <c r="L8" s="345"/>
      <c r="M8" s="345"/>
      <c r="N8" s="345"/>
      <c r="O8" s="346"/>
      <c r="P8" s="335"/>
      <c r="Q8" s="336"/>
      <c r="R8" s="336"/>
      <c r="S8" s="336"/>
      <c r="T8" s="336"/>
      <c r="U8" s="336"/>
      <c r="V8" s="337"/>
    </row>
    <row r="9" spans="1:22" ht="20.100000000000001" customHeight="1">
      <c r="A9" s="8"/>
      <c r="B9" s="30"/>
      <c r="C9" s="54">
        <f t="shared" si="0"/>
        <v>5</v>
      </c>
      <c r="D9" s="343"/>
      <c r="E9" s="343"/>
      <c r="F9" s="343"/>
      <c r="G9" s="343"/>
      <c r="H9" s="343"/>
      <c r="I9" s="344"/>
      <c r="J9" s="345"/>
      <c r="K9" s="345"/>
      <c r="L9" s="345"/>
      <c r="M9" s="345"/>
      <c r="N9" s="345"/>
      <c r="O9" s="346"/>
      <c r="P9" s="335"/>
      <c r="Q9" s="336"/>
      <c r="R9" s="336"/>
      <c r="S9" s="336"/>
      <c r="T9" s="336"/>
      <c r="U9" s="336"/>
      <c r="V9" s="337"/>
    </row>
    <row r="10" spans="1:22" ht="20.100000000000001" customHeight="1">
      <c r="A10" s="8"/>
      <c r="B10" s="30"/>
      <c r="C10" s="54">
        <f t="shared" si="0"/>
        <v>6</v>
      </c>
      <c r="D10" s="343"/>
      <c r="E10" s="343"/>
      <c r="F10" s="343"/>
      <c r="G10" s="343"/>
      <c r="H10" s="343"/>
      <c r="I10" s="344"/>
      <c r="J10" s="345"/>
      <c r="K10" s="345"/>
      <c r="L10" s="345"/>
      <c r="M10" s="345"/>
      <c r="N10" s="345"/>
      <c r="O10" s="346"/>
      <c r="P10" s="335"/>
      <c r="Q10" s="336"/>
      <c r="R10" s="336"/>
      <c r="S10" s="336"/>
      <c r="T10" s="336"/>
      <c r="U10" s="336"/>
      <c r="V10" s="337"/>
    </row>
    <row r="11" spans="1:22" ht="20.100000000000001" customHeight="1">
      <c r="A11" s="8"/>
      <c r="B11" s="30"/>
      <c r="C11" s="54">
        <f t="shared" si="0"/>
        <v>7</v>
      </c>
      <c r="D11" s="343"/>
      <c r="E11" s="343"/>
      <c r="F11" s="343"/>
      <c r="G11" s="343"/>
      <c r="H11" s="343"/>
      <c r="I11" s="344"/>
      <c r="J11" s="345"/>
      <c r="K11" s="345"/>
      <c r="L11" s="345"/>
      <c r="M11" s="345"/>
      <c r="N11" s="345"/>
      <c r="O11" s="346"/>
      <c r="P11" s="335"/>
      <c r="Q11" s="336"/>
      <c r="R11" s="336"/>
      <c r="S11" s="336"/>
      <c r="T11" s="336"/>
      <c r="U11" s="336"/>
      <c r="V11" s="337"/>
    </row>
    <row r="12" spans="1:22" ht="20.100000000000001" customHeight="1">
      <c r="A12" s="8"/>
      <c r="B12" s="30"/>
      <c r="C12" s="54">
        <f t="shared" si="0"/>
        <v>8</v>
      </c>
      <c r="D12" s="343"/>
      <c r="E12" s="343"/>
      <c r="F12" s="343"/>
      <c r="G12" s="343"/>
      <c r="H12" s="343"/>
      <c r="I12" s="344"/>
      <c r="J12" s="345"/>
      <c r="K12" s="345"/>
      <c r="L12" s="345"/>
      <c r="M12" s="345"/>
      <c r="N12" s="345"/>
      <c r="O12" s="346"/>
      <c r="P12" s="335"/>
      <c r="Q12" s="336"/>
      <c r="R12" s="336"/>
      <c r="S12" s="336"/>
      <c r="T12" s="336"/>
      <c r="U12" s="336"/>
      <c r="V12" s="337"/>
    </row>
    <row r="13" spans="1:22" ht="20.100000000000001" customHeight="1">
      <c r="A13" s="8"/>
      <c r="B13" s="30"/>
      <c r="C13" s="54">
        <f t="shared" si="0"/>
        <v>9</v>
      </c>
      <c r="D13" s="343"/>
      <c r="E13" s="343"/>
      <c r="F13" s="343"/>
      <c r="G13" s="343"/>
      <c r="H13" s="343"/>
      <c r="I13" s="344"/>
      <c r="J13" s="345"/>
      <c r="K13" s="345"/>
      <c r="L13" s="345"/>
      <c r="M13" s="345"/>
      <c r="N13" s="345"/>
      <c r="O13" s="346"/>
      <c r="P13" s="335"/>
      <c r="Q13" s="336"/>
      <c r="R13" s="336"/>
      <c r="S13" s="336"/>
      <c r="T13" s="336"/>
      <c r="U13" s="336"/>
      <c r="V13" s="337"/>
    </row>
    <row r="14" spans="1:22" ht="20.100000000000001" customHeight="1">
      <c r="A14" s="8"/>
      <c r="B14" s="30"/>
      <c r="C14" s="54">
        <f t="shared" si="0"/>
        <v>10</v>
      </c>
      <c r="D14" s="343"/>
      <c r="E14" s="343"/>
      <c r="F14" s="343"/>
      <c r="G14" s="343"/>
      <c r="H14" s="343"/>
      <c r="I14" s="344"/>
      <c r="J14" s="345"/>
      <c r="K14" s="345"/>
      <c r="L14" s="345"/>
      <c r="M14" s="345"/>
      <c r="N14" s="345"/>
      <c r="O14" s="346"/>
      <c r="P14" s="335"/>
      <c r="Q14" s="336"/>
      <c r="R14" s="336"/>
      <c r="S14" s="336"/>
      <c r="T14" s="336"/>
      <c r="U14" s="336"/>
      <c r="V14" s="337"/>
    </row>
    <row r="15" spans="1:22" ht="20.100000000000001" customHeight="1">
      <c r="A15" s="8"/>
      <c r="B15" s="30"/>
      <c r="C15" s="30"/>
      <c r="D15" s="30"/>
      <c r="E15" s="30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3"/>
      <c r="T15" s="53"/>
      <c r="U15" s="53"/>
      <c r="V15" s="53"/>
    </row>
    <row r="16" spans="1:22" ht="20.100000000000001" customHeight="1">
      <c r="A16" s="8"/>
      <c r="B16" s="30"/>
      <c r="C16" s="298" t="s">
        <v>628</v>
      </c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</row>
    <row r="17" spans="1:22" ht="5.0999999999999996" customHeight="1">
      <c r="A17" s="8"/>
      <c r="B17" s="30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20.100000000000001" customHeight="1">
      <c r="A18" s="8"/>
      <c r="B18" s="30"/>
      <c r="C18" s="55" t="s">
        <v>31</v>
      </c>
      <c r="D18" s="347" t="s">
        <v>107</v>
      </c>
      <c r="E18" s="347"/>
      <c r="F18" s="347"/>
      <c r="G18" s="347"/>
      <c r="H18" s="347"/>
      <c r="I18" s="347"/>
      <c r="J18" s="347"/>
      <c r="K18" s="347"/>
      <c r="L18" s="347"/>
      <c r="M18" s="17"/>
      <c r="N18" s="348" t="s">
        <v>108</v>
      </c>
      <c r="O18" s="348"/>
      <c r="P18" s="348"/>
      <c r="Q18" s="348"/>
      <c r="R18" s="348"/>
      <c r="S18" s="348"/>
      <c r="T18" s="348"/>
      <c r="U18" s="348"/>
      <c r="V18" s="348"/>
    </row>
    <row r="19" spans="1:22" ht="5.0999999999999996" customHeight="1">
      <c r="A19" s="32"/>
      <c r="B19" s="30"/>
      <c r="C19" s="30"/>
      <c r="D19" s="30"/>
      <c r="E19" s="30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3"/>
      <c r="T19" s="53"/>
      <c r="U19" s="53"/>
      <c r="V19" s="53"/>
    </row>
    <row r="20" spans="1:22" ht="20.100000000000001" customHeight="1">
      <c r="A20" s="32"/>
      <c r="B20" s="8"/>
      <c r="C20" s="17"/>
      <c r="D20" s="347" t="s">
        <v>109</v>
      </c>
      <c r="E20" s="347"/>
      <c r="F20" s="347"/>
      <c r="G20" s="347"/>
      <c r="H20" s="347"/>
      <c r="I20" s="347"/>
      <c r="J20" s="347"/>
      <c r="K20" s="347"/>
      <c r="L20" s="347"/>
      <c r="M20" s="17" t="s">
        <v>31</v>
      </c>
      <c r="N20" s="348" t="s">
        <v>121</v>
      </c>
      <c r="O20" s="348"/>
      <c r="P20" s="348"/>
      <c r="Q20" s="348"/>
      <c r="R20" s="348"/>
      <c r="S20" s="348"/>
      <c r="T20" s="348"/>
      <c r="U20" s="348"/>
      <c r="V20" s="348"/>
    </row>
    <row r="21" spans="1:22" ht="5.0999999999999996" customHeight="1">
      <c r="A21" s="8"/>
      <c r="B21" s="8"/>
      <c r="C21" s="30"/>
      <c r="D21" s="30"/>
      <c r="E21" s="30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3"/>
      <c r="T21" s="53"/>
      <c r="U21" s="53"/>
      <c r="V21" s="53"/>
    </row>
    <row r="22" spans="1:22" ht="20.100000000000001" customHeight="1">
      <c r="A22" s="8"/>
      <c r="B22" s="8"/>
      <c r="C22" s="17" t="s">
        <v>31</v>
      </c>
      <c r="D22" s="347" t="s">
        <v>110</v>
      </c>
      <c r="E22" s="347"/>
      <c r="F22" s="347"/>
      <c r="G22" s="347"/>
      <c r="H22" s="347"/>
      <c r="I22" s="347"/>
      <c r="J22" s="347"/>
      <c r="K22" s="347"/>
      <c r="L22" s="347"/>
      <c r="M22" s="17" t="s">
        <v>31</v>
      </c>
      <c r="N22" s="348" t="s">
        <v>122</v>
      </c>
      <c r="O22" s="348"/>
      <c r="P22" s="348"/>
      <c r="Q22" s="348"/>
      <c r="R22" s="348"/>
      <c r="S22" s="348"/>
      <c r="T22" s="348"/>
      <c r="U22" s="348"/>
      <c r="V22" s="348"/>
    </row>
    <row r="23" spans="1:22" ht="5.0999999999999996" customHeight="1">
      <c r="A23" s="32"/>
      <c r="B23" s="8"/>
      <c r="C23" s="37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0"/>
      <c r="U23" s="30"/>
      <c r="V23" s="30"/>
    </row>
    <row r="24" spans="1:22" ht="20.100000000000001" customHeight="1">
      <c r="A24" s="32"/>
      <c r="B24" s="8"/>
      <c r="C24" s="17"/>
      <c r="D24" s="347" t="s">
        <v>111</v>
      </c>
      <c r="E24" s="347"/>
      <c r="F24" s="347"/>
      <c r="G24" s="347"/>
      <c r="H24" s="347"/>
      <c r="I24" s="347"/>
      <c r="J24" s="347"/>
      <c r="K24" s="347"/>
      <c r="L24" s="347"/>
      <c r="M24" s="17" t="s">
        <v>31</v>
      </c>
      <c r="N24" s="348" t="s">
        <v>123</v>
      </c>
      <c r="O24" s="348"/>
      <c r="P24" s="348"/>
      <c r="Q24" s="348"/>
      <c r="R24" s="348"/>
      <c r="S24" s="348"/>
      <c r="T24" s="348"/>
      <c r="U24" s="348"/>
      <c r="V24" s="348"/>
    </row>
    <row r="25" spans="1:22" ht="5.0999999999999996" customHeight="1">
      <c r="A25" s="32"/>
      <c r="B25" s="8"/>
      <c r="C25" s="37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0"/>
      <c r="U25" s="30"/>
      <c r="V25" s="30"/>
    </row>
    <row r="26" spans="1:22" ht="20.100000000000001" customHeight="1">
      <c r="A26" s="32"/>
      <c r="B26" s="8"/>
      <c r="C26" s="17"/>
      <c r="D26" s="347" t="s">
        <v>112</v>
      </c>
      <c r="E26" s="347"/>
      <c r="F26" s="347"/>
      <c r="G26" s="347"/>
      <c r="H26" s="347"/>
      <c r="I26" s="347"/>
      <c r="J26" s="347"/>
      <c r="K26" s="347"/>
      <c r="L26" s="347"/>
      <c r="M26" s="17"/>
      <c r="N26" s="348" t="s">
        <v>124</v>
      </c>
      <c r="O26" s="348"/>
      <c r="P26" s="348"/>
      <c r="Q26" s="348"/>
      <c r="R26" s="348"/>
      <c r="S26" s="348"/>
      <c r="T26" s="348"/>
      <c r="U26" s="348"/>
      <c r="V26" s="348"/>
    </row>
    <row r="27" spans="1:22" ht="5.0999999999999996" customHeight="1">
      <c r="A27" s="32"/>
      <c r="B27" s="8"/>
      <c r="C27" s="37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0"/>
      <c r="U27" s="30"/>
      <c r="V27" s="30"/>
    </row>
    <row r="28" spans="1:22" ht="20.100000000000001" customHeight="1">
      <c r="A28" s="32"/>
      <c r="B28" s="8"/>
      <c r="C28" s="17"/>
      <c r="D28" s="347" t="s">
        <v>113</v>
      </c>
      <c r="E28" s="347"/>
      <c r="F28" s="347"/>
      <c r="G28" s="347"/>
      <c r="H28" s="347"/>
      <c r="I28" s="347"/>
      <c r="J28" s="347"/>
      <c r="K28" s="347"/>
      <c r="L28" s="347"/>
      <c r="M28" s="17"/>
      <c r="N28" s="348" t="s">
        <v>125</v>
      </c>
      <c r="O28" s="348"/>
      <c r="P28" s="348"/>
      <c r="Q28" s="348"/>
      <c r="R28" s="348"/>
      <c r="S28" s="348"/>
      <c r="T28" s="348"/>
      <c r="U28" s="348"/>
      <c r="V28" s="348"/>
    </row>
    <row r="29" spans="1:22" ht="5.0999999999999996" customHeight="1">
      <c r="A29" s="32"/>
      <c r="B29" s="8"/>
      <c r="C29" s="37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0"/>
      <c r="U29" s="30"/>
      <c r="V29" s="30"/>
    </row>
    <row r="30" spans="1:22" ht="20.100000000000001" customHeight="1">
      <c r="A30" s="32"/>
      <c r="B30" s="8"/>
      <c r="C30" s="17" t="s">
        <v>31</v>
      </c>
      <c r="D30" s="347" t="s">
        <v>114</v>
      </c>
      <c r="E30" s="347"/>
      <c r="F30" s="347"/>
      <c r="G30" s="347"/>
      <c r="H30" s="347"/>
      <c r="I30" s="347"/>
      <c r="J30" s="347"/>
      <c r="K30" s="347"/>
      <c r="L30" s="347"/>
      <c r="M30" s="17" t="s">
        <v>31</v>
      </c>
      <c r="N30" s="348" t="s">
        <v>126</v>
      </c>
      <c r="O30" s="348"/>
      <c r="P30" s="348"/>
      <c r="Q30" s="348"/>
      <c r="R30" s="348"/>
      <c r="S30" s="348"/>
      <c r="T30" s="348"/>
      <c r="U30" s="348"/>
      <c r="V30" s="348"/>
    </row>
    <row r="31" spans="1:22" ht="5.0999999999999996" customHeight="1">
      <c r="A31" s="32"/>
      <c r="B31" s="8"/>
      <c r="C31" s="37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0"/>
      <c r="U31" s="30"/>
      <c r="V31" s="30"/>
    </row>
    <row r="32" spans="1:22" ht="20.100000000000001" customHeight="1">
      <c r="A32" s="32"/>
      <c r="B32" s="8"/>
      <c r="C32" s="17" t="s">
        <v>31</v>
      </c>
      <c r="D32" s="347" t="s">
        <v>115</v>
      </c>
      <c r="E32" s="347"/>
      <c r="F32" s="347"/>
      <c r="G32" s="347"/>
      <c r="H32" s="347"/>
      <c r="I32" s="347"/>
      <c r="J32" s="347"/>
      <c r="K32" s="347"/>
      <c r="L32" s="347"/>
      <c r="M32" s="17"/>
      <c r="N32" s="348" t="s">
        <v>127</v>
      </c>
      <c r="O32" s="348"/>
      <c r="P32" s="348"/>
      <c r="Q32" s="348"/>
      <c r="R32" s="348"/>
      <c r="S32" s="348"/>
      <c r="T32" s="348"/>
      <c r="U32" s="348"/>
      <c r="V32" s="348"/>
    </row>
    <row r="33" spans="1:22" ht="5.0999999999999996" customHeight="1">
      <c r="A33" s="32"/>
      <c r="B33" s="8"/>
      <c r="C33" s="37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0"/>
      <c r="U33" s="30"/>
      <c r="V33" s="30"/>
    </row>
    <row r="34" spans="1:22" ht="20.100000000000001" customHeight="1">
      <c r="A34" s="8"/>
      <c r="B34" s="8"/>
      <c r="C34" s="17"/>
      <c r="D34" s="347" t="s">
        <v>116</v>
      </c>
      <c r="E34" s="347"/>
      <c r="F34" s="347"/>
      <c r="G34" s="347"/>
      <c r="H34" s="347"/>
      <c r="I34" s="347"/>
      <c r="J34" s="347"/>
      <c r="K34" s="347"/>
      <c r="L34" s="347"/>
      <c r="M34" s="17"/>
      <c r="N34" s="348" t="s">
        <v>128</v>
      </c>
      <c r="O34" s="348"/>
      <c r="P34" s="348"/>
      <c r="Q34" s="348"/>
      <c r="R34" s="348"/>
      <c r="S34" s="348"/>
      <c r="T34" s="348"/>
      <c r="U34" s="348"/>
      <c r="V34" s="348"/>
    </row>
    <row r="35" spans="1:22" ht="5.0999999999999996" customHeight="1">
      <c r="A35" s="8"/>
      <c r="B35" s="8"/>
      <c r="C35" s="37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0"/>
      <c r="U35" s="30"/>
      <c r="V35" s="30"/>
    </row>
    <row r="36" spans="1:22" ht="20.100000000000001" customHeight="1">
      <c r="A36" s="8"/>
      <c r="B36" s="8"/>
      <c r="C36" s="17" t="s">
        <v>31</v>
      </c>
      <c r="D36" s="347" t="s">
        <v>117</v>
      </c>
      <c r="E36" s="347"/>
      <c r="F36" s="347"/>
      <c r="G36" s="347"/>
      <c r="H36" s="347"/>
      <c r="I36" s="347"/>
      <c r="J36" s="347"/>
      <c r="K36" s="347"/>
      <c r="L36" s="347"/>
      <c r="M36" s="17"/>
      <c r="N36" s="348" t="s">
        <v>129</v>
      </c>
      <c r="O36" s="348"/>
      <c r="P36" s="348"/>
      <c r="Q36" s="348"/>
      <c r="R36" s="348"/>
      <c r="S36" s="348"/>
      <c r="T36" s="348"/>
      <c r="U36" s="348"/>
      <c r="V36" s="348"/>
    </row>
    <row r="37" spans="1:22" ht="5.0999999999999996" customHeight="1">
      <c r="A37" s="8"/>
      <c r="B37" s="8"/>
      <c r="C37" s="37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0"/>
      <c r="U37" s="30"/>
      <c r="V37" s="30"/>
    </row>
    <row r="38" spans="1:22" ht="20.100000000000001" customHeight="1">
      <c r="A38" s="8"/>
      <c r="B38" s="8"/>
      <c r="C38" s="17" t="s">
        <v>31</v>
      </c>
      <c r="D38" s="347" t="s">
        <v>118</v>
      </c>
      <c r="E38" s="347"/>
      <c r="F38" s="347"/>
      <c r="G38" s="347"/>
      <c r="H38" s="347"/>
      <c r="I38" s="347"/>
      <c r="J38" s="347"/>
      <c r="K38" s="347"/>
      <c r="L38" s="347"/>
      <c r="M38" s="17" t="s">
        <v>31</v>
      </c>
      <c r="N38" s="348" t="s">
        <v>130</v>
      </c>
      <c r="O38" s="348"/>
      <c r="P38" s="348"/>
      <c r="Q38" s="348"/>
      <c r="R38" s="348"/>
      <c r="S38" s="348"/>
      <c r="T38" s="348"/>
      <c r="U38" s="348"/>
      <c r="V38" s="348"/>
    </row>
    <row r="39" spans="1:22" ht="5.0999999999999996" customHeight="1">
      <c r="A39" s="8"/>
      <c r="B39" s="8"/>
      <c r="C39" s="37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0"/>
      <c r="U39" s="30"/>
      <c r="V39" s="30"/>
    </row>
    <row r="40" spans="1:22" ht="20.100000000000001" customHeight="1">
      <c r="A40" s="8"/>
      <c r="B40" s="8"/>
      <c r="C40" s="17" t="s">
        <v>31</v>
      </c>
      <c r="D40" s="347" t="s">
        <v>119</v>
      </c>
      <c r="E40" s="347"/>
      <c r="F40" s="347"/>
      <c r="G40" s="347"/>
      <c r="H40" s="347"/>
      <c r="I40" s="347"/>
      <c r="J40" s="347"/>
      <c r="K40" s="347"/>
      <c r="L40" s="347"/>
      <c r="M40" s="17"/>
      <c r="N40" s="348" t="s">
        <v>131</v>
      </c>
      <c r="O40" s="348"/>
      <c r="P40" s="348"/>
      <c r="Q40" s="348"/>
      <c r="R40" s="348"/>
      <c r="S40" s="348"/>
      <c r="T40" s="348"/>
      <c r="U40" s="348"/>
      <c r="V40" s="348"/>
    </row>
    <row r="41" spans="1:22" ht="5.0999999999999996" customHeight="1">
      <c r="A41" s="8"/>
      <c r="B41" s="8"/>
      <c r="C41" s="37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0"/>
      <c r="U41" s="30"/>
      <c r="V41" s="30"/>
    </row>
    <row r="42" spans="1:22" ht="20.100000000000001" customHeight="1">
      <c r="A42" s="8"/>
      <c r="B42" s="8"/>
      <c r="C42" s="17" t="s">
        <v>31</v>
      </c>
      <c r="D42" s="347" t="s">
        <v>120</v>
      </c>
      <c r="E42" s="347"/>
      <c r="F42" s="347"/>
      <c r="G42" s="347"/>
      <c r="H42" s="347"/>
      <c r="I42" s="347"/>
      <c r="J42" s="347"/>
      <c r="K42" s="347"/>
      <c r="L42" s="347"/>
      <c r="M42" s="17" t="s">
        <v>31</v>
      </c>
      <c r="N42" s="348" t="s">
        <v>132</v>
      </c>
      <c r="O42" s="348"/>
      <c r="P42" s="348"/>
      <c r="Q42" s="348"/>
      <c r="R42" s="348"/>
      <c r="S42" s="348"/>
      <c r="T42" s="348"/>
      <c r="U42" s="348"/>
      <c r="V42" s="348"/>
    </row>
    <row r="43" spans="1:22" ht="5.0999999999999996" customHeight="1">
      <c r="A43" s="8"/>
      <c r="B43" s="8"/>
      <c r="C43" s="37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0"/>
      <c r="U43" s="30"/>
      <c r="V43" s="30"/>
    </row>
    <row r="44" spans="1:22" ht="20.100000000000001" customHeight="1">
      <c r="A44" s="8"/>
      <c r="B44" s="8"/>
      <c r="C44" s="17"/>
      <c r="D44" s="351" t="s">
        <v>37</v>
      </c>
      <c r="E44" s="347"/>
      <c r="F44" s="347"/>
      <c r="G44" s="352"/>
      <c r="H44" s="352"/>
      <c r="I44" s="352"/>
      <c r="J44" s="352"/>
      <c r="K44" s="352"/>
      <c r="L44" s="353"/>
      <c r="M44" s="17"/>
      <c r="N44" s="351" t="s">
        <v>37</v>
      </c>
      <c r="O44" s="347"/>
      <c r="P44" s="347"/>
      <c r="Q44" s="352"/>
      <c r="R44" s="352"/>
      <c r="S44" s="352"/>
      <c r="T44" s="352"/>
      <c r="U44" s="352"/>
      <c r="V44" s="352"/>
    </row>
    <row r="45" spans="1:22" ht="20.100000000000001" customHeight="1">
      <c r="A45" s="8"/>
      <c r="B45" s="8"/>
      <c r="C45" s="37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0"/>
      <c r="U45" s="30"/>
      <c r="V45" s="30"/>
    </row>
    <row r="46" spans="1:22" ht="20.100000000000001" customHeight="1">
      <c r="A46" s="8"/>
      <c r="B46" s="8"/>
      <c r="C46" s="349" t="s">
        <v>134</v>
      </c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  <c r="O46" s="349"/>
      <c r="P46" s="350">
        <f>IF(COUNTA(C18:C44,M18:M44)=0,"",COUNTA(C18:C44,M18:M44))</f>
        <v>14</v>
      </c>
      <c r="Q46" s="350"/>
      <c r="R46" s="37" t="s">
        <v>133</v>
      </c>
      <c r="S46" s="52"/>
      <c r="T46" s="52"/>
      <c r="U46" s="52"/>
      <c r="V46" s="52"/>
    </row>
    <row r="47" spans="1:22" ht="20.100000000000001" customHeight="1">
      <c r="A47" s="8"/>
      <c r="B47" s="8"/>
      <c r="C47" s="37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0"/>
      <c r="U47" s="30"/>
      <c r="V47" s="30"/>
    </row>
  </sheetData>
  <mergeCells count="68">
    <mergeCell ref="D34:L34"/>
    <mergeCell ref="N34:V34"/>
    <mergeCell ref="D36:L36"/>
    <mergeCell ref="N36:V36"/>
    <mergeCell ref="D38:L38"/>
    <mergeCell ref="N38:V38"/>
    <mergeCell ref="C46:O46"/>
    <mergeCell ref="P46:Q46"/>
    <mergeCell ref="D40:L40"/>
    <mergeCell ref="N40:V40"/>
    <mergeCell ref="D42:L42"/>
    <mergeCell ref="N42:V42"/>
    <mergeCell ref="D44:F44"/>
    <mergeCell ref="G44:L44"/>
    <mergeCell ref="N44:P44"/>
    <mergeCell ref="Q44:V44"/>
    <mergeCell ref="D30:L30"/>
    <mergeCell ref="N30:V30"/>
    <mergeCell ref="D32:L32"/>
    <mergeCell ref="N32:V32"/>
    <mergeCell ref="D22:L22"/>
    <mergeCell ref="N22:V22"/>
    <mergeCell ref="D24:L24"/>
    <mergeCell ref="N24:V24"/>
    <mergeCell ref="D26:L26"/>
    <mergeCell ref="N26:V26"/>
    <mergeCell ref="D28:L28"/>
    <mergeCell ref="N28:V28"/>
    <mergeCell ref="D13:H13"/>
    <mergeCell ref="C16:V16"/>
    <mergeCell ref="D18:L18"/>
    <mergeCell ref="N18:V18"/>
    <mergeCell ref="D20:L20"/>
    <mergeCell ref="N20:V20"/>
    <mergeCell ref="I13:O13"/>
    <mergeCell ref="I14:O14"/>
    <mergeCell ref="P13:V13"/>
    <mergeCell ref="P14:V14"/>
    <mergeCell ref="D14:H14"/>
    <mergeCell ref="I12:O12"/>
    <mergeCell ref="C2:N2"/>
    <mergeCell ref="O2:P2"/>
    <mergeCell ref="D4:H4"/>
    <mergeCell ref="D7:H7"/>
    <mergeCell ref="D8:H8"/>
    <mergeCell ref="D9:H9"/>
    <mergeCell ref="I7:O7"/>
    <mergeCell ref="I8:O8"/>
    <mergeCell ref="I9:O9"/>
    <mergeCell ref="P7:V7"/>
    <mergeCell ref="P8:V8"/>
    <mergeCell ref="P9:V9"/>
    <mergeCell ref="D12:H12"/>
    <mergeCell ref="P12:V12"/>
    <mergeCell ref="P11:V11"/>
    <mergeCell ref="I4:O4"/>
    <mergeCell ref="P4:V4"/>
    <mergeCell ref="D5:H5"/>
    <mergeCell ref="D6:H6"/>
    <mergeCell ref="D10:H10"/>
    <mergeCell ref="P5:V5"/>
    <mergeCell ref="P6:V6"/>
    <mergeCell ref="P10:V10"/>
    <mergeCell ref="D11:H11"/>
    <mergeCell ref="I5:O5"/>
    <mergeCell ref="I6:O6"/>
    <mergeCell ref="I10:O10"/>
    <mergeCell ref="I11:O1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C18 M18 C20 M20 C22 M22 C24 M24 C26 M26 C28 M28 C30 M30 C32 M32 C34 M34 C36 M36 C38 M38 C40 M40 C42 M42 C44 M44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zoomScaleNormal="100" workbookViewId="0">
      <selection activeCell="H27" sqref="H27:M27"/>
    </sheetView>
  </sheetViews>
  <sheetFormatPr defaultColWidth="3.625" defaultRowHeight="20.100000000000001" customHeight="1"/>
  <cols>
    <col min="1" max="16384" width="3.625" style="33"/>
  </cols>
  <sheetData>
    <row r="1" spans="1:22" ht="20.100000000000001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8">
        <v>7</v>
      </c>
    </row>
    <row r="2" spans="1:22" ht="20.100000000000001" customHeight="1">
      <c r="A2" s="46"/>
      <c r="B2" s="8"/>
      <c r="C2" s="298" t="s">
        <v>629</v>
      </c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</row>
    <row r="3" spans="1:22" ht="20.100000000000001" customHeight="1">
      <c r="A3" s="8"/>
      <c r="B3" s="8"/>
      <c r="C3" s="32"/>
      <c r="D3" s="298" t="s">
        <v>135</v>
      </c>
      <c r="E3" s="298"/>
      <c r="F3" s="298"/>
      <c r="G3" s="298"/>
      <c r="H3" s="29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9.9499999999999993" customHeight="1">
      <c r="A4" s="8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53"/>
      <c r="T4" s="53"/>
      <c r="U4" s="53"/>
      <c r="V4" s="53"/>
    </row>
    <row r="5" spans="1:22" ht="20.100000000000001" customHeight="1">
      <c r="A5" s="8"/>
      <c r="B5" s="30"/>
      <c r="C5" s="288" t="s">
        <v>65</v>
      </c>
      <c r="D5" s="288" t="s">
        <v>136</v>
      </c>
      <c r="E5" s="288"/>
      <c r="F5" s="288"/>
      <c r="G5" s="288"/>
      <c r="H5" s="288"/>
      <c r="I5" s="288"/>
      <c r="J5" s="288"/>
      <c r="K5" s="288"/>
      <c r="L5" s="288"/>
      <c r="M5" s="354" t="s">
        <v>137</v>
      </c>
      <c r="N5" s="354"/>
      <c r="O5" s="354" t="s">
        <v>143</v>
      </c>
      <c r="P5" s="354"/>
      <c r="Q5" s="354" t="s">
        <v>144</v>
      </c>
      <c r="R5" s="354"/>
      <c r="S5" s="354" t="s">
        <v>145</v>
      </c>
      <c r="T5" s="354"/>
      <c r="U5" s="354" t="s">
        <v>146</v>
      </c>
      <c r="V5" s="354"/>
    </row>
    <row r="6" spans="1:22" ht="20.100000000000001" customHeight="1">
      <c r="A6" s="8"/>
      <c r="B6" s="30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354"/>
      <c r="N6" s="354"/>
      <c r="O6" s="354"/>
      <c r="P6" s="354"/>
      <c r="Q6" s="354"/>
      <c r="R6" s="354"/>
      <c r="S6" s="354"/>
      <c r="T6" s="354"/>
      <c r="U6" s="354"/>
      <c r="V6" s="354"/>
    </row>
    <row r="7" spans="1:22" ht="20.100000000000001" customHeight="1">
      <c r="A7" s="8"/>
      <c r="B7" s="30"/>
      <c r="C7" s="58">
        <v>1</v>
      </c>
      <c r="D7" s="315" t="s">
        <v>138</v>
      </c>
      <c r="E7" s="316"/>
      <c r="F7" s="316"/>
      <c r="G7" s="316"/>
      <c r="H7" s="316"/>
      <c r="I7" s="316"/>
      <c r="J7" s="316"/>
      <c r="K7" s="316"/>
      <c r="L7" s="317"/>
      <c r="M7" s="355" t="s">
        <v>31</v>
      </c>
      <c r="N7" s="356"/>
      <c r="O7" s="357"/>
      <c r="P7" s="358"/>
      <c r="Q7" s="357"/>
      <c r="R7" s="358"/>
      <c r="S7" s="357"/>
      <c r="T7" s="358"/>
      <c r="U7" s="357"/>
      <c r="V7" s="358"/>
    </row>
    <row r="8" spans="1:22" ht="20.100000000000001" customHeight="1">
      <c r="A8" s="8"/>
      <c r="B8" s="30"/>
      <c r="C8" s="58">
        <v>2</v>
      </c>
      <c r="D8" s="315" t="s">
        <v>139</v>
      </c>
      <c r="E8" s="316"/>
      <c r="F8" s="316"/>
      <c r="G8" s="316"/>
      <c r="H8" s="316"/>
      <c r="I8" s="316"/>
      <c r="J8" s="316"/>
      <c r="K8" s="316"/>
      <c r="L8" s="317"/>
      <c r="M8" s="355" t="s">
        <v>31</v>
      </c>
      <c r="N8" s="356"/>
      <c r="O8" s="357"/>
      <c r="P8" s="358"/>
      <c r="Q8" s="357"/>
      <c r="R8" s="358"/>
      <c r="S8" s="357"/>
      <c r="T8" s="358"/>
      <c r="U8" s="357"/>
      <c r="V8" s="358"/>
    </row>
    <row r="9" spans="1:22" ht="20.100000000000001" customHeight="1">
      <c r="A9" s="8"/>
      <c r="B9" s="30"/>
      <c r="C9" s="58">
        <v>3</v>
      </c>
      <c r="D9" s="315" t="s">
        <v>140</v>
      </c>
      <c r="E9" s="316"/>
      <c r="F9" s="316"/>
      <c r="G9" s="316"/>
      <c r="H9" s="316"/>
      <c r="I9" s="316"/>
      <c r="J9" s="316"/>
      <c r="K9" s="316"/>
      <c r="L9" s="317"/>
      <c r="M9" s="355" t="s">
        <v>31</v>
      </c>
      <c r="N9" s="356"/>
      <c r="O9" s="357"/>
      <c r="P9" s="358"/>
      <c r="Q9" s="357"/>
      <c r="R9" s="358"/>
      <c r="S9" s="357"/>
      <c r="T9" s="358"/>
      <c r="U9" s="357"/>
      <c r="V9" s="358"/>
    </row>
    <row r="10" spans="1:22" ht="20.100000000000001" customHeight="1">
      <c r="A10" s="8"/>
      <c r="B10" s="30"/>
      <c r="C10" s="58">
        <v>4</v>
      </c>
      <c r="D10" s="315" t="s">
        <v>141</v>
      </c>
      <c r="E10" s="316"/>
      <c r="F10" s="316"/>
      <c r="G10" s="316"/>
      <c r="H10" s="316"/>
      <c r="I10" s="316"/>
      <c r="J10" s="316"/>
      <c r="K10" s="316"/>
      <c r="L10" s="317"/>
      <c r="M10" s="355" t="s">
        <v>31</v>
      </c>
      <c r="N10" s="356"/>
      <c r="O10" s="357"/>
      <c r="P10" s="358"/>
      <c r="Q10" s="357"/>
      <c r="R10" s="358"/>
      <c r="S10" s="357"/>
      <c r="T10" s="358"/>
      <c r="U10" s="357"/>
      <c r="V10" s="358"/>
    </row>
    <row r="11" spans="1:22" ht="20.100000000000001" customHeight="1">
      <c r="A11" s="8"/>
      <c r="B11" s="30"/>
      <c r="C11" s="58">
        <v>5</v>
      </c>
      <c r="D11" s="315" t="s">
        <v>142</v>
      </c>
      <c r="E11" s="316"/>
      <c r="F11" s="316"/>
      <c r="G11" s="316"/>
      <c r="H11" s="316"/>
      <c r="I11" s="316"/>
      <c r="J11" s="316"/>
      <c r="K11" s="316"/>
      <c r="L11" s="317"/>
      <c r="M11" s="355" t="s">
        <v>31</v>
      </c>
      <c r="N11" s="356"/>
      <c r="O11" s="357"/>
      <c r="P11" s="358"/>
      <c r="Q11" s="357"/>
      <c r="R11" s="358"/>
      <c r="S11" s="357"/>
      <c r="T11" s="358"/>
      <c r="U11" s="357"/>
      <c r="V11" s="358"/>
    </row>
    <row r="12" spans="1:22" ht="20.100000000000001" customHeight="1">
      <c r="A12" s="8"/>
      <c r="B12" s="30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20.100000000000001" customHeight="1">
      <c r="A13" s="8"/>
      <c r="B13" s="30"/>
      <c r="C13" s="298" t="s">
        <v>630</v>
      </c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</row>
    <row r="14" spans="1:22" ht="20.100000000000001" customHeight="1">
      <c r="A14" s="8"/>
      <c r="B14" s="30"/>
      <c r="C14" s="359" t="s">
        <v>147</v>
      </c>
      <c r="D14" s="359"/>
      <c r="E14" s="359"/>
      <c r="F14" s="359"/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59"/>
      <c r="S14" s="359"/>
      <c r="T14" s="359"/>
      <c r="U14" s="359"/>
      <c r="V14" s="359"/>
    </row>
    <row r="15" spans="1:22" ht="9.9499999999999993" customHeight="1">
      <c r="A15" s="8"/>
      <c r="B15" s="30"/>
      <c r="C15" s="30"/>
      <c r="D15" s="30"/>
      <c r="E15" s="30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3"/>
      <c r="T15" s="53"/>
      <c r="U15" s="53"/>
      <c r="V15" s="53"/>
    </row>
    <row r="16" spans="1:22" ht="20.100000000000001" customHeight="1">
      <c r="A16" s="32"/>
      <c r="B16" s="30"/>
      <c r="C16" s="56" t="s">
        <v>65</v>
      </c>
      <c r="D16" s="288" t="s">
        <v>57</v>
      </c>
      <c r="E16" s="288"/>
      <c r="F16" s="288"/>
      <c r="G16" s="288"/>
      <c r="H16" s="360" t="s">
        <v>98</v>
      </c>
      <c r="I16" s="360"/>
      <c r="J16" s="360"/>
      <c r="K16" s="360"/>
      <c r="L16" s="360"/>
      <c r="M16" s="360"/>
      <c r="N16" s="360" t="s">
        <v>148</v>
      </c>
      <c r="O16" s="360"/>
      <c r="P16" s="360"/>
      <c r="Q16" s="360" t="s">
        <v>149</v>
      </c>
      <c r="R16" s="360"/>
      <c r="S16" s="360"/>
      <c r="T16" s="360" t="s">
        <v>150</v>
      </c>
      <c r="U16" s="360"/>
      <c r="V16" s="360"/>
    </row>
    <row r="17" spans="1:22" ht="20.100000000000001" customHeight="1">
      <c r="A17" s="32"/>
      <c r="B17" s="8"/>
      <c r="C17" s="120">
        <v>1</v>
      </c>
      <c r="D17" s="361" t="s">
        <v>458</v>
      </c>
      <c r="E17" s="362"/>
      <c r="F17" s="362"/>
      <c r="G17" s="363"/>
      <c r="H17" s="344" t="s">
        <v>465</v>
      </c>
      <c r="I17" s="345"/>
      <c r="J17" s="345"/>
      <c r="K17" s="345"/>
      <c r="L17" s="345"/>
      <c r="M17" s="346"/>
      <c r="N17" s="335" t="s">
        <v>459</v>
      </c>
      <c r="O17" s="336"/>
      <c r="P17" s="337"/>
      <c r="Q17" s="335" t="s">
        <v>418</v>
      </c>
      <c r="R17" s="336"/>
      <c r="S17" s="337"/>
      <c r="T17" s="364" t="s">
        <v>417</v>
      </c>
      <c r="U17" s="365"/>
      <c r="V17" s="366"/>
    </row>
    <row r="18" spans="1:22" ht="20.100000000000001" customHeight="1">
      <c r="A18" s="8"/>
      <c r="B18" s="8"/>
      <c r="C18" s="120"/>
      <c r="D18" s="361"/>
      <c r="E18" s="362"/>
      <c r="F18" s="362"/>
      <c r="G18" s="363"/>
      <c r="H18" s="344" t="s">
        <v>466</v>
      </c>
      <c r="I18" s="345"/>
      <c r="J18" s="345"/>
      <c r="K18" s="345"/>
      <c r="L18" s="345"/>
      <c r="M18" s="346"/>
      <c r="N18" s="335" t="s">
        <v>460</v>
      </c>
      <c r="O18" s="336"/>
      <c r="P18" s="337"/>
      <c r="Q18" s="335"/>
      <c r="R18" s="336"/>
      <c r="S18" s="337"/>
      <c r="T18" s="364"/>
      <c r="U18" s="365"/>
      <c r="V18" s="366"/>
    </row>
    <row r="19" spans="1:22" ht="20.100000000000001" customHeight="1">
      <c r="A19" s="8"/>
      <c r="B19" s="8"/>
      <c r="C19" s="120">
        <v>2</v>
      </c>
      <c r="D19" s="361" t="s">
        <v>461</v>
      </c>
      <c r="E19" s="362"/>
      <c r="F19" s="362"/>
      <c r="G19" s="363"/>
      <c r="H19" s="344" t="s">
        <v>462</v>
      </c>
      <c r="I19" s="345"/>
      <c r="J19" s="345"/>
      <c r="K19" s="345"/>
      <c r="L19" s="345"/>
      <c r="M19" s="346"/>
      <c r="N19" s="335" t="s">
        <v>339</v>
      </c>
      <c r="O19" s="336"/>
      <c r="P19" s="337"/>
      <c r="Q19" s="335" t="s">
        <v>339</v>
      </c>
      <c r="R19" s="336"/>
      <c r="S19" s="337"/>
      <c r="T19" s="364" t="s">
        <v>417</v>
      </c>
      <c r="U19" s="365"/>
      <c r="V19" s="366"/>
    </row>
    <row r="20" spans="1:22" ht="20.100000000000001" customHeight="1">
      <c r="A20" s="32"/>
      <c r="B20" s="8"/>
      <c r="C20" s="120"/>
      <c r="D20" s="361"/>
      <c r="E20" s="362"/>
      <c r="F20" s="362"/>
      <c r="G20" s="363"/>
      <c r="H20" s="344" t="s">
        <v>463</v>
      </c>
      <c r="I20" s="345"/>
      <c r="J20" s="345"/>
      <c r="K20" s="345"/>
      <c r="L20" s="345"/>
      <c r="M20" s="346"/>
      <c r="N20" s="335" t="s">
        <v>460</v>
      </c>
      <c r="O20" s="336"/>
      <c r="P20" s="337"/>
      <c r="Q20" s="335"/>
      <c r="R20" s="336"/>
      <c r="S20" s="337"/>
      <c r="T20" s="364"/>
      <c r="U20" s="365"/>
      <c r="V20" s="366"/>
    </row>
    <row r="21" spans="1:22" ht="20.100000000000001" customHeight="1">
      <c r="A21" s="32"/>
      <c r="B21" s="8"/>
      <c r="C21" s="120"/>
      <c r="D21" s="361"/>
      <c r="E21" s="362"/>
      <c r="F21" s="362"/>
      <c r="G21" s="363"/>
      <c r="H21" s="344" t="s">
        <v>464</v>
      </c>
      <c r="I21" s="345"/>
      <c r="J21" s="345"/>
      <c r="K21" s="345"/>
      <c r="L21" s="345"/>
      <c r="M21" s="346"/>
      <c r="N21" s="335"/>
      <c r="O21" s="336"/>
      <c r="P21" s="337"/>
      <c r="Q21" s="335"/>
      <c r="R21" s="336"/>
      <c r="S21" s="337"/>
      <c r="T21" s="364"/>
      <c r="U21" s="365"/>
      <c r="V21" s="366"/>
    </row>
    <row r="22" spans="1:22" ht="20.100000000000001" customHeight="1">
      <c r="A22" s="32"/>
      <c r="B22" s="8"/>
      <c r="C22" s="120">
        <v>3</v>
      </c>
      <c r="D22" s="290"/>
      <c r="E22" s="291"/>
      <c r="F22" s="291"/>
      <c r="G22" s="292"/>
      <c r="H22" s="335"/>
      <c r="I22" s="336"/>
      <c r="J22" s="336"/>
      <c r="K22" s="336"/>
      <c r="L22" s="336"/>
      <c r="M22" s="337"/>
      <c r="N22" s="335"/>
      <c r="O22" s="336"/>
      <c r="P22" s="337"/>
      <c r="Q22" s="335"/>
      <c r="R22" s="336"/>
      <c r="S22" s="337"/>
      <c r="T22" s="364"/>
      <c r="U22" s="365"/>
      <c r="V22" s="366"/>
    </row>
    <row r="23" spans="1:22" ht="20.100000000000001" customHeight="1">
      <c r="A23" s="32"/>
      <c r="B23" s="8"/>
      <c r="C23" s="120"/>
      <c r="D23" s="296"/>
      <c r="E23" s="303"/>
      <c r="F23" s="303"/>
      <c r="G23" s="297"/>
      <c r="H23" s="335"/>
      <c r="I23" s="336"/>
      <c r="J23" s="336"/>
      <c r="K23" s="336"/>
      <c r="L23" s="336"/>
      <c r="M23" s="337"/>
      <c r="N23" s="335"/>
      <c r="O23" s="336"/>
      <c r="P23" s="337"/>
      <c r="Q23" s="335"/>
      <c r="R23" s="336"/>
      <c r="S23" s="337"/>
      <c r="T23" s="364"/>
      <c r="U23" s="365"/>
      <c r="V23" s="366"/>
    </row>
    <row r="24" spans="1:22" ht="20.100000000000001" customHeight="1">
      <c r="A24" s="32"/>
      <c r="B24" s="8"/>
      <c r="C24" s="120"/>
      <c r="D24" s="361"/>
      <c r="E24" s="362"/>
      <c r="F24" s="362"/>
      <c r="G24" s="363"/>
      <c r="H24" s="344"/>
      <c r="I24" s="345"/>
      <c r="J24" s="345"/>
      <c r="K24" s="345"/>
      <c r="L24" s="345"/>
      <c r="M24" s="346"/>
      <c r="N24" s="335"/>
      <c r="O24" s="336"/>
      <c r="P24" s="337"/>
      <c r="Q24" s="335"/>
      <c r="R24" s="336"/>
      <c r="S24" s="337"/>
      <c r="T24" s="364"/>
      <c r="U24" s="365"/>
      <c r="V24" s="366"/>
    </row>
    <row r="25" spans="1:22" ht="20.100000000000001" customHeight="1">
      <c r="A25" s="32"/>
      <c r="B25" s="8"/>
      <c r="C25" s="120">
        <v>4</v>
      </c>
      <c r="D25" s="290"/>
      <c r="E25" s="291"/>
      <c r="F25" s="291"/>
      <c r="G25" s="292"/>
      <c r="H25" s="335"/>
      <c r="I25" s="336"/>
      <c r="J25" s="336"/>
      <c r="K25" s="336"/>
      <c r="L25" s="336"/>
      <c r="M25" s="337"/>
      <c r="N25" s="335"/>
      <c r="O25" s="336"/>
      <c r="P25" s="337"/>
      <c r="Q25" s="335"/>
      <c r="R25" s="336"/>
      <c r="S25" s="337"/>
      <c r="T25" s="364"/>
      <c r="U25" s="365"/>
      <c r="V25" s="366"/>
    </row>
    <row r="26" spans="1:22" ht="20.100000000000001" customHeight="1">
      <c r="A26" s="32"/>
      <c r="B26" s="8"/>
      <c r="C26" s="58"/>
      <c r="D26" s="296"/>
      <c r="E26" s="303"/>
      <c r="F26" s="303"/>
      <c r="G26" s="297"/>
      <c r="H26" s="335"/>
      <c r="I26" s="336"/>
      <c r="J26" s="336"/>
      <c r="K26" s="336"/>
      <c r="L26" s="336"/>
      <c r="M26" s="337"/>
      <c r="N26" s="335"/>
      <c r="O26" s="336"/>
      <c r="P26" s="337"/>
      <c r="Q26" s="335"/>
      <c r="R26" s="336"/>
      <c r="S26" s="337"/>
      <c r="T26" s="364"/>
      <c r="U26" s="365"/>
      <c r="V26" s="366"/>
    </row>
    <row r="27" spans="1:22" ht="20.100000000000001" customHeight="1">
      <c r="A27" s="32"/>
      <c r="B27" s="8"/>
      <c r="C27" s="120">
        <v>5</v>
      </c>
      <c r="D27" s="361"/>
      <c r="E27" s="362"/>
      <c r="F27" s="362"/>
      <c r="G27" s="363"/>
      <c r="H27" s="335"/>
      <c r="I27" s="336"/>
      <c r="J27" s="336"/>
      <c r="K27" s="336"/>
      <c r="L27" s="336"/>
      <c r="M27" s="337"/>
      <c r="N27" s="335"/>
      <c r="O27" s="336"/>
      <c r="P27" s="337"/>
      <c r="Q27" s="335"/>
      <c r="R27" s="336"/>
      <c r="S27" s="337"/>
      <c r="T27" s="364"/>
      <c r="U27" s="365"/>
      <c r="V27" s="366"/>
    </row>
    <row r="28" spans="1:22" ht="20.100000000000001" customHeight="1">
      <c r="A28" s="32"/>
      <c r="B28" s="8"/>
      <c r="C28" s="120"/>
      <c r="D28" s="296"/>
      <c r="E28" s="303"/>
      <c r="F28" s="303"/>
      <c r="G28" s="297"/>
      <c r="H28" s="335"/>
      <c r="I28" s="336"/>
      <c r="J28" s="336"/>
      <c r="K28" s="336"/>
      <c r="L28" s="336"/>
      <c r="M28" s="337"/>
      <c r="N28" s="335"/>
      <c r="O28" s="336"/>
      <c r="P28" s="337"/>
      <c r="Q28" s="335"/>
      <c r="R28" s="336"/>
      <c r="S28" s="337"/>
      <c r="T28" s="364"/>
      <c r="U28" s="365"/>
      <c r="V28" s="366"/>
    </row>
    <row r="29" spans="1:22" ht="20.100000000000001" customHeight="1">
      <c r="A29" s="32"/>
      <c r="B29" s="8"/>
      <c r="C29" s="58">
        <v>6</v>
      </c>
      <c r="D29" s="367"/>
      <c r="E29" s="303"/>
      <c r="F29" s="303"/>
      <c r="G29" s="297"/>
      <c r="H29" s="344"/>
      <c r="I29" s="345"/>
      <c r="J29" s="345"/>
      <c r="K29" s="345"/>
      <c r="L29" s="345"/>
      <c r="M29" s="346"/>
      <c r="N29" s="335"/>
      <c r="O29" s="336"/>
      <c r="P29" s="337"/>
      <c r="Q29" s="335"/>
      <c r="R29" s="336"/>
      <c r="S29" s="337"/>
      <c r="T29" s="364"/>
      <c r="U29" s="365"/>
      <c r="V29" s="366"/>
    </row>
    <row r="30" spans="1:22" ht="20.100000000000001" customHeight="1">
      <c r="A30" s="32"/>
      <c r="B30" s="8"/>
      <c r="C30" s="58"/>
      <c r="D30" s="296"/>
      <c r="E30" s="303"/>
      <c r="F30" s="303"/>
      <c r="G30" s="297"/>
      <c r="H30" s="344"/>
      <c r="I30" s="345"/>
      <c r="J30" s="345"/>
      <c r="K30" s="345"/>
      <c r="L30" s="345"/>
      <c r="M30" s="346"/>
      <c r="N30" s="335"/>
      <c r="O30" s="336"/>
      <c r="P30" s="337"/>
      <c r="Q30" s="335"/>
      <c r="R30" s="336"/>
      <c r="S30" s="337"/>
      <c r="T30" s="364"/>
      <c r="U30" s="365"/>
      <c r="V30" s="366"/>
    </row>
    <row r="31" spans="1:22" ht="20.100000000000001" customHeight="1">
      <c r="A31" s="32"/>
      <c r="B31" s="8"/>
      <c r="C31" s="58"/>
      <c r="D31" s="296"/>
      <c r="E31" s="303"/>
      <c r="F31" s="303"/>
      <c r="G31" s="297"/>
      <c r="H31" s="344"/>
      <c r="I31" s="345"/>
      <c r="J31" s="345"/>
      <c r="K31" s="345"/>
      <c r="L31" s="345"/>
      <c r="M31" s="346"/>
      <c r="N31" s="335"/>
      <c r="O31" s="336"/>
      <c r="P31" s="337"/>
      <c r="Q31" s="335"/>
      <c r="R31" s="336"/>
      <c r="S31" s="337"/>
      <c r="T31" s="364"/>
      <c r="U31" s="365"/>
      <c r="V31" s="366"/>
    </row>
    <row r="32" spans="1:22" ht="20.100000000000001" customHeight="1">
      <c r="A32" s="8"/>
      <c r="B32" s="8"/>
      <c r="C32" s="58"/>
      <c r="D32" s="369"/>
      <c r="E32" s="370"/>
      <c r="F32" s="370"/>
      <c r="G32" s="371"/>
      <c r="H32" s="338"/>
      <c r="I32" s="339"/>
      <c r="J32" s="339"/>
      <c r="K32" s="339"/>
      <c r="L32" s="339"/>
      <c r="M32" s="340"/>
      <c r="N32" s="338"/>
      <c r="O32" s="339"/>
      <c r="P32" s="340"/>
      <c r="Q32" s="338"/>
      <c r="R32" s="339"/>
      <c r="S32" s="340"/>
      <c r="T32" s="372"/>
      <c r="U32" s="373"/>
      <c r="V32" s="374"/>
    </row>
    <row r="33" spans="1:22" ht="20.100000000000001" customHeight="1">
      <c r="A33" s="8"/>
      <c r="B33" s="8"/>
      <c r="C33" s="58"/>
      <c r="D33" s="369"/>
      <c r="E33" s="370"/>
      <c r="F33" s="370"/>
      <c r="G33" s="371"/>
      <c r="H33" s="338"/>
      <c r="I33" s="339"/>
      <c r="J33" s="339"/>
      <c r="K33" s="339"/>
      <c r="L33" s="339"/>
      <c r="M33" s="340"/>
      <c r="N33" s="338"/>
      <c r="O33" s="339"/>
      <c r="P33" s="340"/>
      <c r="Q33" s="338"/>
      <c r="R33" s="339"/>
      <c r="S33" s="340"/>
      <c r="T33" s="372"/>
      <c r="U33" s="373"/>
      <c r="V33" s="374"/>
    </row>
    <row r="34" spans="1:22" ht="9.9499999999999993" customHeight="1">
      <c r="A34" s="8"/>
      <c r="B34" s="8"/>
      <c r="C34" s="51"/>
      <c r="D34" s="51"/>
      <c r="E34" s="51"/>
      <c r="F34" s="51"/>
      <c r="G34" s="51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64"/>
      <c r="U34" s="64"/>
      <c r="V34" s="64"/>
    </row>
    <row r="35" spans="1:22" ht="20.100000000000001" customHeight="1">
      <c r="A35" s="8"/>
      <c r="B35" s="8"/>
      <c r="C35" s="368" t="s">
        <v>151</v>
      </c>
      <c r="D35" s="368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68"/>
    </row>
    <row r="36" spans="1:22" ht="20.100000000000001" customHeight="1">
      <c r="A36" s="8"/>
      <c r="B36" s="8"/>
      <c r="C36" s="32"/>
      <c r="D36" s="32" t="s">
        <v>70</v>
      </c>
      <c r="E36" s="32"/>
      <c r="F36" s="123">
        <v>3</v>
      </c>
      <c r="G36" s="32" t="s">
        <v>60</v>
      </c>
      <c r="H36" s="32" t="s">
        <v>70</v>
      </c>
      <c r="I36" s="32"/>
      <c r="J36" s="123">
        <v>5</v>
      </c>
      <c r="K36" s="32" t="s">
        <v>61</v>
      </c>
      <c r="L36" s="32" t="s">
        <v>152</v>
      </c>
      <c r="M36" s="32"/>
      <c r="N36" s="123">
        <v>30</v>
      </c>
      <c r="O36" s="46" t="s">
        <v>153</v>
      </c>
      <c r="P36" s="32"/>
      <c r="Q36" s="32" t="s">
        <v>154</v>
      </c>
      <c r="R36" s="32"/>
      <c r="S36" s="32"/>
      <c r="T36" s="123">
        <v>1</v>
      </c>
      <c r="U36" s="32" t="s">
        <v>60</v>
      </c>
      <c r="V36" s="32"/>
    </row>
    <row r="37" spans="1:22" ht="20.100000000000001" customHeight="1">
      <c r="A37" s="8"/>
      <c r="B37" s="8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</row>
  </sheetData>
  <mergeCells count="132">
    <mergeCell ref="C35:V35"/>
    <mergeCell ref="D33:G33"/>
    <mergeCell ref="H33:M33"/>
    <mergeCell ref="N33:P33"/>
    <mergeCell ref="Q33:S33"/>
    <mergeCell ref="T33:V33"/>
    <mergeCell ref="D32:G32"/>
    <mergeCell ref="H32:M32"/>
    <mergeCell ref="N32:P32"/>
    <mergeCell ref="Q32:S32"/>
    <mergeCell ref="T32:V32"/>
    <mergeCell ref="D31:G31"/>
    <mergeCell ref="H31:M31"/>
    <mergeCell ref="N31:P31"/>
    <mergeCell ref="Q31:S31"/>
    <mergeCell ref="T31:V31"/>
    <mergeCell ref="D28:G28"/>
    <mergeCell ref="H28:M28"/>
    <mergeCell ref="N28:P28"/>
    <mergeCell ref="Q28:S28"/>
    <mergeCell ref="T28:V28"/>
    <mergeCell ref="Q29:S29"/>
    <mergeCell ref="T29:V29"/>
    <mergeCell ref="D30:G30"/>
    <mergeCell ref="H30:M30"/>
    <mergeCell ref="N30:P30"/>
    <mergeCell ref="Q30:S30"/>
    <mergeCell ref="T30:V30"/>
    <mergeCell ref="D29:G29"/>
    <mergeCell ref="H29:M29"/>
    <mergeCell ref="N29:P29"/>
    <mergeCell ref="N26:P26"/>
    <mergeCell ref="D25:G25"/>
    <mergeCell ref="H25:M25"/>
    <mergeCell ref="N25:P25"/>
    <mergeCell ref="Q25:S25"/>
    <mergeCell ref="T25:V25"/>
    <mergeCell ref="D27:G27"/>
    <mergeCell ref="H27:M27"/>
    <mergeCell ref="N27:P27"/>
    <mergeCell ref="Q27:S27"/>
    <mergeCell ref="T27:V27"/>
    <mergeCell ref="D26:G26"/>
    <mergeCell ref="H26:M26"/>
    <mergeCell ref="Q26:S26"/>
    <mergeCell ref="T26:V26"/>
    <mergeCell ref="D24:G24"/>
    <mergeCell ref="H24:M24"/>
    <mergeCell ref="N24:P24"/>
    <mergeCell ref="Q24:S24"/>
    <mergeCell ref="T24:V24"/>
    <mergeCell ref="D23:G23"/>
    <mergeCell ref="H23:M23"/>
    <mergeCell ref="N23:P23"/>
    <mergeCell ref="Q23:S23"/>
    <mergeCell ref="T23:V23"/>
    <mergeCell ref="D22:G22"/>
    <mergeCell ref="H22:M22"/>
    <mergeCell ref="N22:P22"/>
    <mergeCell ref="Q22:S22"/>
    <mergeCell ref="T22:V22"/>
    <mergeCell ref="D21:G21"/>
    <mergeCell ref="H21:M21"/>
    <mergeCell ref="N21:P21"/>
    <mergeCell ref="Q21:S21"/>
    <mergeCell ref="T21:V21"/>
    <mergeCell ref="D20:G20"/>
    <mergeCell ref="H20:M20"/>
    <mergeCell ref="N20:P20"/>
    <mergeCell ref="Q20:S20"/>
    <mergeCell ref="T20:V20"/>
    <mergeCell ref="D19:G19"/>
    <mergeCell ref="H19:M19"/>
    <mergeCell ref="N19:P19"/>
    <mergeCell ref="Q19:S19"/>
    <mergeCell ref="T19:V19"/>
    <mergeCell ref="D18:G18"/>
    <mergeCell ref="H18:M18"/>
    <mergeCell ref="N18:P18"/>
    <mergeCell ref="Q18:S18"/>
    <mergeCell ref="T18:V18"/>
    <mergeCell ref="D17:G17"/>
    <mergeCell ref="H17:M17"/>
    <mergeCell ref="N17:P17"/>
    <mergeCell ref="Q17:S17"/>
    <mergeCell ref="T17:V17"/>
    <mergeCell ref="C13:V13"/>
    <mergeCell ref="C14:V14"/>
    <mergeCell ref="D16:G16"/>
    <mergeCell ref="H16:M16"/>
    <mergeCell ref="N16:P16"/>
    <mergeCell ref="Q16:S16"/>
    <mergeCell ref="T16:V16"/>
    <mergeCell ref="M11:N11"/>
    <mergeCell ref="O11:P11"/>
    <mergeCell ref="Q11:R11"/>
    <mergeCell ref="S11:T11"/>
    <mergeCell ref="U11:V11"/>
    <mergeCell ref="M10:N10"/>
    <mergeCell ref="O10:P10"/>
    <mergeCell ref="Q10:R10"/>
    <mergeCell ref="S10:T10"/>
    <mergeCell ref="U10:V10"/>
    <mergeCell ref="M9:N9"/>
    <mergeCell ref="O9:P9"/>
    <mergeCell ref="Q9:R9"/>
    <mergeCell ref="S9:T9"/>
    <mergeCell ref="U9:V9"/>
    <mergeCell ref="D7:L7"/>
    <mergeCell ref="D8:L8"/>
    <mergeCell ref="D9:L9"/>
    <mergeCell ref="D10:L10"/>
    <mergeCell ref="D11:L11"/>
    <mergeCell ref="U5:V6"/>
    <mergeCell ref="C2:V2"/>
    <mergeCell ref="D3:H3"/>
    <mergeCell ref="C5:C6"/>
    <mergeCell ref="D5:L6"/>
    <mergeCell ref="M5:N6"/>
    <mergeCell ref="O5:P6"/>
    <mergeCell ref="Q5:R6"/>
    <mergeCell ref="S5:T6"/>
    <mergeCell ref="M8:N8"/>
    <mergeCell ref="O8:P8"/>
    <mergeCell ref="Q8:R8"/>
    <mergeCell ref="S8:T8"/>
    <mergeCell ref="U8:V8"/>
    <mergeCell ref="M7:N7"/>
    <mergeCell ref="O7:P7"/>
    <mergeCell ref="Q7:R7"/>
    <mergeCell ref="S7:T7"/>
    <mergeCell ref="U7:V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M7:V11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19" zoomScaleNormal="100" workbookViewId="0">
      <selection activeCell="C23" sqref="C23"/>
    </sheetView>
  </sheetViews>
  <sheetFormatPr defaultColWidth="3.625" defaultRowHeight="20.100000000000001" customHeight="1"/>
  <cols>
    <col min="1" max="16384" width="3.625" style="33"/>
  </cols>
  <sheetData>
    <row r="1" spans="1:22" ht="20.100000000000001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8">
        <v>8</v>
      </c>
    </row>
    <row r="2" spans="1:22" ht="20.100000000000001" customHeight="1">
      <c r="A2" s="46"/>
      <c r="B2" s="8"/>
      <c r="C2" s="298" t="s">
        <v>631</v>
      </c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</row>
    <row r="3" spans="1:22" ht="20.100000000000001" customHeight="1">
      <c r="A3" s="8"/>
      <c r="B3" s="8"/>
      <c r="C3" s="376" t="s">
        <v>155</v>
      </c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</row>
    <row r="4" spans="1:22" ht="9.9499999999999993" customHeight="1">
      <c r="A4" s="8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53"/>
      <c r="T4" s="53"/>
      <c r="U4" s="53"/>
      <c r="V4" s="53"/>
    </row>
    <row r="5" spans="1:22" ht="20.100000000000001" customHeight="1">
      <c r="A5" s="8"/>
      <c r="B5" s="30"/>
      <c r="C5" s="56" t="s">
        <v>65</v>
      </c>
      <c r="D5" s="288" t="s">
        <v>57</v>
      </c>
      <c r="E5" s="288"/>
      <c r="F5" s="288"/>
      <c r="G5" s="288"/>
      <c r="H5" s="377" t="s">
        <v>98</v>
      </c>
      <c r="I5" s="378"/>
      <c r="J5" s="378"/>
      <c r="K5" s="378"/>
      <c r="L5" s="378"/>
      <c r="M5" s="378"/>
      <c r="N5" s="378"/>
      <c r="O5" s="379"/>
      <c r="P5" s="377" t="s">
        <v>156</v>
      </c>
      <c r="Q5" s="378"/>
      <c r="R5" s="378"/>
      <c r="S5" s="379"/>
      <c r="T5" s="360" t="s">
        <v>150</v>
      </c>
      <c r="U5" s="360"/>
      <c r="V5" s="360"/>
    </row>
    <row r="6" spans="1:22" ht="20.100000000000001" customHeight="1">
      <c r="A6" s="8"/>
      <c r="B6" s="30"/>
      <c r="C6" s="125">
        <v>1</v>
      </c>
      <c r="D6" s="290" t="s">
        <v>443</v>
      </c>
      <c r="E6" s="291"/>
      <c r="F6" s="291"/>
      <c r="G6" s="292"/>
      <c r="H6" s="375" t="s">
        <v>440</v>
      </c>
      <c r="I6" s="375"/>
      <c r="J6" s="375"/>
      <c r="K6" s="375"/>
      <c r="L6" s="375"/>
      <c r="M6" s="375"/>
      <c r="N6" s="375"/>
      <c r="O6" s="375"/>
      <c r="P6" s="309" t="s">
        <v>367</v>
      </c>
      <c r="Q6" s="309"/>
      <c r="R6" s="309"/>
      <c r="S6" s="309"/>
      <c r="T6" s="364" t="s">
        <v>417</v>
      </c>
      <c r="U6" s="365"/>
      <c r="V6" s="366"/>
    </row>
    <row r="7" spans="1:22" ht="20.100000000000001" customHeight="1">
      <c r="A7" s="8"/>
      <c r="B7" s="30"/>
      <c r="C7" s="125"/>
      <c r="D7" s="361"/>
      <c r="E7" s="362"/>
      <c r="F7" s="362"/>
      <c r="G7" s="363"/>
      <c r="H7" s="375" t="s">
        <v>441</v>
      </c>
      <c r="I7" s="375"/>
      <c r="J7" s="375"/>
      <c r="K7" s="375"/>
      <c r="L7" s="375"/>
      <c r="M7" s="375"/>
      <c r="N7" s="375"/>
      <c r="O7" s="375"/>
      <c r="P7" s="309"/>
      <c r="Q7" s="309"/>
      <c r="R7" s="309"/>
      <c r="S7" s="309"/>
      <c r="T7" s="364"/>
      <c r="U7" s="365"/>
      <c r="V7" s="366"/>
    </row>
    <row r="8" spans="1:22" ht="20.100000000000001" customHeight="1">
      <c r="A8" s="8"/>
      <c r="B8" s="30"/>
      <c r="C8" s="125"/>
      <c r="D8" s="361"/>
      <c r="E8" s="362"/>
      <c r="F8" s="362"/>
      <c r="G8" s="363"/>
      <c r="H8" s="375" t="s">
        <v>442</v>
      </c>
      <c r="I8" s="375"/>
      <c r="J8" s="375"/>
      <c r="K8" s="375"/>
      <c r="L8" s="375"/>
      <c r="M8" s="375"/>
      <c r="N8" s="375"/>
      <c r="O8" s="375"/>
      <c r="P8" s="309"/>
      <c r="Q8" s="309"/>
      <c r="R8" s="309"/>
      <c r="S8" s="309"/>
      <c r="T8" s="364"/>
      <c r="U8" s="365"/>
      <c r="V8" s="366"/>
    </row>
    <row r="9" spans="1:22" ht="20.100000000000001" customHeight="1">
      <c r="A9" s="8"/>
      <c r="B9" s="30"/>
      <c r="C9" s="57"/>
      <c r="D9" s="361"/>
      <c r="E9" s="362"/>
      <c r="F9" s="362"/>
      <c r="G9" s="363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64"/>
      <c r="U9" s="365"/>
      <c r="V9" s="366"/>
    </row>
    <row r="10" spans="1:22" ht="20.100000000000001" customHeight="1">
      <c r="A10" s="8"/>
      <c r="B10" s="30"/>
      <c r="C10" s="57"/>
      <c r="D10" s="361"/>
      <c r="E10" s="362"/>
      <c r="F10" s="362"/>
      <c r="G10" s="363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64"/>
      <c r="U10" s="365"/>
      <c r="V10" s="366"/>
    </row>
    <row r="11" spans="1:22" ht="20.100000000000001" customHeight="1">
      <c r="A11" s="8"/>
      <c r="B11" s="30"/>
      <c r="C11" s="57"/>
      <c r="D11" s="361"/>
      <c r="E11" s="362"/>
      <c r="F11" s="362"/>
      <c r="G11" s="363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  <c r="T11" s="364"/>
      <c r="U11" s="365"/>
      <c r="V11" s="366"/>
    </row>
    <row r="12" spans="1:22" ht="20.100000000000001" customHeight="1">
      <c r="A12" s="8"/>
      <c r="B12" s="30"/>
      <c r="C12" s="57"/>
      <c r="D12" s="361"/>
      <c r="E12" s="362"/>
      <c r="F12" s="362"/>
      <c r="G12" s="363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64"/>
      <c r="U12" s="365"/>
      <c r="V12" s="366"/>
    </row>
    <row r="13" spans="1:22" ht="20.100000000000001" customHeight="1">
      <c r="A13" s="8"/>
      <c r="B13" s="30"/>
      <c r="C13" s="57"/>
      <c r="D13" s="361"/>
      <c r="E13" s="362"/>
      <c r="F13" s="362"/>
      <c r="G13" s="363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64"/>
      <c r="U13" s="365"/>
      <c r="V13" s="366"/>
    </row>
    <row r="14" spans="1:22" ht="20.100000000000001" customHeight="1">
      <c r="A14" s="8"/>
      <c r="B14" s="30"/>
      <c r="C14" s="57"/>
      <c r="D14" s="361"/>
      <c r="E14" s="362"/>
      <c r="F14" s="362"/>
      <c r="G14" s="363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64"/>
      <c r="U14" s="365"/>
      <c r="V14" s="366"/>
    </row>
    <row r="15" spans="1:22" ht="20.100000000000001" customHeight="1">
      <c r="A15" s="8"/>
      <c r="B15" s="30"/>
      <c r="C15" s="57"/>
      <c r="D15" s="361"/>
      <c r="E15" s="362"/>
      <c r="F15" s="362"/>
      <c r="G15" s="363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64"/>
      <c r="U15" s="365"/>
      <c r="V15" s="366"/>
    </row>
    <row r="16" spans="1:22" ht="20.100000000000001" customHeight="1">
      <c r="A16" s="8"/>
      <c r="B16" s="30"/>
      <c r="C16" s="57"/>
      <c r="D16" s="361"/>
      <c r="E16" s="362"/>
      <c r="F16" s="362"/>
      <c r="G16" s="363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64"/>
      <c r="U16" s="365"/>
      <c r="V16" s="366"/>
    </row>
    <row r="17" spans="1:22" ht="20.100000000000001" customHeight="1">
      <c r="A17" s="8"/>
      <c r="B17" s="30"/>
      <c r="C17" s="57"/>
      <c r="D17" s="361"/>
      <c r="E17" s="362"/>
      <c r="F17" s="362"/>
      <c r="G17" s="363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64"/>
      <c r="U17" s="365"/>
      <c r="V17" s="366"/>
    </row>
    <row r="18" spans="1:22" ht="20.100000000000001" customHeight="1">
      <c r="A18" s="8"/>
      <c r="B18" s="30"/>
      <c r="C18" s="57"/>
      <c r="D18" s="361"/>
      <c r="E18" s="362"/>
      <c r="F18" s="362"/>
      <c r="G18" s="363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64"/>
      <c r="U18" s="365"/>
      <c r="V18" s="366"/>
    </row>
    <row r="19" spans="1:22" ht="20.100000000000001" customHeight="1">
      <c r="A19" s="8"/>
      <c r="B19" s="30"/>
      <c r="C19" s="57"/>
      <c r="D19" s="361"/>
      <c r="E19" s="362"/>
      <c r="F19" s="362"/>
      <c r="G19" s="363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64"/>
      <c r="U19" s="365"/>
      <c r="V19" s="366"/>
    </row>
    <row r="20" spans="1:22" ht="20.100000000000001" customHeight="1">
      <c r="A20" s="8"/>
      <c r="B20" s="30"/>
      <c r="C20" s="57"/>
      <c r="D20" s="361"/>
      <c r="E20" s="362"/>
      <c r="F20" s="362"/>
      <c r="G20" s="363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64"/>
      <c r="U20" s="365"/>
      <c r="V20" s="366"/>
    </row>
    <row r="21" spans="1:22" ht="20.100000000000001" customHeight="1">
      <c r="A21" s="32"/>
      <c r="B21" s="30"/>
      <c r="C21" s="51"/>
      <c r="D21" s="30"/>
      <c r="E21" s="30"/>
      <c r="F21" s="30"/>
      <c r="G21" s="30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1:22" ht="20.100000000000001" customHeight="1">
      <c r="A22" s="32"/>
      <c r="B22" s="8"/>
      <c r="C22" s="298" t="s">
        <v>632</v>
      </c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</row>
    <row r="23" spans="1:22" ht="20.100000000000001" customHeight="1">
      <c r="A23" s="8"/>
      <c r="B23" s="8"/>
      <c r="C23" s="51"/>
      <c r="D23" s="30"/>
      <c r="E23" s="30"/>
      <c r="F23" s="30"/>
      <c r="G23" s="30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3"/>
      <c r="U23" s="53"/>
      <c r="V23" s="53"/>
    </row>
    <row r="24" spans="1:22" ht="20.100000000000001" customHeight="1">
      <c r="A24" s="8"/>
      <c r="B24" s="8"/>
      <c r="C24" s="56" t="s">
        <v>65</v>
      </c>
      <c r="D24" s="288" t="s">
        <v>57</v>
      </c>
      <c r="E24" s="288"/>
      <c r="F24" s="288"/>
      <c r="G24" s="288"/>
      <c r="H24" s="360" t="s">
        <v>157</v>
      </c>
      <c r="I24" s="360"/>
      <c r="J24" s="360"/>
      <c r="K24" s="360"/>
      <c r="L24" s="360"/>
      <c r="M24" s="360"/>
      <c r="N24" s="360"/>
      <c r="O24" s="360"/>
      <c r="P24" s="360"/>
      <c r="Q24" s="360"/>
      <c r="R24" s="360" t="s">
        <v>158</v>
      </c>
      <c r="S24" s="360"/>
      <c r="T24" s="360"/>
      <c r="U24" s="360"/>
      <c r="V24" s="360"/>
    </row>
    <row r="25" spans="1:22" ht="20.100000000000001" customHeight="1">
      <c r="A25" s="32"/>
      <c r="B25" s="8"/>
      <c r="C25" s="125">
        <v>1</v>
      </c>
      <c r="D25" s="290" t="s">
        <v>419</v>
      </c>
      <c r="E25" s="291"/>
      <c r="F25" s="291"/>
      <c r="G25" s="292"/>
      <c r="H25" s="344" t="s">
        <v>420</v>
      </c>
      <c r="I25" s="345"/>
      <c r="J25" s="345"/>
      <c r="K25" s="345"/>
      <c r="L25" s="345"/>
      <c r="M25" s="345"/>
      <c r="N25" s="345"/>
      <c r="O25" s="345"/>
      <c r="P25" s="345"/>
      <c r="Q25" s="346"/>
      <c r="R25" s="335" t="s">
        <v>367</v>
      </c>
      <c r="S25" s="336"/>
      <c r="T25" s="336"/>
      <c r="U25" s="336"/>
      <c r="V25" s="337"/>
    </row>
    <row r="26" spans="1:22" ht="20.100000000000001" customHeight="1">
      <c r="A26" s="32"/>
      <c r="B26" s="8"/>
      <c r="C26" s="125"/>
      <c r="D26" s="361"/>
      <c r="E26" s="362"/>
      <c r="F26" s="362"/>
      <c r="G26" s="363"/>
      <c r="H26" s="344" t="s">
        <v>421</v>
      </c>
      <c r="I26" s="345"/>
      <c r="J26" s="345"/>
      <c r="K26" s="345"/>
      <c r="L26" s="345"/>
      <c r="M26" s="345"/>
      <c r="N26" s="345"/>
      <c r="O26" s="345"/>
      <c r="P26" s="345"/>
      <c r="Q26" s="346"/>
      <c r="R26" s="335"/>
      <c r="S26" s="336"/>
      <c r="T26" s="336"/>
      <c r="U26" s="336"/>
      <c r="V26" s="337"/>
    </row>
    <row r="27" spans="1:22" ht="20.100000000000001" customHeight="1">
      <c r="A27" s="32"/>
      <c r="B27" s="8"/>
      <c r="C27" s="125"/>
      <c r="D27" s="361"/>
      <c r="E27" s="362"/>
      <c r="F27" s="362"/>
      <c r="G27" s="363"/>
      <c r="H27" s="344" t="s">
        <v>422</v>
      </c>
      <c r="I27" s="345"/>
      <c r="J27" s="345"/>
      <c r="K27" s="345"/>
      <c r="L27" s="345"/>
      <c r="M27" s="345"/>
      <c r="N27" s="345"/>
      <c r="O27" s="345"/>
      <c r="P27" s="345"/>
      <c r="Q27" s="346"/>
      <c r="R27" s="335"/>
      <c r="S27" s="336"/>
      <c r="T27" s="336"/>
      <c r="U27" s="336"/>
      <c r="V27" s="337"/>
    </row>
    <row r="28" spans="1:22" ht="20.100000000000001" customHeight="1">
      <c r="A28" s="32"/>
      <c r="B28" s="8"/>
      <c r="C28" s="125">
        <v>2</v>
      </c>
      <c r="D28" s="290" t="s">
        <v>426</v>
      </c>
      <c r="E28" s="291"/>
      <c r="F28" s="291"/>
      <c r="G28" s="292"/>
      <c r="H28" s="344" t="s">
        <v>423</v>
      </c>
      <c r="I28" s="345"/>
      <c r="J28" s="345"/>
      <c r="K28" s="345"/>
      <c r="L28" s="345"/>
      <c r="M28" s="345"/>
      <c r="N28" s="345"/>
      <c r="O28" s="345"/>
      <c r="P28" s="345"/>
      <c r="Q28" s="346"/>
      <c r="R28" s="335" t="s">
        <v>425</v>
      </c>
      <c r="S28" s="336"/>
      <c r="T28" s="336"/>
      <c r="U28" s="336"/>
      <c r="V28" s="337"/>
    </row>
    <row r="29" spans="1:22" ht="20.100000000000001" customHeight="1">
      <c r="A29" s="32"/>
      <c r="B29" s="8"/>
      <c r="C29" s="125"/>
      <c r="D29" s="361"/>
      <c r="E29" s="362"/>
      <c r="F29" s="362"/>
      <c r="G29" s="363"/>
      <c r="H29" s="344" t="s">
        <v>424</v>
      </c>
      <c r="I29" s="345"/>
      <c r="J29" s="345"/>
      <c r="K29" s="345"/>
      <c r="L29" s="345"/>
      <c r="M29" s="345"/>
      <c r="N29" s="345"/>
      <c r="O29" s="345"/>
      <c r="P29" s="345"/>
      <c r="Q29" s="346"/>
      <c r="R29" s="335"/>
      <c r="S29" s="336"/>
      <c r="T29" s="336"/>
      <c r="U29" s="336"/>
      <c r="V29" s="337"/>
    </row>
    <row r="30" spans="1:22" ht="20.100000000000001" customHeight="1">
      <c r="A30" s="32"/>
      <c r="B30" s="8"/>
      <c r="C30" s="125"/>
      <c r="D30" s="361"/>
      <c r="E30" s="362"/>
      <c r="F30" s="362"/>
      <c r="G30" s="363"/>
      <c r="H30" s="344"/>
      <c r="I30" s="345"/>
      <c r="J30" s="345"/>
      <c r="K30" s="345"/>
      <c r="L30" s="345"/>
      <c r="M30" s="345"/>
      <c r="N30" s="345"/>
      <c r="O30" s="345"/>
      <c r="P30" s="345"/>
      <c r="Q30" s="346"/>
      <c r="R30" s="335"/>
      <c r="S30" s="336"/>
      <c r="T30" s="336"/>
      <c r="U30" s="336"/>
      <c r="V30" s="337"/>
    </row>
    <row r="31" spans="1:22" ht="20.100000000000001" customHeight="1">
      <c r="A31" s="32"/>
      <c r="B31" s="8"/>
      <c r="C31" s="57"/>
      <c r="D31" s="361"/>
      <c r="E31" s="362"/>
      <c r="F31" s="362"/>
      <c r="G31" s="363"/>
      <c r="H31" s="335"/>
      <c r="I31" s="336"/>
      <c r="J31" s="336"/>
      <c r="K31" s="336"/>
      <c r="L31" s="336"/>
      <c r="M31" s="336"/>
      <c r="N31" s="336"/>
      <c r="O31" s="336"/>
      <c r="P31" s="336"/>
      <c r="Q31" s="337"/>
      <c r="R31" s="335"/>
      <c r="S31" s="336"/>
      <c r="T31" s="336"/>
      <c r="U31" s="336"/>
      <c r="V31" s="337"/>
    </row>
    <row r="32" spans="1:22" ht="20.100000000000001" customHeight="1">
      <c r="A32" s="32"/>
      <c r="B32" s="8"/>
      <c r="C32" s="57"/>
      <c r="D32" s="361"/>
      <c r="E32" s="362"/>
      <c r="F32" s="362"/>
      <c r="G32" s="363"/>
      <c r="H32" s="335"/>
      <c r="I32" s="336"/>
      <c r="J32" s="336"/>
      <c r="K32" s="336"/>
      <c r="L32" s="336"/>
      <c r="M32" s="336"/>
      <c r="N32" s="336"/>
      <c r="O32" s="336"/>
      <c r="P32" s="336"/>
      <c r="Q32" s="337"/>
      <c r="R32" s="335"/>
      <c r="S32" s="336"/>
      <c r="T32" s="336"/>
      <c r="U32" s="336"/>
      <c r="V32" s="337"/>
    </row>
    <row r="33" spans="1:22" ht="20.100000000000001" customHeight="1">
      <c r="A33" s="32"/>
      <c r="B33" s="8"/>
      <c r="C33" s="57"/>
      <c r="D33" s="361"/>
      <c r="E33" s="362"/>
      <c r="F33" s="362"/>
      <c r="G33" s="363"/>
      <c r="H33" s="335"/>
      <c r="I33" s="336"/>
      <c r="J33" s="336"/>
      <c r="K33" s="336"/>
      <c r="L33" s="336"/>
      <c r="M33" s="336"/>
      <c r="N33" s="336"/>
      <c r="O33" s="336"/>
      <c r="P33" s="336"/>
      <c r="Q33" s="337"/>
      <c r="R33" s="335"/>
      <c r="S33" s="336"/>
      <c r="T33" s="336"/>
      <c r="U33" s="336"/>
      <c r="V33" s="337"/>
    </row>
    <row r="34" spans="1:22" ht="20.100000000000001" customHeight="1">
      <c r="A34" s="32"/>
      <c r="B34" s="8"/>
      <c r="C34" s="57"/>
      <c r="D34" s="361"/>
      <c r="E34" s="362"/>
      <c r="F34" s="362"/>
      <c r="G34" s="363"/>
      <c r="H34" s="335"/>
      <c r="I34" s="336"/>
      <c r="J34" s="336"/>
      <c r="K34" s="336"/>
      <c r="L34" s="336"/>
      <c r="M34" s="336"/>
      <c r="N34" s="336"/>
      <c r="O34" s="336"/>
      <c r="P34" s="336"/>
      <c r="Q34" s="337"/>
      <c r="R34" s="335"/>
      <c r="S34" s="336"/>
      <c r="T34" s="336"/>
      <c r="U34" s="336"/>
      <c r="V34" s="337"/>
    </row>
    <row r="35" spans="1:22" ht="20.100000000000001" customHeight="1">
      <c r="A35" s="32"/>
      <c r="B35" s="8"/>
      <c r="C35" s="57"/>
      <c r="D35" s="361"/>
      <c r="E35" s="362"/>
      <c r="F35" s="362"/>
      <c r="G35" s="363"/>
      <c r="H35" s="335"/>
      <c r="I35" s="336"/>
      <c r="J35" s="336"/>
      <c r="K35" s="336"/>
      <c r="L35" s="336"/>
      <c r="M35" s="336"/>
      <c r="N35" s="336"/>
      <c r="O35" s="336"/>
      <c r="P35" s="336"/>
      <c r="Q35" s="337"/>
      <c r="R35" s="335"/>
      <c r="S35" s="336"/>
      <c r="T35" s="336"/>
      <c r="U35" s="336"/>
      <c r="V35" s="337"/>
    </row>
    <row r="36" spans="1:22" ht="20.100000000000001" customHeight="1">
      <c r="A36" s="32"/>
      <c r="B36" s="8"/>
      <c r="C36" s="57"/>
      <c r="D36" s="361"/>
      <c r="E36" s="362"/>
      <c r="F36" s="362"/>
      <c r="G36" s="363"/>
      <c r="H36" s="335"/>
      <c r="I36" s="336"/>
      <c r="J36" s="336"/>
      <c r="K36" s="336"/>
      <c r="L36" s="336"/>
      <c r="M36" s="336"/>
      <c r="N36" s="336"/>
      <c r="O36" s="336"/>
      <c r="P36" s="336"/>
      <c r="Q36" s="337"/>
      <c r="R36" s="335"/>
      <c r="S36" s="336"/>
      <c r="T36" s="336"/>
      <c r="U36" s="336"/>
      <c r="V36" s="337"/>
    </row>
    <row r="37" spans="1:22" ht="20.100000000000001" customHeight="1">
      <c r="A37" s="32"/>
      <c r="B37" s="8"/>
      <c r="C37" s="51"/>
      <c r="D37" s="30"/>
      <c r="E37" s="30"/>
      <c r="F37" s="30"/>
      <c r="G37" s="30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3"/>
      <c r="U37" s="53"/>
      <c r="V37" s="53"/>
    </row>
  </sheetData>
  <mergeCells count="106">
    <mergeCell ref="H36:Q36"/>
    <mergeCell ref="R36:V36"/>
    <mergeCell ref="H33:Q33"/>
    <mergeCell ref="R33:V33"/>
    <mergeCell ref="H34:Q34"/>
    <mergeCell ref="R34:V34"/>
    <mergeCell ref="H35:Q35"/>
    <mergeCell ref="R35:V35"/>
    <mergeCell ref="R29:V29"/>
    <mergeCell ref="H30:Q30"/>
    <mergeCell ref="R30:V30"/>
    <mergeCell ref="H31:Q31"/>
    <mergeCell ref="R31:V31"/>
    <mergeCell ref="H32:Q32"/>
    <mergeCell ref="R32:V32"/>
    <mergeCell ref="P9:S9"/>
    <mergeCell ref="D36:G36"/>
    <mergeCell ref="H24:Q24"/>
    <mergeCell ref="R24:V24"/>
    <mergeCell ref="R25:V25"/>
    <mergeCell ref="H25:Q25"/>
    <mergeCell ref="H26:Q26"/>
    <mergeCell ref="R26:V26"/>
    <mergeCell ref="T12:V12"/>
    <mergeCell ref="D13:G13"/>
    <mergeCell ref="H13:O13"/>
    <mergeCell ref="P13:S13"/>
    <mergeCell ref="T13:V13"/>
    <mergeCell ref="D35:G35"/>
    <mergeCell ref="H27:Q27"/>
    <mergeCell ref="D12:G12"/>
    <mergeCell ref="H12:O12"/>
    <mergeCell ref="P12:S12"/>
    <mergeCell ref="R27:V27"/>
    <mergeCell ref="H28:Q28"/>
    <mergeCell ref="R28:V28"/>
    <mergeCell ref="H29:Q29"/>
    <mergeCell ref="T19:V19"/>
    <mergeCell ref="D20:G20"/>
    <mergeCell ref="P7:S7"/>
    <mergeCell ref="T7:V7"/>
    <mergeCell ref="P20:S20"/>
    <mergeCell ref="T20:V20"/>
    <mergeCell ref="C22:V22"/>
    <mergeCell ref="D17:G17"/>
    <mergeCell ref="H17:O17"/>
    <mergeCell ref="P17:S17"/>
    <mergeCell ref="T17:V17"/>
    <mergeCell ref="D18:G18"/>
    <mergeCell ref="H18:O18"/>
    <mergeCell ref="P18:S18"/>
    <mergeCell ref="T18:V18"/>
    <mergeCell ref="T9:V9"/>
    <mergeCell ref="D10:G10"/>
    <mergeCell ref="H10:O10"/>
    <mergeCell ref="P10:S10"/>
    <mergeCell ref="T10:V10"/>
    <mergeCell ref="D11:G11"/>
    <mergeCell ref="H11:O11"/>
    <mergeCell ref="P11:S11"/>
    <mergeCell ref="T11:V11"/>
    <mergeCell ref="D9:G9"/>
    <mergeCell ref="H9:O9"/>
    <mergeCell ref="D24:G24"/>
    <mergeCell ref="D25:G25"/>
    <mergeCell ref="D19:G19"/>
    <mergeCell ref="H19:O19"/>
    <mergeCell ref="P19:S19"/>
    <mergeCell ref="D16:G16"/>
    <mergeCell ref="H16:O16"/>
    <mergeCell ref="P16:S16"/>
    <mergeCell ref="T16:V16"/>
    <mergeCell ref="H20:O20"/>
    <mergeCell ref="D34:G34"/>
    <mergeCell ref="D32:G32"/>
    <mergeCell ref="D33:G33"/>
    <mergeCell ref="D30:G30"/>
    <mergeCell ref="D31:G31"/>
    <mergeCell ref="D28:G28"/>
    <mergeCell ref="D29:G29"/>
    <mergeCell ref="D26:G26"/>
    <mergeCell ref="D27:G27"/>
    <mergeCell ref="C2:V2"/>
    <mergeCell ref="P15:S15"/>
    <mergeCell ref="T15:V15"/>
    <mergeCell ref="D14:G14"/>
    <mergeCell ref="H14:O14"/>
    <mergeCell ref="P14:S14"/>
    <mergeCell ref="T14:V14"/>
    <mergeCell ref="D8:G8"/>
    <mergeCell ref="H8:O8"/>
    <mergeCell ref="P8:S8"/>
    <mergeCell ref="T8:V8"/>
    <mergeCell ref="C3:V3"/>
    <mergeCell ref="D5:G5"/>
    <mergeCell ref="T5:V5"/>
    <mergeCell ref="D6:G6"/>
    <mergeCell ref="D15:G15"/>
    <mergeCell ref="H15:O15"/>
    <mergeCell ref="T6:V6"/>
    <mergeCell ref="H5:O5"/>
    <mergeCell ref="P6:S6"/>
    <mergeCell ref="P5:S5"/>
    <mergeCell ref="H6:O6"/>
    <mergeCell ref="D7:G7"/>
    <mergeCell ref="H7:O7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19" zoomScaleNormal="100" workbookViewId="0">
      <selection activeCell="L27" sqref="L27"/>
    </sheetView>
  </sheetViews>
  <sheetFormatPr defaultColWidth="3.625" defaultRowHeight="20.100000000000001" customHeight="1"/>
  <cols>
    <col min="1" max="19" width="3.625" style="33"/>
    <col min="20" max="21" width="3.75" style="33" bestFit="1" customWidth="1"/>
    <col min="22" max="22" width="3.875" style="33" bestFit="1" customWidth="1"/>
    <col min="23" max="16384" width="3.625" style="33"/>
  </cols>
  <sheetData>
    <row r="1" spans="1:22" ht="20.100000000000001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8">
        <v>9</v>
      </c>
    </row>
    <row r="2" spans="1:22" ht="20.100000000000001" customHeight="1">
      <c r="A2" s="46"/>
      <c r="B2" s="287" t="s">
        <v>633</v>
      </c>
      <c r="C2" s="287"/>
      <c r="D2" s="287"/>
      <c r="E2" s="287"/>
      <c r="F2" s="287"/>
      <c r="G2" s="28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20.100000000000001" customHeight="1">
      <c r="A3" s="8"/>
      <c r="B3" s="8"/>
      <c r="C3" s="376" t="s">
        <v>634</v>
      </c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</row>
    <row r="4" spans="1:22" ht="23.1" customHeight="1">
      <c r="A4" s="8"/>
      <c r="B4" s="30"/>
      <c r="C4" s="389" t="s">
        <v>76</v>
      </c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1"/>
    </row>
    <row r="5" spans="1:22" ht="20.100000000000001" customHeight="1">
      <c r="A5" s="8"/>
      <c r="B5" s="30"/>
      <c r="C5" s="288" t="s">
        <v>65</v>
      </c>
      <c r="D5" s="288" t="s">
        <v>71</v>
      </c>
      <c r="E5" s="288"/>
      <c r="F5" s="288" t="s">
        <v>159</v>
      </c>
      <c r="G5" s="288"/>
      <c r="H5" s="288"/>
      <c r="I5" s="288"/>
      <c r="J5" s="288"/>
      <c r="K5" s="360" t="s">
        <v>73</v>
      </c>
      <c r="L5" s="360" t="s">
        <v>160</v>
      </c>
      <c r="M5" s="360"/>
      <c r="N5" s="360"/>
      <c r="O5" s="360"/>
      <c r="P5" s="360"/>
      <c r="Q5" s="360"/>
      <c r="R5" s="360"/>
      <c r="S5" s="360"/>
      <c r="T5" s="360"/>
      <c r="U5" s="360"/>
      <c r="V5" s="360"/>
    </row>
    <row r="6" spans="1:22" ht="20.100000000000001" customHeight="1">
      <c r="A6" s="8"/>
      <c r="B6" s="30"/>
      <c r="C6" s="288"/>
      <c r="D6" s="288"/>
      <c r="E6" s="288"/>
      <c r="F6" s="288"/>
      <c r="G6" s="288"/>
      <c r="H6" s="288"/>
      <c r="I6" s="288"/>
      <c r="J6" s="288"/>
      <c r="K6" s="360"/>
      <c r="L6" s="65" t="s">
        <v>161</v>
      </c>
      <c r="M6" s="65" t="s">
        <v>162</v>
      </c>
      <c r="N6" s="65">
        <v>0</v>
      </c>
      <c r="O6" s="65">
        <v>1</v>
      </c>
      <c r="P6" s="65">
        <v>1.5</v>
      </c>
      <c r="Q6" s="65">
        <v>2</v>
      </c>
      <c r="R6" s="65">
        <v>2.5</v>
      </c>
      <c r="S6" s="65">
        <v>3</v>
      </c>
      <c r="T6" s="59">
        <v>3.5</v>
      </c>
      <c r="U6" s="59">
        <v>4</v>
      </c>
      <c r="V6" s="59" t="s">
        <v>66</v>
      </c>
    </row>
    <row r="7" spans="1:22" ht="20.100000000000001" customHeight="1">
      <c r="A7" s="8"/>
      <c r="B7" s="30"/>
      <c r="C7" s="63">
        <v>1</v>
      </c>
      <c r="D7" s="382" t="s">
        <v>346</v>
      </c>
      <c r="E7" s="382"/>
      <c r="F7" s="383" t="s">
        <v>347</v>
      </c>
      <c r="G7" s="384"/>
      <c r="H7" s="384"/>
      <c r="I7" s="384"/>
      <c r="J7" s="385"/>
      <c r="K7" s="173" t="s">
        <v>444</v>
      </c>
      <c r="L7" s="173">
        <v>0</v>
      </c>
      <c r="M7" s="173">
        <v>0</v>
      </c>
      <c r="N7" s="173">
        <v>1</v>
      </c>
      <c r="O7" s="173">
        <v>9</v>
      </c>
      <c r="P7" s="173">
        <v>7</v>
      </c>
      <c r="Q7" s="173">
        <v>8</v>
      </c>
      <c r="R7" s="173">
        <v>8</v>
      </c>
      <c r="S7" s="173">
        <v>6</v>
      </c>
      <c r="T7" s="175">
        <v>2</v>
      </c>
      <c r="U7" s="175">
        <v>1</v>
      </c>
      <c r="V7" s="175">
        <f>IF(SUM(L7:U7)=0,"",SUM(L7:U7))</f>
        <v>42</v>
      </c>
    </row>
    <row r="8" spans="1:22" ht="20.100000000000001" customHeight="1">
      <c r="A8" s="8"/>
      <c r="B8" s="30"/>
      <c r="C8" s="63">
        <v>2</v>
      </c>
      <c r="D8" s="382" t="s">
        <v>346</v>
      </c>
      <c r="E8" s="382"/>
      <c r="F8" s="383" t="s">
        <v>347</v>
      </c>
      <c r="G8" s="384"/>
      <c r="H8" s="384"/>
      <c r="I8" s="384"/>
      <c r="J8" s="385"/>
      <c r="K8" s="173" t="s">
        <v>445</v>
      </c>
      <c r="L8" s="173">
        <v>0</v>
      </c>
      <c r="M8" s="173">
        <v>0</v>
      </c>
      <c r="N8" s="173">
        <v>5</v>
      </c>
      <c r="O8" s="173">
        <v>5</v>
      </c>
      <c r="P8" s="173">
        <v>4</v>
      </c>
      <c r="Q8" s="173">
        <v>5</v>
      </c>
      <c r="R8" s="173">
        <v>7</v>
      </c>
      <c r="S8" s="173">
        <v>5</v>
      </c>
      <c r="T8" s="175">
        <v>2</v>
      </c>
      <c r="U8" s="175">
        <v>2</v>
      </c>
      <c r="V8" s="175">
        <f t="shared" ref="V8:V11" si="0">IF(SUM(L8:U8)=0,"",SUM(L8:U8))</f>
        <v>35</v>
      </c>
    </row>
    <row r="9" spans="1:22" ht="20.100000000000001" customHeight="1">
      <c r="A9" s="8"/>
      <c r="B9" s="30"/>
      <c r="C9" s="63">
        <v>3</v>
      </c>
      <c r="D9" s="382" t="s">
        <v>348</v>
      </c>
      <c r="E9" s="382"/>
      <c r="F9" s="383" t="s">
        <v>349</v>
      </c>
      <c r="G9" s="384"/>
      <c r="H9" s="384"/>
      <c r="I9" s="384"/>
      <c r="J9" s="385"/>
      <c r="K9" s="173" t="s">
        <v>402</v>
      </c>
      <c r="L9" s="173">
        <v>0</v>
      </c>
      <c r="M9" s="173">
        <v>0</v>
      </c>
      <c r="N9" s="173">
        <v>0</v>
      </c>
      <c r="O9" s="173">
        <v>0</v>
      </c>
      <c r="P9" s="173">
        <v>1</v>
      </c>
      <c r="Q9" s="173">
        <v>2</v>
      </c>
      <c r="R9" s="173">
        <v>5</v>
      </c>
      <c r="S9" s="173">
        <v>7</v>
      </c>
      <c r="T9" s="175">
        <v>7</v>
      </c>
      <c r="U9" s="175">
        <v>14</v>
      </c>
      <c r="V9" s="175">
        <f t="shared" si="0"/>
        <v>36</v>
      </c>
    </row>
    <row r="10" spans="1:22" ht="20.100000000000001" customHeight="1">
      <c r="A10" s="8"/>
      <c r="B10" s="30"/>
      <c r="C10" s="63">
        <v>4</v>
      </c>
      <c r="D10" s="382" t="s">
        <v>348</v>
      </c>
      <c r="E10" s="382"/>
      <c r="F10" s="383" t="s">
        <v>349</v>
      </c>
      <c r="G10" s="384"/>
      <c r="H10" s="384"/>
      <c r="I10" s="384"/>
      <c r="J10" s="385"/>
      <c r="K10" s="173" t="s">
        <v>403</v>
      </c>
      <c r="L10" s="173">
        <v>0</v>
      </c>
      <c r="M10" s="173">
        <v>0</v>
      </c>
      <c r="N10" s="173">
        <v>0</v>
      </c>
      <c r="O10" s="173">
        <v>5</v>
      </c>
      <c r="P10" s="173">
        <v>5</v>
      </c>
      <c r="Q10" s="173">
        <v>8</v>
      </c>
      <c r="R10" s="173">
        <v>9</v>
      </c>
      <c r="S10" s="173">
        <v>6</v>
      </c>
      <c r="T10" s="175">
        <v>3</v>
      </c>
      <c r="U10" s="175">
        <v>0</v>
      </c>
      <c r="V10" s="175">
        <f t="shared" si="0"/>
        <v>36</v>
      </c>
    </row>
    <row r="11" spans="1:22" ht="20.100000000000001" customHeight="1">
      <c r="A11" s="8"/>
      <c r="B11" s="30"/>
      <c r="C11" s="63">
        <v>5</v>
      </c>
      <c r="D11" s="382" t="s">
        <v>348</v>
      </c>
      <c r="E11" s="382"/>
      <c r="F11" s="383" t="s">
        <v>349</v>
      </c>
      <c r="G11" s="384"/>
      <c r="H11" s="384"/>
      <c r="I11" s="384"/>
      <c r="J11" s="385"/>
      <c r="K11" s="173" t="s">
        <v>404</v>
      </c>
      <c r="L11" s="173">
        <v>0</v>
      </c>
      <c r="M11" s="173">
        <v>0</v>
      </c>
      <c r="N11" s="173">
        <v>1</v>
      </c>
      <c r="O11" s="173">
        <v>11</v>
      </c>
      <c r="P11" s="173">
        <v>8</v>
      </c>
      <c r="Q11" s="173">
        <v>8</v>
      </c>
      <c r="R11" s="173">
        <v>4</v>
      </c>
      <c r="S11" s="173">
        <v>3</v>
      </c>
      <c r="T11" s="175">
        <v>0</v>
      </c>
      <c r="U11" s="175">
        <v>0</v>
      </c>
      <c r="V11" s="175">
        <f t="shared" si="0"/>
        <v>35</v>
      </c>
    </row>
    <row r="12" spans="1:22" ht="20.100000000000001" customHeight="1">
      <c r="A12" s="8"/>
      <c r="B12" s="30"/>
      <c r="C12" s="63">
        <v>6</v>
      </c>
      <c r="D12" s="382"/>
      <c r="E12" s="382"/>
      <c r="F12" s="361"/>
      <c r="G12" s="362"/>
      <c r="H12" s="362"/>
      <c r="I12" s="362"/>
      <c r="J12" s="363"/>
      <c r="K12" s="60"/>
      <c r="L12" s="60"/>
      <c r="M12" s="60"/>
      <c r="N12" s="60"/>
      <c r="O12" s="60"/>
      <c r="P12" s="60"/>
      <c r="Q12" s="60"/>
      <c r="R12" s="60"/>
      <c r="S12" s="60"/>
      <c r="T12" s="61"/>
      <c r="U12" s="61"/>
      <c r="V12" s="61"/>
    </row>
    <row r="13" spans="1:22" ht="20.100000000000001" customHeight="1">
      <c r="A13" s="8"/>
      <c r="B13" s="30"/>
      <c r="C13" s="63">
        <v>7</v>
      </c>
      <c r="D13" s="382"/>
      <c r="E13" s="382"/>
      <c r="F13" s="361"/>
      <c r="G13" s="362"/>
      <c r="H13" s="362"/>
      <c r="I13" s="362"/>
      <c r="J13" s="363"/>
      <c r="K13" s="60"/>
      <c r="L13" s="60"/>
      <c r="M13" s="60"/>
      <c r="N13" s="60"/>
      <c r="O13" s="60"/>
      <c r="P13" s="60"/>
      <c r="Q13" s="60"/>
      <c r="R13" s="60"/>
      <c r="S13" s="60"/>
      <c r="T13" s="61"/>
      <c r="U13" s="61"/>
      <c r="V13" s="61"/>
    </row>
    <row r="14" spans="1:22" ht="20.100000000000001" customHeight="1">
      <c r="A14" s="8"/>
      <c r="B14" s="30"/>
      <c r="C14" s="63">
        <v>8</v>
      </c>
      <c r="D14" s="382"/>
      <c r="E14" s="382"/>
      <c r="F14" s="361"/>
      <c r="G14" s="362"/>
      <c r="H14" s="362"/>
      <c r="I14" s="362"/>
      <c r="J14" s="363"/>
      <c r="K14" s="60"/>
      <c r="L14" s="60"/>
      <c r="M14" s="60"/>
      <c r="N14" s="60"/>
      <c r="O14" s="60"/>
      <c r="P14" s="60"/>
      <c r="Q14" s="60"/>
      <c r="R14" s="60"/>
      <c r="S14" s="60"/>
      <c r="T14" s="61"/>
      <c r="U14" s="61"/>
      <c r="V14" s="61"/>
    </row>
    <row r="15" spans="1:22" ht="20.100000000000001" customHeight="1">
      <c r="A15" s="8"/>
      <c r="B15" s="30"/>
      <c r="C15" s="63">
        <v>9</v>
      </c>
      <c r="D15" s="382"/>
      <c r="E15" s="382"/>
      <c r="F15" s="361"/>
      <c r="G15" s="362"/>
      <c r="H15" s="362"/>
      <c r="I15" s="362"/>
      <c r="J15" s="363"/>
      <c r="K15" s="60"/>
      <c r="L15" s="60"/>
      <c r="M15" s="60"/>
      <c r="N15" s="60"/>
      <c r="O15" s="60"/>
      <c r="P15" s="60"/>
      <c r="Q15" s="60"/>
      <c r="R15" s="60"/>
      <c r="S15" s="60"/>
      <c r="T15" s="61"/>
      <c r="U15" s="61"/>
      <c r="V15" s="61"/>
    </row>
    <row r="16" spans="1:22" ht="20.100000000000001" customHeight="1">
      <c r="A16" s="8"/>
      <c r="B16" s="30"/>
      <c r="C16" s="63">
        <v>10</v>
      </c>
      <c r="D16" s="382"/>
      <c r="E16" s="382"/>
      <c r="F16" s="361"/>
      <c r="G16" s="362"/>
      <c r="H16" s="362"/>
      <c r="I16" s="362"/>
      <c r="J16" s="363"/>
      <c r="K16" s="60"/>
      <c r="L16" s="60"/>
      <c r="M16" s="60"/>
      <c r="N16" s="60"/>
      <c r="O16" s="60"/>
      <c r="P16" s="60"/>
      <c r="Q16" s="60"/>
      <c r="R16" s="60"/>
      <c r="S16" s="60"/>
      <c r="T16" s="61"/>
      <c r="U16" s="61"/>
      <c r="V16" s="61"/>
    </row>
    <row r="17" spans="1:22" ht="20.100000000000001" customHeight="1">
      <c r="A17" s="8"/>
      <c r="B17" s="30"/>
      <c r="C17" s="63">
        <v>11</v>
      </c>
      <c r="D17" s="382"/>
      <c r="E17" s="382"/>
      <c r="F17" s="361"/>
      <c r="G17" s="362"/>
      <c r="H17" s="362"/>
      <c r="I17" s="362"/>
      <c r="J17" s="363"/>
      <c r="K17" s="60"/>
      <c r="L17" s="60"/>
      <c r="M17" s="60"/>
      <c r="N17" s="60"/>
      <c r="O17" s="60"/>
      <c r="P17" s="60"/>
      <c r="Q17" s="60"/>
      <c r="R17" s="60"/>
      <c r="S17" s="60"/>
      <c r="T17" s="61"/>
      <c r="U17" s="61"/>
      <c r="V17" s="61" t="str">
        <f t="shared" ref="V17:V18" si="1">IF(SUM(L17:U17)=0,"",SUM(L17:U17))</f>
        <v/>
      </c>
    </row>
    <row r="18" spans="1:22" ht="19.5" customHeight="1">
      <c r="A18" s="8"/>
      <c r="B18" s="30"/>
      <c r="C18" s="63">
        <v>12</v>
      </c>
      <c r="D18" s="382"/>
      <c r="E18" s="382"/>
      <c r="F18" s="392"/>
      <c r="G18" s="392"/>
      <c r="H18" s="392"/>
      <c r="I18" s="392"/>
      <c r="J18" s="392"/>
      <c r="K18" s="60"/>
      <c r="L18" s="60"/>
      <c r="M18" s="60"/>
      <c r="N18" s="60"/>
      <c r="O18" s="60"/>
      <c r="P18" s="60"/>
      <c r="Q18" s="60"/>
      <c r="R18" s="60"/>
      <c r="S18" s="60"/>
      <c r="T18" s="61"/>
      <c r="U18" s="61"/>
      <c r="V18" s="61" t="str">
        <f t="shared" si="1"/>
        <v/>
      </c>
    </row>
    <row r="19" spans="1:22" ht="19.5" customHeight="1">
      <c r="A19" s="8"/>
      <c r="B19" s="30"/>
      <c r="C19" s="389" t="s">
        <v>66</v>
      </c>
      <c r="D19" s="390"/>
      <c r="E19" s="390"/>
      <c r="F19" s="390"/>
      <c r="G19" s="390"/>
      <c r="H19" s="390"/>
      <c r="I19" s="390"/>
      <c r="J19" s="390"/>
      <c r="K19" s="391"/>
      <c r="L19" s="62">
        <f>SUM(L7:L18)</f>
        <v>0</v>
      </c>
      <c r="M19" s="62">
        <f t="shared" ref="M19:V19" si="2">SUM(M7:M18)</f>
        <v>0</v>
      </c>
      <c r="N19" s="62">
        <f t="shared" si="2"/>
        <v>7</v>
      </c>
      <c r="O19" s="62">
        <f t="shared" si="2"/>
        <v>30</v>
      </c>
      <c r="P19" s="62">
        <f t="shared" si="2"/>
        <v>25</v>
      </c>
      <c r="Q19" s="62">
        <f t="shared" si="2"/>
        <v>31</v>
      </c>
      <c r="R19" s="62">
        <f t="shared" si="2"/>
        <v>33</v>
      </c>
      <c r="S19" s="62">
        <f t="shared" si="2"/>
        <v>27</v>
      </c>
      <c r="T19" s="62">
        <f t="shared" si="2"/>
        <v>14</v>
      </c>
      <c r="U19" s="62">
        <f t="shared" si="2"/>
        <v>17</v>
      </c>
      <c r="V19" s="62">
        <f t="shared" si="2"/>
        <v>184</v>
      </c>
    </row>
    <row r="20" spans="1:22" ht="23.1" customHeight="1">
      <c r="A20" s="32"/>
      <c r="B20" s="8"/>
      <c r="C20" s="288" t="s">
        <v>77</v>
      </c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</row>
    <row r="21" spans="1:22" ht="20.100000000000001" customHeight="1">
      <c r="A21" s="8"/>
      <c r="B21" s="8"/>
      <c r="C21" s="288" t="s">
        <v>65</v>
      </c>
      <c r="D21" s="288" t="s">
        <v>71</v>
      </c>
      <c r="E21" s="288"/>
      <c r="F21" s="288" t="s">
        <v>159</v>
      </c>
      <c r="G21" s="288"/>
      <c r="H21" s="288"/>
      <c r="I21" s="288"/>
      <c r="J21" s="288"/>
      <c r="K21" s="360" t="s">
        <v>73</v>
      </c>
      <c r="L21" s="360" t="s">
        <v>160</v>
      </c>
      <c r="M21" s="360"/>
      <c r="N21" s="360"/>
      <c r="O21" s="360"/>
      <c r="P21" s="360"/>
      <c r="Q21" s="360"/>
      <c r="R21" s="360"/>
      <c r="S21" s="360"/>
      <c r="T21" s="360"/>
      <c r="U21" s="360"/>
      <c r="V21" s="360"/>
    </row>
    <row r="22" spans="1:22" ht="20.100000000000001" customHeight="1">
      <c r="A22" s="8"/>
      <c r="B22" s="8"/>
      <c r="C22" s="288"/>
      <c r="D22" s="288"/>
      <c r="E22" s="288"/>
      <c r="F22" s="288"/>
      <c r="G22" s="288"/>
      <c r="H22" s="288"/>
      <c r="I22" s="288"/>
      <c r="J22" s="288"/>
      <c r="K22" s="360"/>
      <c r="L22" s="65" t="s">
        <v>161</v>
      </c>
      <c r="M22" s="65" t="s">
        <v>162</v>
      </c>
      <c r="N22" s="65">
        <v>0</v>
      </c>
      <c r="O22" s="65">
        <v>1</v>
      </c>
      <c r="P22" s="65">
        <v>1.5</v>
      </c>
      <c r="Q22" s="65">
        <v>2</v>
      </c>
      <c r="R22" s="65">
        <v>2.5</v>
      </c>
      <c r="S22" s="65">
        <v>3</v>
      </c>
      <c r="T22" s="59">
        <v>3.5</v>
      </c>
      <c r="U22" s="59">
        <v>4</v>
      </c>
      <c r="V22" s="59" t="s">
        <v>66</v>
      </c>
    </row>
    <row r="23" spans="1:22" ht="20.100000000000001" customHeight="1">
      <c r="A23" s="32"/>
      <c r="B23" s="8"/>
      <c r="C23" s="63">
        <v>1</v>
      </c>
      <c r="D23" s="382" t="s">
        <v>351</v>
      </c>
      <c r="E23" s="382"/>
      <c r="F23" s="383" t="s">
        <v>353</v>
      </c>
      <c r="G23" s="384"/>
      <c r="H23" s="384"/>
      <c r="I23" s="384"/>
      <c r="J23" s="385"/>
      <c r="K23" s="173" t="s">
        <v>358</v>
      </c>
      <c r="L23" s="173">
        <v>1</v>
      </c>
      <c r="M23" s="173"/>
      <c r="N23" s="173">
        <v>8</v>
      </c>
      <c r="O23" s="173">
        <v>28</v>
      </c>
      <c r="P23" s="173">
        <v>22</v>
      </c>
      <c r="Q23" s="173">
        <v>19</v>
      </c>
      <c r="R23" s="173">
        <v>16</v>
      </c>
      <c r="S23" s="173">
        <v>19</v>
      </c>
      <c r="T23" s="175">
        <v>19</v>
      </c>
      <c r="U23" s="175">
        <v>19</v>
      </c>
      <c r="V23" s="175">
        <f>IF(SUM(L23:U23)=0,"",SUM(L23:U23))</f>
        <v>151</v>
      </c>
    </row>
    <row r="24" spans="1:22" ht="20.100000000000001" customHeight="1">
      <c r="A24" s="32"/>
      <c r="B24" s="8"/>
      <c r="C24" s="63">
        <v>2</v>
      </c>
      <c r="D24" s="382" t="s">
        <v>352</v>
      </c>
      <c r="E24" s="382"/>
      <c r="F24" s="383" t="s">
        <v>354</v>
      </c>
      <c r="G24" s="384"/>
      <c r="H24" s="384"/>
      <c r="I24" s="384"/>
      <c r="J24" s="385"/>
      <c r="K24" s="173" t="s">
        <v>402</v>
      </c>
      <c r="L24" s="173">
        <v>0</v>
      </c>
      <c r="M24" s="173">
        <v>0</v>
      </c>
      <c r="N24" s="173">
        <v>0</v>
      </c>
      <c r="O24" s="173">
        <v>0</v>
      </c>
      <c r="P24" s="173">
        <v>1</v>
      </c>
      <c r="Q24" s="173">
        <v>3</v>
      </c>
      <c r="R24" s="173">
        <v>2</v>
      </c>
      <c r="S24" s="173">
        <v>8</v>
      </c>
      <c r="T24" s="175">
        <v>2</v>
      </c>
      <c r="U24" s="175">
        <v>20</v>
      </c>
      <c r="V24" s="175">
        <f t="shared" ref="V24:V34" si="3">IF(SUM(L24:U24)=0,"",SUM(L24:U24))</f>
        <v>36</v>
      </c>
    </row>
    <row r="25" spans="1:22" ht="20.100000000000001" customHeight="1">
      <c r="A25" s="32"/>
      <c r="B25" s="8"/>
      <c r="C25" s="63">
        <v>3</v>
      </c>
      <c r="D25" s="382" t="s">
        <v>352</v>
      </c>
      <c r="E25" s="382"/>
      <c r="F25" s="383" t="s">
        <v>354</v>
      </c>
      <c r="G25" s="384"/>
      <c r="H25" s="384"/>
      <c r="I25" s="384"/>
      <c r="J25" s="385"/>
      <c r="K25" s="173" t="s">
        <v>403</v>
      </c>
      <c r="L25" s="173">
        <v>0</v>
      </c>
      <c r="M25" s="173">
        <v>0</v>
      </c>
      <c r="N25" s="173">
        <v>2</v>
      </c>
      <c r="O25" s="173">
        <v>4</v>
      </c>
      <c r="P25" s="173">
        <v>4</v>
      </c>
      <c r="Q25" s="173">
        <v>6</v>
      </c>
      <c r="R25" s="173">
        <v>12</v>
      </c>
      <c r="S25" s="173">
        <v>2</v>
      </c>
      <c r="T25" s="175">
        <v>4</v>
      </c>
      <c r="U25" s="175">
        <v>2</v>
      </c>
      <c r="V25" s="175">
        <f t="shared" si="3"/>
        <v>36</v>
      </c>
    </row>
    <row r="26" spans="1:22" ht="20.100000000000001" customHeight="1">
      <c r="A26" s="32"/>
      <c r="B26" s="8"/>
      <c r="C26" s="63">
        <v>4</v>
      </c>
      <c r="D26" s="382" t="s">
        <v>352</v>
      </c>
      <c r="E26" s="382"/>
      <c r="F26" s="383" t="s">
        <v>354</v>
      </c>
      <c r="G26" s="384"/>
      <c r="H26" s="384"/>
      <c r="I26" s="384"/>
      <c r="J26" s="385"/>
      <c r="K26" s="173" t="s">
        <v>404</v>
      </c>
      <c r="L26" s="173">
        <v>0</v>
      </c>
      <c r="M26" s="173">
        <v>0</v>
      </c>
      <c r="N26" s="173">
        <v>1</v>
      </c>
      <c r="O26" s="173">
        <v>1</v>
      </c>
      <c r="P26" s="173">
        <v>15</v>
      </c>
      <c r="Q26" s="173">
        <v>11</v>
      </c>
      <c r="R26" s="173">
        <v>5</v>
      </c>
      <c r="S26" s="173">
        <v>1</v>
      </c>
      <c r="T26" s="175">
        <v>1</v>
      </c>
      <c r="U26" s="175">
        <v>0</v>
      </c>
      <c r="V26" s="175">
        <f t="shared" si="3"/>
        <v>35</v>
      </c>
    </row>
    <row r="27" spans="1:22" ht="20.100000000000001" customHeight="1">
      <c r="A27" s="32"/>
      <c r="B27" s="8"/>
      <c r="C27" s="63">
        <v>5</v>
      </c>
      <c r="D27" s="382"/>
      <c r="E27" s="382"/>
      <c r="F27" s="361"/>
      <c r="G27" s="362"/>
      <c r="H27" s="362"/>
      <c r="I27" s="362"/>
      <c r="J27" s="363"/>
      <c r="K27" s="60"/>
      <c r="L27" s="60"/>
      <c r="M27" s="60"/>
      <c r="N27" s="60"/>
      <c r="O27" s="60"/>
      <c r="P27" s="60"/>
      <c r="Q27" s="60"/>
      <c r="R27" s="60"/>
      <c r="S27" s="60"/>
      <c r="T27" s="61"/>
      <c r="U27" s="61"/>
      <c r="V27" s="124" t="str">
        <f t="shared" si="3"/>
        <v/>
      </c>
    </row>
    <row r="28" spans="1:22" ht="20.100000000000001" customHeight="1">
      <c r="A28" s="32"/>
      <c r="B28" s="8"/>
      <c r="C28" s="63">
        <v>6</v>
      </c>
      <c r="D28" s="382"/>
      <c r="E28" s="382"/>
      <c r="F28" s="361"/>
      <c r="G28" s="362"/>
      <c r="H28" s="362"/>
      <c r="I28" s="362"/>
      <c r="J28" s="363"/>
      <c r="K28" s="60"/>
      <c r="L28" s="60"/>
      <c r="M28" s="60"/>
      <c r="N28" s="60"/>
      <c r="O28" s="60"/>
      <c r="P28" s="60"/>
      <c r="Q28" s="60"/>
      <c r="R28" s="60"/>
      <c r="S28" s="60"/>
      <c r="T28" s="61"/>
      <c r="U28" s="61"/>
      <c r="V28" s="61"/>
    </row>
    <row r="29" spans="1:22" ht="20.100000000000001" customHeight="1">
      <c r="A29" s="32"/>
      <c r="B29" s="8"/>
      <c r="C29" s="63">
        <v>7</v>
      </c>
      <c r="D29" s="382"/>
      <c r="E29" s="382"/>
      <c r="F29" s="361"/>
      <c r="G29" s="362"/>
      <c r="H29" s="362"/>
      <c r="I29" s="362"/>
      <c r="J29" s="363"/>
      <c r="K29" s="60"/>
      <c r="L29" s="60"/>
      <c r="M29" s="60"/>
      <c r="N29" s="60"/>
      <c r="O29" s="60"/>
      <c r="P29" s="60"/>
      <c r="Q29" s="60"/>
      <c r="R29" s="60"/>
      <c r="S29" s="60"/>
      <c r="T29" s="61"/>
      <c r="U29" s="61"/>
      <c r="V29" s="61"/>
    </row>
    <row r="30" spans="1:22" ht="20.100000000000001" customHeight="1">
      <c r="A30" s="32"/>
      <c r="B30" s="8"/>
      <c r="C30" s="63">
        <v>8</v>
      </c>
      <c r="D30" s="382"/>
      <c r="E30" s="382"/>
      <c r="F30" s="361"/>
      <c r="G30" s="362"/>
      <c r="H30" s="362"/>
      <c r="I30" s="362"/>
      <c r="J30" s="363"/>
      <c r="K30" s="60"/>
      <c r="L30" s="60"/>
      <c r="M30" s="60"/>
      <c r="N30" s="60"/>
      <c r="O30" s="60"/>
      <c r="P30" s="60"/>
      <c r="Q30" s="60"/>
      <c r="R30" s="60"/>
      <c r="S30" s="60"/>
      <c r="T30" s="61"/>
      <c r="U30" s="61"/>
      <c r="V30" s="61"/>
    </row>
    <row r="31" spans="1:22" ht="20.100000000000001" customHeight="1">
      <c r="A31" s="32"/>
      <c r="B31" s="8"/>
      <c r="C31" s="63">
        <v>9</v>
      </c>
      <c r="D31" s="382"/>
      <c r="E31" s="382"/>
      <c r="F31" s="361"/>
      <c r="G31" s="362"/>
      <c r="H31" s="362"/>
      <c r="I31" s="362"/>
      <c r="J31" s="363"/>
      <c r="K31" s="60"/>
      <c r="L31" s="60"/>
      <c r="M31" s="60"/>
      <c r="N31" s="60"/>
      <c r="O31" s="60"/>
      <c r="P31" s="60"/>
      <c r="Q31" s="60"/>
      <c r="R31" s="60"/>
      <c r="S31" s="60"/>
      <c r="T31" s="61"/>
      <c r="U31" s="61"/>
      <c r="V31" s="61"/>
    </row>
    <row r="32" spans="1:22" ht="20.100000000000001" customHeight="1">
      <c r="A32" s="32"/>
      <c r="B32" s="8"/>
      <c r="C32" s="63">
        <v>10</v>
      </c>
      <c r="D32" s="382"/>
      <c r="E32" s="382"/>
      <c r="F32" s="361"/>
      <c r="G32" s="362"/>
      <c r="H32" s="362"/>
      <c r="I32" s="362"/>
      <c r="J32" s="363"/>
      <c r="K32" s="60"/>
      <c r="L32" s="60"/>
      <c r="M32" s="60"/>
      <c r="N32" s="60"/>
      <c r="O32" s="60"/>
      <c r="P32" s="60"/>
      <c r="Q32" s="60"/>
      <c r="R32" s="60"/>
      <c r="S32" s="60"/>
      <c r="T32" s="61"/>
      <c r="U32" s="61"/>
      <c r="V32" s="61"/>
    </row>
    <row r="33" spans="1:22" ht="20.100000000000001" customHeight="1">
      <c r="A33" s="32"/>
      <c r="B33" s="8"/>
      <c r="C33" s="63">
        <v>11</v>
      </c>
      <c r="D33" s="382"/>
      <c r="E33" s="382"/>
      <c r="F33" s="361"/>
      <c r="G33" s="362"/>
      <c r="H33" s="362"/>
      <c r="I33" s="362"/>
      <c r="J33" s="363"/>
      <c r="K33" s="60"/>
      <c r="L33" s="60"/>
      <c r="M33" s="60"/>
      <c r="N33" s="60"/>
      <c r="O33" s="60"/>
      <c r="P33" s="60"/>
      <c r="Q33" s="60"/>
      <c r="R33" s="60"/>
      <c r="S33" s="60"/>
      <c r="T33" s="61"/>
      <c r="U33" s="61"/>
      <c r="V33" s="61" t="str">
        <f t="shared" si="3"/>
        <v/>
      </c>
    </row>
    <row r="34" spans="1:22" ht="20.100000000000001" customHeight="1">
      <c r="A34" s="32"/>
      <c r="B34" s="8"/>
      <c r="C34" s="63">
        <v>12</v>
      </c>
      <c r="D34" s="382"/>
      <c r="E34" s="382"/>
      <c r="F34" s="361"/>
      <c r="G34" s="362"/>
      <c r="H34" s="362"/>
      <c r="I34" s="362"/>
      <c r="J34" s="363"/>
      <c r="K34" s="60"/>
      <c r="L34" s="60"/>
      <c r="M34" s="60"/>
      <c r="N34" s="60"/>
      <c r="O34" s="60"/>
      <c r="P34" s="60"/>
      <c r="Q34" s="60"/>
      <c r="R34" s="60"/>
      <c r="S34" s="60"/>
      <c r="T34" s="61"/>
      <c r="U34" s="61"/>
      <c r="V34" s="61" t="str">
        <f t="shared" si="3"/>
        <v/>
      </c>
    </row>
    <row r="35" spans="1:22" ht="20.100000000000001" customHeight="1">
      <c r="A35" s="32"/>
      <c r="B35" s="8"/>
      <c r="C35" s="386" t="s">
        <v>66</v>
      </c>
      <c r="D35" s="387"/>
      <c r="E35" s="387"/>
      <c r="F35" s="387"/>
      <c r="G35" s="387"/>
      <c r="H35" s="387"/>
      <c r="I35" s="387"/>
      <c r="J35" s="387"/>
      <c r="K35" s="388"/>
      <c r="L35" s="71">
        <f>SUM(L23:L34)</f>
        <v>1</v>
      </c>
      <c r="M35" s="71">
        <f t="shared" ref="M35" si="4">SUM(M23:M34)</f>
        <v>0</v>
      </c>
      <c r="N35" s="71">
        <f t="shared" ref="N35" si="5">SUM(N23:N34)</f>
        <v>11</v>
      </c>
      <c r="O35" s="71">
        <f t="shared" ref="O35" si="6">SUM(O23:O34)</f>
        <v>33</v>
      </c>
      <c r="P35" s="71">
        <f t="shared" ref="P35" si="7">SUM(P23:P34)</f>
        <v>42</v>
      </c>
      <c r="Q35" s="71">
        <f t="shared" ref="Q35" si="8">SUM(Q23:Q34)</f>
        <v>39</v>
      </c>
      <c r="R35" s="71">
        <f t="shared" ref="R35" si="9">SUM(R23:R34)</f>
        <v>35</v>
      </c>
      <c r="S35" s="71">
        <f t="shared" ref="S35" si="10">SUM(S23:S34)</f>
        <v>30</v>
      </c>
      <c r="T35" s="71">
        <f t="shared" ref="T35" si="11">SUM(T23:T34)</f>
        <v>26</v>
      </c>
      <c r="U35" s="71">
        <f t="shared" ref="U35" si="12">SUM(U23:U34)</f>
        <v>41</v>
      </c>
      <c r="V35" s="71">
        <f t="shared" ref="V35" si="13">SUM(V23:V34)</f>
        <v>258</v>
      </c>
    </row>
    <row r="36" spans="1:22" ht="20.100000000000001" customHeight="1">
      <c r="A36" s="32"/>
      <c r="B36" s="8"/>
      <c r="C36" s="386" t="s">
        <v>163</v>
      </c>
      <c r="D36" s="387"/>
      <c r="E36" s="387"/>
      <c r="F36" s="387"/>
      <c r="G36" s="387"/>
      <c r="H36" s="387"/>
      <c r="I36" s="387"/>
      <c r="J36" s="387"/>
      <c r="K36" s="388"/>
      <c r="L36" s="380" t="s">
        <v>76</v>
      </c>
      <c r="M36" s="380"/>
      <c r="N36" s="380"/>
      <c r="O36" s="381">
        <f>(SUM(S19:U19)/V19)*100</f>
        <v>31.521739130434785</v>
      </c>
      <c r="P36" s="381"/>
      <c r="Q36" s="380" t="s">
        <v>77</v>
      </c>
      <c r="R36" s="380"/>
      <c r="S36" s="380"/>
      <c r="T36" s="381">
        <f>(SUM(S35:U35)/V35)*100</f>
        <v>37.596899224806201</v>
      </c>
      <c r="U36" s="381"/>
      <c r="V36" s="72"/>
    </row>
    <row r="37" spans="1:22" ht="5.0999999999999996" customHeight="1">
      <c r="A37" s="32"/>
      <c r="B37" s="8"/>
      <c r="C37" s="73"/>
      <c r="D37" s="74"/>
      <c r="E37" s="74"/>
      <c r="F37" s="74"/>
      <c r="G37" s="74"/>
      <c r="H37" s="74"/>
      <c r="I37" s="74"/>
      <c r="J37" s="74"/>
      <c r="K37" s="78"/>
      <c r="L37" s="75"/>
      <c r="M37" s="75"/>
      <c r="N37" s="75"/>
      <c r="O37" s="75"/>
      <c r="P37" s="75"/>
      <c r="Q37" s="76"/>
      <c r="R37" s="76"/>
      <c r="S37" s="76"/>
      <c r="T37" s="76"/>
      <c r="U37" s="76"/>
      <c r="V37" s="77"/>
    </row>
  </sheetData>
  <mergeCells count="69">
    <mergeCell ref="F9:J9"/>
    <mergeCell ref="C3:V3"/>
    <mergeCell ref="B2:G2"/>
    <mergeCell ref="F5:J6"/>
    <mergeCell ref="D5:E6"/>
    <mergeCell ref="K5:K6"/>
    <mergeCell ref="L5:V5"/>
    <mergeCell ref="C5:C6"/>
    <mergeCell ref="C4:V4"/>
    <mergeCell ref="D7:E7"/>
    <mergeCell ref="F7:J7"/>
    <mergeCell ref="D8:E8"/>
    <mergeCell ref="F8:J8"/>
    <mergeCell ref="D9:E9"/>
    <mergeCell ref="D18:E18"/>
    <mergeCell ref="F18:J18"/>
    <mergeCell ref="D13:E13"/>
    <mergeCell ref="F13:J13"/>
    <mergeCell ref="D14:E14"/>
    <mergeCell ref="F14:J14"/>
    <mergeCell ref="D15:E15"/>
    <mergeCell ref="F15:J15"/>
    <mergeCell ref="D16:E16"/>
    <mergeCell ref="F16:J16"/>
    <mergeCell ref="D17:E17"/>
    <mergeCell ref="F17:J17"/>
    <mergeCell ref="D10:E10"/>
    <mergeCell ref="F10:J10"/>
    <mergeCell ref="D11:E11"/>
    <mergeCell ref="F11:J11"/>
    <mergeCell ref="D12:E12"/>
    <mergeCell ref="F12:J12"/>
    <mergeCell ref="F24:J24"/>
    <mergeCell ref="D25:E25"/>
    <mergeCell ref="F25:J25"/>
    <mergeCell ref="D26:E26"/>
    <mergeCell ref="F26:J26"/>
    <mergeCell ref="C19:K19"/>
    <mergeCell ref="C36:K36"/>
    <mergeCell ref="D33:E33"/>
    <mergeCell ref="F33:J33"/>
    <mergeCell ref="D34:E34"/>
    <mergeCell ref="F34:J34"/>
    <mergeCell ref="D30:E30"/>
    <mergeCell ref="F30:J30"/>
    <mergeCell ref="D31:E31"/>
    <mergeCell ref="F31:J31"/>
    <mergeCell ref="D32:E32"/>
    <mergeCell ref="F32:J32"/>
    <mergeCell ref="D27:E27"/>
    <mergeCell ref="F27:J27"/>
    <mergeCell ref="D28:E28"/>
    <mergeCell ref="F28:J28"/>
    <mergeCell ref="L36:N36"/>
    <mergeCell ref="O36:P36"/>
    <mergeCell ref="Q36:S36"/>
    <mergeCell ref="T36:U36"/>
    <mergeCell ref="C20:V20"/>
    <mergeCell ref="C21:C22"/>
    <mergeCell ref="D21:E22"/>
    <mergeCell ref="F21:J22"/>
    <mergeCell ref="K21:K22"/>
    <mergeCell ref="L21:V21"/>
    <mergeCell ref="D23:E23"/>
    <mergeCell ref="F23:J23"/>
    <mergeCell ref="C35:K35"/>
    <mergeCell ref="D29:E29"/>
    <mergeCell ref="F29:J29"/>
    <mergeCell ref="D24:E2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zoomScaleNormal="100" workbookViewId="0">
      <selection activeCell="E37" sqref="E37:V37"/>
    </sheetView>
  </sheetViews>
  <sheetFormatPr defaultColWidth="3.625" defaultRowHeight="20.100000000000001" customHeight="1"/>
  <cols>
    <col min="1" max="16384" width="3.625" style="33"/>
  </cols>
  <sheetData>
    <row r="1" spans="1:22" ht="20.100000000000001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8">
        <v>10</v>
      </c>
    </row>
    <row r="2" spans="1:22" ht="20.100000000000001" customHeight="1">
      <c r="A2" s="46"/>
      <c r="B2" s="8"/>
      <c r="C2" s="298" t="s">
        <v>635</v>
      </c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</row>
    <row r="3" spans="1:22" ht="20.100000000000001" customHeight="1">
      <c r="A3" s="8"/>
      <c r="B3" s="8"/>
      <c r="C3" s="46"/>
      <c r="D3" s="298" t="s">
        <v>164</v>
      </c>
      <c r="E3" s="298"/>
      <c r="F3" s="298"/>
      <c r="G3" s="298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ht="20.100000000000001" customHeight="1">
      <c r="A4" s="8"/>
      <c r="B4" s="30"/>
      <c r="C4" s="30"/>
      <c r="D4" s="81" t="s">
        <v>165</v>
      </c>
      <c r="E4" s="393" t="s">
        <v>368</v>
      </c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</row>
    <row r="5" spans="1:22" ht="20.100000000000001" customHeight="1">
      <c r="A5" s="8"/>
      <c r="B5" s="30"/>
      <c r="C5" s="30"/>
      <c r="D5" s="81" t="s">
        <v>166</v>
      </c>
      <c r="E5" s="393" t="s">
        <v>369</v>
      </c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</row>
    <row r="6" spans="1:22" ht="20.100000000000001" customHeight="1">
      <c r="A6" s="8"/>
      <c r="B6" s="30"/>
      <c r="C6" s="30"/>
      <c r="D6" s="81" t="s">
        <v>167</v>
      </c>
      <c r="E6" s="393" t="s">
        <v>370</v>
      </c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/>
      <c r="Q6" s="393"/>
      <c r="R6" s="393"/>
      <c r="S6" s="393"/>
      <c r="T6" s="393"/>
      <c r="U6" s="393"/>
      <c r="V6" s="393"/>
    </row>
    <row r="7" spans="1:22" ht="20.100000000000001" customHeight="1">
      <c r="A7" s="8"/>
      <c r="B7" s="30"/>
      <c r="C7" s="51"/>
      <c r="D7" s="81" t="s">
        <v>168</v>
      </c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R7" s="393"/>
      <c r="S7" s="393"/>
      <c r="T7" s="393"/>
      <c r="U7" s="393"/>
      <c r="V7" s="393"/>
    </row>
    <row r="8" spans="1:22" ht="20.100000000000001" customHeight="1">
      <c r="A8" s="8"/>
      <c r="B8" s="30"/>
      <c r="C8" s="51"/>
      <c r="D8" s="81" t="s">
        <v>169</v>
      </c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3"/>
      <c r="V8" s="393"/>
    </row>
    <row r="9" spans="1:22" ht="9.9499999999999993" customHeight="1">
      <c r="A9" s="8"/>
      <c r="B9" s="30"/>
      <c r="C9" s="51"/>
      <c r="D9" s="79"/>
      <c r="E9" s="79"/>
      <c r="F9" s="80"/>
      <c r="G9" s="80"/>
      <c r="H9" s="80"/>
      <c r="I9" s="80"/>
      <c r="J9" s="80"/>
      <c r="K9" s="67"/>
      <c r="L9" s="67"/>
      <c r="M9" s="67"/>
      <c r="N9" s="67"/>
      <c r="O9" s="67"/>
      <c r="P9" s="67"/>
      <c r="Q9" s="67"/>
      <c r="R9" s="67"/>
      <c r="S9" s="67"/>
      <c r="T9" s="68"/>
      <c r="U9" s="68"/>
      <c r="V9" s="68"/>
    </row>
    <row r="10" spans="1:22" ht="20.100000000000001" customHeight="1">
      <c r="A10" s="8"/>
      <c r="B10" s="30"/>
      <c r="C10" s="51"/>
      <c r="D10" s="298" t="s">
        <v>173</v>
      </c>
      <c r="E10" s="298"/>
      <c r="F10" s="298"/>
      <c r="G10" s="298"/>
      <c r="H10" s="298"/>
      <c r="I10" s="298"/>
      <c r="J10" s="298"/>
      <c r="K10" s="298"/>
      <c r="L10" s="55" t="s">
        <v>31</v>
      </c>
      <c r="M10" s="37" t="s">
        <v>170</v>
      </c>
      <c r="N10" s="37"/>
      <c r="O10" s="82"/>
      <c r="P10" s="394" t="s">
        <v>171</v>
      </c>
      <c r="Q10" s="395"/>
      <c r="R10" s="37"/>
      <c r="S10" s="82"/>
      <c r="T10" s="396" t="s">
        <v>172</v>
      </c>
      <c r="U10" s="397"/>
      <c r="V10" s="397"/>
    </row>
    <row r="11" spans="1:22" ht="5.0999999999999996" customHeight="1">
      <c r="A11" s="8"/>
      <c r="B11" s="30"/>
      <c r="C11" s="51"/>
      <c r="D11" s="8"/>
      <c r="E11" s="8"/>
      <c r="F11" s="66"/>
      <c r="G11" s="66"/>
      <c r="H11" s="66"/>
      <c r="I11" s="66"/>
      <c r="J11" s="66"/>
      <c r="K11" s="37"/>
      <c r="L11" s="37"/>
      <c r="M11" s="37"/>
      <c r="N11" s="37"/>
      <c r="O11" s="37"/>
      <c r="P11" s="37"/>
      <c r="Q11" s="37"/>
      <c r="R11" s="37"/>
      <c r="S11" s="37"/>
      <c r="T11" s="64"/>
      <c r="U11" s="64"/>
      <c r="V11" s="64"/>
    </row>
    <row r="12" spans="1:22" ht="20.100000000000001" customHeight="1">
      <c r="A12" s="8"/>
      <c r="B12" s="30"/>
      <c r="C12" s="51"/>
      <c r="D12" s="298" t="s">
        <v>174</v>
      </c>
      <c r="E12" s="298"/>
      <c r="F12" s="298"/>
      <c r="G12" s="298"/>
      <c r="H12" s="298"/>
      <c r="I12" s="298"/>
      <c r="J12" s="298"/>
      <c r="K12" s="298"/>
      <c r="L12" s="298"/>
      <c r="M12" s="37"/>
      <c r="N12" s="37"/>
      <c r="O12" s="37"/>
      <c r="P12" s="37"/>
      <c r="Q12" s="37"/>
      <c r="R12" s="37"/>
      <c r="S12" s="37"/>
      <c r="T12" s="64"/>
      <c r="U12" s="64"/>
      <c r="V12" s="64"/>
    </row>
    <row r="13" spans="1:22" ht="20.100000000000001" customHeight="1">
      <c r="A13" s="8"/>
      <c r="B13" s="30"/>
      <c r="C13" s="51"/>
      <c r="D13" s="81" t="s">
        <v>165</v>
      </c>
      <c r="E13" s="359" t="s">
        <v>175</v>
      </c>
      <c r="F13" s="359"/>
      <c r="G13" s="359"/>
      <c r="H13" s="359"/>
      <c r="I13" s="359"/>
      <c r="J13" s="275" t="s">
        <v>439</v>
      </c>
      <c r="K13" s="275"/>
      <c r="L13" s="275"/>
      <c r="M13" s="275"/>
      <c r="N13" s="275"/>
      <c r="O13" s="275"/>
      <c r="P13" s="275"/>
      <c r="Q13" s="30"/>
      <c r="R13" s="48"/>
      <c r="S13" s="48"/>
      <c r="T13" s="48"/>
      <c r="U13" s="48"/>
      <c r="V13" s="48"/>
    </row>
    <row r="14" spans="1:22" ht="20.100000000000001" customHeight="1">
      <c r="A14" s="8"/>
      <c r="B14" s="30"/>
      <c r="C14" s="51"/>
      <c r="D14" s="81" t="s">
        <v>166</v>
      </c>
      <c r="E14" s="359" t="s">
        <v>176</v>
      </c>
      <c r="F14" s="359"/>
      <c r="G14" s="359"/>
      <c r="H14" s="359"/>
      <c r="I14" s="359"/>
      <c r="J14" s="359"/>
      <c r="K14" s="277" t="s">
        <v>371</v>
      </c>
      <c r="L14" s="277"/>
      <c r="M14" s="277"/>
      <c r="N14" s="277"/>
      <c r="O14" s="277"/>
      <c r="P14" s="277"/>
      <c r="Q14" s="30"/>
      <c r="R14" s="48"/>
      <c r="S14" s="48"/>
      <c r="T14" s="48"/>
      <c r="U14" s="48"/>
      <c r="V14" s="48"/>
    </row>
    <row r="15" spans="1:22" ht="20.100000000000001" customHeight="1">
      <c r="A15" s="8"/>
      <c r="B15" s="30"/>
      <c r="C15" s="51"/>
      <c r="D15" s="81" t="s">
        <v>167</v>
      </c>
      <c r="E15" s="359" t="s">
        <v>177</v>
      </c>
      <c r="F15" s="359"/>
      <c r="G15" s="359"/>
      <c r="H15" s="359"/>
      <c r="I15" s="359"/>
      <c r="J15" s="359"/>
      <c r="K15" s="359"/>
      <c r="L15" s="277">
        <v>7</v>
      </c>
      <c r="M15" s="277"/>
      <c r="N15" s="359" t="s">
        <v>178</v>
      </c>
      <c r="O15" s="359"/>
      <c r="P15" s="359"/>
      <c r="Q15" s="359"/>
      <c r="R15" s="48"/>
      <c r="S15" s="48"/>
      <c r="T15" s="48"/>
      <c r="U15" s="48"/>
      <c r="V15" s="48"/>
    </row>
    <row r="16" spans="1:22" ht="20.100000000000001" customHeight="1">
      <c r="A16" s="8"/>
      <c r="B16" s="30"/>
      <c r="C16" s="51"/>
      <c r="D16" s="81" t="s">
        <v>168</v>
      </c>
      <c r="E16" s="359" t="s">
        <v>179</v>
      </c>
      <c r="F16" s="359"/>
      <c r="G16" s="359"/>
      <c r="H16" s="359"/>
      <c r="I16" s="359"/>
      <c r="J16" s="359"/>
      <c r="K16" s="359"/>
      <c r="L16" s="277">
        <v>4</v>
      </c>
      <c r="M16" s="277"/>
      <c r="N16" s="359" t="s">
        <v>178</v>
      </c>
      <c r="O16" s="359"/>
      <c r="P16" s="359"/>
      <c r="Q16" s="359"/>
      <c r="R16" s="48"/>
      <c r="S16" s="48"/>
      <c r="T16" s="48"/>
      <c r="U16" s="48"/>
      <c r="V16" s="48"/>
    </row>
    <row r="17" spans="1:22" ht="20.100000000000001" customHeight="1">
      <c r="A17" s="8"/>
      <c r="B17" s="30"/>
      <c r="C17" s="51"/>
      <c r="D17" s="81" t="s">
        <v>169</v>
      </c>
      <c r="E17" s="30" t="s">
        <v>180</v>
      </c>
      <c r="F17" s="398"/>
      <c r="G17" s="398"/>
      <c r="H17" s="398"/>
      <c r="I17" s="398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</row>
    <row r="18" spans="1:22" ht="5.0999999999999996" customHeight="1">
      <c r="A18" s="8"/>
      <c r="B18" s="30"/>
      <c r="C18" s="51"/>
      <c r="D18" s="8"/>
      <c r="E18" s="8"/>
      <c r="F18" s="66"/>
      <c r="G18" s="66"/>
      <c r="H18" s="66"/>
      <c r="I18" s="66"/>
      <c r="J18" s="66"/>
      <c r="K18" s="37"/>
      <c r="L18" s="37"/>
      <c r="M18" s="37"/>
      <c r="N18" s="37"/>
      <c r="O18" s="37"/>
      <c r="P18" s="37"/>
      <c r="Q18" s="37"/>
      <c r="R18" s="37"/>
      <c r="S18" s="37"/>
      <c r="T18" s="64"/>
      <c r="U18" s="64"/>
      <c r="V18" s="64"/>
    </row>
    <row r="19" spans="1:22" ht="20.100000000000001" customHeight="1">
      <c r="A19" s="8"/>
      <c r="B19" s="30"/>
      <c r="C19" s="51"/>
      <c r="D19" s="298" t="s">
        <v>173</v>
      </c>
      <c r="E19" s="298"/>
      <c r="F19" s="298"/>
      <c r="G19" s="298"/>
      <c r="H19" s="298"/>
      <c r="I19" s="298"/>
      <c r="J19" s="298"/>
      <c r="K19" s="298"/>
      <c r="L19" s="55" t="s">
        <v>31</v>
      </c>
      <c r="M19" s="37" t="s">
        <v>170</v>
      </c>
      <c r="N19" s="37"/>
      <c r="O19" s="82"/>
      <c r="P19" s="394" t="s">
        <v>171</v>
      </c>
      <c r="Q19" s="395"/>
      <c r="R19" s="37"/>
      <c r="S19" s="82"/>
      <c r="T19" s="396" t="s">
        <v>172</v>
      </c>
      <c r="U19" s="397"/>
      <c r="V19" s="397"/>
    </row>
    <row r="20" spans="1:22" ht="9.9499999999999993" customHeight="1">
      <c r="A20" s="8"/>
      <c r="B20" s="30"/>
      <c r="C20" s="51"/>
      <c r="D20" s="8"/>
      <c r="E20" s="8"/>
      <c r="F20" s="66"/>
      <c r="G20" s="66"/>
      <c r="H20" s="66"/>
      <c r="I20" s="66"/>
      <c r="J20" s="66"/>
      <c r="K20" s="37"/>
      <c r="L20" s="37"/>
      <c r="M20" s="37"/>
      <c r="N20" s="37"/>
      <c r="O20" s="37"/>
      <c r="P20" s="37"/>
      <c r="Q20" s="37"/>
      <c r="R20" s="37"/>
      <c r="S20" s="37"/>
      <c r="T20" s="64"/>
      <c r="U20" s="64"/>
      <c r="V20" s="64"/>
    </row>
    <row r="21" spans="1:22" ht="20.100000000000001" customHeight="1">
      <c r="A21" s="8"/>
      <c r="B21" s="30"/>
      <c r="C21" s="30"/>
      <c r="D21" s="298" t="s">
        <v>181</v>
      </c>
      <c r="E21" s="298"/>
      <c r="F21" s="298"/>
      <c r="G21" s="298"/>
      <c r="H21" s="298"/>
      <c r="I21" s="298"/>
      <c r="J21" s="298"/>
      <c r="K21" s="298"/>
      <c r="L21" s="298"/>
      <c r="M21" s="37"/>
      <c r="N21" s="37"/>
      <c r="O21" s="37"/>
      <c r="P21" s="37"/>
      <c r="Q21" s="37"/>
      <c r="R21" s="37"/>
      <c r="S21" s="37"/>
      <c r="T21" s="37"/>
      <c r="U21" s="37"/>
      <c r="V21" s="37"/>
    </row>
    <row r="22" spans="1:22" ht="20.100000000000001" customHeight="1">
      <c r="A22" s="32"/>
      <c r="B22" s="8"/>
      <c r="C22" s="30"/>
      <c r="D22" s="81" t="s">
        <v>165</v>
      </c>
      <c r="E22" s="393"/>
      <c r="F22" s="393"/>
      <c r="G22" s="393"/>
      <c r="H22" s="393"/>
      <c r="I22" s="393"/>
      <c r="J22" s="393"/>
      <c r="K22" s="393"/>
      <c r="L22" s="393"/>
      <c r="M22" s="393"/>
      <c r="N22" s="393"/>
      <c r="O22" s="393"/>
      <c r="P22" s="393"/>
      <c r="Q22" s="393"/>
      <c r="R22" s="393"/>
      <c r="S22" s="393"/>
      <c r="T22" s="393"/>
      <c r="U22" s="393"/>
      <c r="V22" s="393"/>
    </row>
    <row r="23" spans="1:22" ht="20.100000000000001" customHeight="1">
      <c r="A23" s="8"/>
      <c r="B23" s="8"/>
      <c r="C23" s="30"/>
      <c r="D23" s="81" t="s">
        <v>166</v>
      </c>
      <c r="E23" s="393"/>
      <c r="F23" s="393"/>
      <c r="G23" s="393"/>
      <c r="H23" s="393"/>
      <c r="I23" s="393"/>
      <c r="J23" s="393"/>
      <c r="K23" s="393"/>
      <c r="L23" s="393"/>
      <c r="M23" s="393"/>
      <c r="N23" s="393"/>
      <c r="O23" s="393"/>
      <c r="P23" s="393"/>
      <c r="Q23" s="393"/>
      <c r="R23" s="393"/>
      <c r="S23" s="393"/>
      <c r="T23" s="393"/>
      <c r="U23" s="393"/>
      <c r="V23" s="393"/>
    </row>
    <row r="24" spans="1:22" ht="20.100000000000001" customHeight="1">
      <c r="A24" s="8"/>
      <c r="B24" s="8"/>
      <c r="C24" s="30"/>
      <c r="D24" s="81" t="s">
        <v>167</v>
      </c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</row>
    <row r="25" spans="1:22" ht="5.0999999999999996" customHeight="1">
      <c r="A25" s="32"/>
      <c r="B25" s="8"/>
      <c r="C25" s="51"/>
      <c r="D25" s="79"/>
      <c r="E25" s="79"/>
      <c r="F25" s="80"/>
      <c r="G25" s="80"/>
      <c r="H25" s="80"/>
      <c r="I25" s="80"/>
      <c r="J25" s="80"/>
      <c r="K25" s="67"/>
      <c r="L25" s="67"/>
      <c r="M25" s="67"/>
      <c r="N25" s="67"/>
      <c r="O25" s="67"/>
      <c r="P25" s="67"/>
      <c r="Q25" s="67"/>
      <c r="R25" s="67"/>
      <c r="S25" s="67"/>
      <c r="T25" s="68"/>
      <c r="U25" s="68"/>
      <c r="V25" s="68"/>
    </row>
    <row r="26" spans="1:22" ht="20.100000000000001" customHeight="1">
      <c r="A26" s="32"/>
      <c r="B26" s="8"/>
      <c r="C26" s="51"/>
      <c r="D26" s="298" t="s">
        <v>173</v>
      </c>
      <c r="E26" s="298"/>
      <c r="F26" s="298"/>
      <c r="G26" s="298"/>
      <c r="H26" s="298"/>
      <c r="I26" s="298"/>
      <c r="J26" s="298"/>
      <c r="K26" s="298"/>
      <c r="L26" s="82"/>
      <c r="M26" s="37" t="s">
        <v>170</v>
      </c>
      <c r="N26" s="37"/>
      <c r="O26" s="82"/>
      <c r="P26" s="394" t="s">
        <v>171</v>
      </c>
      <c r="Q26" s="395"/>
      <c r="R26" s="37"/>
      <c r="S26" s="82"/>
      <c r="T26" s="396" t="s">
        <v>172</v>
      </c>
      <c r="U26" s="397"/>
      <c r="V26" s="397"/>
    </row>
    <row r="27" spans="1:22" ht="9.9499999999999993" customHeight="1">
      <c r="A27" s="32"/>
      <c r="B27" s="8"/>
      <c r="C27" s="51"/>
      <c r="D27" s="8"/>
      <c r="E27" s="8"/>
      <c r="F27" s="66"/>
      <c r="G27" s="66"/>
      <c r="H27" s="66"/>
      <c r="I27" s="66"/>
      <c r="J27" s="66"/>
      <c r="K27" s="37"/>
      <c r="L27" s="37"/>
      <c r="M27" s="37"/>
      <c r="N27" s="37"/>
      <c r="O27" s="37"/>
      <c r="P27" s="37"/>
      <c r="Q27" s="37"/>
      <c r="R27" s="37"/>
      <c r="S27" s="37"/>
      <c r="T27" s="64"/>
      <c r="U27" s="64"/>
      <c r="V27" s="64"/>
    </row>
    <row r="28" spans="1:22" ht="20.100000000000001" customHeight="1">
      <c r="A28" s="32"/>
      <c r="B28" s="8"/>
      <c r="C28" s="51"/>
      <c r="D28" s="298" t="s">
        <v>182</v>
      </c>
      <c r="E28" s="298"/>
      <c r="F28" s="298"/>
      <c r="G28" s="298"/>
      <c r="H28" s="298"/>
      <c r="I28" s="298"/>
      <c r="J28" s="298"/>
      <c r="K28" s="298"/>
      <c r="L28" s="298"/>
      <c r="M28" s="37"/>
      <c r="N28" s="37"/>
      <c r="O28" s="37"/>
      <c r="P28" s="37"/>
      <c r="Q28" s="37"/>
      <c r="R28" s="37"/>
      <c r="S28" s="37"/>
      <c r="T28" s="37"/>
      <c r="U28" s="37"/>
      <c r="V28" s="37"/>
    </row>
    <row r="29" spans="1:22" ht="20.100000000000001" customHeight="1">
      <c r="A29" s="32"/>
      <c r="B29" s="8"/>
      <c r="C29" s="51"/>
      <c r="D29" s="81" t="s">
        <v>165</v>
      </c>
      <c r="E29" s="393"/>
      <c r="F29" s="393"/>
      <c r="G29" s="393"/>
      <c r="H29" s="393"/>
      <c r="I29" s="393"/>
      <c r="J29" s="393"/>
      <c r="K29" s="393"/>
      <c r="L29" s="393"/>
      <c r="M29" s="393"/>
      <c r="N29" s="393"/>
      <c r="O29" s="393"/>
      <c r="P29" s="393"/>
      <c r="Q29" s="393"/>
      <c r="R29" s="393"/>
      <c r="S29" s="393"/>
      <c r="T29" s="393"/>
      <c r="U29" s="393"/>
      <c r="V29" s="393"/>
    </row>
    <row r="30" spans="1:22" ht="20.100000000000001" customHeight="1">
      <c r="A30" s="32"/>
      <c r="B30" s="8"/>
      <c r="C30" s="51"/>
      <c r="D30" s="81" t="s">
        <v>166</v>
      </c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3"/>
      <c r="Q30" s="393"/>
      <c r="R30" s="393"/>
      <c r="S30" s="393"/>
      <c r="T30" s="393"/>
      <c r="U30" s="393"/>
      <c r="V30" s="393"/>
    </row>
    <row r="31" spans="1:22" ht="20.100000000000001" customHeight="1">
      <c r="A31" s="32"/>
      <c r="B31" s="8"/>
      <c r="C31" s="51"/>
      <c r="D31" s="81" t="s">
        <v>167</v>
      </c>
      <c r="E31" s="393"/>
      <c r="F31" s="393"/>
      <c r="G31" s="393"/>
      <c r="H31" s="393"/>
      <c r="I31" s="393"/>
      <c r="J31" s="393"/>
      <c r="K31" s="393"/>
      <c r="L31" s="393"/>
      <c r="M31" s="393"/>
      <c r="N31" s="393"/>
      <c r="O31" s="393"/>
      <c r="P31" s="393"/>
      <c r="Q31" s="393"/>
      <c r="R31" s="393"/>
      <c r="S31" s="393"/>
      <c r="T31" s="393"/>
      <c r="U31" s="393"/>
      <c r="V31" s="393"/>
    </row>
    <row r="32" spans="1:22" ht="5.0999999999999996" customHeight="1">
      <c r="A32" s="32"/>
      <c r="B32" s="8"/>
      <c r="C32" s="51"/>
      <c r="D32" s="79"/>
      <c r="E32" s="79"/>
      <c r="F32" s="80"/>
      <c r="G32" s="80"/>
      <c r="H32" s="80"/>
      <c r="I32" s="80"/>
      <c r="J32" s="80"/>
      <c r="K32" s="67"/>
      <c r="L32" s="67"/>
      <c r="M32" s="67"/>
      <c r="N32" s="67"/>
      <c r="O32" s="67"/>
      <c r="P32" s="67"/>
      <c r="Q32" s="67"/>
      <c r="R32" s="67"/>
      <c r="S32" s="67"/>
      <c r="T32" s="68"/>
      <c r="U32" s="68"/>
      <c r="V32" s="68"/>
    </row>
    <row r="33" spans="1:22" ht="20.100000000000001" customHeight="1">
      <c r="A33" s="32"/>
      <c r="B33" s="8"/>
      <c r="C33" s="30"/>
      <c r="D33" s="298" t="s">
        <v>173</v>
      </c>
      <c r="E33" s="298"/>
      <c r="F33" s="298"/>
      <c r="G33" s="298"/>
      <c r="H33" s="298"/>
      <c r="I33" s="298"/>
      <c r="J33" s="298"/>
      <c r="K33" s="298"/>
      <c r="L33" s="82"/>
      <c r="M33" s="37" t="s">
        <v>170</v>
      </c>
      <c r="N33" s="37"/>
      <c r="O33" s="82"/>
      <c r="P33" s="394" t="s">
        <v>171</v>
      </c>
      <c r="Q33" s="395"/>
      <c r="R33" s="37"/>
      <c r="S33" s="82"/>
      <c r="T33" s="396" t="s">
        <v>172</v>
      </c>
      <c r="U33" s="397"/>
      <c r="V33" s="397"/>
    </row>
    <row r="34" spans="1:22" ht="9.9499999999999993" customHeight="1">
      <c r="A34" s="32"/>
      <c r="B34" s="8"/>
      <c r="C34" s="30"/>
      <c r="D34" s="30"/>
      <c r="E34" s="30"/>
      <c r="F34" s="30"/>
      <c r="G34" s="30"/>
      <c r="H34" s="30"/>
      <c r="I34" s="30"/>
      <c r="J34" s="30"/>
      <c r="K34" s="3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</row>
    <row r="35" spans="1:22" ht="20.100000000000001" customHeight="1">
      <c r="A35" s="32"/>
      <c r="B35" s="8"/>
      <c r="C35" s="30"/>
      <c r="D35" s="298" t="s">
        <v>183</v>
      </c>
      <c r="E35" s="298"/>
      <c r="F35" s="298"/>
      <c r="G35" s="298"/>
      <c r="H35" s="298"/>
      <c r="I35" s="298"/>
      <c r="J35" s="298"/>
      <c r="K35" s="298"/>
      <c r="L35" s="298"/>
      <c r="M35" s="37"/>
      <c r="N35" s="37"/>
      <c r="O35" s="37"/>
      <c r="P35" s="37"/>
      <c r="Q35" s="37"/>
      <c r="R35" s="37"/>
      <c r="S35" s="37"/>
      <c r="T35" s="37"/>
      <c r="U35" s="37"/>
      <c r="V35" s="37"/>
    </row>
    <row r="36" spans="1:22" ht="20.100000000000001" customHeight="1">
      <c r="A36" s="32"/>
      <c r="B36" s="8"/>
      <c r="C36" s="30"/>
      <c r="D36" s="81" t="s">
        <v>165</v>
      </c>
      <c r="E36" s="393" t="str">
        <f>"รายงานผลการประเมินตนเอง  (SAR) ประจำปีการศึกษา " &amp; ปก!N9</f>
        <v>รายงานผลการประเมินตนเอง  (SAR) ประจำปีการศึกษา 2562</v>
      </c>
      <c r="F36" s="393"/>
      <c r="G36" s="393"/>
      <c r="H36" s="393"/>
      <c r="I36" s="393"/>
      <c r="J36" s="393"/>
      <c r="K36" s="393"/>
      <c r="L36" s="393"/>
      <c r="M36" s="393"/>
      <c r="N36" s="393"/>
      <c r="O36" s="393"/>
      <c r="P36" s="393"/>
      <c r="Q36" s="393"/>
      <c r="R36" s="393"/>
      <c r="S36" s="393"/>
      <c r="T36" s="393"/>
      <c r="U36" s="393"/>
      <c r="V36" s="393"/>
    </row>
    <row r="37" spans="1:22" ht="20.100000000000001" customHeight="1">
      <c r="A37" s="32"/>
      <c r="B37" s="8"/>
      <c r="C37" s="30"/>
      <c r="D37" s="81" t="s">
        <v>166</v>
      </c>
      <c r="E37" s="393" t="s">
        <v>368</v>
      </c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</row>
    <row r="38" spans="1:22" ht="20.100000000000001" customHeight="1">
      <c r="A38" s="32"/>
      <c r="B38" s="8"/>
      <c r="C38" s="30"/>
      <c r="D38" s="81" t="s">
        <v>167</v>
      </c>
      <c r="E38" s="393"/>
      <c r="F38" s="393"/>
      <c r="G38" s="393"/>
      <c r="H38" s="393"/>
      <c r="I38" s="393"/>
      <c r="J38" s="393"/>
      <c r="K38" s="393"/>
      <c r="L38" s="393"/>
      <c r="M38" s="393"/>
      <c r="N38" s="393"/>
      <c r="O38" s="393"/>
      <c r="P38" s="393"/>
      <c r="Q38" s="393"/>
      <c r="R38" s="393"/>
      <c r="S38" s="393"/>
      <c r="T38" s="393"/>
      <c r="U38" s="393"/>
      <c r="V38" s="393"/>
    </row>
    <row r="39" spans="1:22" ht="20.100000000000001" customHeight="1">
      <c r="A39" s="32"/>
      <c r="B39" s="8"/>
      <c r="C39" s="30"/>
      <c r="D39" s="79"/>
      <c r="E39" s="79"/>
      <c r="F39" s="80"/>
      <c r="G39" s="80"/>
      <c r="H39" s="80"/>
      <c r="I39" s="80"/>
      <c r="J39" s="80"/>
      <c r="K39" s="67"/>
      <c r="L39" s="67"/>
      <c r="M39" s="67"/>
      <c r="N39" s="67"/>
      <c r="O39" s="67"/>
      <c r="P39" s="67"/>
      <c r="Q39" s="67"/>
      <c r="R39" s="67"/>
      <c r="S39" s="67"/>
      <c r="T39" s="68"/>
      <c r="U39" s="68"/>
      <c r="V39" s="68"/>
    </row>
    <row r="40" spans="1:22" ht="20.100000000000001" customHeight="1">
      <c r="A40" s="32"/>
      <c r="B40" s="8"/>
      <c r="C40" s="30"/>
      <c r="D40" s="298" t="s">
        <v>173</v>
      </c>
      <c r="E40" s="298"/>
      <c r="F40" s="298"/>
      <c r="G40" s="298"/>
      <c r="H40" s="298"/>
      <c r="I40" s="298"/>
      <c r="J40" s="298"/>
      <c r="K40" s="298"/>
      <c r="L40" s="82" t="s">
        <v>31</v>
      </c>
      <c r="M40" s="37" t="s">
        <v>170</v>
      </c>
      <c r="N40" s="37"/>
      <c r="O40" s="82"/>
      <c r="P40" s="394" t="s">
        <v>171</v>
      </c>
      <c r="Q40" s="395"/>
      <c r="R40" s="37"/>
      <c r="S40" s="82"/>
      <c r="T40" s="396" t="s">
        <v>172</v>
      </c>
      <c r="U40" s="397"/>
      <c r="V40" s="397"/>
    </row>
    <row r="41" spans="1:22" ht="20.100000000000001" customHeight="1">
      <c r="A41" s="32"/>
      <c r="B41" s="8"/>
      <c r="C41" s="51"/>
      <c r="D41" s="51"/>
      <c r="E41" s="51"/>
      <c r="F41" s="51"/>
      <c r="G41" s="51"/>
      <c r="H41" s="51"/>
      <c r="I41" s="51"/>
      <c r="J41" s="51"/>
      <c r="K41" s="51"/>
      <c r="L41" s="69"/>
      <c r="M41" s="69"/>
      <c r="N41" s="69"/>
      <c r="O41" s="69"/>
      <c r="P41" s="69"/>
      <c r="Q41" s="70"/>
      <c r="R41" s="70"/>
      <c r="S41" s="70"/>
      <c r="T41" s="70"/>
      <c r="U41" s="70"/>
      <c r="V41" s="70"/>
    </row>
  </sheetData>
  <mergeCells count="46">
    <mergeCell ref="C2:V2"/>
    <mergeCell ref="D3:G3"/>
    <mergeCell ref="F17:V17"/>
    <mergeCell ref="E13:I13"/>
    <mergeCell ref="J13:P13"/>
    <mergeCell ref="E14:J14"/>
    <mergeCell ref="D10:K10"/>
    <mergeCell ref="P10:Q10"/>
    <mergeCell ref="T10:V10"/>
    <mergeCell ref="D12:L12"/>
    <mergeCell ref="E4:V4"/>
    <mergeCell ref="E5:V5"/>
    <mergeCell ref="E6:V6"/>
    <mergeCell ref="E7:V7"/>
    <mergeCell ref="E8:V8"/>
    <mergeCell ref="K14:P14"/>
    <mergeCell ref="E15:K15"/>
    <mergeCell ref="L15:M15"/>
    <mergeCell ref="N15:Q15"/>
    <mergeCell ref="E16:K16"/>
    <mergeCell ref="L16:M16"/>
    <mergeCell ref="N16:Q16"/>
    <mergeCell ref="E31:V31"/>
    <mergeCell ref="T19:V19"/>
    <mergeCell ref="E22:V22"/>
    <mergeCell ref="E23:V23"/>
    <mergeCell ref="E24:V24"/>
    <mergeCell ref="D26:K26"/>
    <mergeCell ref="D21:L21"/>
    <mergeCell ref="D19:K19"/>
    <mergeCell ref="P19:Q19"/>
    <mergeCell ref="P26:Q26"/>
    <mergeCell ref="T26:V26"/>
    <mergeCell ref="D28:L28"/>
    <mergeCell ref="E29:V29"/>
    <mergeCell ref="E30:V30"/>
    <mergeCell ref="E38:V38"/>
    <mergeCell ref="D40:K40"/>
    <mergeCell ref="P40:Q40"/>
    <mergeCell ref="T40:V40"/>
    <mergeCell ref="D33:K33"/>
    <mergeCell ref="P33:Q33"/>
    <mergeCell ref="T33:V33"/>
    <mergeCell ref="D35:L35"/>
    <mergeCell ref="E36:V36"/>
    <mergeCell ref="E37:V37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L10 O10 S10 L19 O19 S19 L26 O26 S26 L33 O33 S33 L40 O40 S40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zoomScaleNormal="100" workbookViewId="0">
      <selection activeCell="O10" sqref="O10:P10"/>
    </sheetView>
  </sheetViews>
  <sheetFormatPr defaultColWidth="3.625" defaultRowHeight="20.100000000000001" customHeight="1"/>
  <cols>
    <col min="1" max="16384" width="3.625" style="33"/>
  </cols>
  <sheetData>
    <row r="1" spans="1:22" ht="20.100000000000001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8">
        <v>11</v>
      </c>
    </row>
    <row r="2" spans="1:22" ht="20.100000000000001" customHeight="1">
      <c r="A2" s="46"/>
      <c r="B2" s="287" t="s">
        <v>636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</row>
    <row r="3" spans="1:22" ht="20.100000000000001" customHeight="1">
      <c r="A3" s="8"/>
      <c r="B3" s="409" t="s">
        <v>184</v>
      </c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</row>
    <row r="4" spans="1:22" ht="5.0999999999999996" customHeight="1">
      <c r="A4" s="8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 ht="21.95" customHeight="1">
      <c r="A5" s="8"/>
      <c r="B5" s="288" t="s">
        <v>65</v>
      </c>
      <c r="C5" s="288" t="s">
        <v>185</v>
      </c>
      <c r="D5" s="288"/>
      <c r="E5" s="288"/>
      <c r="F5" s="288"/>
      <c r="G5" s="288"/>
      <c r="H5" s="288"/>
      <c r="I5" s="288"/>
      <c r="J5" s="288"/>
      <c r="K5" s="288"/>
      <c r="L5" s="288"/>
      <c r="M5" s="360" t="s">
        <v>186</v>
      </c>
      <c r="N5" s="360"/>
      <c r="O5" s="360"/>
      <c r="P5" s="360"/>
      <c r="Q5" s="360"/>
      <c r="R5" s="360"/>
      <c r="S5" s="360"/>
      <c r="T5" s="360"/>
      <c r="U5" s="360"/>
      <c r="V5" s="360"/>
    </row>
    <row r="6" spans="1:22" ht="39.950000000000003" customHeight="1">
      <c r="A6" s="8"/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354" t="s">
        <v>137</v>
      </c>
      <c r="N6" s="354"/>
      <c r="O6" s="354" t="s">
        <v>143</v>
      </c>
      <c r="P6" s="354"/>
      <c r="Q6" s="354" t="s">
        <v>144</v>
      </c>
      <c r="R6" s="354"/>
      <c r="S6" s="354" t="s">
        <v>145</v>
      </c>
      <c r="T6" s="354"/>
      <c r="U6" s="354" t="s">
        <v>146</v>
      </c>
      <c r="V6" s="354"/>
    </row>
    <row r="7" spans="1:22" ht="20.100000000000001" customHeight="1">
      <c r="A7" s="8"/>
      <c r="B7" s="83">
        <v>1</v>
      </c>
      <c r="C7" s="406" t="s">
        <v>199</v>
      </c>
      <c r="D7" s="407"/>
      <c r="E7" s="407"/>
      <c r="F7" s="407"/>
      <c r="G7" s="407"/>
      <c r="H7" s="407"/>
      <c r="I7" s="407"/>
      <c r="J7" s="407"/>
      <c r="K7" s="407"/>
      <c r="L7" s="408"/>
      <c r="M7" s="335">
        <v>37</v>
      </c>
      <c r="N7" s="337"/>
      <c r="O7" s="335">
        <v>20</v>
      </c>
      <c r="P7" s="337"/>
      <c r="Q7" s="335">
        <v>30</v>
      </c>
      <c r="R7" s="337"/>
      <c r="S7" s="335">
        <v>10</v>
      </c>
      <c r="T7" s="337"/>
      <c r="U7" s="335">
        <v>10</v>
      </c>
      <c r="V7" s="337"/>
    </row>
    <row r="8" spans="1:22" ht="20.100000000000001" customHeight="1">
      <c r="A8" s="8"/>
      <c r="B8" s="83">
        <f>B7+1</f>
        <v>2</v>
      </c>
      <c r="C8" s="406" t="s">
        <v>198</v>
      </c>
      <c r="D8" s="407"/>
      <c r="E8" s="407"/>
      <c r="F8" s="407"/>
      <c r="G8" s="407"/>
      <c r="H8" s="407"/>
      <c r="I8" s="407"/>
      <c r="J8" s="407"/>
      <c r="K8" s="407"/>
      <c r="L8" s="408"/>
      <c r="M8" s="335">
        <v>15</v>
      </c>
      <c r="N8" s="337"/>
      <c r="O8" s="335">
        <v>30</v>
      </c>
      <c r="P8" s="337"/>
      <c r="Q8" s="335">
        <v>42</v>
      </c>
      <c r="R8" s="337"/>
      <c r="S8" s="335">
        <v>20</v>
      </c>
      <c r="T8" s="337"/>
      <c r="U8" s="335">
        <v>10</v>
      </c>
      <c r="V8" s="337"/>
    </row>
    <row r="9" spans="1:22" ht="20.100000000000001" customHeight="1">
      <c r="A9" s="8"/>
      <c r="B9" s="83">
        <f t="shared" ref="B9:B26" si="0">B8+1</f>
        <v>3</v>
      </c>
      <c r="C9" s="406" t="s">
        <v>197</v>
      </c>
      <c r="D9" s="407"/>
      <c r="E9" s="407"/>
      <c r="F9" s="407"/>
      <c r="G9" s="407"/>
      <c r="H9" s="407"/>
      <c r="I9" s="407"/>
      <c r="J9" s="407"/>
      <c r="K9" s="407"/>
      <c r="L9" s="408"/>
      <c r="M9" s="335">
        <v>20</v>
      </c>
      <c r="N9" s="337"/>
      <c r="O9" s="335">
        <v>42</v>
      </c>
      <c r="P9" s="337"/>
      <c r="Q9" s="335">
        <v>24</v>
      </c>
      <c r="R9" s="337"/>
      <c r="S9" s="335">
        <v>12</v>
      </c>
      <c r="T9" s="337"/>
      <c r="U9" s="335">
        <v>9</v>
      </c>
      <c r="V9" s="337"/>
    </row>
    <row r="10" spans="1:22" ht="39.950000000000003" customHeight="1">
      <c r="A10" s="8"/>
      <c r="B10" s="83">
        <f t="shared" si="0"/>
        <v>4</v>
      </c>
      <c r="C10" s="403" t="s">
        <v>196</v>
      </c>
      <c r="D10" s="404"/>
      <c r="E10" s="404"/>
      <c r="F10" s="404"/>
      <c r="G10" s="404"/>
      <c r="H10" s="404"/>
      <c r="I10" s="404"/>
      <c r="J10" s="404"/>
      <c r="K10" s="404"/>
      <c r="L10" s="405"/>
      <c r="M10" s="335">
        <v>47</v>
      </c>
      <c r="N10" s="337"/>
      <c r="O10" s="335">
        <v>21</v>
      </c>
      <c r="P10" s="337"/>
      <c r="Q10" s="335">
        <v>17</v>
      </c>
      <c r="R10" s="337"/>
      <c r="S10" s="335">
        <v>14</v>
      </c>
      <c r="T10" s="337"/>
      <c r="U10" s="335">
        <v>8</v>
      </c>
      <c r="V10" s="337"/>
    </row>
    <row r="11" spans="1:22" ht="20.100000000000001" customHeight="1">
      <c r="A11" s="8"/>
      <c r="B11" s="83">
        <f t="shared" si="0"/>
        <v>5</v>
      </c>
      <c r="C11" s="406" t="s">
        <v>195</v>
      </c>
      <c r="D11" s="407"/>
      <c r="E11" s="407"/>
      <c r="F11" s="407"/>
      <c r="G11" s="407"/>
      <c r="H11" s="407"/>
      <c r="I11" s="407"/>
      <c r="J11" s="407"/>
      <c r="K11" s="407"/>
      <c r="L11" s="408"/>
      <c r="M11" s="335">
        <v>54</v>
      </c>
      <c r="N11" s="337"/>
      <c r="O11" s="335">
        <v>34</v>
      </c>
      <c r="P11" s="337"/>
      <c r="Q11" s="335">
        <v>14</v>
      </c>
      <c r="R11" s="337"/>
      <c r="S11" s="335">
        <v>4</v>
      </c>
      <c r="T11" s="337"/>
      <c r="U11" s="335">
        <v>1</v>
      </c>
      <c r="V11" s="337"/>
    </row>
    <row r="12" spans="1:22" ht="39.950000000000003" customHeight="1">
      <c r="A12" s="8"/>
      <c r="B12" s="83">
        <f t="shared" si="0"/>
        <v>6</v>
      </c>
      <c r="C12" s="403" t="s">
        <v>194</v>
      </c>
      <c r="D12" s="404"/>
      <c r="E12" s="404"/>
      <c r="F12" s="404"/>
      <c r="G12" s="404"/>
      <c r="H12" s="404"/>
      <c r="I12" s="404"/>
      <c r="J12" s="404"/>
      <c r="K12" s="404"/>
      <c r="L12" s="405"/>
      <c r="M12" s="335">
        <v>21</v>
      </c>
      <c r="N12" s="337"/>
      <c r="O12" s="335">
        <v>37</v>
      </c>
      <c r="P12" s="337"/>
      <c r="Q12" s="335">
        <v>39</v>
      </c>
      <c r="R12" s="337"/>
      <c r="S12" s="335">
        <v>8</v>
      </c>
      <c r="T12" s="337"/>
      <c r="U12" s="335">
        <v>2</v>
      </c>
      <c r="V12" s="337"/>
    </row>
    <row r="13" spans="1:22" ht="39.950000000000003" customHeight="1">
      <c r="A13" s="8"/>
      <c r="B13" s="83">
        <f t="shared" si="0"/>
        <v>7</v>
      </c>
      <c r="C13" s="403" t="s">
        <v>193</v>
      </c>
      <c r="D13" s="404"/>
      <c r="E13" s="404"/>
      <c r="F13" s="404"/>
      <c r="G13" s="404"/>
      <c r="H13" s="404"/>
      <c r="I13" s="404"/>
      <c r="J13" s="404"/>
      <c r="K13" s="404"/>
      <c r="L13" s="405"/>
      <c r="M13" s="335">
        <v>39</v>
      </c>
      <c r="N13" s="337"/>
      <c r="O13" s="335">
        <v>53</v>
      </c>
      <c r="P13" s="337"/>
      <c r="Q13" s="335">
        <v>10</v>
      </c>
      <c r="R13" s="337"/>
      <c r="S13" s="335">
        <v>4</v>
      </c>
      <c r="T13" s="337"/>
      <c r="U13" s="335">
        <v>1</v>
      </c>
      <c r="V13" s="337"/>
    </row>
    <row r="14" spans="1:22" ht="39.950000000000003" customHeight="1">
      <c r="A14" s="8"/>
      <c r="B14" s="83">
        <f t="shared" si="0"/>
        <v>8</v>
      </c>
      <c r="C14" s="403" t="s">
        <v>192</v>
      </c>
      <c r="D14" s="404"/>
      <c r="E14" s="404"/>
      <c r="F14" s="404"/>
      <c r="G14" s="404"/>
      <c r="H14" s="404"/>
      <c r="I14" s="404"/>
      <c r="J14" s="404"/>
      <c r="K14" s="404"/>
      <c r="L14" s="405"/>
      <c r="M14" s="335">
        <v>28</v>
      </c>
      <c r="N14" s="337"/>
      <c r="O14" s="335">
        <v>39</v>
      </c>
      <c r="P14" s="337"/>
      <c r="Q14" s="335">
        <v>34</v>
      </c>
      <c r="R14" s="337"/>
      <c r="S14" s="335">
        <v>4</v>
      </c>
      <c r="T14" s="337"/>
      <c r="U14" s="335">
        <v>2</v>
      </c>
      <c r="V14" s="337"/>
    </row>
    <row r="15" spans="1:22" ht="39.950000000000003" customHeight="1">
      <c r="A15" s="8"/>
      <c r="B15" s="83">
        <f t="shared" si="0"/>
        <v>9</v>
      </c>
      <c r="C15" s="403" t="s">
        <v>191</v>
      </c>
      <c r="D15" s="404"/>
      <c r="E15" s="404"/>
      <c r="F15" s="404"/>
      <c r="G15" s="404"/>
      <c r="H15" s="404"/>
      <c r="I15" s="404"/>
      <c r="J15" s="404"/>
      <c r="K15" s="404"/>
      <c r="L15" s="405"/>
      <c r="M15" s="335">
        <v>47</v>
      </c>
      <c r="N15" s="337"/>
      <c r="O15" s="335">
        <v>49</v>
      </c>
      <c r="P15" s="337"/>
      <c r="Q15" s="335">
        <v>10</v>
      </c>
      <c r="R15" s="337"/>
      <c r="S15" s="335">
        <v>1</v>
      </c>
      <c r="T15" s="337"/>
      <c r="U15" s="335">
        <v>0</v>
      </c>
      <c r="V15" s="337"/>
    </row>
    <row r="16" spans="1:22" ht="20.100000000000001" customHeight="1">
      <c r="A16" s="8"/>
      <c r="B16" s="83">
        <f t="shared" si="0"/>
        <v>10</v>
      </c>
      <c r="C16" s="406" t="s">
        <v>190</v>
      </c>
      <c r="D16" s="407"/>
      <c r="E16" s="407"/>
      <c r="F16" s="407"/>
      <c r="G16" s="407"/>
      <c r="H16" s="407"/>
      <c r="I16" s="407"/>
      <c r="J16" s="407"/>
      <c r="K16" s="407"/>
      <c r="L16" s="408"/>
      <c r="M16" s="335">
        <v>20</v>
      </c>
      <c r="N16" s="337"/>
      <c r="O16" s="335">
        <v>34</v>
      </c>
      <c r="P16" s="337"/>
      <c r="Q16" s="335">
        <v>42</v>
      </c>
      <c r="R16" s="337"/>
      <c r="S16" s="335">
        <v>10</v>
      </c>
      <c r="T16" s="337"/>
      <c r="U16" s="335">
        <v>1</v>
      </c>
      <c r="V16" s="337"/>
    </row>
    <row r="17" spans="1:22" ht="39.950000000000003" customHeight="1">
      <c r="A17" s="8"/>
      <c r="B17" s="83">
        <f t="shared" si="0"/>
        <v>11</v>
      </c>
      <c r="C17" s="403" t="s">
        <v>189</v>
      </c>
      <c r="D17" s="404"/>
      <c r="E17" s="404"/>
      <c r="F17" s="404"/>
      <c r="G17" s="404"/>
      <c r="H17" s="404"/>
      <c r="I17" s="404"/>
      <c r="J17" s="404"/>
      <c r="K17" s="404"/>
      <c r="L17" s="405"/>
      <c r="M17" s="335">
        <v>24</v>
      </c>
      <c r="N17" s="337"/>
      <c r="O17" s="335">
        <v>46</v>
      </c>
      <c r="P17" s="337"/>
      <c r="Q17" s="335">
        <v>27</v>
      </c>
      <c r="R17" s="337"/>
      <c r="S17" s="335">
        <v>6</v>
      </c>
      <c r="T17" s="337"/>
      <c r="U17" s="335">
        <v>4</v>
      </c>
      <c r="V17" s="337"/>
    </row>
    <row r="18" spans="1:22" ht="19.5" customHeight="1">
      <c r="A18" s="8"/>
      <c r="B18" s="83">
        <f t="shared" si="0"/>
        <v>12</v>
      </c>
      <c r="C18" s="403" t="s">
        <v>188</v>
      </c>
      <c r="D18" s="404"/>
      <c r="E18" s="404"/>
      <c r="F18" s="404"/>
      <c r="G18" s="404"/>
      <c r="H18" s="404"/>
      <c r="I18" s="404"/>
      <c r="J18" s="404"/>
      <c r="K18" s="404"/>
      <c r="L18" s="405"/>
      <c r="M18" s="335">
        <v>38</v>
      </c>
      <c r="N18" s="337"/>
      <c r="O18" s="335">
        <v>52</v>
      </c>
      <c r="P18" s="337"/>
      <c r="Q18" s="335">
        <v>10</v>
      </c>
      <c r="R18" s="337"/>
      <c r="S18" s="335">
        <v>4</v>
      </c>
      <c r="T18" s="337"/>
      <c r="U18" s="335">
        <v>3</v>
      </c>
      <c r="V18" s="337"/>
    </row>
    <row r="19" spans="1:22" ht="19.5" customHeight="1">
      <c r="A19" s="8"/>
      <c r="B19" s="83">
        <f t="shared" si="0"/>
        <v>13</v>
      </c>
      <c r="C19" s="403" t="s">
        <v>200</v>
      </c>
      <c r="D19" s="404"/>
      <c r="E19" s="404"/>
      <c r="F19" s="404"/>
      <c r="G19" s="404"/>
      <c r="H19" s="404"/>
      <c r="I19" s="404"/>
      <c r="J19" s="404"/>
      <c r="K19" s="404"/>
      <c r="L19" s="405"/>
      <c r="M19" s="335">
        <v>46</v>
      </c>
      <c r="N19" s="337"/>
      <c r="O19" s="335">
        <v>37</v>
      </c>
      <c r="P19" s="337"/>
      <c r="Q19" s="335">
        <v>15</v>
      </c>
      <c r="R19" s="337"/>
      <c r="S19" s="335">
        <v>7</v>
      </c>
      <c r="T19" s="337"/>
      <c r="U19" s="335">
        <v>2</v>
      </c>
      <c r="V19" s="337"/>
    </row>
    <row r="20" spans="1:22" ht="39.950000000000003" customHeight="1">
      <c r="A20" s="32"/>
      <c r="B20" s="83">
        <f t="shared" si="0"/>
        <v>14</v>
      </c>
      <c r="C20" s="403" t="s">
        <v>201</v>
      </c>
      <c r="D20" s="404"/>
      <c r="E20" s="404"/>
      <c r="F20" s="404"/>
      <c r="G20" s="404"/>
      <c r="H20" s="404"/>
      <c r="I20" s="404"/>
      <c r="J20" s="404"/>
      <c r="K20" s="404"/>
      <c r="L20" s="405"/>
      <c r="M20" s="335">
        <v>35</v>
      </c>
      <c r="N20" s="337"/>
      <c r="O20" s="335">
        <v>59</v>
      </c>
      <c r="P20" s="337"/>
      <c r="Q20" s="335">
        <v>8</v>
      </c>
      <c r="R20" s="337"/>
      <c r="S20" s="335">
        <v>4</v>
      </c>
      <c r="T20" s="337"/>
      <c r="U20" s="335">
        <v>1</v>
      </c>
      <c r="V20" s="337"/>
    </row>
    <row r="21" spans="1:22" ht="20.100000000000001" customHeight="1">
      <c r="A21" s="8"/>
      <c r="B21" s="83">
        <f t="shared" si="0"/>
        <v>15</v>
      </c>
      <c r="C21" s="403" t="s">
        <v>202</v>
      </c>
      <c r="D21" s="404"/>
      <c r="E21" s="404"/>
      <c r="F21" s="404"/>
      <c r="G21" s="404"/>
      <c r="H21" s="404"/>
      <c r="I21" s="404"/>
      <c r="J21" s="404"/>
      <c r="K21" s="404"/>
      <c r="L21" s="405"/>
      <c r="M21" s="335">
        <v>39</v>
      </c>
      <c r="N21" s="337"/>
      <c r="O21" s="335">
        <v>41</v>
      </c>
      <c r="P21" s="337"/>
      <c r="Q21" s="335">
        <v>25</v>
      </c>
      <c r="R21" s="337"/>
      <c r="S21" s="335">
        <v>1</v>
      </c>
      <c r="T21" s="337"/>
      <c r="U21" s="335">
        <v>1</v>
      </c>
      <c r="V21" s="337"/>
    </row>
    <row r="22" spans="1:22" ht="20.100000000000001" customHeight="1">
      <c r="A22" s="8"/>
      <c r="B22" s="83">
        <f t="shared" si="0"/>
        <v>16</v>
      </c>
      <c r="C22" s="403" t="s">
        <v>203</v>
      </c>
      <c r="D22" s="404"/>
      <c r="E22" s="404"/>
      <c r="F22" s="404"/>
      <c r="G22" s="404"/>
      <c r="H22" s="404"/>
      <c r="I22" s="404"/>
      <c r="J22" s="404"/>
      <c r="K22" s="404"/>
      <c r="L22" s="405"/>
      <c r="M22" s="335">
        <v>21</v>
      </c>
      <c r="N22" s="337"/>
      <c r="O22" s="335">
        <v>34</v>
      </c>
      <c r="P22" s="337"/>
      <c r="Q22" s="335">
        <v>46</v>
      </c>
      <c r="R22" s="337"/>
      <c r="S22" s="335">
        <v>4</v>
      </c>
      <c r="T22" s="337"/>
      <c r="U22" s="335">
        <v>2</v>
      </c>
      <c r="V22" s="337"/>
    </row>
    <row r="23" spans="1:22" ht="39.950000000000003" customHeight="1">
      <c r="A23" s="32"/>
      <c r="B23" s="83">
        <f t="shared" si="0"/>
        <v>17</v>
      </c>
      <c r="C23" s="403" t="s">
        <v>204</v>
      </c>
      <c r="D23" s="404"/>
      <c r="E23" s="404"/>
      <c r="F23" s="404"/>
      <c r="G23" s="404"/>
      <c r="H23" s="404"/>
      <c r="I23" s="404"/>
      <c r="J23" s="404"/>
      <c r="K23" s="404"/>
      <c r="L23" s="405"/>
      <c r="M23" s="335">
        <v>32</v>
      </c>
      <c r="N23" s="337"/>
      <c r="O23" s="335">
        <v>49</v>
      </c>
      <c r="P23" s="337"/>
      <c r="Q23" s="335">
        <v>22</v>
      </c>
      <c r="R23" s="337"/>
      <c r="S23" s="335">
        <v>3</v>
      </c>
      <c r="T23" s="337"/>
      <c r="U23" s="335">
        <v>1</v>
      </c>
      <c r="V23" s="337"/>
    </row>
    <row r="24" spans="1:22" ht="20.100000000000001" customHeight="1">
      <c r="A24" s="32"/>
      <c r="B24" s="83">
        <f t="shared" si="0"/>
        <v>18</v>
      </c>
      <c r="C24" s="403" t="s">
        <v>205</v>
      </c>
      <c r="D24" s="404"/>
      <c r="E24" s="404"/>
      <c r="F24" s="404"/>
      <c r="G24" s="404"/>
      <c r="H24" s="404"/>
      <c r="I24" s="404"/>
      <c r="J24" s="404"/>
      <c r="K24" s="404"/>
      <c r="L24" s="405"/>
      <c r="M24" s="335">
        <v>62</v>
      </c>
      <c r="N24" s="337"/>
      <c r="O24" s="335">
        <v>37</v>
      </c>
      <c r="P24" s="337"/>
      <c r="Q24" s="335">
        <v>6</v>
      </c>
      <c r="R24" s="337"/>
      <c r="S24" s="335">
        <v>2</v>
      </c>
      <c r="T24" s="337"/>
      <c r="U24" s="335">
        <v>0</v>
      </c>
      <c r="V24" s="337"/>
    </row>
    <row r="25" spans="1:22" ht="20.100000000000001" customHeight="1">
      <c r="A25" s="32"/>
      <c r="B25" s="83">
        <f t="shared" si="0"/>
        <v>19</v>
      </c>
      <c r="C25" s="403" t="s">
        <v>206</v>
      </c>
      <c r="D25" s="404"/>
      <c r="E25" s="404"/>
      <c r="F25" s="404"/>
      <c r="G25" s="404"/>
      <c r="H25" s="404"/>
      <c r="I25" s="404"/>
      <c r="J25" s="404"/>
      <c r="K25" s="404"/>
      <c r="L25" s="405"/>
      <c r="M25" s="335">
        <v>45</v>
      </c>
      <c r="N25" s="337"/>
      <c r="O25" s="335">
        <v>58</v>
      </c>
      <c r="P25" s="337"/>
      <c r="Q25" s="335">
        <v>4</v>
      </c>
      <c r="R25" s="337"/>
      <c r="S25" s="335">
        <v>0</v>
      </c>
      <c r="T25" s="337"/>
      <c r="U25" s="335">
        <v>0</v>
      </c>
      <c r="V25" s="337"/>
    </row>
    <row r="26" spans="1:22" ht="20.100000000000001" customHeight="1">
      <c r="A26" s="32"/>
      <c r="B26" s="83">
        <f t="shared" si="0"/>
        <v>20</v>
      </c>
      <c r="C26" s="403" t="s">
        <v>187</v>
      </c>
      <c r="D26" s="404"/>
      <c r="E26" s="404"/>
      <c r="F26" s="404"/>
      <c r="G26" s="404"/>
      <c r="H26" s="404"/>
      <c r="I26" s="404"/>
      <c r="J26" s="404"/>
      <c r="K26" s="404"/>
      <c r="L26" s="405"/>
      <c r="M26" s="335">
        <v>55</v>
      </c>
      <c r="N26" s="337"/>
      <c r="O26" s="335">
        <v>43</v>
      </c>
      <c r="P26" s="337"/>
      <c r="Q26" s="335">
        <v>6</v>
      </c>
      <c r="R26" s="337"/>
      <c r="S26" s="335">
        <v>3</v>
      </c>
      <c r="T26" s="337"/>
      <c r="U26" s="335">
        <v>1</v>
      </c>
      <c r="V26" s="337"/>
    </row>
    <row r="27" spans="1:22" ht="23.25" customHeight="1">
      <c r="A27" s="32"/>
      <c r="B27" s="399" t="s">
        <v>207</v>
      </c>
      <c r="C27" s="399"/>
      <c r="D27" s="399"/>
      <c r="E27" s="399"/>
      <c r="F27" s="399"/>
      <c r="G27" s="399"/>
      <c r="H27" s="399"/>
      <c r="I27" s="399"/>
      <c r="J27" s="399"/>
      <c r="K27" s="399"/>
      <c r="L27" s="399"/>
      <c r="M27" s="399"/>
      <c r="N27" s="399"/>
      <c r="O27" s="399"/>
      <c r="P27" s="399"/>
      <c r="Q27" s="399"/>
      <c r="R27" s="399"/>
      <c r="S27" s="399"/>
      <c r="T27" s="399"/>
      <c r="U27" s="399"/>
      <c r="V27" s="399"/>
    </row>
    <row r="28" spans="1:22" ht="3" customHeight="1">
      <c r="A28" s="32"/>
      <c r="B28" s="8"/>
      <c r="C28" s="51"/>
      <c r="D28" s="8"/>
      <c r="E28" s="8"/>
      <c r="F28" s="66"/>
      <c r="G28" s="66"/>
      <c r="H28" s="66"/>
      <c r="I28" s="66"/>
      <c r="J28" s="66"/>
      <c r="K28" s="37"/>
      <c r="L28" s="37"/>
      <c r="M28" s="37"/>
      <c r="N28" s="37"/>
      <c r="O28" s="37"/>
      <c r="P28" s="37"/>
      <c r="Q28" s="37"/>
      <c r="R28" s="37"/>
      <c r="S28" s="37"/>
      <c r="T28" s="64"/>
      <c r="U28" s="64"/>
      <c r="V28" s="64"/>
    </row>
    <row r="29" spans="1:22" ht="20.100000000000001" customHeight="1">
      <c r="A29" s="32"/>
      <c r="B29" s="55"/>
      <c r="C29" s="400" t="s">
        <v>137</v>
      </c>
      <c r="D29" s="400"/>
      <c r="E29" s="8"/>
      <c r="F29" s="55" t="s">
        <v>31</v>
      </c>
      <c r="G29" s="401" t="s">
        <v>143</v>
      </c>
      <c r="H29" s="402"/>
      <c r="I29" s="66"/>
      <c r="J29" s="55"/>
      <c r="K29" s="401" t="s">
        <v>144</v>
      </c>
      <c r="L29" s="402"/>
      <c r="M29" s="402"/>
      <c r="N29" s="52"/>
      <c r="O29" s="55"/>
      <c r="P29" s="394" t="s">
        <v>145</v>
      </c>
      <c r="Q29" s="395"/>
      <c r="R29" s="85"/>
      <c r="S29" s="55"/>
      <c r="T29" s="394" t="s">
        <v>146</v>
      </c>
      <c r="U29" s="395"/>
      <c r="V29" s="395"/>
    </row>
  </sheetData>
  <mergeCells count="136">
    <mergeCell ref="C15:L15"/>
    <mergeCell ref="C10:L10"/>
    <mergeCell ref="C11:L11"/>
    <mergeCell ref="C12:L12"/>
    <mergeCell ref="B2:V2"/>
    <mergeCell ref="B3:V3"/>
    <mergeCell ref="M5:V5"/>
    <mergeCell ref="M6:N6"/>
    <mergeCell ref="O6:P6"/>
    <mergeCell ref="Q6:R6"/>
    <mergeCell ref="S6:T6"/>
    <mergeCell ref="U6:V6"/>
    <mergeCell ref="B5:B6"/>
    <mergeCell ref="C5:L6"/>
    <mergeCell ref="C7:L7"/>
    <mergeCell ref="C8:L8"/>
    <mergeCell ref="C9:L9"/>
    <mergeCell ref="O7:P7"/>
    <mergeCell ref="Q7:R7"/>
    <mergeCell ref="S7:T7"/>
    <mergeCell ref="U7:V7"/>
    <mergeCell ref="O8:P8"/>
    <mergeCell ref="Q8:R8"/>
    <mergeCell ref="S8:T8"/>
    <mergeCell ref="C22:L22"/>
    <mergeCell ref="C23:L23"/>
    <mergeCell ref="C24:L24"/>
    <mergeCell ref="C25:L25"/>
    <mergeCell ref="C26:L26"/>
    <mergeCell ref="M7:N7"/>
    <mergeCell ref="M9:N9"/>
    <mergeCell ref="M11:N11"/>
    <mergeCell ref="M13:N13"/>
    <mergeCell ref="M15:N15"/>
    <mergeCell ref="C20:L20"/>
    <mergeCell ref="C21:L21"/>
    <mergeCell ref="M17:N17"/>
    <mergeCell ref="M19:N19"/>
    <mergeCell ref="M21:N21"/>
    <mergeCell ref="M23:N23"/>
    <mergeCell ref="M25:N25"/>
    <mergeCell ref="C19:L19"/>
    <mergeCell ref="C16:L16"/>
    <mergeCell ref="C17:L17"/>
    <mergeCell ref="C18:L18"/>
    <mergeCell ref="M8:N8"/>
    <mergeCell ref="C13:L13"/>
    <mergeCell ref="C14:L14"/>
    <mergeCell ref="U8:V8"/>
    <mergeCell ref="O9:P9"/>
    <mergeCell ref="Q9:R9"/>
    <mergeCell ref="S9:T9"/>
    <mergeCell ref="U9:V9"/>
    <mergeCell ref="M10:N10"/>
    <mergeCell ref="O10:P10"/>
    <mergeCell ref="Q10:R10"/>
    <mergeCell ref="S10:T10"/>
    <mergeCell ref="U10:V10"/>
    <mergeCell ref="O11:P11"/>
    <mergeCell ref="Q11:R11"/>
    <mergeCell ref="S11:T11"/>
    <mergeCell ref="U11:V11"/>
    <mergeCell ref="M12:N12"/>
    <mergeCell ref="O12:P12"/>
    <mergeCell ref="Q12:R12"/>
    <mergeCell ref="S12:T12"/>
    <mergeCell ref="U12:V12"/>
    <mergeCell ref="O13:P13"/>
    <mergeCell ref="Q13:R13"/>
    <mergeCell ref="S13:T13"/>
    <mergeCell ref="U13:V13"/>
    <mergeCell ref="M14:N14"/>
    <mergeCell ref="O14:P14"/>
    <mergeCell ref="Q14:R14"/>
    <mergeCell ref="S14:T14"/>
    <mergeCell ref="U14:V14"/>
    <mergeCell ref="O15:P15"/>
    <mergeCell ref="Q15:R15"/>
    <mergeCell ref="S15:T15"/>
    <mergeCell ref="U15:V15"/>
    <mergeCell ref="M16:N16"/>
    <mergeCell ref="O16:P16"/>
    <mergeCell ref="Q16:R16"/>
    <mergeCell ref="S16:T16"/>
    <mergeCell ref="U16:V16"/>
    <mergeCell ref="O17:P17"/>
    <mergeCell ref="Q17:R17"/>
    <mergeCell ref="S17:T17"/>
    <mergeCell ref="U17:V17"/>
    <mergeCell ref="M18:N18"/>
    <mergeCell ref="O18:P18"/>
    <mergeCell ref="Q18:R18"/>
    <mergeCell ref="S18:T18"/>
    <mergeCell ref="U18:V18"/>
    <mergeCell ref="O19:P19"/>
    <mergeCell ref="Q19:R19"/>
    <mergeCell ref="S19:T19"/>
    <mergeCell ref="U19:V19"/>
    <mergeCell ref="M20:N20"/>
    <mergeCell ref="O20:P20"/>
    <mergeCell ref="Q20:R20"/>
    <mergeCell ref="S20:T20"/>
    <mergeCell ref="U20:V20"/>
    <mergeCell ref="O21:P21"/>
    <mergeCell ref="Q21:R21"/>
    <mergeCell ref="S21:T21"/>
    <mergeCell ref="U21:V21"/>
    <mergeCell ref="M22:N22"/>
    <mergeCell ref="O22:P22"/>
    <mergeCell ref="Q22:R22"/>
    <mergeCell ref="S22:T22"/>
    <mergeCell ref="U22:V22"/>
    <mergeCell ref="O23:P23"/>
    <mergeCell ref="Q23:R23"/>
    <mergeCell ref="S23:T23"/>
    <mergeCell ref="U23:V23"/>
    <mergeCell ref="M24:N24"/>
    <mergeCell ref="O24:P24"/>
    <mergeCell ref="Q24:R24"/>
    <mergeCell ref="S24:T24"/>
    <mergeCell ref="U24:V24"/>
    <mergeCell ref="B27:V27"/>
    <mergeCell ref="C29:D29"/>
    <mergeCell ref="G29:H29"/>
    <mergeCell ref="K29:M29"/>
    <mergeCell ref="P29:Q29"/>
    <mergeCell ref="T29:V29"/>
    <mergeCell ref="O25:P25"/>
    <mergeCell ref="Q25:R25"/>
    <mergeCell ref="S25:T25"/>
    <mergeCell ref="U25:V25"/>
    <mergeCell ref="M26:N26"/>
    <mergeCell ref="O26:P26"/>
    <mergeCell ref="Q26:R26"/>
    <mergeCell ref="S26:T26"/>
    <mergeCell ref="U26:V26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B29 F29 J29 O29 S29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opLeftCell="A31" zoomScaleNormal="100" workbookViewId="0">
      <selection activeCell="B3" sqref="B3"/>
    </sheetView>
  </sheetViews>
  <sheetFormatPr defaultColWidth="3.625" defaultRowHeight="20.100000000000001" customHeight="1"/>
  <cols>
    <col min="1" max="16384" width="3.625" style="33"/>
  </cols>
  <sheetData>
    <row r="1" spans="1:22" ht="20.100000000000001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8">
        <v>12</v>
      </c>
    </row>
    <row r="2" spans="1:22" ht="20.100000000000001" customHeight="1">
      <c r="A2" s="46"/>
      <c r="B2" s="287" t="s">
        <v>637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</row>
    <row r="3" spans="1:22" ht="20.100000000000001" customHeight="1">
      <c r="A3" s="8"/>
      <c r="B3" s="8"/>
      <c r="C3" s="298" t="s">
        <v>208</v>
      </c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</row>
    <row r="4" spans="1:22" ht="5.0999999999999996" customHeight="1">
      <c r="A4" s="8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2" ht="15" customHeight="1">
      <c r="A5" s="8"/>
      <c r="B5" s="288" t="s">
        <v>209</v>
      </c>
      <c r="C5" s="288"/>
      <c r="D5" s="288"/>
      <c r="E5" s="288"/>
      <c r="F5" s="288"/>
      <c r="G5" s="288"/>
      <c r="H5" s="288" t="s">
        <v>210</v>
      </c>
      <c r="I5" s="288"/>
      <c r="J5" s="288"/>
      <c r="K5" s="288"/>
      <c r="L5" s="288" t="s">
        <v>211</v>
      </c>
      <c r="M5" s="288"/>
      <c r="N5" s="288"/>
      <c r="O5" s="288"/>
      <c r="P5" s="288"/>
      <c r="Q5" s="288"/>
      <c r="R5" s="288"/>
      <c r="S5" s="288"/>
      <c r="T5" s="288"/>
      <c r="U5" s="288"/>
      <c r="V5" s="288"/>
    </row>
    <row r="6" spans="1:22" ht="15" customHeight="1">
      <c r="A6" s="8"/>
      <c r="B6" s="288"/>
      <c r="C6" s="288"/>
      <c r="D6" s="288"/>
      <c r="E6" s="288"/>
      <c r="F6" s="288"/>
      <c r="G6" s="288"/>
      <c r="H6" s="84">
        <v>4</v>
      </c>
      <c r="I6" s="84">
        <v>3</v>
      </c>
      <c r="J6" s="84">
        <v>2</v>
      </c>
      <c r="K6" s="84">
        <v>1</v>
      </c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</row>
    <row r="7" spans="1:22" ht="18.95" customHeight="1">
      <c r="A7" s="8"/>
      <c r="B7" s="419" t="s">
        <v>213</v>
      </c>
      <c r="C7" s="420"/>
      <c r="D7" s="420"/>
      <c r="E7" s="420"/>
      <c r="F7" s="420"/>
      <c r="G7" s="420"/>
      <c r="H7" s="92"/>
      <c r="I7" s="92"/>
      <c r="J7" s="92"/>
      <c r="K7" s="92"/>
      <c r="L7" s="410" t="s">
        <v>212</v>
      </c>
      <c r="M7" s="411"/>
      <c r="N7" s="411"/>
      <c r="O7" s="411"/>
      <c r="P7" s="411"/>
      <c r="Q7" s="411"/>
      <c r="R7" s="411"/>
      <c r="S7" s="411"/>
      <c r="T7" s="411"/>
      <c r="U7" s="411"/>
      <c r="V7" s="412"/>
    </row>
    <row r="8" spans="1:22" ht="18.95" customHeight="1">
      <c r="A8" s="8"/>
      <c r="B8" s="419" t="s">
        <v>214</v>
      </c>
      <c r="C8" s="420"/>
      <c r="D8" s="420"/>
      <c r="E8" s="420"/>
      <c r="F8" s="420"/>
      <c r="G8" s="420"/>
      <c r="H8" s="90"/>
      <c r="I8" s="90"/>
      <c r="J8" s="90"/>
      <c r="K8" s="90"/>
      <c r="L8" s="431" t="s">
        <v>219</v>
      </c>
      <c r="M8" s="413"/>
      <c r="N8" s="413"/>
      <c r="O8" s="413"/>
      <c r="P8" s="413"/>
      <c r="Q8" s="413"/>
      <c r="R8" s="413"/>
      <c r="S8" s="413"/>
      <c r="T8" s="413"/>
      <c r="U8" s="413"/>
      <c r="V8" s="414"/>
    </row>
    <row r="9" spans="1:22" ht="18.95" customHeight="1">
      <c r="A9" s="8"/>
      <c r="B9" s="415" t="s">
        <v>215</v>
      </c>
      <c r="C9" s="416"/>
      <c r="D9" s="416"/>
      <c r="E9" s="416"/>
      <c r="F9" s="416"/>
      <c r="G9" s="416"/>
      <c r="H9" s="417" t="s">
        <v>31</v>
      </c>
      <c r="I9" s="417"/>
      <c r="J9" s="417"/>
      <c r="K9" s="418"/>
      <c r="L9" s="432" t="s">
        <v>220</v>
      </c>
      <c r="M9" s="433"/>
      <c r="N9" s="433"/>
      <c r="O9" s="433"/>
      <c r="P9" s="433"/>
      <c r="Q9" s="433"/>
      <c r="R9" s="433"/>
      <c r="S9" s="433"/>
      <c r="T9" s="433"/>
      <c r="U9" s="433"/>
      <c r="V9" s="434"/>
    </row>
    <row r="10" spans="1:22" ht="18.95" customHeight="1">
      <c r="A10" s="8"/>
      <c r="B10" s="415" t="s">
        <v>216</v>
      </c>
      <c r="C10" s="416"/>
      <c r="D10" s="416"/>
      <c r="E10" s="416"/>
      <c r="F10" s="416"/>
      <c r="G10" s="416"/>
      <c r="H10" s="417"/>
      <c r="I10" s="417"/>
      <c r="J10" s="417"/>
      <c r="K10" s="418"/>
      <c r="L10" s="431" t="s">
        <v>221</v>
      </c>
      <c r="M10" s="413"/>
      <c r="N10" s="413"/>
      <c r="O10" s="413"/>
      <c r="P10" s="413"/>
      <c r="Q10" s="413"/>
      <c r="R10" s="413"/>
      <c r="S10" s="413"/>
      <c r="T10" s="413"/>
      <c r="U10" s="413"/>
      <c r="V10" s="414"/>
    </row>
    <row r="11" spans="1:22" ht="18.95" customHeight="1">
      <c r="A11" s="8"/>
      <c r="B11" s="415" t="s">
        <v>217</v>
      </c>
      <c r="C11" s="416"/>
      <c r="D11" s="416"/>
      <c r="E11" s="416"/>
      <c r="F11" s="416"/>
      <c r="G11" s="416"/>
      <c r="H11" s="90"/>
      <c r="I11" s="90"/>
      <c r="J11" s="90"/>
      <c r="K11" s="90"/>
      <c r="L11" s="431" t="s">
        <v>372</v>
      </c>
      <c r="M11" s="413"/>
      <c r="N11" s="413"/>
      <c r="O11" s="413"/>
      <c r="P11" s="413"/>
      <c r="Q11" s="413"/>
      <c r="R11" s="413"/>
      <c r="S11" s="413"/>
      <c r="T11" s="413"/>
      <c r="U11" s="413"/>
      <c r="V11" s="414"/>
    </row>
    <row r="12" spans="1:22" ht="18.95" customHeight="1">
      <c r="A12" s="8"/>
      <c r="B12" s="426" t="s">
        <v>218</v>
      </c>
      <c r="C12" s="427"/>
      <c r="D12" s="427"/>
      <c r="E12" s="427"/>
      <c r="F12" s="427"/>
      <c r="G12" s="427"/>
      <c r="H12" s="91"/>
      <c r="I12" s="91"/>
      <c r="J12" s="91"/>
      <c r="K12" s="91"/>
      <c r="L12" s="428" t="s">
        <v>222</v>
      </c>
      <c r="M12" s="429"/>
      <c r="N12" s="429"/>
      <c r="O12" s="429"/>
      <c r="P12" s="429"/>
      <c r="Q12" s="429"/>
      <c r="R12" s="429"/>
      <c r="S12" s="429"/>
      <c r="T12" s="429"/>
      <c r="U12" s="429"/>
      <c r="V12" s="430"/>
    </row>
    <row r="13" spans="1:22" ht="18.95" customHeight="1">
      <c r="A13" s="8"/>
      <c r="B13" s="421" t="s">
        <v>223</v>
      </c>
      <c r="C13" s="422"/>
      <c r="D13" s="422"/>
      <c r="E13" s="422"/>
      <c r="F13" s="422"/>
      <c r="G13" s="422"/>
      <c r="H13" s="93"/>
      <c r="I13" s="93"/>
      <c r="J13" s="93"/>
      <c r="K13" s="93"/>
      <c r="L13" s="413" t="s">
        <v>225</v>
      </c>
      <c r="M13" s="413"/>
      <c r="N13" s="413"/>
      <c r="O13" s="413"/>
      <c r="P13" s="413"/>
      <c r="Q13" s="413"/>
      <c r="R13" s="413"/>
      <c r="S13" s="413"/>
      <c r="T13" s="413"/>
      <c r="U13" s="413"/>
      <c r="V13" s="414"/>
    </row>
    <row r="14" spans="1:22" ht="18.95" customHeight="1">
      <c r="A14" s="8"/>
      <c r="B14" s="419" t="s">
        <v>224</v>
      </c>
      <c r="C14" s="420"/>
      <c r="D14" s="420"/>
      <c r="E14" s="420"/>
      <c r="F14" s="420"/>
      <c r="G14" s="420"/>
      <c r="H14" s="94"/>
      <c r="I14" s="94"/>
      <c r="J14" s="94"/>
      <c r="K14" s="94"/>
      <c r="L14" s="413" t="s">
        <v>226</v>
      </c>
      <c r="M14" s="413"/>
      <c r="N14" s="413"/>
      <c r="O14" s="413"/>
      <c r="P14" s="413"/>
      <c r="Q14" s="413"/>
      <c r="R14" s="413"/>
      <c r="S14" s="413"/>
      <c r="T14" s="413"/>
      <c r="U14" s="413"/>
      <c r="V14" s="414"/>
    </row>
    <row r="15" spans="1:22" ht="18.95" customHeight="1">
      <c r="A15" s="8"/>
      <c r="B15" s="415" t="s">
        <v>215</v>
      </c>
      <c r="C15" s="416"/>
      <c r="D15" s="416"/>
      <c r="E15" s="416"/>
      <c r="F15" s="416"/>
      <c r="G15" s="416"/>
      <c r="H15" s="94"/>
      <c r="I15" s="94"/>
      <c r="J15" s="94"/>
      <c r="K15" s="94"/>
      <c r="L15" s="413" t="s">
        <v>227</v>
      </c>
      <c r="M15" s="413"/>
      <c r="N15" s="413"/>
      <c r="O15" s="413"/>
      <c r="P15" s="413"/>
      <c r="Q15" s="413"/>
      <c r="R15" s="413"/>
      <c r="S15" s="413"/>
      <c r="T15" s="413"/>
      <c r="U15" s="413"/>
      <c r="V15" s="414"/>
    </row>
    <row r="16" spans="1:22" ht="18.95" customHeight="1">
      <c r="A16" s="8"/>
      <c r="B16" s="415" t="s">
        <v>216</v>
      </c>
      <c r="C16" s="416"/>
      <c r="D16" s="416"/>
      <c r="E16" s="416"/>
      <c r="F16" s="416"/>
      <c r="G16" s="416"/>
      <c r="H16" s="417"/>
      <c r="I16" s="417" t="s">
        <v>31</v>
      </c>
      <c r="J16" s="417"/>
      <c r="K16" s="418"/>
      <c r="L16" s="413" t="s">
        <v>228</v>
      </c>
      <c r="M16" s="413"/>
      <c r="N16" s="413"/>
      <c r="O16" s="413"/>
      <c r="P16" s="413"/>
      <c r="Q16" s="413"/>
      <c r="R16" s="413"/>
      <c r="S16" s="413"/>
      <c r="T16" s="413"/>
      <c r="U16" s="413"/>
      <c r="V16" s="414"/>
    </row>
    <row r="17" spans="1:22" ht="18.95" customHeight="1">
      <c r="A17" s="8"/>
      <c r="B17" s="415" t="s">
        <v>217</v>
      </c>
      <c r="C17" s="416"/>
      <c r="D17" s="416"/>
      <c r="E17" s="416"/>
      <c r="F17" s="416"/>
      <c r="G17" s="416"/>
      <c r="H17" s="417"/>
      <c r="I17" s="417"/>
      <c r="J17" s="417"/>
      <c r="K17" s="418"/>
      <c r="L17" s="413" t="s">
        <v>229</v>
      </c>
      <c r="M17" s="413"/>
      <c r="N17" s="413"/>
      <c r="O17" s="413"/>
      <c r="P17" s="413"/>
      <c r="Q17" s="413"/>
      <c r="R17" s="413"/>
      <c r="S17" s="413"/>
      <c r="T17" s="413"/>
      <c r="U17" s="413"/>
      <c r="V17" s="414"/>
    </row>
    <row r="18" spans="1:22" ht="18.95" customHeight="1">
      <c r="A18" s="8"/>
      <c r="B18" s="415" t="s">
        <v>218</v>
      </c>
      <c r="C18" s="416"/>
      <c r="D18" s="416"/>
      <c r="E18" s="416"/>
      <c r="F18" s="416"/>
      <c r="G18" s="416"/>
      <c r="H18" s="94"/>
      <c r="I18" s="94"/>
      <c r="J18" s="94"/>
      <c r="K18" s="94"/>
      <c r="L18" s="413" t="s">
        <v>230</v>
      </c>
      <c r="M18" s="413"/>
      <c r="N18" s="413"/>
      <c r="O18" s="413"/>
      <c r="P18" s="413"/>
      <c r="Q18" s="413"/>
      <c r="R18" s="413"/>
      <c r="S18" s="413"/>
      <c r="T18" s="413"/>
      <c r="U18" s="413"/>
      <c r="V18" s="414"/>
    </row>
    <row r="19" spans="1:22" ht="18.95" customHeight="1">
      <c r="A19" s="8"/>
      <c r="B19" s="415"/>
      <c r="C19" s="416"/>
      <c r="D19" s="416"/>
      <c r="E19" s="416"/>
      <c r="F19" s="416"/>
      <c r="G19" s="416"/>
      <c r="H19" s="94"/>
      <c r="I19" s="94"/>
      <c r="J19" s="94"/>
      <c r="K19" s="94"/>
      <c r="L19" s="413" t="s">
        <v>231</v>
      </c>
      <c r="M19" s="413"/>
      <c r="N19" s="413"/>
      <c r="O19" s="413"/>
      <c r="P19" s="413"/>
      <c r="Q19" s="413"/>
      <c r="R19" s="413"/>
      <c r="S19" s="413"/>
      <c r="T19" s="413"/>
      <c r="U19" s="413"/>
      <c r="V19" s="414"/>
    </row>
    <row r="20" spans="1:22" ht="18.95" customHeight="1">
      <c r="A20" s="32"/>
      <c r="B20" s="426"/>
      <c r="C20" s="427"/>
      <c r="D20" s="427"/>
      <c r="E20" s="427"/>
      <c r="F20" s="427"/>
      <c r="G20" s="427"/>
      <c r="H20" s="89"/>
      <c r="I20" s="89"/>
      <c r="J20" s="89"/>
      <c r="K20" s="89"/>
      <c r="L20" s="424" t="s">
        <v>232</v>
      </c>
      <c r="M20" s="424"/>
      <c r="N20" s="424"/>
      <c r="O20" s="424"/>
      <c r="P20" s="424"/>
      <c r="Q20" s="424"/>
      <c r="R20" s="424"/>
      <c r="S20" s="424"/>
      <c r="T20" s="424"/>
      <c r="U20" s="424"/>
      <c r="V20" s="425"/>
    </row>
    <row r="21" spans="1:22" ht="18.95" customHeight="1">
      <c r="A21" s="8"/>
      <c r="B21" s="421" t="s">
        <v>233</v>
      </c>
      <c r="C21" s="422"/>
      <c r="D21" s="422"/>
      <c r="E21" s="422"/>
      <c r="F21" s="422"/>
      <c r="G21" s="423"/>
      <c r="H21" s="93"/>
      <c r="I21" s="93"/>
      <c r="J21" s="93"/>
      <c r="K21" s="93"/>
      <c r="L21" s="410" t="s">
        <v>234</v>
      </c>
      <c r="M21" s="411"/>
      <c r="N21" s="411"/>
      <c r="O21" s="411"/>
      <c r="P21" s="411"/>
      <c r="Q21" s="411"/>
      <c r="R21" s="411"/>
      <c r="S21" s="411"/>
      <c r="T21" s="411"/>
      <c r="U21" s="411"/>
      <c r="V21" s="412"/>
    </row>
    <row r="22" spans="1:22" ht="18.95" customHeight="1">
      <c r="A22" s="32"/>
      <c r="B22" s="415" t="s">
        <v>215</v>
      </c>
      <c r="C22" s="416"/>
      <c r="D22" s="416"/>
      <c r="E22" s="416"/>
      <c r="F22" s="416"/>
      <c r="G22" s="436"/>
      <c r="H22" s="417"/>
      <c r="I22" s="417" t="s">
        <v>31</v>
      </c>
      <c r="J22" s="417"/>
      <c r="K22" s="418"/>
      <c r="L22" s="431" t="s">
        <v>235</v>
      </c>
      <c r="M22" s="413"/>
      <c r="N22" s="413"/>
      <c r="O22" s="413"/>
      <c r="P22" s="413"/>
      <c r="Q22" s="413"/>
      <c r="R22" s="413"/>
      <c r="S22" s="413"/>
      <c r="T22" s="413"/>
      <c r="U22" s="413"/>
      <c r="V22" s="414"/>
    </row>
    <row r="23" spans="1:22" ht="18.95" customHeight="1">
      <c r="A23" s="32"/>
      <c r="B23" s="415" t="s">
        <v>216</v>
      </c>
      <c r="C23" s="416"/>
      <c r="D23" s="416"/>
      <c r="E23" s="416"/>
      <c r="F23" s="416"/>
      <c r="G23" s="436"/>
      <c r="H23" s="417"/>
      <c r="I23" s="417"/>
      <c r="J23" s="417"/>
      <c r="K23" s="418"/>
      <c r="L23" s="431" t="s">
        <v>236</v>
      </c>
      <c r="M23" s="413"/>
      <c r="N23" s="413"/>
      <c r="O23" s="413"/>
      <c r="P23" s="413"/>
      <c r="Q23" s="413"/>
      <c r="R23" s="413"/>
      <c r="S23" s="413"/>
      <c r="T23" s="413"/>
      <c r="U23" s="413"/>
      <c r="V23" s="414"/>
    </row>
    <row r="24" spans="1:22" ht="18.95" customHeight="1">
      <c r="A24" s="32"/>
      <c r="B24" s="415" t="s">
        <v>217</v>
      </c>
      <c r="C24" s="416"/>
      <c r="D24" s="416"/>
      <c r="E24" s="416"/>
      <c r="F24" s="416"/>
      <c r="G24" s="436"/>
      <c r="H24" s="94"/>
      <c r="I24" s="94"/>
      <c r="J24" s="94"/>
      <c r="K24" s="94"/>
      <c r="L24" s="431" t="s">
        <v>237</v>
      </c>
      <c r="M24" s="413"/>
      <c r="N24" s="413"/>
      <c r="O24" s="413"/>
      <c r="P24" s="413"/>
      <c r="Q24" s="413"/>
      <c r="R24" s="413"/>
      <c r="S24" s="413"/>
      <c r="T24" s="413"/>
      <c r="U24" s="413"/>
      <c r="V24" s="414"/>
    </row>
    <row r="25" spans="1:22" ht="18.95" customHeight="1">
      <c r="A25" s="32"/>
      <c r="B25" s="426" t="s">
        <v>218</v>
      </c>
      <c r="C25" s="427"/>
      <c r="D25" s="427"/>
      <c r="E25" s="427"/>
      <c r="F25" s="427"/>
      <c r="G25" s="435"/>
      <c r="H25" s="89"/>
      <c r="I25" s="89"/>
      <c r="J25" s="89"/>
      <c r="K25" s="89"/>
      <c r="L25" s="428" t="s">
        <v>238</v>
      </c>
      <c r="M25" s="429"/>
      <c r="N25" s="429"/>
      <c r="O25" s="429"/>
      <c r="P25" s="429"/>
      <c r="Q25" s="429"/>
      <c r="R25" s="429"/>
      <c r="S25" s="429"/>
      <c r="T25" s="429"/>
      <c r="U25" s="429"/>
      <c r="V25" s="430"/>
    </row>
    <row r="26" spans="1:22" ht="18.95" customHeight="1">
      <c r="A26" s="32"/>
      <c r="B26" s="421" t="s">
        <v>239</v>
      </c>
      <c r="C26" s="422"/>
      <c r="D26" s="422"/>
      <c r="E26" s="422"/>
      <c r="F26" s="422"/>
      <c r="G26" s="423"/>
      <c r="H26" s="92"/>
      <c r="I26" s="92"/>
      <c r="J26" s="92"/>
      <c r="K26" s="92"/>
      <c r="L26" s="410" t="s">
        <v>240</v>
      </c>
      <c r="M26" s="411"/>
      <c r="N26" s="411"/>
      <c r="O26" s="411"/>
      <c r="P26" s="411"/>
      <c r="Q26" s="411"/>
      <c r="R26" s="411"/>
      <c r="S26" s="411"/>
      <c r="T26" s="411"/>
      <c r="U26" s="411"/>
      <c r="V26" s="412"/>
    </row>
    <row r="27" spans="1:22" ht="18.95" customHeight="1">
      <c r="A27" s="32"/>
      <c r="B27" s="415" t="s">
        <v>215</v>
      </c>
      <c r="C27" s="416"/>
      <c r="D27" s="416"/>
      <c r="E27" s="416"/>
      <c r="F27" s="416"/>
      <c r="G27" s="436"/>
      <c r="H27" s="417"/>
      <c r="I27" s="417" t="s">
        <v>31</v>
      </c>
      <c r="J27" s="417"/>
      <c r="K27" s="418"/>
      <c r="L27" s="431" t="s">
        <v>241</v>
      </c>
      <c r="M27" s="413"/>
      <c r="N27" s="413"/>
      <c r="O27" s="413"/>
      <c r="P27" s="413"/>
      <c r="Q27" s="413"/>
      <c r="R27" s="413"/>
      <c r="S27" s="413"/>
      <c r="T27" s="413"/>
      <c r="U27" s="413"/>
      <c r="V27" s="414"/>
    </row>
    <row r="28" spans="1:22" ht="18.95" customHeight="1">
      <c r="A28" s="32"/>
      <c r="B28" s="415" t="s">
        <v>216</v>
      </c>
      <c r="C28" s="416"/>
      <c r="D28" s="416"/>
      <c r="E28" s="416"/>
      <c r="F28" s="416"/>
      <c r="G28" s="436"/>
      <c r="H28" s="417"/>
      <c r="I28" s="417"/>
      <c r="J28" s="417"/>
      <c r="K28" s="418"/>
      <c r="L28" s="431" t="s">
        <v>242</v>
      </c>
      <c r="M28" s="413"/>
      <c r="N28" s="413"/>
      <c r="O28" s="413"/>
      <c r="P28" s="413"/>
      <c r="Q28" s="413"/>
      <c r="R28" s="413"/>
      <c r="S28" s="413"/>
      <c r="T28" s="413"/>
      <c r="U28" s="413"/>
      <c r="V28" s="414"/>
    </row>
    <row r="29" spans="1:22" ht="18.95" customHeight="1">
      <c r="A29" s="32"/>
      <c r="B29" s="415" t="s">
        <v>217</v>
      </c>
      <c r="C29" s="416"/>
      <c r="D29" s="416"/>
      <c r="E29" s="416"/>
      <c r="F29" s="416"/>
      <c r="G29" s="436"/>
      <c r="H29" s="94"/>
      <c r="I29" s="94"/>
      <c r="J29" s="94"/>
      <c r="K29" s="94"/>
      <c r="L29" s="431" t="s">
        <v>237</v>
      </c>
      <c r="M29" s="413"/>
      <c r="N29" s="413"/>
      <c r="O29" s="413"/>
      <c r="P29" s="413"/>
      <c r="Q29" s="413"/>
      <c r="R29" s="413"/>
      <c r="S29" s="413"/>
      <c r="T29" s="413"/>
      <c r="U29" s="413"/>
      <c r="V29" s="414"/>
    </row>
    <row r="30" spans="1:22" ht="18.95" customHeight="1">
      <c r="A30" s="32"/>
      <c r="B30" s="426" t="s">
        <v>218</v>
      </c>
      <c r="C30" s="427"/>
      <c r="D30" s="427"/>
      <c r="E30" s="427"/>
      <c r="F30" s="427"/>
      <c r="G30" s="435"/>
      <c r="H30" s="91"/>
      <c r="I30" s="91"/>
      <c r="J30" s="91"/>
      <c r="K30" s="91"/>
      <c r="L30" s="428" t="s">
        <v>243</v>
      </c>
      <c r="M30" s="429"/>
      <c r="N30" s="429"/>
      <c r="O30" s="429"/>
      <c r="P30" s="429"/>
      <c r="Q30" s="429"/>
      <c r="R30" s="429"/>
      <c r="S30" s="429"/>
      <c r="T30" s="429"/>
      <c r="U30" s="429"/>
      <c r="V30" s="430"/>
    </row>
    <row r="31" spans="1:22" ht="18.95" customHeight="1">
      <c r="A31" s="32"/>
      <c r="B31" s="437" t="s">
        <v>244</v>
      </c>
      <c r="C31" s="422"/>
      <c r="D31" s="422"/>
      <c r="E31" s="422"/>
      <c r="F31" s="422"/>
      <c r="G31" s="423"/>
      <c r="H31" s="90"/>
      <c r="I31" s="90"/>
      <c r="J31" s="90"/>
      <c r="K31" s="90"/>
      <c r="L31" s="410" t="s">
        <v>245</v>
      </c>
      <c r="M31" s="411"/>
      <c r="N31" s="411"/>
      <c r="O31" s="411"/>
      <c r="P31" s="411"/>
      <c r="Q31" s="411"/>
      <c r="R31" s="411"/>
      <c r="S31" s="411"/>
      <c r="T31" s="411"/>
      <c r="U31" s="411"/>
      <c r="V31" s="412"/>
    </row>
    <row r="32" spans="1:22" ht="18.95" customHeight="1">
      <c r="A32" s="32"/>
      <c r="B32" s="415" t="s">
        <v>215</v>
      </c>
      <c r="C32" s="416"/>
      <c r="D32" s="416"/>
      <c r="E32" s="416"/>
      <c r="F32" s="416"/>
      <c r="G32" s="436"/>
      <c r="H32" s="90"/>
      <c r="I32" s="90"/>
      <c r="J32" s="90"/>
      <c r="K32" s="90"/>
      <c r="L32" s="431" t="s">
        <v>246</v>
      </c>
      <c r="M32" s="413"/>
      <c r="N32" s="413"/>
      <c r="O32" s="413"/>
      <c r="P32" s="413"/>
      <c r="Q32" s="413"/>
      <c r="R32" s="413"/>
      <c r="S32" s="413"/>
      <c r="T32" s="413"/>
      <c r="U32" s="413"/>
      <c r="V32" s="414"/>
    </row>
    <row r="33" spans="1:22" ht="18.95" customHeight="1">
      <c r="A33" s="32"/>
      <c r="B33" s="415" t="s">
        <v>216</v>
      </c>
      <c r="C33" s="416"/>
      <c r="D33" s="416"/>
      <c r="E33" s="416"/>
      <c r="F33" s="416"/>
      <c r="G33" s="436"/>
      <c r="H33" s="418"/>
      <c r="I33" s="417" t="s">
        <v>31</v>
      </c>
      <c r="J33" s="418"/>
      <c r="K33" s="418"/>
      <c r="L33" s="431" t="s">
        <v>247</v>
      </c>
      <c r="M33" s="413"/>
      <c r="N33" s="413"/>
      <c r="O33" s="413"/>
      <c r="P33" s="413"/>
      <c r="Q33" s="413"/>
      <c r="R33" s="413"/>
      <c r="S33" s="413"/>
      <c r="T33" s="413"/>
      <c r="U33" s="413"/>
      <c r="V33" s="414"/>
    </row>
    <row r="34" spans="1:22" ht="18.95" customHeight="1">
      <c r="A34" s="32"/>
      <c r="B34" s="415" t="s">
        <v>217</v>
      </c>
      <c r="C34" s="416"/>
      <c r="D34" s="416"/>
      <c r="E34" s="416"/>
      <c r="F34" s="416"/>
      <c r="G34" s="436"/>
      <c r="H34" s="418"/>
      <c r="I34" s="417"/>
      <c r="J34" s="418"/>
      <c r="K34" s="418"/>
      <c r="L34" s="431" t="s">
        <v>248</v>
      </c>
      <c r="M34" s="413"/>
      <c r="N34" s="413"/>
      <c r="O34" s="413"/>
      <c r="P34" s="413"/>
      <c r="Q34" s="413"/>
      <c r="R34" s="413"/>
      <c r="S34" s="413"/>
      <c r="T34" s="413"/>
      <c r="U34" s="413"/>
      <c r="V34" s="414"/>
    </row>
    <row r="35" spans="1:22" ht="18.95" customHeight="1">
      <c r="A35" s="32"/>
      <c r="B35" s="415" t="s">
        <v>218</v>
      </c>
      <c r="C35" s="416"/>
      <c r="D35" s="416"/>
      <c r="E35" s="416"/>
      <c r="F35" s="416"/>
      <c r="G35" s="436"/>
      <c r="H35" s="90"/>
      <c r="I35" s="90"/>
      <c r="J35" s="90"/>
      <c r="K35" s="90"/>
      <c r="L35" s="431" t="s">
        <v>249</v>
      </c>
      <c r="M35" s="413"/>
      <c r="N35" s="413"/>
      <c r="O35" s="413"/>
      <c r="P35" s="413"/>
      <c r="Q35" s="413"/>
      <c r="R35" s="413"/>
      <c r="S35" s="413"/>
      <c r="T35" s="413"/>
      <c r="U35" s="413"/>
      <c r="V35" s="414"/>
    </row>
    <row r="36" spans="1:22" ht="18.95" customHeight="1">
      <c r="A36" s="32"/>
      <c r="B36" s="426"/>
      <c r="C36" s="427"/>
      <c r="D36" s="427"/>
      <c r="E36" s="427"/>
      <c r="F36" s="427"/>
      <c r="G36" s="435"/>
      <c r="H36" s="89"/>
      <c r="I36" s="89"/>
      <c r="J36" s="89"/>
      <c r="K36" s="89"/>
      <c r="L36" s="428" t="s">
        <v>250</v>
      </c>
      <c r="M36" s="429"/>
      <c r="N36" s="429"/>
      <c r="O36" s="429"/>
      <c r="P36" s="429"/>
      <c r="Q36" s="429"/>
      <c r="R36" s="429"/>
      <c r="S36" s="429"/>
      <c r="T36" s="429"/>
      <c r="U36" s="429"/>
      <c r="V36" s="430"/>
    </row>
    <row r="37" spans="1:22" ht="18.95" customHeight="1">
      <c r="A37" s="32"/>
      <c r="B37" s="439" t="s">
        <v>66</v>
      </c>
      <c r="C37" s="439"/>
      <c r="D37" s="439"/>
      <c r="E37" s="439"/>
      <c r="F37" s="439"/>
      <c r="G37" s="440" t="s">
        <v>257</v>
      </c>
      <c r="H37" s="440"/>
      <c r="I37" s="440"/>
      <c r="J37" s="440"/>
      <c r="K37" s="440" t="s">
        <v>258</v>
      </c>
      <c r="L37" s="440"/>
      <c r="M37" s="440"/>
      <c r="N37" s="440"/>
      <c r="O37" s="440" t="s">
        <v>259</v>
      </c>
      <c r="P37" s="440"/>
      <c r="Q37" s="440"/>
      <c r="R37" s="440"/>
      <c r="S37" s="440" t="s">
        <v>260</v>
      </c>
      <c r="T37" s="440"/>
      <c r="U37" s="440"/>
      <c r="V37" s="440"/>
    </row>
    <row r="38" spans="1:22" ht="18.95" customHeight="1">
      <c r="A38" s="32"/>
      <c r="B38" s="439"/>
      <c r="C38" s="439"/>
      <c r="D38" s="439"/>
      <c r="E38" s="439"/>
      <c r="F38" s="439"/>
      <c r="G38" s="440">
        <f>COUNTIF(H7:H36,"P")</f>
        <v>1</v>
      </c>
      <c r="H38" s="440"/>
      <c r="I38" s="440"/>
      <c r="J38" s="440"/>
      <c r="K38" s="440">
        <f>COUNTIF(I7:I36,"P")</f>
        <v>4</v>
      </c>
      <c r="L38" s="440"/>
      <c r="M38" s="440"/>
      <c r="N38" s="440"/>
      <c r="O38" s="440">
        <f>COUNTIF(J7:J36,"P")</f>
        <v>0</v>
      </c>
      <c r="P38" s="440"/>
      <c r="Q38" s="440"/>
      <c r="R38" s="440"/>
      <c r="S38" s="440">
        <f>COUNTIF(K7:K36,"P")</f>
        <v>0</v>
      </c>
      <c r="T38" s="440"/>
      <c r="U38" s="440"/>
      <c r="V38" s="440"/>
    </row>
    <row r="39" spans="1:22" ht="9.9499999999999993" customHeight="1">
      <c r="A39" s="32"/>
      <c r="B39" s="88"/>
      <c r="C39" s="88"/>
      <c r="D39" s="88"/>
      <c r="E39" s="88"/>
      <c r="F39" s="88"/>
      <c r="G39" s="88"/>
      <c r="H39" s="87"/>
      <c r="I39" s="87"/>
      <c r="J39" s="87"/>
      <c r="K39" s="87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</row>
    <row r="40" spans="1:22" ht="20.100000000000001" customHeight="1">
      <c r="A40" s="32"/>
      <c r="B40" s="420" t="s">
        <v>251</v>
      </c>
      <c r="C40" s="420"/>
      <c r="D40" s="420"/>
      <c r="E40" s="420"/>
      <c r="F40" s="420"/>
      <c r="G40" s="420"/>
      <c r="H40" s="420"/>
      <c r="I40" s="420"/>
      <c r="J40" s="420"/>
      <c r="K40" s="420"/>
      <c r="L40" s="420"/>
      <c r="M40" s="438" t="s">
        <v>254</v>
      </c>
      <c r="N40" s="438"/>
      <c r="O40" s="438"/>
      <c r="P40" s="438"/>
      <c r="Q40" s="438"/>
      <c r="R40" s="438"/>
      <c r="S40" s="438"/>
      <c r="T40" s="438"/>
      <c r="U40" s="438"/>
      <c r="V40" s="438"/>
    </row>
  </sheetData>
  <mergeCells count="96">
    <mergeCell ref="B35:G35"/>
    <mergeCell ref="L35:V35"/>
    <mergeCell ref="L36:V36"/>
    <mergeCell ref="B40:L40"/>
    <mergeCell ref="B36:G36"/>
    <mergeCell ref="M40:V40"/>
    <mergeCell ref="B37:F38"/>
    <mergeCell ref="G37:J37"/>
    <mergeCell ref="K37:N37"/>
    <mergeCell ref="O37:R37"/>
    <mergeCell ref="S37:V37"/>
    <mergeCell ref="G38:J38"/>
    <mergeCell ref="K38:N38"/>
    <mergeCell ref="O38:R38"/>
    <mergeCell ref="S38:V38"/>
    <mergeCell ref="B32:G32"/>
    <mergeCell ref="L32:V32"/>
    <mergeCell ref="B33:G33"/>
    <mergeCell ref="L33:V33"/>
    <mergeCell ref="B34:G34"/>
    <mergeCell ref="L34:V34"/>
    <mergeCell ref="H33:H34"/>
    <mergeCell ref="I33:I34"/>
    <mergeCell ref="J33:J34"/>
    <mergeCell ref="K33:K34"/>
    <mergeCell ref="B29:G29"/>
    <mergeCell ref="L29:V29"/>
    <mergeCell ref="B30:G30"/>
    <mergeCell ref="L30:V30"/>
    <mergeCell ref="B31:G31"/>
    <mergeCell ref="L31:V31"/>
    <mergeCell ref="B28:G28"/>
    <mergeCell ref="L28:V28"/>
    <mergeCell ref="H27:H28"/>
    <mergeCell ref="I27:I28"/>
    <mergeCell ref="J27:J28"/>
    <mergeCell ref="K27:K28"/>
    <mergeCell ref="B26:G26"/>
    <mergeCell ref="B25:G25"/>
    <mergeCell ref="B22:G22"/>
    <mergeCell ref="L26:V26"/>
    <mergeCell ref="B27:G27"/>
    <mergeCell ref="L27:V27"/>
    <mergeCell ref="L25:V25"/>
    <mergeCell ref="B24:G24"/>
    <mergeCell ref="L24:V24"/>
    <mergeCell ref="B23:G23"/>
    <mergeCell ref="L23:V23"/>
    <mergeCell ref="H22:H23"/>
    <mergeCell ref="I22:I23"/>
    <mergeCell ref="J22:J23"/>
    <mergeCell ref="K22:K23"/>
    <mergeCell ref="L22:V22"/>
    <mergeCell ref="B10:G10"/>
    <mergeCell ref="L10:V10"/>
    <mergeCell ref="B9:G9"/>
    <mergeCell ref="B8:G8"/>
    <mergeCell ref="B2:V2"/>
    <mergeCell ref="H9:H10"/>
    <mergeCell ref="I9:I10"/>
    <mergeCell ref="J9:J10"/>
    <mergeCell ref="K9:K10"/>
    <mergeCell ref="L8:V8"/>
    <mergeCell ref="L9:V9"/>
    <mergeCell ref="C3:V3"/>
    <mergeCell ref="B5:G6"/>
    <mergeCell ref="H5:K5"/>
    <mergeCell ref="L5:V6"/>
    <mergeCell ref="B7:G7"/>
    <mergeCell ref="L13:V13"/>
    <mergeCell ref="B12:G12"/>
    <mergeCell ref="L12:V12"/>
    <mergeCell ref="B11:G11"/>
    <mergeCell ref="L11:V11"/>
    <mergeCell ref="B21:G21"/>
    <mergeCell ref="L21:V21"/>
    <mergeCell ref="L20:V20"/>
    <mergeCell ref="B20:G20"/>
    <mergeCell ref="L19:V19"/>
    <mergeCell ref="B19:G19"/>
    <mergeCell ref="L7:V7"/>
    <mergeCell ref="L18:V18"/>
    <mergeCell ref="B17:G17"/>
    <mergeCell ref="L17:V17"/>
    <mergeCell ref="B16:G16"/>
    <mergeCell ref="L16:V16"/>
    <mergeCell ref="H16:H17"/>
    <mergeCell ref="I16:I17"/>
    <mergeCell ref="J16:J17"/>
    <mergeCell ref="K16:K17"/>
    <mergeCell ref="B18:G18"/>
    <mergeCell ref="B15:G15"/>
    <mergeCell ref="L15:V15"/>
    <mergeCell ref="B14:G14"/>
    <mergeCell ref="L14:V14"/>
    <mergeCell ref="B13:G13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</xm:f>
          </x14:formula1>
          <xm:sqref>H9:K10 H16:K17 H22:K23 H27:K28 H33:K34</xm:sqref>
        </x14:dataValidation>
        <x14:dataValidation type="list" allowBlank="1" showInputMessage="1" showErrorMessage="1">
          <x14:formula1>
            <xm:f>List!$B$2:$B$5</xm:f>
          </x14:formula1>
          <xm:sqref>M40:V40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opLeftCell="A19" zoomScaleNormal="100" workbookViewId="0">
      <selection activeCell="C6" sqref="C6:V6"/>
    </sheetView>
  </sheetViews>
  <sheetFormatPr defaultColWidth="3.625" defaultRowHeight="20.100000000000001" customHeight="1"/>
  <cols>
    <col min="1" max="16384" width="3.625" style="33"/>
  </cols>
  <sheetData>
    <row r="1" spans="1:22" ht="20.100000000000001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8">
        <v>13</v>
      </c>
    </row>
    <row r="2" spans="1:22" ht="20.100000000000001" customHeight="1">
      <c r="A2" s="46"/>
      <c r="B2" s="442" t="s">
        <v>638</v>
      </c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</row>
    <row r="3" spans="1:22" ht="20.100000000000001" customHeight="1">
      <c r="A3" s="8"/>
      <c r="B3" s="442" t="s">
        <v>261</v>
      </c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</row>
    <row r="4" spans="1:22" ht="20.100000000000001" customHeight="1">
      <c r="A4" s="8"/>
      <c r="B4" s="287" t="s">
        <v>262</v>
      </c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</row>
    <row r="5" spans="1:22" ht="20.100000000000001" customHeight="1">
      <c r="A5" s="8"/>
      <c r="B5" s="30"/>
      <c r="C5" s="359" t="str">
        <f>"1. ศึกษาเกณฑ์มาตรฐานคุณภาพการศึกษาของ" &amp; ปก!A29 &amp; " มาตรฐานที่ 1-3"</f>
        <v>1. ศึกษาเกณฑ์มาตรฐานคุณภาพการศึกษาของโรงเรียนศรีสำโรงชนูปถัมภ์ มาตรฐานที่ 1-3</v>
      </c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</row>
    <row r="6" spans="1:22" ht="20.100000000000001" customHeight="1">
      <c r="A6" s="8"/>
      <c r="B6" s="30"/>
      <c r="C6" s="359" t="s">
        <v>639</v>
      </c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</row>
    <row r="7" spans="1:22" ht="20.100000000000001" customHeight="1">
      <c r="A7" s="8"/>
      <c r="B7" s="95"/>
      <c r="C7" s="443" t="s">
        <v>263</v>
      </c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3"/>
      <c r="U7" s="443"/>
      <c r="V7" s="443"/>
    </row>
    <row r="8" spans="1:22" ht="20.100000000000001" customHeight="1">
      <c r="A8" s="8"/>
      <c r="B8" s="95"/>
      <c r="C8" s="443" t="s">
        <v>264</v>
      </c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443"/>
      <c r="P8" s="443"/>
      <c r="Q8" s="443"/>
      <c r="R8" s="443"/>
      <c r="S8" s="443"/>
      <c r="T8" s="443"/>
      <c r="U8" s="443"/>
      <c r="V8" s="443"/>
    </row>
    <row r="9" spans="1:22" ht="20.100000000000001" customHeight="1">
      <c r="A9" s="8"/>
      <c r="B9" s="95"/>
      <c r="C9" s="444" t="s">
        <v>265</v>
      </c>
      <c r="D9" s="444"/>
      <c r="E9" s="444"/>
      <c r="F9" s="444"/>
      <c r="G9" s="444"/>
      <c r="H9" s="444"/>
      <c r="I9" s="444"/>
      <c r="J9" s="444"/>
      <c r="K9" s="444"/>
      <c r="L9" s="444"/>
      <c r="M9" s="444"/>
      <c r="N9" s="444"/>
      <c r="O9" s="444"/>
      <c r="P9" s="444"/>
      <c r="Q9" s="444"/>
      <c r="R9" s="444"/>
      <c r="S9" s="444"/>
      <c r="T9" s="444"/>
      <c r="U9" s="444"/>
      <c r="V9" s="444"/>
    </row>
    <row r="10" spans="1:22" ht="20.100000000000001" customHeight="1">
      <c r="A10" s="8"/>
      <c r="B10" s="95"/>
      <c r="C10" s="444" t="s">
        <v>266</v>
      </c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  <c r="O10" s="444"/>
      <c r="P10" s="444"/>
      <c r="Q10" s="444"/>
      <c r="R10" s="444"/>
      <c r="S10" s="444"/>
      <c r="T10" s="444"/>
      <c r="U10" s="444"/>
      <c r="V10" s="444"/>
    </row>
    <row r="11" spans="1:22" ht="20.100000000000001" customHeight="1">
      <c r="A11" s="8"/>
      <c r="B11" s="95"/>
      <c r="C11" s="444" t="s">
        <v>267</v>
      </c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</row>
    <row r="12" spans="1:22" ht="20.100000000000001" customHeight="1">
      <c r="A12" s="8"/>
      <c r="B12" s="95"/>
      <c r="C12" s="444" t="s">
        <v>268</v>
      </c>
      <c r="D12" s="444"/>
      <c r="E12" s="444"/>
      <c r="F12" s="444"/>
      <c r="G12" s="444"/>
      <c r="H12" s="444"/>
      <c r="I12" s="444"/>
      <c r="J12" s="444"/>
      <c r="K12" s="444"/>
      <c r="L12" s="444"/>
      <c r="M12" s="444"/>
      <c r="N12" s="444"/>
      <c r="O12" s="444"/>
      <c r="P12" s="444"/>
      <c r="Q12" s="444"/>
      <c r="R12" s="444"/>
      <c r="S12" s="444"/>
      <c r="T12" s="444"/>
      <c r="U12" s="444"/>
      <c r="V12" s="444"/>
    </row>
    <row r="13" spans="1:22" ht="20.100000000000001" customHeight="1">
      <c r="A13" s="8"/>
      <c r="B13" s="95"/>
      <c r="C13" s="444" t="s">
        <v>269</v>
      </c>
      <c r="D13" s="444"/>
      <c r="E13" s="444"/>
      <c r="F13" s="444"/>
      <c r="G13" s="444"/>
      <c r="H13" s="444"/>
      <c r="I13" s="444"/>
      <c r="J13" s="444"/>
      <c r="K13" s="444"/>
      <c r="L13" s="444"/>
      <c r="M13" s="444"/>
      <c r="N13" s="444"/>
      <c r="O13" s="444"/>
      <c r="P13" s="444"/>
      <c r="Q13" s="444"/>
      <c r="R13" s="444"/>
      <c r="S13" s="444"/>
      <c r="T13" s="444"/>
      <c r="U13" s="444"/>
      <c r="V13" s="444"/>
    </row>
    <row r="14" spans="1:22" ht="9.9499999999999993" customHeight="1">
      <c r="A14" s="8"/>
      <c r="B14" s="95"/>
      <c r="C14" s="95"/>
      <c r="D14" s="95"/>
      <c r="E14" s="95"/>
      <c r="F14" s="95"/>
      <c r="G14" s="95"/>
      <c r="H14" s="97"/>
      <c r="I14" s="97"/>
      <c r="J14" s="97"/>
      <c r="K14" s="97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</row>
    <row r="15" spans="1:22" ht="20.100000000000001" customHeight="1">
      <c r="A15" s="8"/>
      <c r="B15" s="287" t="s">
        <v>270</v>
      </c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</row>
    <row r="16" spans="1:22" ht="9.9499999999999993" customHeight="1">
      <c r="A16" s="8"/>
      <c r="B16" s="95"/>
      <c r="C16" s="95"/>
      <c r="D16" s="95"/>
      <c r="E16" s="95"/>
      <c r="F16" s="95"/>
      <c r="G16" s="95"/>
      <c r="H16" s="97"/>
      <c r="I16" s="97"/>
      <c r="J16" s="97"/>
      <c r="K16" s="97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</row>
    <row r="17" spans="1:22" ht="39.950000000000003" customHeight="1">
      <c r="A17" s="8"/>
      <c r="B17" s="288" t="s">
        <v>271</v>
      </c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445" t="s">
        <v>272</v>
      </c>
      <c r="S17" s="445"/>
      <c r="T17" s="445"/>
      <c r="U17" s="445"/>
      <c r="V17" s="445"/>
    </row>
    <row r="18" spans="1:22" ht="20.100000000000001" customHeight="1">
      <c r="A18" s="8"/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98">
        <v>5</v>
      </c>
      <c r="S18" s="98">
        <v>4</v>
      </c>
      <c r="T18" s="98">
        <v>3</v>
      </c>
      <c r="U18" s="98">
        <v>2</v>
      </c>
      <c r="V18" s="98">
        <v>1</v>
      </c>
    </row>
    <row r="19" spans="1:22" ht="30" customHeight="1">
      <c r="A19" s="8"/>
      <c r="B19" s="446" t="s">
        <v>273</v>
      </c>
      <c r="C19" s="446"/>
      <c r="D19" s="446"/>
      <c r="E19" s="446"/>
      <c r="F19" s="446"/>
      <c r="G19" s="446"/>
      <c r="H19" s="446"/>
      <c r="I19" s="446"/>
      <c r="J19" s="446"/>
      <c r="K19" s="446"/>
      <c r="L19" s="446"/>
      <c r="M19" s="446"/>
      <c r="N19" s="446"/>
      <c r="O19" s="446"/>
      <c r="P19" s="446"/>
      <c r="Q19" s="446"/>
      <c r="R19" s="122"/>
      <c r="S19" s="122" t="s">
        <v>31</v>
      </c>
      <c r="T19" s="122"/>
      <c r="U19" s="122"/>
      <c r="V19" s="101"/>
    </row>
    <row r="20" spans="1:22" ht="41.25" customHeight="1">
      <c r="A20" s="8"/>
      <c r="B20" s="441" t="s">
        <v>576</v>
      </c>
      <c r="C20" s="446"/>
      <c r="D20" s="446"/>
      <c r="E20" s="446"/>
      <c r="F20" s="446"/>
      <c r="G20" s="446"/>
      <c r="H20" s="446"/>
      <c r="I20" s="446"/>
      <c r="J20" s="446"/>
      <c r="K20" s="446"/>
      <c r="L20" s="446"/>
      <c r="M20" s="446"/>
      <c r="N20" s="446"/>
      <c r="O20" s="446"/>
      <c r="P20" s="446"/>
      <c r="Q20" s="446"/>
      <c r="R20" s="122"/>
      <c r="S20" s="122"/>
      <c r="T20" s="122"/>
      <c r="U20" s="122" t="s">
        <v>31</v>
      </c>
      <c r="V20" s="101"/>
    </row>
    <row r="21" spans="1:22" ht="25.5" customHeight="1">
      <c r="A21" s="8"/>
      <c r="B21" s="441" t="s">
        <v>577</v>
      </c>
      <c r="C21" s="441"/>
      <c r="D21" s="441"/>
      <c r="E21" s="441"/>
      <c r="F21" s="441"/>
      <c r="G21" s="441"/>
      <c r="H21" s="441"/>
      <c r="I21" s="441"/>
      <c r="J21" s="441"/>
      <c r="K21" s="441"/>
      <c r="L21" s="441"/>
      <c r="M21" s="441"/>
      <c r="N21" s="441"/>
      <c r="O21" s="441"/>
      <c r="P21" s="441"/>
      <c r="Q21" s="441"/>
      <c r="R21" s="122"/>
      <c r="S21" s="122"/>
      <c r="T21" s="122" t="s">
        <v>31</v>
      </c>
      <c r="U21" s="122"/>
      <c r="V21" s="101"/>
    </row>
    <row r="22" spans="1:22" ht="25.5" customHeight="1">
      <c r="A22" s="8"/>
      <c r="B22" s="441" t="s">
        <v>578</v>
      </c>
      <c r="C22" s="441"/>
      <c r="D22" s="441"/>
      <c r="E22" s="441"/>
      <c r="F22" s="441"/>
      <c r="G22" s="441"/>
      <c r="H22" s="441"/>
      <c r="I22" s="441"/>
      <c r="J22" s="441"/>
      <c r="K22" s="441"/>
      <c r="L22" s="441"/>
      <c r="M22" s="441"/>
      <c r="N22" s="441"/>
      <c r="O22" s="441"/>
      <c r="P22" s="441"/>
      <c r="Q22" s="441"/>
      <c r="R22" s="122"/>
      <c r="S22" s="122" t="s">
        <v>31</v>
      </c>
      <c r="T22" s="122"/>
      <c r="U22" s="122"/>
      <c r="V22" s="101"/>
    </row>
    <row r="23" spans="1:22" ht="25.5" customHeight="1">
      <c r="A23" s="8"/>
      <c r="B23" s="441" t="s">
        <v>579</v>
      </c>
      <c r="C23" s="441"/>
      <c r="D23" s="441"/>
      <c r="E23" s="441"/>
      <c r="F23" s="441"/>
      <c r="G23" s="441"/>
      <c r="H23" s="441"/>
      <c r="I23" s="441"/>
      <c r="J23" s="441"/>
      <c r="K23" s="441"/>
      <c r="L23" s="441"/>
      <c r="M23" s="441"/>
      <c r="N23" s="441"/>
      <c r="O23" s="441"/>
      <c r="P23" s="441"/>
      <c r="Q23" s="441"/>
      <c r="R23" s="122"/>
      <c r="S23" s="122" t="s">
        <v>31</v>
      </c>
      <c r="T23" s="122"/>
      <c r="U23" s="122"/>
      <c r="V23" s="101"/>
    </row>
    <row r="24" spans="1:22" ht="30" customHeight="1">
      <c r="A24" s="8"/>
      <c r="B24" s="441" t="s">
        <v>580</v>
      </c>
      <c r="C24" s="441"/>
      <c r="D24" s="441"/>
      <c r="E24" s="441"/>
      <c r="F24" s="441"/>
      <c r="G24" s="441"/>
      <c r="H24" s="441"/>
      <c r="I24" s="441"/>
      <c r="J24" s="441"/>
      <c r="K24" s="441"/>
      <c r="L24" s="441"/>
      <c r="M24" s="441"/>
      <c r="N24" s="441"/>
      <c r="O24" s="441"/>
      <c r="P24" s="441"/>
      <c r="Q24" s="441"/>
      <c r="R24" s="122"/>
      <c r="S24" s="122" t="s">
        <v>31</v>
      </c>
      <c r="T24" s="122"/>
      <c r="U24" s="122"/>
      <c r="V24" s="101"/>
    </row>
    <row r="25" spans="1:22" ht="30" customHeight="1">
      <c r="A25" s="8"/>
      <c r="B25" s="441" t="s">
        <v>581</v>
      </c>
      <c r="C25" s="441"/>
      <c r="D25" s="441"/>
      <c r="E25" s="441"/>
      <c r="F25" s="441"/>
      <c r="G25" s="441"/>
      <c r="H25" s="441"/>
      <c r="I25" s="441"/>
      <c r="J25" s="441"/>
      <c r="K25" s="441"/>
      <c r="L25" s="441"/>
      <c r="M25" s="441"/>
      <c r="N25" s="441"/>
      <c r="O25" s="441"/>
      <c r="P25" s="441"/>
      <c r="Q25" s="441"/>
      <c r="R25" s="122"/>
      <c r="S25" s="122"/>
      <c r="T25" s="122" t="s">
        <v>31</v>
      </c>
      <c r="U25" s="122"/>
      <c r="V25" s="101"/>
    </row>
    <row r="26" spans="1:22" ht="28.5" customHeight="1">
      <c r="A26" s="8"/>
      <c r="B26" s="441" t="s">
        <v>582</v>
      </c>
      <c r="C26" s="441"/>
      <c r="D26" s="441"/>
      <c r="E26" s="441"/>
      <c r="F26" s="441"/>
      <c r="G26" s="441"/>
      <c r="H26" s="441"/>
      <c r="I26" s="441"/>
      <c r="J26" s="441"/>
      <c r="K26" s="441"/>
      <c r="L26" s="441"/>
      <c r="M26" s="441"/>
      <c r="N26" s="441"/>
      <c r="O26" s="441"/>
      <c r="P26" s="441"/>
      <c r="Q26" s="441"/>
      <c r="R26" s="122"/>
      <c r="S26" s="122" t="s">
        <v>31</v>
      </c>
      <c r="T26" s="122"/>
      <c r="U26" s="122"/>
      <c r="V26" s="101"/>
    </row>
    <row r="27" spans="1:22" ht="24.75" customHeight="1">
      <c r="A27" s="8"/>
      <c r="B27" s="441" t="s">
        <v>583</v>
      </c>
      <c r="C27" s="441"/>
      <c r="D27" s="441"/>
      <c r="E27" s="441"/>
      <c r="F27" s="441"/>
      <c r="G27" s="441"/>
      <c r="H27" s="441"/>
      <c r="I27" s="441"/>
      <c r="J27" s="441"/>
      <c r="K27" s="441"/>
      <c r="L27" s="441"/>
      <c r="M27" s="441"/>
      <c r="N27" s="441"/>
      <c r="O27" s="441"/>
      <c r="P27" s="441"/>
      <c r="Q27" s="441"/>
      <c r="R27" s="122"/>
      <c r="S27" s="122" t="s">
        <v>31</v>
      </c>
      <c r="T27" s="122"/>
      <c r="U27" s="122"/>
      <c r="V27" s="101"/>
    </row>
    <row r="28" spans="1:22" ht="25.5" customHeight="1">
      <c r="A28" s="8"/>
      <c r="B28" s="447" t="s">
        <v>584</v>
      </c>
      <c r="C28" s="447"/>
      <c r="D28" s="447"/>
      <c r="E28" s="447"/>
      <c r="F28" s="447"/>
      <c r="G28" s="447"/>
      <c r="H28" s="447"/>
      <c r="I28" s="447"/>
      <c r="J28" s="447"/>
      <c r="K28" s="447"/>
      <c r="L28" s="447"/>
      <c r="M28" s="447"/>
      <c r="N28" s="447"/>
      <c r="O28" s="447"/>
      <c r="P28" s="447"/>
      <c r="Q28" s="447"/>
      <c r="R28" s="122"/>
      <c r="S28" s="122" t="s">
        <v>31</v>
      </c>
      <c r="T28" s="122"/>
      <c r="U28" s="122"/>
      <c r="V28" s="101"/>
    </row>
    <row r="29" spans="1:22" ht="26.25" customHeight="1">
      <c r="A29" s="8"/>
      <c r="B29" s="447" t="s">
        <v>585</v>
      </c>
      <c r="C29" s="447"/>
      <c r="D29" s="447"/>
      <c r="E29" s="447"/>
      <c r="F29" s="447"/>
      <c r="G29" s="447"/>
      <c r="H29" s="447"/>
      <c r="I29" s="447"/>
      <c r="J29" s="447"/>
      <c r="K29" s="447"/>
      <c r="L29" s="447"/>
      <c r="M29" s="447"/>
      <c r="N29" s="447"/>
      <c r="O29" s="447"/>
      <c r="P29" s="447"/>
      <c r="Q29" s="447"/>
      <c r="R29" s="122"/>
      <c r="S29" s="122" t="s">
        <v>31</v>
      </c>
      <c r="T29" s="122"/>
      <c r="U29" s="122"/>
      <c r="V29" s="101"/>
    </row>
    <row r="30" spans="1:22" ht="20.100000000000001" customHeight="1">
      <c r="A30" s="8"/>
      <c r="B30" s="448" t="s">
        <v>66</v>
      </c>
      <c r="C30" s="448"/>
      <c r="D30" s="448"/>
      <c r="E30" s="448"/>
      <c r="F30" s="448"/>
      <c r="G30" s="448"/>
      <c r="H30" s="448"/>
      <c r="I30" s="448"/>
      <c r="J30" s="448"/>
      <c r="K30" s="448"/>
      <c r="L30" s="448"/>
      <c r="M30" s="448"/>
      <c r="N30" s="448"/>
      <c r="O30" s="448"/>
      <c r="P30" s="448"/>
      <c r="Q30" s="448"/>
      <c r="R30" s="100">
        <f>COUNTIF('13'!R35:R43,"P")+COUNTIF('14'!R11:R17,"P")</f>
        <v>0</v>
      </c>
      <c r="S30" s="100">
        <f>COUNTIF('13'!S19:S29,"P")</f>
        <v>8</v>
      </c>
      <c r="T30" s="100">
        <f>COUNTIF('13'!T19:T29,"P")</f>
        <v>2</v>
      </c>
      <c r="U30" s="100">
        <f>COUNTIF('13'!U19:U29,"P")</f>
        <v>1</v>
      </c>
      <c r="V30" s="100">
        <f>COUNTIF('13'!V19:V29,"P")</f>
        <v>0</v>
      </c>
    </row>
    <row r="31" spans="1:22" ht="20.100000000000001" customHeight="1">
      <c r="B31" s="95"/>
      <c r="C31" s="95"/>
      <c r="D31" s="95"/>
      <c r="E31" s="95"/>
      <c r="F31" s="95"/>
      <c r="G31" s="95"/>
      <c r="H31" s="97"/>
      <c r="I31" s="97"/>
      <c r="J31" s="97"/>
      <c r="K31" s="97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</row>
    <row r="32" spans="1:22" ht="20.100000000000001" customHeight="1">
      <c r="B32" s="449" t="s">
        <v>274</v>
      </c>
      <c r="C32" s="449"/>
      <c r="D32" s="449"/>
      <c r="E32" s="449"/>
      <c r="F32" s="449"/>
      <c r="G32" s="449"/>
      <c r="H32" s="449"/>
      <c r="I32" s="449"/>
      <c r="J32" s="449"/>
      <c r="K32" s="281" t="s">
        <v>266</v>
      </c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96"/>
    </row>
  </sheetData>
  <mergeCells count="29">
    <mergeCell ref="B28:Q28"/>
    <mergeCell ref="B29:Q29"/>
    <mergeCell ref="B30:Q30"/>
    <mergeCell ref="B32:J32"/>
    <mergeCell ref="K32:U32"/>
    <mergeCell ref="B22:Q22"/>
    <mergeCell ref="B23:Q23"/>
    <mergeCell ref="B24:Q24"/>
    <mergeCell ref="B2:V2"/>
    <mergeCell ref="C8:V8"/>
    <mergeCell ref="C9:V9"/>
    <mergeCell ref="C10:V10"/>
    <mergeCell ref="C11:V11"/>
    <mergeCell ref="B25:Q25"/>
    <mergeCell ref="B26:Q26"/>
    <mergeCell ref="B27:Q27"/>
    <mergeCell ref="B3:V3"/>
    <mergeCell ref="B4:V4"/>
    <mergeCell ref="C5:V5"/>
    <mergeCell ref="C6:V6"/>
    <mergeCell ref="C7:V7"/>
    <mergeCell ref="C12:V12"/>
    <mergeCell ref="C13:V13"/>
    <mergeCell ref="B15:V15"/>
    <mergeCell ref="R17:V17"/>
    <mergeCell ref="B17:Q18"/>
    <mergeCell ref="B19:Q19"/>
    <mergeCell ref="B20:Q20"/>
    <mergeCell ref="B21:Q21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</xm:f>
          </x14:formula1>
          <xm:sqref>R19:V29</xm:sqref>
        </x14:dataValidation>
        <x14:dataValidation type="list" allowBlank="1" showInputMessage="1" showErrorMessage="1">
          <x14:formula1>
            <xm:f>List!$C$2:$C$6</xm:f>
          </x14:formula1>
          <xm:sqref>K32:U32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zoomScaleNormal="100" workbookViewId="0">
      <selection activeCell="L11" sqref="L11:V11"/>
    </sheetView>
  </sheetViews>
  <sheetFormatPr defaultColWidth="3.625" defaultRowHeight="20.100000000000001" customHeight="1"/>
  <cols>
    <col min="1" max="16384" width="3.625" style="33"/>
  </cols>
  <sheetData>
    <row r="1" spans="1:22" ht="20.100000000000001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8">
        <v>14</v>
      </c>
    </row>
    <row r="2" spans="1:22" ht="20.100000000000001" customHeight="1">
      <c r="A2" s="46"/>
      <c r="B2" s="442" t="s">
        <v>638</v>
      </c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</row>
    <row r="3" spans="1:22" ht="20.100000000000001" customHeight="1">
      <c r="A3" s="8"/>
      <c r="B3" s="442" t="s">
        <v>261</v>
      </c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</row>
    <row r="4" spans="1:22" ht="9.9499999999999993" customHeight="1">
      <c r="A4" s="8"/>
      <c r="B4" s="95"/>
      <c r="C4" s="95"/>
      <c r="D4" s="95"/>
      <c r="E4" s="95"/>
      <c r="F4" s="95"/>
      <c r="G4" s="95"/>
      <c r="H4" s="97"/>
      <c r="I4" s="97"/>
      <c r="J4" s="97"/>
      <c r="K4" s="97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</row>
    <row r="5" spans="1:22" ht="5.0999999999999996" customHeight="1">
      <c r="A5" s="8"/>
      <c r="B5" s="95"/>
      <c r="C5" s="95"/>
      <c r="D5" s="95"/>
      <c r="E5" s="95"/>
      <c r="F5" s="95"/>
      <c r="G5" s="95"/>
      <c r="H5" s="97"/>
      <c r="I5" s="97"/>
      <c r="J5" s="97"/>
      <c r="K5" s="97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</row>
    <row r="6" spans="1:22" ht="20.100000000000001" customHeight="1">
      <c r="A6" s="8"/>
      <c r="B6" s="288" t="s">
        <v>275</v>
      </c>
      <c r="C6" s="288"/>
      <c r="D6" s="288"/>
      <c r="E6" s="288"/>
      <c r="F6" s="288"/>
      <c r="G6" s="288"/>
      <c r="H6" s="288"/>
      <c r="I6" s="288"/>
      <c r="J6" s="288"/>
      <c r="K6" s="288"/>
      <c r="L6" s="288" t="s">
        <v>276</v>
      </c>
      <c r="M6" s="288"/>
      <c r="N6" s="288"/>
      <c r="O6" s="288"/>
      <c r="P6" s="288"/>
      <c r="Q6" s="288"/>
      <c r="R6" s="288"/>
      <c r="S6" s="288"/>
      <c r="T6" s="288"/>
      <c r="U6" s="288"/>
      <c r="V6" s="288"/>
    </row>
    <row r="7" spans="1:22" ht="20.100000000000001" customHeight="1">
      <c r="A7" s="8"/>
      <c r="B7" s="450" t="s">
        <v>279</v>
      </c>
      <c r="C7" s="450"/>
      <c r="D7" s="450"/>
      <c r="E7" s="450"/>
      <c r="F7" s="450"/>
      <c r="G7" s="450"/>
      <c r="H7" s="450"/>
      <c r="I7" s="450"/>
      <c r="J7" s="450"/>
      <c r="K7" s="450"/>
      <c r="L7" s="452" t="s">
        <v>277</v>
      </c>
      <c r="M7" s="452"/>
      <c r="N7" s="452"/>
      <c r="O7" s="452"/>
      <c r="P7" s="452"/>
      <c r="Q7" s="452"/>
      <c r="R7" s="452"/>
      <c r="S7" s="452"/>
      <c r="T7" s="452"/>
      <c r="U7" s="452"/>
      <c r="V7" s="452"/>
    </row>
    <row r="8" spans="1:22" ht="20.100000000000001" customHeight="1">
      <c r="A8" s="8"/>
      <c r="B8" s="450" t="s">
        <v>377</v>
      </c>
      <c r="C8" s="450"/>
      <c r="D8" s="450"/>
      <c r="E8" s="450"/>
      <c r="F8" s="450"/>
      <c r="G8" s="450"/>
      <c r="H8" s="450"/>
      <c r="I8" s="450"/>
      <c r="J8" s="450"/>
      <c r="K8" s="450"/>
      <c r="L8" s="451" t="s">
        <v>282</v>
      </c>
      <c r="M8" s="451"/>
      <c r="N8" s="451"/>
      <c r="O8" s="451"/>
      <c r="P8" s="451"/>
      <c r="Q8" s="451"/>
      <c r="R8" s="451"/>
      <c r="S8" s="451"/>
      <c r="T8" s="451"/>
      <c r="U8" s="451"/>
      <c r="V8" s="451"/>
    </row>
    <row r="9" spans="1:22" ht="20.100000000000001" customHeight="1">
      <c r="A9" s="8"/>
      <c r="B9" s="450" t="s">
        <v>373</v>
      </c>
      <c r="C9" s="450"/>
      <c r="D9" s="450"/>
      <c r="E9" s="450"/>
      <c r="F9" s="450"/>
      <c r="G9" s="450"/>
      <c r="H9" s="450"/>
      <c r="I9" s="450"/>
      <c r="J9" s="450"/>
      <c r="K9" s="450"/>
      <c r="L9" s="451" t="s">
        <v>381</v>
      </c>
      <c r="M9" s="451"/>
      <c r="N9" s="451"/>
      <c r="O9" s="451"/>
      <c r="P9" s="451"/>
      <c r="Q9" s="451"/>
      <c r="R9" s="451"/>
      <c r="S9" s="451"/>
      <c r="T9" s="451"/>
      <c r="U9" s="451"/>
      <c r="V9" s="451"/>
    </row>
    <row r="10" spans="1:22" ht="20.100000000000001" customHeight="1">
      <c r="A10" s="8"/>
      <c r="B10" s="450" t="s">
        <v>374</v>
      </c>
      <c r="C10" s="450"/>
      <c r="D10" s="450"/>
      <c r="E10" s="450"/>
      <c r="F10" s="450"/>
      <c r="G10" s="450"/>
      <c r="H10" s="450"/>
      <c r="I10" s="450"/>
      <c r="J10" s="450"/>
      <c r="K10" s="450"/>
      <c r="L10" s="451" t="s">
        <v>382</v>
      </c>
      <c r="M10" s="451"/>
      <c r="N10" s="451"/>
      <c r="O10" s="451"/>
      <c r="P10" s="451"/>
      <c r="Q10" s="451"/>
      <c r="R10" s="451"/>
      <c r="S10" s="451"/>
      <c r="T10" s="451"/>
      <c r="U10" s="451"/>
      <c r="V10" s="451"/>
    </row>
    <row r="11" spans="1:22" ht="20.100000000000001" customHeight="1">
      <c r="A11" s="8"/>
      <c r="B11" s="450" t="s">
        <v>280</v>
      </c>
      <c r="C11" s="450"/>
      <c r="D11" s="450"/>
      <c r="E11" s="450"/>
      <c r="F11" s="450"/>
      <c r="G11" s="450"/>
      <c r="H11" s="450"/>
      <c r="I11" s="450"/>
      <c r="J11" s="450"/>
      <c r="K11" s="450"/>
      <c r="L11" s="453"/>
      <c r="M11" s="453"/>
      <c r="N11" s="453"/>
      <c r="O11" s="453"/>
      <c r="P11" s="453"/>
      <c r="Q11" s="453"/>
      <c r="R11" s="453"/>
      <c r="S11" s="453"/>
      <c r="T11" s="453"/>
      <c r="U11" s="453"/>
      <c r="V11" s="453"/>
    </row>
    <row r="12" spans="1:22" ht="20.100000000000001" customHeight="1">
      <c r="A12" s="8"/>
      <c r="B12" s="454" t="s">
        <v>375</v>
      </c>
      <c r="C12" s="454"/>
      <c r="D12" s="454"/>
      <c r="E12" s="454"/>
      <c r="F12" s="454"/>
      <c r="G12" s="454"/>
      <c r="H12" s="454"/>
      <c r="I12" s="454"/>
      <c r="J12" s="454"/>
      <c r="K12" s="454"/>
      <c r="L12" s="453"/>
      <c r="M12" s="453"/>
      <c r="N12" s="453"/>
      <c r="O12" s="453"/>
      <c r="P12" s="453"/>
      <c r="Q12" s="453"/>
      <c r="R12" s="453"/>
      <c r="S12" s="453"/>
      <c r="T12" s="453"/>
      <c r="U12" s="453"/>
      <c r="V12" s="453"/>
    </row>
    <row r="13" spans="1:22" ht="20.100000000000001" customHeight="1">
      <c r="A13" s="8"/>
      <c r="B13" s="454" t="s">
        <v>376</v>
      </c>
      <c r="C13" s="454"/>
      <c r="D13" s="454"/>
      <c r="E13" s="454"/>
      <c r="F13" s="454"/>
      <c r="G13" s="454"/>
      <c r="H13" s="454"/>
      <c r="I13" s="454"/>
      <c r="J13" s="454"/>
      <c r="K13" s="454"/>
      <c r="L13" s="453"/>
      <c r="M13" s="453"/>
      <c r="N13" s="453"/>
      <c r="O13" s="453"/>
      <c r="P13" s="453"/>
      <c r="Q13" s="453"/>
      <c r="R13" s="453"/>
      <c r="S13" s="453"/>
      <c r="T13" s="453"/>
      <c r="U13" s="453"/>
      <c r="V13" s="453"/>
    </row>
    <row r="14" spans="1:22" ht="20.100000000000001" customHeight="1">
      <c r="A14" s="8"/>
      <c r="B14" s="454" t="s">
        <v>378</v>
      </c>
      <c r="C14" s="454"/>
      <c r="D14" s="454"/>
      <c r="E14" s="454"/>
      <c r="F14" s="454"/>
      <c r="G14" s="454"/>
      <c r="H14" s="454"/>
      <c r="I14" s="454"/>
      <c r="J14" s="454"/>
      <c r="K14" s="454"/>
      <c r="L14" s="453"/>
      <c r="M14" s="453"/>
      <c r="N14" s="453"/>
      <c r="O14" s="453"/>
      <c r="P14" s="453"/>
      <c r="Q14" s="453"/>
      <c r="R14" s="453"/>
      <c r="S14" s="453"/>
      <c r="T14" s="453"/>
      <c r="U14" s="453"/>
      <c r="V14" s="453"/>
    </row>
    <row r="15" spans="1:22" ht="20.100000000000001" customHeight="1">
      <c r="A15" s="8"/>
      <c r="B15" s="454" t="s">
        <v>379</v>
      </c>
      <c r="C15" s="454"/>
      <c r="D15" s="454"/>
      <c r="E15" s="454"/>
      <c r="F15" s="454"/>
      <c r="G15" s="454"/>
      <c r="H15" s="454"/>
      <c r="I15" s="454"/>
      <c r="J15" s="454"/>
      <c r="K15" s="454"/>
      <c r="L15" s="452" t="s">
        <v>278</v>
      </c>
      <c r="M15" s="452"/>
      <c r="N15" s="452"/>
      <c r="O15" s="452"/>
      <c r="P15" s="452"/>
      <c r="Q15" s="452"/>
      <c r="R15" s="452"/>
      <c r="S15" s="452"/>
      <c r="T15" s="452"/>
      <c r="U15" s="452"/>
      <c r="V15" s="452"/>
    </row>
    <row r="16" spans="1:22" ht="20.100000000000001" customHeight="1">
      <c r="A16" s="8"/>
      <c r="B16" s="454" t="s">
        <v>380</v>
      </c>
      <c r="C16" s="454"/>
      <c r="D16" s="454"/>
      <c r="E16" s="454"/>
      <c r="F16" s="454"/>
      <c r="G16" s="454"/>
      <c r="H16" s="454"/>
      <c r="I16" s="454"/>
      <c r="J16" s="454"/>
      <c r="K16" s="454"/>
      <c r="L16" s="451" t="s">
        <v>283</v>
      </c>
      <c r="M16" s="451"/>
      <c r="N16" s="451"/>
      <c r="O16" s="451"/>
      <c r="P16" s="451"/>
      <c r="Q16" s="451"/>
      <c r="R16" s="451"/>
      <c r="S16" s="451"/>
      <c r="T16" s="451"/>
      <c r="U16" s="451"/>
      <c r="V16" s="451"/>
    </row>
    <row r="17" spans="1:22" ht="20.100000000000001" customHeight="1">
      <c r="A17" s="8"/>
      <c r="B17" s="455"/>
      <c r="C17" s="455"/>
      <c r="D17" s="455"/>
      <c r="E17" s="455"/>
      <c r="F17" s="455"/>
      <c r="G17" s="455"/>
      <c r="H17" s="455"/>
      <c r="I17" s="455"/>
      <c r="J17" s="455"/>
      <c r="K17" s="455"/>
      <c r="L17" s="451" t="s">
        <v>281</v>
      </c>
      <c r="M17" s="451"/>
      <c r="N17" s="451"/>
      <c r="O17" s="451"/>
      <c r="P17" s="451"/>
      <c r="Q17" s="451"/>
      <c r="R17" s="451"/>
      <c r="S17" s="451"/>
      <c r="T17" s="451"/>
      <c r="U17" s="451"/>
      <c r="V17" s="451"/>
    </row>
    <row r="18" spans="1:22" ht="20.100000000000001" customHeight="1">
      <c r="A18" s="8"/>
      <c r="B18" s="454"/>
      <c r="C18" s="454"/>
      <c r="D18" s="454"/>
      <c r="E18" s="454"/>
      <c r="F18" s="454"/>
      <c r="G18" s="454"/>
      <c r="H18" s="454"/>
      <c r="I18" s="454"/>
      <c r="J18" s="454"/>
      <c r="K18" s="454"/>
      <c r="L18" s="451"/>
      <c r="M18" s="451"/>
      <c r="N18" s="451"/>
      <c r="O18" s="451"/>
      <c r="P18" s="451"/>
      <c r="Q18" s="451"/>
      <c r="R18" s="451"/>
      <c r="S18" s="451"/>
      <c r="T18" s="451"/>
      <c r="U18" s="451"/>
      <c r="V18" s="451"/>
    </row>
    <row r="19" spans="1:22" ht="20.100000000000001" customHeight="1">
      <c r="A19" s="8"/>
      <c r="B19" s="454"/>
      <c r="C19" s="454"/>
      <c r="D19" s="454"/>
      <c r="E19" s="454"/>
      <c r="F19" s="454"/>
      <c r="G19" s="454"/>
      <c r="H19" s="454"/>
      <c r="I19" s="454"/>
      <c r="J19" s="454"/>
      <c r="K19" s="454"/>
      <c r="L19" s="451"/>
      <c r="M19" s="451"/>
      <c r="N19" s="451"/>
      <c r="O19" s="451"/>
      <c r="P19" s="451"/>
      <c r="Q19" s="451"/>
      <c r="R19" s="451"/>
      <c r="S19" s="451"/>
      <c r="T19" s="451"/>
      <c r="U19" s="451"/>
      <c r="V19" s="451"/>
    </row>
    <row r="20" spans="1:22" ht="20.100000000000001" customHeight="1">
      <c r="A20" s="8"/>
      <c r="B20" s="454"/>
      <c r="C20" s="454"/>
      <c r="D20" s="454"/>
      <c r="E20" s="454"/>
      <c r="F20" s="454"/>
      <c r="G20" s="454"/>
      <c r="H20" s="454"/>
      <c r="I20" s="454"/>
      <c r="J20" s="454"/>
      <c r="K20" s="454"/>
      <c r="L20" s="451"/>
      <c r="M20" s="451"/>
      <c r="N20" s="451"/>
      <c r="O20" s="451"/>
      <c r="P20" s="451"/>
      <c r="Q20" s="451"/>
      <c r="R20" s="451"/>
      <c r="S20" s="451"/>
      <c r="T20" s="451"/>
      <c r="U20" s="451"/>
      <c r="V20" s="451"/>
    </row>
  </sheetData>
  <mergeCells count="32">
    <mergeCell ref="B20:K20"/>
    <mergeCell ref="L20:V20"/>
    <mergeCell ref="B13:K13"/>
    <mergeCell ref="L13:V13"/>
    <mergeCell ref="B16:K16"/>
    <mergeCell ref="L16:V16"/>
    <mergeCell ref="B17:K17"/>
    <mergeCell ref="L17:V17"/>
    <mergeCell ref="B18:K18"/>
    <mergeCell ref="L18:V18"/>
    <mergeCell ref="B14:K14"/>
    <mergeCell ref="L14:V14"/>
    <mergeCell ref="B15:K15"/>
    <mergeCell ref="L15:V15"/>
    <mergeCell ref="B19:K19"/>
    <mergeCell ref="L19:V19"/>
    <mergeCell ref="B10:K10"/>
    <mergeCell ref="L10:V10"/>
    <mergeCell ref="B11:K11"/>
    <mergeCell ref="L11:V11"/>
    <mergeCell ref="B12:K12"/>
    <mergeCell ref="L12:V12"/>
    <mergeCell ref="B6:K6"/>
    <mergeCell ref="B9:K9"/>
    <mergeCell ref="L9:V9"/>
    <mergeCell ref="B2:V2"/>
    <mergeCell ref="B3:V3"/>
    <mergeCell ref="B7:K7"/>
    <mergeCell ref="L7:V7"/>
    <mergeCell ref="B8:K8"/>
    <mergeCell ref="L8:V8"/>
    <mergeCell ref="L6:V6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zoomScaleNormal="100" workbookViewId="0">
      <selection activeCell="L25" sqref="L25:V26"/>
    </sheetView>
  </sheetViews>
  <sheetFormatPr defaultColWidth="3.625" defaultRowHeight="20.100000000000001" customHeight="1"/>
  <cols>
    <col min="1" max="16384" width="3.625" style="33"/>
  </cols>
  <sheetData>
    <row r="1" spans="1:22" ht="20.100000000000001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8">
        <v>15</v>
      </c>
    </row>
    <row r="2" spans="1:22" ht="20.100000000000001" customHeight="1">
      <c r="A2" s="8"/>
      <c r="B2" s="287" t="s">
        <v>586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</row>
    <row r="3" spans="1:22" ht="9.9499999999999993" customHeight="1">
      <c r="A3" s="8"/>
      <c r="B3" s="95"/>
      <c r="C3" s="95"/>
      <c r="D3" s="95"/>
      <c r="E3" s="95"/>
      <c r="F3" s="95"/>
      <c r="G3" s="95"/>
      <c r="H3" s="97"/>
      <c r="I3" s="97"/>
      <c r="J3" s="97"/>
      <c r="K3" s="97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</row>
    <row r="4" spans="1:22" ht="39.950000000000003" customHeight="1">
      <c r="A4" s="8"/>
      <c r="B4" s="288" t="s">
        <v>271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445" t="s">
        <v>272</v>
      </c>
      <c r="S4" s="445"/>
      <c r="T4" s="445"/>
      <c r="U4" s="445"/>
      <c r="V4" s="445"/>
    </row>
    <row r="5" spans="1:22" ht="20.100000000000001" customHeight="1">
      <c r="A5" s="8"/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98">
        <v>5</v>
      </c>
      <c r="S5" s="98">
        <v>4</v>
      </c>
      <c r="T5" s="98">
        <v>3</v>
      </c>
      <c r="U5" s="98">
        <v>2</v>
      </c>
      <c r="V5" s="98">
        <v>1</v>
      </c>
    </row>
    <row r="6" spans="1:22" ht="30" customHeight="1">
      <c r="A6" s="8"/>
      <c r="B6" s="441" t="s">
        <v>587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446"/>
      <c r="N6" s="446"/>
      <c r="O6" s="446"/>
      <c r="P6" s="446"/>
      <c r="Q6" s="446"/>
      <c r="R6" s="101"/>
      <c r="S6" s="122" t="s">
        <v>31</v>
      </c>
      <c r="T6" s="122"/>
      <c r="U6" s="101"/>
      <c r="V6" s="101"/>
    </row>
    <row r="7" spans="1:22" ht="25.5" customHeight="1">
      <c r="A7" s="8"/>
      <c r="B7" s="441" t="s">
        <v>588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446"/>
      <c r="R7" s="101"/>
      <c r="S7" s="122" t="s">
        <v>31</v>
      </c>
      <c r="T7" s="122"/>
      <c r="U7" s="101"/>
      <c r="V7" s="101"/>
    </row>
    <row r="8" spans="1:22" ht="47.25" customHeight="1">
      <c r="A8" s="8"/>
      <c r="B8" s="441" t="s">
        <v>589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101"/>
      <c r="S8" s="122" t="s">
        <v>31</v>
      </c>
      <c r="T8" s="122"/>
      <c r="U8" s="101"/>
      <c r="V8" s="101"/>
    </row>
    <row r="9" spans="1:22" ht="26.25" customHeight="1">
      <c r="A9" s="8"/>
      <c r="B9" s="441" t="s">
        <v>590</v>
      </c>
      <c r="C9" s="441"/>
      <c r="D9" s="441"/>
      <c r="E9" s="441"/>
      <c r="F9" s="441"/>
      <c r="G9" s="441"/>
      <c r="H9" s="441"/>
      <c r="I9" s="441"/>
      <c r="J9" s="441"/>
      <c r="K9" s="441"/>
      <c r="L9" s="441"/>
      <c r="M9" s="441"/>
      <c r="N9" s="441"/>
      <c r="O9" s="441"/>
      <c r="P9" s="441"/>
      <c r="Q9" s="441"/>
      <c r="R9" s="101"/>
      <c r="S9" s="122"/>
      <c r="T9" s="122" t="s">
        <v>31</v>
      </c>
      <c r="U9" s="101"/>
      <c r="V9" s="101"/>
    </row>
    <row r="10" spans="1:22" ht="26.25" customHeight="1">
      <c r="A10" s="8"/>
      <c r="B10" s="441" t="s">
        <v>591</v>
      </c>
      <c r="C10" s="441"/>
      <c r="D10" s="441"/>
      <c r="E10" s="441"/>
      <c r="F10" s="441"/>
      <c r="G10" s="441"/>
      <c r="H10" s="441"/>
      <c r="I10" s="441"/>
      <c r="J10" s="441"/>
      <c r="K10" s="441"/>
      <c r="L10" s="441"/>
      <c r="M10" s="441"/>
      <c r="N10" s="441"/>
      <c r="O10" s="441"/>
      <c r="P10" s="441"/>
      <c r="Q10" s="441"/>
      <c r="R10" s="101"/>
      <c r="S10" s="122"/>
      <c r="T10" s="122" t="s">
        <v>31</v>
      </c>
      <c r="U10" s="101"/>
      <c r="V10" s="101"/>
    </row>
    <row r="11" spans="1:22" ht="24.75" customHeight="1">
      <c r="A11" s="8"/>
      <c r="B11" s="441" t="s">
        <v>592</v>
      </c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  <c r="Q11" s="441"/>
      <c r="R11" s="101"/>
      <c r="S11" s="122" t="s">
        <v>31</v>
      </c>
      <c r="T11" s="122"/>
      <c r="U11" s="101"/>
      <c r="V11" s="101"/>
    </row>
    <row r="12" spans="1:22" ht="20.100000000000001" customHeight="1">
      <c r="A12" s="8"/>
      <c r="B12" s="445" t="s">
        <v>66</v>
      </c>
      <c r="C12" s="445"/>
      <c r="D12" s="445"/>
      <c r="E12" s="445"/>
      <c r="F12" s="445"/>
      <c r="G12" s="445"/>
      <c r="H12" s="445"/>
      <c r="I12" s="445"/>
      <c r="J12" s="445"/>
      <c r="K12" s="445"/>
      <c r="L12" s="445"/>
      <c r="M12" s="445"/>
      <c r="N12" s="445"/>
      <c r="O12" s="445"/>
      <c r="P12" s="445"/>
      <c r="Q12" s="445"/>
      <c r="R12" s="100">
        <f>COUNTIF(R6:R11,"P")</f>
        <v>0</v>
      </c>
      <c r="S12" s="100">
        <f>COUNTIF(S6:S11,"P")</f>
        <v>4</v>
      </c>
      <c r="T12" s="100">
        <f>COUNTIF(T6:T11,"P")</f>
        <v>2</v>
      </c>
      <c r="U12" s="100">
        <f>COUNTIF(U6:U11,"P")</f>
        <v>0</v>
      </c>
      <c r="V12" s="100">
        <f>COUNTIF(V6:V11,"P")</f>
        <v>0</v>
      </c>
    </row>
    <row r="13" spans="1:22" ht="5.0999999999999996" customHeight="1">
      <c r="A13" s="8"/>
      <c r="B13" s="95"/>
      <c r="C13" s="95"/>
      <c r="D13" s="95"/>
      <c r="E13" s="95"/>
      <c r="F13" s="95"/>
      <c r="G13" s="95"/>
      <c r="H13" s="97"/>
      <c r="I13" s="97"/>
      <c r="J13" s="97"/>
      <c r="K13" s="97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</row>
    <row r="14" spans="1:22" ht="24" customHeight="1">
      <c r="A14" s="8"/>
      <c r="B14" s="449" t="s">
        <v>284</v>
      </c>
      <c r="C14" s="449"/>
      <c r="D14" s="449"/>
      <c r="E14" s="449"/>
      <c r="F14" s="449"/>
      <c r="G14" s="449"/>
      <c r="H14" s="449"/>
      <c r="I14" s="449"/>
      <c r="J14" s="449"/>
      <c r="K14" s="281" t="s">
        <v>266</v>
      </c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96"/>
    </row>
    <row r="15" spans="1:22" ht="5.0999999999999996" customHeight="1">
      <c r="A15" s="8"/>
      <c r="B15" s="99"/>
      <c r="C15" s="99"/>
      <c r="D15" s="99"/>
      <c r="E15" s="99"/>
      <c r="F15" s="99"/>
      <c r="G15" s="99"/>
      <c r="H15" s="99"/>
      <c r="I15" s="99"/>
      <c r="J15" s="99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96"/>
    </row>
    <row r="16" spans="1:22" ht="20.100000000000001" customHeight="1">
      <c r="A16" s="8"/>
      <c r="B16" s="288" t="s">
        <v>275</v>
      </c>
      <c r="C16" s="288"/>
      <c r="D16" s="288"/>
      <c r="E16" s="288"/>
      <c r="F16" s="288"/>
      <c r="G16" s="288"/>
      <c r="H16" s="288"/>
      <c r="I16" s="288"/>
      <c r="J16" s="288"/>
      <c r="K16" s="288"/>
      <c r="L16" s="288" t="s">
        <v>276</v>
      </c>
      <c r="M16" s="288"/>
      <c r="N16" s="288"/>
      <c r="O16" s="288"/>
      <c r="P16" s="288"/>
      <c r="Q16" s="288"/>
      <c r="R16" s="288"/>
      <c r="S16" s="288"/>
      <c r="T16" s="288"/>
      <c r="U16" s="288"/>
      <c r="V16" s="288"/>
    </row>
    <row r="17" spans="1:22" ht="20.100000000000001" customHeight="1">
      <c r="A17" s="8"/>
      <c r="B17" s="450" t="s">
        <v>427</v>
      </c>
      <c r="C17" s="450"/>
      <c r="D17" s="450"/>
      <c r="E17" s="450"/>
      <c r="F17" s="450"/>
      <c r="G17" s="450"/>
      <c r="H17" s="450"/>
      <c r="I17" s="450"/>
      <c r="J17" s="450"/>
      <c r="K17" s="450"/>
      <c r="L17" s="452" t="s">
        <v>277</v>
      </c>
      <c r="M17" s="452"/>
      <c r="N17" s="452"/>
      <c r="O17" s="452"/>
      <c r="P17" s="452"/>
      <c r="Q17" s="452"/>
      <c r="R17" s="452"/>
      <c r="S17" s="452"/>
      <c r="T17" s="452"/>
      <c r="U17" s="452"/>
      <c r="V17" s="452"/>
    </row>
    <row r="18" spans="1:22" ht="20.100000000000001" customHeight="1">
      <c r="A18" s="32"/>
      <c r="B18" s="450" t="s">
        <v>285</v>
      </c>
      <c r="C18" s="450"/>
      <c r="D18" s="450"/>
      <c r="E18" s="450"/>
      <c r="F18" s="450"/>
      <c r="G18" s="450"/>
      <c r="H18" s="450"/>
      <c r="I18" s="450"/>
      <c r="J18" s="450"/>
      <c r="K18" s="450"/>
      <c r="L18" s="451" t="s">
        <v>383</v>
      </c>
      <c r="M18" s="451"/>
      <c r="N18" s="451"/>
      <c r="O18" s="451"/>
      <c r="P18" s="451"/>
      <c r="Q18" s="451"/>
      <c r="R18" s="451"/>
      <c r="S18" s="451"/>
      <c r="T18" s="451"/>
      <c r="U18" s="451"/>
      <c r="V18" s="451"/>
    </row>
    <row r="19" spans="1:22" ht="20.100000000000001" customHeight="1">
      <c r="A19" s="32"/>
      <c r="B19" s="450" t="s">
        <v>286</v>
      </c>
      <c r="C19" s="450"/>
      <c r="D19" s="450"/>
      <c r="E19" s="450"/>
      <c r="F19" s="450"/>
      <c r="G19" s="450"/>
      <c r="H19" s="450"/>
      <c r="I19" s="450"/>
      <c r="J19" s="450"/>
      <c r="K19" s="450"/>
      <c r="L19" s="453"/>
      <c r="M19" s="453"/>
      <c r="N19" s="453"/>
      <c r="O19" s="453"/>
      <c r="P19" s="453"/>
      <c r="Q19" s="453"/>
      <c r="R19" s="453"/>
      <c r="S19" s="453"/>
      <c r="T19" s="453"/>
      <c r="U19" s="453"/>
      <c r="V19" s="453"/>
    </row>
    <row r="20" spans="1:22" ht="20.100000000000001" customHeight="1">
      <c r="A20" s="32"/>
      <c r="B20" s="454" t="s">
        <v>384</v>
      </c>
      <c r="C20" s="454"/>
      <c r="D20" s="454"/>
      <c r="E20" s="454"/>
      <c r="F20" s="454"/>
      <c r="G20" s="454"/>
      <c r="H20" s="454"/>
      <c r="I20" s="454"/>
      <c r="J20" s="454"/>
      <c r="K20" s="454"/>
      <c r="L20" s="453"/>
      <c r="M20" s="453"/>
      <c r="N20" s="453"/>
      <c r="O20" s="453"/>
      <c r="P20" s="453"/>
      <c r="Q20" s="453"/>
      <c r="R20" s="453"/>
      <c r="S20" s="453"/>
      <c r="T20" s="453"/>
      <c r="U20" s="453"/>
      <c r="V20" s="453"/>
    </row>
    <row r="21" spans="1:22" ht="20.100000000000001" customHeight="1">
      <c r="A21" s="32"/>
      <c r="B21" s="454" t="s">
        <v>385</v>
      </c>
      <c r="C21" s="454"/>
      <c r="D21" s="454"/>
      <c r="E21" s="454"/>
      <c r="F21" s="454"/>
      <c r="G21" s="454"/>
      <c r="H21" s="454"/>
      <c r="I21" s="454"/>
      <c r="J21" s="454"/>
      <c r="K21" s="454"/>
      <c r="L21" s="453"/>
      <c r="M21" s="453"/>
      <c r="N21" s="453"/>
      <c r="O21" s="453"/>
      <c r="P21" s="453"/>
      <c r="Q21" s="453"/>
      <c r="R21" s="453"/>
      <c r="S21" s="453"/>
      <c r="T21" s="453"/>
      <c r="U21" s="453"/>
      <c r="V21" s="453"/>
    </row>
    <row r="22" spans="1:22" ht="20.100000000000001" customHeight="1">
      <c r="A22" s="32"/>
      <c r="B22" s="454" t="s">
        <v>386</v>
      </c>
      <c r="C22" s="454"/>
      <c r="D22" s="454"/>
      <c r="E22" s="454"/>
      <c r="F22" s="454"/>
      <c r="G22" s="454"/>
      <c r="H22" s="454"/>
      <c r="I22" s="454"/>
      <c r="J22" s="454"/>
      <c r="K22" s="454"/>
      <c r="L22" s="453"/>
      <c r="M22" s="453"/>
      <c r="N22" s="453"/>
      <c r="O22" s="453"/>
      <c r="P22" s="453"/>
      <c r="Q22" s="453"/>
      <c r="R22" s="453"/>
      <c r="S22" s="453"/>
      <c r="T22" s="453"/>
      <c r="U22" s="453"/>
      <c r="V22" s="453"/>
    </row>
    <row r="23" spans="1:22" ht="20.100000000000001" customHeight="1">
      <c r="A23" s="32"/>
      <c r="B23" s="459" t="s">
        <v>400</v>
      </c>
      <c r="C23" s="460"/>
      <c r="D23" s="460"/>
      <c r="E23" s="460"/>
      <c r="F23" s="460"/>
      <c r="G23" s="460"/>
      <c r="H23" s="460"/>
      <c r="I23" s="460"/>
      <c r="J23" s="460"/>
      <c r="K23" s="461"/>
      <c r="L23" s="456"/>
      <c r="M23" s="457"/>
      <c r="N23" s="457"/>
      <c r="O23" s="457"/>
      <c r="P23" s="457"/>
      <c r="Q23" s="457"/>
      <c r="R23" s="457"/>
      <c r="S23" s="457"/>
      <c r="T23" s="457"/>
      <c r="U23" s="457"/>
      <c r="V23" s="458"/>
    </row>
    <row r="24" spans="1:22" ht="20.100000000000001" customHeight="1">
      <c r="A24" s="32"/>
      <c r="B24" s="455"/>
      <c r="C24" s="455"/>
      <c r="D24" s="455"/>
      <c r="E24" s="455"/>
      <c r="F24" s="455"/>
      <c r="G24" s="455"/>
      <c r="H24" s="455"/>
      <c r="I24" s="455"/>
      <c r="J24" s="455"/>
      <c r="K24" s="455"/>
      <c r="L24" s="452" t="s">
        <v>278</v>
      </c>
      <c r="M24" s="452"/>
      <c r="N24" s="452"/>
      <c r="O24" s="452"/>
      <c r="P24" s="452"/>
      <c r="Q24" s="452"/>
      <c r="R24" s="452"/>
      <c r="S24" s="452"/>
      <c r="T24" s="452"/>
      <c r="U24" s="452"/>
      <c r="V24" s="452"/>
    </row>
    <row r="25" spans="1:22" ht="20.100000000000001" customHeight="1">
      <c r="A25" s="32"/>
      <c r="B25" s="455"/>
      <c r="C25" s="455"/>
      <c r="D25" s="455"/>
      <c r="E25" s="455"/>
      <c r="F25" s="455"/>
      <c r="G25" s="455"/>
      <c r="H25" s="455"/>
      <c r="I25" s="455"/>
      <c r="J25" s="455"/>
      <c r="K25" s="455"/>
      <c r="L25" s="451" t="s">
        <v>387</v>
      </c>
      <c r="M25" s="451"/>
      <c r="N25" s="451"/>
      <c r="O25" s="451"/>
      <c r="P25" s="451"/>
      <c r="Q25" s="451"/>
      <c r="R25" s="451"/>
      <c r="S25" s="451"/>
      <c r="T25" s="451"/>
      <c r="U25" s="451"/>
      <c r="V25" s="451"/>
    </row>
    <row r="26" spans="1:22" ht="20.100000000000001" customHeight="1">
      <c r="A26" s="32"/>
      <c r="B26" s="455"/>
      <c r="C26" s="455"/>
      <c r="D26" s="455"/>
      <c r="E26" s="455"/>
      <c r="F26" s="455"/>
      <c r="G26" s="455"/>
      <c r="H26" s="455"/>
      <c r="I26" s="455"/>
      <c r="J26" s="455"/>
      <c r="K26" s="455"/>
      <c r="L26" s="451" t="s">
        <v>388</v>
      </c>
      <c r="M26" s="451"/>
      <c r="N26" s="451"/>
      <c r="O26" s="451"/>
      <c r="P26" s="451"/>
      <c r="Q26" s="451"/>
      <c r="R26" s="451"/>
      <c r="S26" s="451"/>
      <c r="T26" s="451"/>
      <c r="U26" s="451"/>
      <c r="V26" s="451"/>
    </row>
    <row r="27" spans="1:22" ht="20.100000000000001" customHeight="1">
      <c r="A27" s="32"/>
      <c r="B27" s="450"/>
      <c r="C27" s="450"/>
      <c r="D27" s="450"/>
      <c r="E27" s="450"/>
      <c r="F27" s="450"/>
      <c r="G27" s="450"/>
      <c r="H27" s="450"/>
      <c r="I27" s="450"/>
      <c r="J27" s="450"/>
      <c r="K27" s="450"/>
      <c r="L27" s="451"/>
      <c r="M27" s="451"/>
      <c r="N27" s="451"/>
      <c r="O27" s="451"/>
      <c r="P27" s="451"/>
      <c r="Q27" s="451"/>
      <c r="R27" s="451"/>
      <c r="S27" s="451"/>
      <c r="T27" s="451"/>
      <c r="U27" s="451"/>
      <c r="V27" s="451"/>
    </row>
    <row r="28" spans="1:22" ht="18" customHeight="1">
      <c r="A28" s="32"/>
      <c r="B28" s="450"/>
      <c r="C28" s="450"/>
      <c r="D28" s="450"/>
      <c r="E28" s="450"/>
      <c r="F28" s="450"/>
      <c r="G28" s="450"/>
      <c r="H28" s="450"/>
      <c r="I28" s="450"/>
      <c r="J28" s="450"/>
      <c r="K28" s="450"/>
      <c r="L28" s="451"/>
      <c r="M28" s="451"/>
      <c r="N28" s="451"/>
      <c r="O28" s="451"/>
      <c r="P28" s="451"/>
      <c r="Q28" s="451"/>
      <c r="R28" s="451"/>
      <c r="S28" s="451"/>
      <c r="T28" s="451"/>
      <c r="U28" s="451"/>
      <c r="V28" s="451"/>
    </row>
    <row r="29" spans="1:22" ht="20.100000000000001" customHeight="1">
      <c r="A29" s="32"/>
      <c r="B29" s="450"/>
      <c r="C29" s="450"/>
      <c r="D29" s="450"/>
      <c r="E29" s="450"/>
      <c r="F29" s="450"/>
      <c r="G29" s="450"/>
      <c r="H29" s="450"/>
      <c r="I29" s="450"/>
      <c r="J29" s="450"/>
      <c r="K29" s="450"/>
      <c r="L29" s="451"/>
      <c r="M29" s="451"/>
      <c r="N29" s="451"/>
      <c r="O29" s="451"/>
      <c r="P29" s="451"/>
      <c r="Q29" s="451"/>
      <c r="R29" s="451"/>
      <c r="S29" s="451"/>
      <c r="T29" s="451"/>
      <c r="U29" s="451"/>
      <c r="V29" s="451"/>
    </row>
  </sheetData>
  <mergeCells count="40">
    <mergeCell ref="L23:V23"/>
    <mergeCell ref="B23:K23"/>
    <mergeCell ref="B22:K22"/>
    <mergeCell ref="L22:V22"/>
    <mergeCell ref="B27:K27"/>
    <mergeCell ref="L27:V27"/>
    <mergeCell ref="B28:K28"/>
    <mergeCell ref="L28:V28"/>
    <mergeCell ref="B29:K29"/>
    <mergeCell ref="L29:V29"/>
    <mergeCell ref="B24:K24"/>
    <mergeCell ref="L24:V24"/>
    <mergeCell ref="B25:K25"/>
    <mergeCell ref="L25:V25"/>
    <mergeCell ref="B26:K26"/>
    <mergeCell ref="L26:V26"/>
    <mergeCell ref="B21:K21"/>
    <mergeCell ref="L21:V21"/>
    <mergeCell ref="B18:K18"/>
    <mergeCell ref="L18:V18"/>
    <mergeCell ref="B19:K19"/>
    <mergeCell ref="L19:V19"/>
    <mergeCell ref="B20:K20"/>
    <mergeCell ref="L20:V20"/>
    <mergeCell ref="B14:J14"/>
    <mergeCell ref="K14:U14"/>
    <mergeCell ref="B16:K16"/>
    <mergeCell ref="L16:V16"/>
    <mergeCell ref="B17:K17"/>
    <mergeCell ref="L17:V17"/>
    <mergeCell ref="B9:Q9"/>
    <mergeCell ref="B10:Q10"/>
    <mergeCell ref="B11:Q11"/>
    <mergeCell ref="B12:Q12"/>
    <mergeCell ref="B8:Q8"/>
    <mergeCell ref="B2:V2"/>
    <mergeCell ref="B4:Q5"/>
    <mergeCell ref="R4:V4"/>
    <mergeCell ref="B6:Q6"/>
    <mergeCell ref="B7:Q7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</xm:f>
          </x14:formula1>
          <xm:sqref>R6:V11</xm:sqref>
        </x14:dataValidation>
        <x14:dataValidation type="list" allowBlank="1" showInputMessage="1" showErrorMessage="1">
          <x14:formula1>
            <xm:f>List!$C$2:$C$6</xm:f>
          </x14:formula1>
          <xm:sqref>K14:U15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A4" workbookViewId="0">
      <selection activeCell="O23" sqref="O23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19"/>
      <c r="B2" s="205" t="s">
        <v>6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</row>
    <row r="3" spans="1:22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0.100000000000001" customHeight="1">
      <c r="A4" s="4"/>
      <c r="B4" s="204" t="s">
        <v>575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</row>
    <row r="5" spans="1:22" ht="20.100000000000001" customHeight="1">
      <c r="A5" s="4"/>
      <c r="B5" s="203" t="s">
        <v>7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</row>
    <row r="6" spans="1:22" ht="20.100000000000001" customHeight="1">
      <c r="A6" s="4"/>
      <c r="B6" s="203" t="s">
        <v>8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</row>
    <row r="7" spans="1:22" ht="20.100000000000001" customHeight="1">
      <c r="A7" s="4"/>
      <c r="B7" s="203" t="s">
        <v>9</v>
      </c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</row>
    <row r="8" spans="1:22" ht="20.100000000000001" customHeight="1">
      <c r="A8" s="4"/>
      <c r="B8" s="203" t="str">
        <f>"มาตรฐานคุณภาพการศึกษา " &amp; ปก!A29 &amp; " " &amp; ปก!A30</f>
        <v>มาตรฐานคุณภาพการศึกษา โรงเรียนศรีสำโรงชนูปถัมภ์ สำนักงานเขตพื้นที่การศึกษามัธยมศึกษา เขต 38</v>
      </c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</row>
    <row r="9" spans="1:22" ht="20.100000000000001" customHeight="1">
      <c r="A9" s="4"/>
      <c r="B9" s="203" t="str">
        <f>"ประจำปีการศึกษา  " &amp;ปก!N9</f>
        <v>ประจำปีการศึกษา  2562</v>
      </c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</row>
    <row r="10" spans="1:22" ht="20.100000000000001" customHeight="1">
      <c r="A10" s="4"/>
      <c r="B10" s="204" t="s">
        <v>10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</row>
    <row r="11" spans="1:22" ht="20.100000000000001" customHeight="1">
      <c r="A11" s="4"/>
      <c r="B11" s="203" t="s">
        <v>11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</row>
    <row r="12" spans="1:22" ht="20.100000000000001" customHeight="1">
      <c r="A12" s="4"/>
      <c r="B12" s="203" t="str">
        <f>"ปฏิบัติงาน ของบุคลากร" &amp; ปก!A29</f>
        <v>ปฏิบัติงาน ของบุคลากรโรงเรียนศรีสำโรงชนูปถัมภ์</v>
      </c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</row>
    <row r="13" spans="1:22" ht="20.100000000000001" customHeight="1">
      <c r="A13" s="4"/>
      <c r="B13" s="204" t="s">
        <v>12</v>
      </c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</row>
    <row r="14" spans="1:22" ht="20.100000000000001" customHeight="1">
      <c r="A14" s="4"/>
      <c r="B14" s="203" t="s">
        <v>13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</row>
    <row r="15" spans="1:22" ht="20.100000000000001" customHeight="1">
      <c r="A15" s="4"/>
      <c r="B15" s="203" t="s">
        <v>14</v>
      </c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</row>
    <row r="16" spans="1:22" ht="20.100000000000001" customHeight="1">
      <c r="A16" s="4"/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</row>
    <row r="17" spans="1:22" ht="20.100000000000001" customHeight="1">
      <c r="A17" s="4"/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</row>
    <row r="18" spans="1:22" ht="20.100000000000001" customHeight="1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0.100000000000001" customHeight="1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198" t="s">
        <v>15</v>
      </c>
      <c r="N19" s="198"/>
      <c r="O19" s="199"/>
      <c r="P19" s="199"/>
      <c r="Q19" s="199"/>
      <c r="R19" s="199"/>
      <c r="S19" s="199"/>
      <c r="T19" s="199"/>
      <c r="U19" s="199"/>
      <c r="V19" s="4"/>
    </row>
    <row r="20" spans="1:22" ht="20.100000000000001" customHeight="1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O20" s="200" t="str">
        <f>"(" &amp; ปก!G24 &amp; ")"</f>
        <v>(นางสาวนฤมล   สุดเงิน)</v>
      </c>
      <c r="P20" s="200"/>
      <c r="Q20" s="200"/>
      <c r="R20" s="200"/>
      <c r="S20" s="200"/>
      <c r="T20" s="200"/>
      <c r="U20" s="200"/>
      <c r="V20" s="4"/>
    </row>
    <row r="21" spans="1:22" ht="20.100000000000001" customHeight="1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00" t="str">
        <f>ปก!G25</f>
        <v>ครู</v>
      </c>
      <c r="P21" s="200"/>
      <c r="Q21" s="200"/>
      <c r="R21" s="200"/>
      <c r="S21" s="200"/>
      <c r="T21" s="200"/>
      <c r="U21" s="200"/>
      <c r="V21" s="4"/>
    </row>
    <row r="22" spans="1:22" ht="20.100000000000001" customHeight="1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01">
        <v>242065</v>
      </c>
      <c r="P22" s="201"/>
      <c r="Q22" s="201"/>
      <c r="R22" s="201"/>
      <c r="S22" s="201"/>
      <c r="T22" s="201"/>
      <c r="U22" s="201"/>
      <c r="V22" s="4"/>
    </row>
    <row r="23" spans="1:22" ht="20.100000000000001" customHeight="1">
      <c r="A23" s="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20.100000000000001" customHeight="1">
      <c r="A24" s="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20.100000000000001" customHeight="1">
      <c r="A25" s="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20.100000000000001" customHeight="1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20.100000000000001" customHeight="1">
      <c r="A27" s="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20.100000000000001" customHeight="1">
      <c r="A28" s="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20.100000000000001" customHeight="1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20.100000000000001" customHeight="1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</sheetData>
  <mergeCells count="20">
    <mergeCell ref="B2:V2"/>
    <mergeCell ref="B9:V9"/>
    <mergeCell ref="B10:V10"/>
    <mergeCell ref="B4:V4"/>
    <mergeCell ref="B5:V5"/>
    <mergeCell ref="B6:V6"/>
    <mergeCell ref="B7:V7"/>
    <mergeCell ref="B8:V8"/>
    <mergeCell ref="B17:V17"/>
    <mergeCell ref="B11:V11"/>
    <mergeCell ref="B12:V12"/>
    <mergeCell ref="B13:V13"/>
    <mergeCell ref="B14:V14"/>
    <mergeCell ref="B15:V15"/>
    <mergeCell ref="B16:V16"/>
    <mergeCell ref="M19:N19"/>
    <mergeCell ref="O19:U19"/>
    <mergeCell ref="O20:U20"/>
    <mergeCell ref="O21:U21"/>
    <mergeCell ref="O22:U22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opLeftCell="A7" zoomScaleNormal="100" workbookViewId="0">
      <selection activeCell="L18" sqref="L18:V18"/>
    </sheetView>
  </sheetViews>
  <sheetFormatPr defaultColWidth="3.625" defaultRowHeight="20.100000000000001" customHeight="1"/>
  <cols>
    <col min="1" max="16384" width="3.625" style="33"/>
  </cols>
  <sheetData>
    <row r="1" spans="1:22" ht="20.100000000000001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8">
        <v>16</v>
      </c>
    </row>
    <row r="2" spans="1:22" ht="20.100000000000001" customHeight="1">
      <c r="A2" s="8"/>
      <c r="B2" s="287" t="s">
        <v>287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</row>
    <row r="3" spans="1:22" ht="9.9499999999999993" customHeight="1">
      <c r="A3" s="8"/>
      <c r="B3" s="95"/>
      <c r="C3" s="95"/>
      <c r="D3" s="95"/>
      <c r="E3" s="95"/>
      <c r="F3" s="95"/>
      <c r="G3" s="95"/>
      <c r="H3" s="97"/>
      <c r="I3" s="97"/>
      <c r="J3" s="97"/>
      <c r="K3" s="97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</row>
    <row r="4" spans="1:22" ht="39.950000000000003" customHeight="1">
      <c r="A4" s="8"/>
      <c r="B4" s="288" t="s">
        <v>271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445" t="s">
        <v>272</v>
      </c>
      <c r="S4" s="445"/>
      <c r="T4" s="445"/>
      <c r="U4" s="445"/>
      <c r="V4" s="445"/>
    </row>
    <row r="5" spans="1:22" ht="20.100000000000001" customHeight="1">
      <c r="A5" s="8"/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98">
        <v>5</v>
      </c>
      <c r="S5" s="98">
        <v>4</v>
      </c>
      <c r="T5" s="98">
        <v>3</v>
      </c>
      <c r="U5" s="98">
        <v>2</v>
      </c>
      <c r="V5" s="98">
        <v>1</v>
      </c>
    </row>
    <row r="6" spans="1:22" ht="23.25" customHeight="1">
      <c r="A6" s="8"/>
      <c r="B6" s="441" t="s">
        <v>594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446"/>
      <c r="N6" s="446"/>
      <c r="O6" s="446"/>
      <c r="P6" s="446"/>
      <c r="Q6" s="446"/>
      <c r="R6" s="122"/>
      <c r="S6" s="122" t="s">
        <v>31</v>
      </c>
      <c r="T6" s="122"/>
      <c r="U6" s="122"/>
      <c r="V6" s="101"/>
    </row>
    <row r="7" spans="1:22" ht="21.75" customHeight="1">
      <c r="A7" s="8"/>
      <c r="B7" s="441" t="s">
        <v>593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6"/>
      <c r="Q7" s="446"/>
      <c r="R7" s="122"/>
      <c r="S7" s="122" t="s">
        <v>31</v>
      </c>
      <c r="T7" s="122"/>
      <c r="U7" s="122"/>
      <c r="V7" s="101"/>
    </row>
    <row r="8" spans="1:22" ht="19.5" customHeight="1">
      <c r="A8" s="8"/>
      <c r="B8" s="441" t="s">
        <v>595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122"/>
      <c r="S8" s="122" t="s">
        <v>31</v>
      </c>
      <c r="T8" s="122"/>
      <c r="U8" s="122"/>
      <c r="V8" s="101"/>
    </row>
    <row r="9" spans="1:22" ht="23.25" customHeight="1">
      <c r="A9" s="8"/>
      <c r="B9" s="441" t="s">
        <v>596</v>
      </c>
      <c r="C9" s="441"/>
      <c r="D9" s="441"/>
      <c r="E9" s="441"/>
      <c r="F9" s="441"/>
      <c r="G9" s="441"/>
      <c r="H9" s="441"/>
      <c r="I9" s="441"/>
      <c r="J9" s="441"/>
      <c r="K9" s="441"/>
      <c r="L9" s="441"/>
      <c r="M9" s="441"/>
      <c r="N9" s="441"/>
      <c r="O9" s="441"/>
      <c r="P9" s="441"/>
      <c r="Q9" s="441"/>
      <c r="R9" s="122"/>
      <c r="S9" s="122"/>
      <c r="T9" s="122" t="s">
        <v>31</v>
      </c>
      <c r="U9" s="122"/>
      <c r="V9" s="101"/>
    </row>
    <row r="10" spans="1:22" ht="24" customHeight="1">
      <c r="A10" s="8"/>
      <c r="B10" s="441" t="s">
        <v>597</v>
      </c>
      <c r="C10" s="441"/>
      <c r="D10" s="441"/>
      <c r="E10" s="441"/>
      <c r="F10" s="441"/>
      <c r="G10" s="441"/>
      <c r="H10" s="441"/>
      <c r="I10" s="441"/>
      <c r="J10" s="441"/>
      <c r="K10" s="441"/>
      <c r="L10" s="441"/>
      <c r="M10" s="441"/>
      <c r="N10" s="441"/>
      <c r="O10" s="441"/>
      <c r="P10" s="441"/>
      <c r="Q10" s="441"/>
      <c r="R10" s="122"/>
      <c r="S10" s="122"/>
      <c r="T10" s="122" t="s">
        <v>31</v>
      </c>
      <c r="U10" s="122"/>
      <c r="V10" s="101"/>
    </row>
    <row r="11" spans="1:22" ht="20.100000000000001" customHeight="1">
      <c r="A11" s="8"/>
      <c r="B11" s="445" t="s">
        <v>66</v>
      </c>
      <c r="C11" s="445"/>
      <c r="D11" s="445"/>
      <c r="E11" s="445"/>
      <c r="F11" s="445"/>
      <c r="G11" s="445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100">
        <f>COUNTIF(R6:R10,"P")</f>
        <v>0</v>
      </c>
      <c r="S11" s="100">
        <f>COUNTIF(S6:S10,"P")</f>
        <v>3</v>
      </c>
      <c r="T11" s="100">
        <f>COUNTIF(T6:T10,"P")</f>
        <v>2</v>
      </c>
      <c r="U11" s="100">
        <f>COUNTIF(U6:U10,"P")</f>
        <v>0</v>
      </c>
      <c r="V11" s="100">
        <f>COUNTIF(V6:V10,"P")</f>
        <v>0</v>
      </c>
    </row>
    <row r="12" spans="1:22" ht="13.5" customHeight="1">
      <c r="A12" s="8"/>
      <c r="B12" s="95"/>
      <c r="C12" s="95"/>
      <c r="D12" s="95"/>
      <c r="E12" s="95"/>
      <c r="F12" s="95"/>
      <c r="G12" s="95"/>
      <c r="H12" s="97"/>
      <c r="I12" s="97"/>
      <c r="J12" s="97"/>
      <c r="K12" s="97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</row>
    <row r="13" spans="1:22" ht="24" customHeight="1">
      <c r="A13" s="8"/>
      <c r="B13" s="449" t="s">
        <v>288</v>
      </c>
      <c r="C13" s="449"/>
      <c r="D13" s="449"/>
      <c r="E13" s="449"/>
      <c r="F13" s="449"/>
      <c r="G13" s="449"/>
      <c r="H13" s="449"/>
      <c r="I13" s="449"/>
      <c r="J13" s="449"/>
      <c r="K13" s="281" t="s">
        <v>266</v>
      </c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96"/>
    </row>
    <row r="14" spans="1:22" ht="12.75" customHeight="1">
      <c r="A14" s="8"/>
      <c r="B14" s="99"/>
      <c r="C14" s="99"/>
      <c r="D14" s="99"/>
      <c r="E14" s="99"/>
      <c r="F14" s="99"/>
      <c r="G14" s="99"/>
      <c r="H14" s="99"/>
      <c r="I14" s="99"/>
      <c r="J14" s="99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96"/>
    </row>
    <row r="15" spans="1:22" ht="20.100000000000001" customHeight="1">
      <c r="A15" s="8"/>
      <c r="B15" s="288" t="s">
        <v>275</v>
      </c>
      <c r="C15" s="288"/>
      <c r="D15" s="288"/>
      <c r="E15" s="288"/>
      <c r="F15" s="288"/>
      <c r="G15" s="288"/>
      <c r="H15" s="288"/>
      <c r="I15" s="288"/>
      <c r="J15" s="288"/>
      <c r="K15" s="288"/>
      <c r="L15" s="288" t="s">
        <v>276</v>
      </c>
      <c r="M15" s="288"/>
      <c r="N15" s="288"/>
      <c r="O15" s="288"/>
      <c r="P15" s="288"/>
      <c r="Q15" s="288"/>
      <c r="R15" s="288"/>
      <c r="S15" s="288"/>
      <c r="T15" s="288"/>
      <c r="U15" s="288"/>
      <c r="V15" s="288"/>
    </row>
    <row r="16" spans="1:22" ht="20.100000000000001" customHeight="1">
      <c r="A16" s="8"/>
      <c r="B16" s="454" t="s">
        <v>389</v>
      </c>
      <c r="C16" s="454"/>
      <c r="D16" s="454"/>
      <c r="E16" s="454"/>
      <c r="F16" s="454"/>
      <c r="G16" s="454"/>
      <c r="H16" s="454"/>
      <c r="I16" s="454"/>
      <c r="J16" s="454"/>
      <c r="K16" s="454"/>
      <c r="L16" s="452" t="s">
        <v>277</v>
      </c>
      <c r="M16" s="452"/>
      <c r="N16" s="452"/>
      <c r="O16" s="452"/>
      <c r="P16" s="452"/>
      <c r="Q16" s="452"/>
      <c r="R16" s="452"/>
      <c r="S16" s="452"/>
      <c r="T16" s="452"/>
      <c r="U16" s="452"/>
      <c r="V16" s="452"/>
    </row>
    <row r="17" spans="1:22" ht="20.100000000000001" customHeight="1">
      <c r="A17" s="32"/>
      <c r="B17" s="454" t="s">
        <v>390</v>
      </c>
      <c r="C17" s="454"/>
      <c r="D17" s="454"/>
      <c r="E17" s="454"/>
      <c r="F17" s="454"/>
      <c r="G17" s="454"/>
      <c r="H17" s="454"/>
      <c r="I17" s="454"/>
      <c r="J17" s="454"/>
      <c r="K17" s="454"/>
      <c r="L17" s="451" t="s">
        <v>393</v>
      </c>
      <c r="M17" s="451"/>
      <c r="N17" s="451"/>
      <c r="O17" s="451"/>
      <c r="P17" s="451"/>
      <c r="Q17" s="451"/>
      <c r="R17" s="451"/>
      <c r="S17" s="451"/>
      <c r="T17" s="451"/>
      <c r="U17" s="451"/>
      <c r="V17" s="451"/>
    </row>
    <row r="18" spans="1:22" ht="20.100000000000001" customHeight="1">
      <c r="A18" s="32"/>
      <c r="B18" s="454" t="s">
        <v>392</v>
      </c>
      <c r="C18" s="454"/>
      <c r="D18" s="454"/>
      <c r="E18" s="454"/>
      <c r="F18" s="454"/>
      <c r="G18" s="454"/>
      <c r="H18" s="454"/>
      <c r="I18" s="454"/>
      <c r="J18" s="454"/>
      <c r="K18" s="454"/>
      <c r="L18" s="451" t="s">
        <v>394</v>
      </c>
      <c r="M18" s="451"/>
      <c r="N18" s="451"/>
      <c r="O18" s="451"/>
      <c r="P18" s="451"/>
      <c r="Q18" s="451"/>
      <c r="R18" s="451"/>
      <c r="S18" s="451"/>
      <c r="T18" s="451"/>
      <c r="U18" s="451"/>
      <c r="V18" s="451"/>
    </row>
    <row r="19" spans="1:22" ht="20.100000000000001" customHeight="1">
      <c r="A19" s="32"/>
      <c r="B19" s="454" t="s">
        <v>391</v>
      </c>
      <c r="C19" s="454"/>
      <c r="D19" s="454"/>
      <c r="E19" s="454"/>
      <c r="F19" s="454"/>
      <c r="G19" s="454"/>
      <c r="H19" s="454"/>
      <c r="I19" s="454"/>
      <c r="J19" s="454"/>
      <c r="K19" s="454"/>
      <c r="L19" s="451" t="s">
        <v>395</v>
      </c>
      <c r="M19" s="451"/>
      <c r="N19" s="451"/>
      <c r="O19" s="451"/>
      <c r="P19" s="451"/>
      <c r="Q19" s="451"/>
      <c r="R19" s="451"/>
      <c r="S19" s="451"/>
      <c r="T19" s="451"/>
      <c r="U19" s="451"/>
      <c r="V19" s="451"/>
    </row>
    <row r="20" spans="1:22" ht="20.100000000000001" customHeight="1">
      <c r="A20" s="32"/>
      <c r="B20" s="454" t="s">
        <v>428</v>
      </c>
      <c r="C20" s="454"/>
      <c r="D20" s="454"/>
      <c r="E20" s="454"/>
      <c r="F20" s="454"/>
      <c r="G20" s="454"/>
      <c r="H20" s="454"/>
      <c r="I20" s="454"/>
      <c r="J20" s="454"/>
      <c r="K20" s="454"/>
      <c r="L20" s="451" t="s">
        <v>396</v>
      </c>
      <c r="M20" s="451"/>
      <c r="N20" s="451"/>
      <c r="O20" s="451"/>
      <c r="P20" s="451"/>
      <c r="Q20" s="451"/>
      <c r="R20" s="451"/>
      <c r="S20" s="451"/>
      <c r="T20" s="451"/>
      <c r="U20" s="451"/>
      <c r="V20" s="451"/>
    </row>
    <row r="21" spans="1:22" ht="20.100000000000001" customHeight="1">
      <c r="A21" s="32"/>
      <c r="B21" s="459" t="s">
        <v>429</v>
      </c>
      <c r="C21" s="460"/>
      <c r="D21" s="460"/>
      <c r="E21" s="460"/>
      <c r="F21" s="460"/>
      <c r="G21" s="460"/>
      <c r="H21" s="460"/>
      <c r="I21" s="460"/>
      <c r="J21" s="460"/>
      <c r="K21" s="461"/>
      <c r="L21" s="462" t="s">
        <v>278</v>
      </c>
      <c r="M21" s="463"/>
      <c r="N21" s="463"/>
      <c r="O21" s="463"/>
      <c r="P21" s="463"/>
      <c r="Q21" s="463"/>
      <c r="R21" s="463"/>
      <c r="S21" s="463"/>
      <c r="T21" s="463"/>
      <c r="U21" s="463"/>
      <c r="V21" s="464"/>
    </row>
    <row r="22" spans="1:22" ht="20.100000000000001" customHeight="1">
      <c r="A22" s="32"/>
      <c r="B22" s="455"/>
      <c r="C22" s="455"/>
      <c r="D22" s="455"/>
      <c r="E22" s="455"/>
      <c r="F22" s="455"/>
      <c r="G22" s="455"/>
      <c r="H22" s="455"/>
      <c r="I22" s="455"/>
      <c r="J22" s="455"/>
      <c r="K22" s="455"/>
      <c r="L22" s="451" t="s">
        <v>397</v>
      </c>
      <c r="M22" s="451"/>
      <c r="N22" s="451"/>
      <c r="O22" s="451"/>
      <c r="P22" s="451"/>
      <c r="Q22" s="451"/>
      <c r="R22" s="451"/>
      <c r="S22" s="451"/>
      <c r="T22" s="451"/>
      <c r="U22" s="451"/>
      <c r="V22" s="451"/>
    </row>
    <row r="23" spans="1:22" ht="20.100000000000001" customHeight="1">
      <c r="A23" s="32"/>
      <c r="B23" s="455"/>
      <c r="C23" s="455"/>
      <c r="D23" s="455"/>
      <c r="E23" s="455"/>
      <c r="F23" s="455"/>
      <c r="G23" s="455"/>
      <c r="H23" s="455"/>
      <c r="I23" s="455"/>
      <c r="J23" s="455"/>
      <c r="K23" s="455"/>
      <c r="L23" s="451" t="s">
        <v>398</v>
      </c>
      <c r="M23" s="451"/>
      <c r="N23" s="451"/>
      <c r="O23" s="451"/>
      <c r="P23" s="451"/>
      <c r="Q23" s="451"/>
      <c r="R23" s="451"/>
      <c r="S23" s="451"/>
      <c r="T23" s="451"/>
      <c r="U23" s="451"/>
      <c r="V23" s="451"/>
    </row>
    <row r="24" spans="1:22" ht="20.100000000000001" customHeight="1">
      <c r="A24" s="32"/>
      <c r="B24" s="455"/>
      <c r="C24" s="455"/>
      <c r="D24" s="455"/>
      <c r="E24" s="455"/>
      <c r="F24" s="455"/>
      <c r="G24" s="455"/>
      <c r="H24" s="455"/>
      <c r="I24" s="455"/>
      <c r="J24" s="455"/>
      <c r="K24" s="455"/>
      <c r="L24" s="451" t="s">
        <v>399</v>
      </c>
      <c r="M24" s="451"/>
      <c r="N24" s="451"/>
      <c r="O24" s="451"/>
      <c r="P24" s="451"/>
      <c r="Q24" s="451"/>
      <c r="R24" s="451"/>
      <c r="S24" s="451"/>
      <c r="T24" s="451"/>
      <c r="U24" s="451"/>
      <c r="V24" s="451"/>
    </row>
  </sheetData>
  <mergeCells count="31">
    <mergeCell ref="B23:K23"/>
    <mergeCell ref="L23:V23"/>
    <mergeCell ref="B24:K24"/>
    <mergeCell ref="L24:V24"/>
    <mergeCell ref="B21:K21"/>
    <mergeCell ref="L21:V21"/>
    <mergeCell ref="B22:K22"/>
    <mergeCell ref="L22:V22"/>
    <mergeCell ref="B18:K18"/>
    <mergeCell ref="L18:V18"/>
    <mergeCell ref="B19:K19"/>
    <mergeCell ref="L19:V19"/>
    <mergeCell ref="B20:K20"/>
    <mergeCell ref="L20:V20"/>
    <mergeCell ref="B15:K15"/>
    <mergeCell ref="L15:V15"/>
    <mergeCell ref="B16:K16"/>
    <mergeCell ref="L16:V16"/>
    <mergeCell ref="B17:K17"/>
    <mergeCell ref="L17:V17"/>
    <mergeCell ref="B13:J13"/>
    <mergeCell ref="K13:U13"/>
    <mergeCell ref="B2:V2"/>
    <mergeCell ref="B4:Q5"/>
    <mergeCell ref="R4:V4"/>
    <mergeCell ref="B6:Q6"/>
    <mergeCell ref="B7:Q7"/>
    <mergeCell ref="B8:Q8"/>
    <mergeCell ref="B9:Q9"/>
    <mergeCell ref="B10:Q10"/>
    <mergeCell ref="B11:Q1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List!$C$2:$C$6</xm:f>
          </x14:formula1>
          <xm:sqref>K13:U14</xm:sqref>
        </x14:dataValidation>
        <x14:dataValidation type="list" allowBlank="1" showInputMessage="1" showErrorMessage="1">
          <x14:formula1>
            <xm:f>List!$A$2</xm:f>
          </x14:formula1>
          <xm:sqref>R6:V10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>
      <selection activeCell="M9" sqref="M9:N10"/>
    </sheetView>
  </sheetViews>
  <sheetFormatPr defaultColWidth="3.625" defaultRowHeight="20.100000000000001" customHeight="1"/>
  <cols>
    <col min="1" max="16384" width="3.625" style="33"/>
  </cols>
  <sheetData>
    <row r="1" spans="1:22" ht="20.100000000000001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8">
        <v>18</v>
      </c>
    </row>
    <row r="2" spans="1:22" ht="20.100000000000001" customHeight="1">
      <c r="A2" s="8"/>
      <c r="B2" s="287" t="s">
        <v>289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8"/>
      <c r="B4" s="467" t="s">
        <v>65</v>
      </c>
      <c r="C4" s="470" t="s">
        <v>73</v>
      </c>
      <c r="D4" s="471"/>
      <c r="E4" s="471"/>
      <c r="F4" s="471"/>
      <c r="G4" s="471"/>
      <c r="H4" s="471"/>
      <c r="I4" s="471"/>
      <c r="J4" s="472"/>
      <c r="K4" s="478" t="s">
        <v>290</v>
      </c>
      <c r="L4" s="479"/>
      <c r="M4" s="310" t="s">
        <v>297</v>
      </c>
      <c r="N4" s="310"/>
      <c r="O4" s="310"/>
      <c r="P4" s="310"/>
      <c r="Q4" s="310"/>
      <c r="R4" s="310"/>
      <c r="S4" s="310"/>
      <c r="T4" s="310"/>
      <c r="U4" s="310"/>
      <c r="V4" s="310"/>
    </row>
    <row r="5" spans="1:22" ht="97.5" customHeight="1">
      <c r="A5" s="8"/>
      <c r="B5" s="468"/>
      <c r="C5" s="473"/>
      <c r="D5" s="442"/>
      <c r="E5" s="442"/>
      <c r="F5" s="442"/>
      <c r="G5" s="442"/>
      <c r="H5" s="442"/>
      <c r="I5" s="442"/>
      <c r="J5" s="474"/>
      <c r="K5" s="480"/>
      <c r="L5" s="481"/>
      <c r="M5" s="485" t="s">
        <v>291</v>
      </c>
      <c r="N5" s="485"/>
      <c r="O5" s="485" t="s">
        <v>292</v>
      </c>
      <c r="P5" s="485"/>
      <c r="Q5" s="485" t="s">
        <v>293</v>
      </c>
      <c r="R5" s="485"/>
      <c r="S5" s="485" t="s">
        <v>294</v>
      </c>
      <c r="T5" s="485"/>
      <c r="U5" s="485" t="s">
        <v>295</v>
      </c>
      <c r="V5" s="485"/>
    </row>
    <row r="6" spans="1:22" ht="20.100000000000001" customHeight="1">
      <c r="A6" s="8"/>
      <c r="B6" s="469"/>
      <c r="C6" s="475"/>
      <c r="D6" s="476"/>
      <c r="E6" s="476"/>
      <c r="F6" s="476"/>
      <c r="G6" s="476"/>
      <c r="H6" s="476"/>
      <c r="I6" s="476"/>
      <c r="J6" s="477"/>
      <c r="K6" s="482"/>
      <c r="L6" s="483"/>
      <c r="M6" s="310">
        <v>5</v>
      </c>
      <c r="N6" s="310"/>
      <c r="O6" s="310">
        <v>4</v>
      </c>
      <c r="P6" s="310"/>
      <c r="Q6" s="310">
        <v>3</v>
      </c>
      <c r="R6" s="310"/>
      <c r="S6" s="310">
        <v>2</v>
      </c>
      <c r="T6" s="310"/>
      <c r="U6" s="310">
        <v>1</v>
      </c>
      <c r="V6" s="310"/>
    </row>
    <row r="7" spans="1:22" ht="20.100000000000001" customHeight="1">
      <c r="A7" s="8"/>
      <c r="B7" s="103">
        <v>1</v>
      </c>
      <c r="C7" s="484" t="s">
        <v>437</v>
      </c>
      <c r="D7" s="484"/>
      <c r="E7" s="484"/>
      <c r="F7" s="484"/>
      <c r="G7" s="484"/>
      <c r="H7" s="484"/>
      <c r="I7" s="484"/>
      <c r="J7" s="484"/>
      <c r="K7" s="382">
        <v>44</v>
      </c>
      <c r="L7" s="382"/>
      <c r="M7" s="382">
        <v>38</v>
      </c>
      <c r="N7" s="382"/>
      <c r="O7" s="382">
        <v>35</v>
      </c>
      <c r="P7" s="382"/>
      <c r="Q7" s="382">
        <v>40</v>
      </c>
      <c r="R7" s="382"/>
      <c r="S7" s="382">
        <v>38</v>
      </c>
      <c r="T7" s="382"/>
      <c r="U7" s="382">
        <v>44</v>
      </c>
      <c r="V7" s="382"/>
    </row>
    <row r="8" spans="1:22" ht="20.100000000000001" customHeight="1">
      <c r="A8" s="8"/>
      <c r="B8" s="103">
        <v>2</v>
      </c>
      <c r="C8" s="484" t="s">
        <v>438</v>
      </c>
      <c r="D8" s="484"/>
      <c r="E8" s="484"/>
      <c r="F8" s="484"/>
      <c r="G8" s="484"/>
      <c r="H8" s="484"/>
      <c r="I8" s="484"/>
      <c r="J8" s="484"/>
      <c r="K8" s="382">
        <v>36</v>
      </c>
      <c r="L8" s="382"/>
      <c r="M8" s="382">
        <v>36</v>
      </c>
      <c r="N8" s="382"/>
      <c r="O8" s="382">
        <v>36</v>
      </c>
      <c r="P8" s="382"/>
      <c r="Q8" s="382">
        <v>36</v>
      </c>
      <c r="R8" s="382"/>
      <c r="S8" s="382">
        <v>36</v>
      </c>
      <c r="T8" s="382"/>
      <c r="U8" s="382">
        <v>36</v>
      </c>
      <c r="V8" s="382"/>
    </row>
    <row r="9" spans="1:22" ht="20.100000000000001" customHeight="1">
      <c r="A9" s="8"/>
      <c r="B9" s="103">
        <v>3</v>
      </c>
      <c r="C9" s="484" t="s">
        <v>439</v>
      </c>
      <c r="D9" s="484"/>
      <c r="E9" s="484"/>
      <c r="F9" s="484"/>
      <c r="G9" s="484"/>
      <c r="H9" s="484"/>
      <c r="I9" s="484"/>
      <c r="J9" s="484"/>
      <c r="K9" s="382">
        <v>36</v>
      </c>
      <c r="L9" s="382"/>
      <c r="M9" s="382">
        <v>34</v>
      </c>
      <c r="N9" s="382"/>
      <c r="O9" s="382">
        <v>30</v>
      </c>
      <c r="P9" s="382"/>
      <c r="Q9" s="382">
        <v>32</v>
      </c>
      <c r="R9" s="382"/>
      <c r="S9" s="382">
        <v>34</v>
      </c>
      <c r="T9" s="382"/>
      <c r="U9" s="382">
        <v>36</v>
      </c>
      <c r="V9" s="382"/>
    </row>
    <row r="10" spans="1:22" ht="20.100000000000001" customHeight="1">
      <c r="A10" s="8"/>
      <c r="B10" s="103">
        <v>4</v>
      </c>
      <c r="C10" s="484" t="s">
        <v>356</v>
      </c>
      <c r="D10" s="484"/>
      <c r="E10" s="484"/>
      <c r="F10" s="484"/>
      <c r="G10" s="484"/>
      <c r="H10" s="484"/>
      <c r="I10" s="484"/>
      <c r="J10" s="484"/>
      <c r="K10" s="382">
        <v>35</v>
      </c>
      <c r="L10" s="382"/>
      <c r="M10" s="382">
        <v>28</v>
      </c>
      <c r="N10" s="382"/>
      <c r="O10" s="382">
        <v>26</v>
      </c>
      <c r="P10" s="382"/>
      <c r="Q10" s="382">
        <v>24</v>
      </c>
      <c r="R10" s="382"/>
      <c r="S10" s="382">
        <v>31</v>
      </c>
      <c r="T10" s="382"/>
      <c r="U10" s="382">
        <v>35</v>
      </c>
      <c r="V10" s="382"/>
    </row>
    <row r="11" spans="1:22" ht="20.100000000000001" customHeight="1">
      <c r="A11" s="8"/>
      <c r="B11" s="103">
        <v>5</v>
      </c>
      <c r="C11" s="382"/>
      <c r="D11" s="382"/>
      <c r="E11" s="382"/>
      <c r="F11" s="382"/>
      <c r="G11" s="382"/>
      <c r="H11" s="382"/>
      <c r="I11" s="382"/>
      <c r="J11" s="382"/>
      <c r="K11" s="382"/>
      <c r="L11" s="382"/>
      <c r="M11" s="382"/>
      <c r="N11" s="382"/>
      <c r="O11" s="382"/>
      <c r="P11" s="382"/>
      <c r="Q11" s="382"/>
      <c r="R11" s="382"/>
      <c r="S11" s="382"/>
      <c r="T11" s="382"/>
      <c r="U11" s="382"/>
      <c r="V11" s="382"/>
    </row>
    <row r="12" spans="1:22" ht="20.100000000000001" customHeight="1">
      <c r="A12" s="8"/>
      <c r="B12" s="103">
        <v>6</v>
      </c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  <c r="N12" s="382"/>
      <c r="O12" s="382"/>
      <c r="P12" s="382"/>
      <c r="Q12" s="382"/>
      <c r="R12" s="382"/>
      <c r="S12" s="382"/>
      <c r="T12" s="382"/>
      <c r="U12" s="382"/>
      <c r="V12" s="382"/>
    </row>
    <row r="13" spans="1:22" ht="20.100000000000001" customHeight="1">
      <c r="A13" s="8"/>
      <c r="B13" s="103">
        <v>7</v>
      </c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82"/>
      <c r="N13" s="382"/>
      <c r="O13" s="382"/>
      <c r="P13" s="382"/>
      <c r="Q13" s="382"/>
      <c r="R13" s="382"/>
      <c r="S13" s="382"/>
      <c r="T13" s="382"/>
      <c r="U13" s="382"/>
      <c r="V13" s="382"/>
    </row>
    <row r="14" spans="1:22" ht="20.100000000000001" customHeight="1">
      <c r="A14" s="8"/>
      <c r="B14" s="103">
        <v>8</v>
      </c>
      <c r="C14" s="382"/>
      <c r="D14" s="382"/>
      <c r="E14" s="382"/>
      <c r="F14" s="382"/>
      <c r="G14" s="382"/>
      <c r="H14" s="382"/>
      <c r="I14" s="382"/>
      <c r="J14" s="382"/>
      <c r="K14" s="382"/>
      <c r="L14" s="382"/>
      <c r="M14" s="382"/>
      <c r="N14" s="382"/>
      <c r="O14" s="382"/>
      <c r="P14" s="382"/>
      <c r="Q14" s="382"/>
      <c r="R14" s="382"/>
      <c r="S14" s="382"/>
      <c r="T14" s="382"/>
      <c r="U14" s="382"/>
      <c r="V14" s="382"/>
    </row>
    <row r="15" spans="1:22" ht="20.100000000000001" customHeight="1">
      <c r="A15" s="8"/>
      <c r="B15" s="103">
        <v>9</v>
      </c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2"/>
      <c r="N15" s="382"/>
      <c r="O15" s="382"/>
      <c r="P15" s="382"/>
      <c r="Q15" s="382"/>
      <c r="R15" s="382"/>
      <c r="S15" s="382"/>
      <c r="T15" s="382"/>
      <c r="U15" s="382"/>
      <c r="V15" s="382"/>
    </row>
    <row r="16" spans="1:22" ht="20.100000000000001" customHeight="1">
      <c r="A16" s="8"/>
      <c r="B16" s="103">
        <v>10</v>
      </c>
      <c r="C16" s="382"/>
      <c r="D16" s="382"/>
      <c r="E16" s="382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</row>
    <row r="17" spans="1:22" ht="9.9499999999999993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20.100000000000001" customHeight="1">
      <c r="A18" s="8"/>
      <c r="B18" s="466" t="s">
        <v>296</v>
      </c>
      <c r="C18" s="466"/>
      <c r="D18" s="466"/>
      <c r="E18" s="466"/>
      <c r="F18" s="466"/>
      <c r="G18" s="466"/>
      <c r="H18" s="466"/>
      <c r="I18" s="466"/>
      <c r="J18" s="466"/>
      <c r="K18" s="466"/>
      <c r="L18" s="466"/>
      <c r="M18" s="466"/>
      <c r="N18" s="466"/>
      <c r="O18" s="466"/>
      <c r="P18" s="268" t="s">
        <v>170</v>
      </c>
      <c r="Q18" s="268"/>
      <c r="R18" s="268"/>
      <c r="S18" s="268"/>
      <c r="T18" s="268"/>
      <c r="U18" s="268"/>
      <c r="V18" s="8"/>
    </row>
    <row r="19" spans="1:22" ht="9.9499999999999993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20.100000000000001" customHeight="1">
      <c r="A20" s="8"/>
      <c r="B20" s="287" t="s">
        <v>300</v>
      </c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</row>
    <row r="21" spans="1:22" ht="9.9499999999999993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20.100000000000001" customHeight="1">
      <c r="A22" s="8"/>
      <c r="B22" s="310" t="s">
        <v>65</v>
      </c>
      <c r="C22" s="310"/>
      <c r="D22" s="310" t="s">
        <v>92</v>
      </c>
      <c r="E22" s="310"/>
      <c r="F22" s="310"/>
      <c r="G22" s="310"/>
      <c r="H22" s="310"/>
      <c r="I22" s="310"/>
      <c r="J22" s="310"/>
      <c r="K22" s="310" t="s">
        <v>301</v>
      </c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</row>
    <row r="23" spans="1:22" ht="20.100000000000001" customHeight="1">
      <c r="A23" s="8"/>
      <c r="B23" s="310"/>
      <c r="C23" s="310"/>
      <c r="D23" s="310"/>
      <c r="E23" s="310"/>
      <c r="F23" s="310"/>
      <c r="G23" s="310"/>
      <c r="H23" s="310"/>
      <c r="I23" s="310"/>
      <c r="J23" s="310"/>
      <c r="K23" s="310" t="s">
        <v>302</v>
      </c>
      <c r="L23" s="310"/>
      <c r="M23" s="310"/>
      <c r="N23" s="310" t="s">
        <v>305</v>
      </c>
      <c r="O23" s="310"/>
      <c r="P23" s="310"/>
      <c r="Q23" s="310" t="s">
        <v>303</v>
      </c>
      <c r="R23" s="310"/>
      <c r="S23" s="310"/>
      <c r="T23" s="310" t="s">
        <v>304</v>
      </c>
      <c r="U23" s="310"/>
      <c r="V23" s="310"/>
    </row>
    <row r="24" spans="1:22" ht="20.100000000000001" customHeight="1">
      <c r="A24" s="8"/>
      <c r="B24" s="465">
        <v>1</v>
      </c>
      <c r="C24" s="465"/>
      <c r="D24" s="465" t="s">
        <v>430</v>
      </c>
      <c r="E24" s="465"/>
      <c r="F24" s="465"/>
      <c r="G24" s="465"/>
      <c r="H24" s="465"/>
      <c r="I24" s="465"/>
      <c r="J24" s="465"/>
      <c r="K24" s="465">
        <v>27</v>
      </c>
      <c r="L24" s="465"/>
      <c r="M24" s="465"/>
      <c r="N24" s="465">
        <v>17</v>
      </c>
      <c r="O24" s="465"/>
      <c r="P24" s="465"/>
      <c r="Q24" s="465"/>
      <c r="R24" s="465"/>
      <c r="S24" s="465"/>
      <c r="T24" s="465"/>
      <c r="U24" s="465"/>
      <c r="V24" s="465"/>
    </row>
    <row r="25" spans="1:22" ht="20.100000000000001" customHeight="1">
      <c r="A25" s="8"/>
      <c r="B25" s="465">
        <v>2</v>
      </c>
      <c r="C25" s="465"/>
      <c r="D25" s="465" t="s">
        <v>433</v>
      </c>
      <c r="E25" s="465"/>
      <c r="F25" s="465"/>
      <c r="G25" s="465"/>
      <c r="H25" s="465"/>
      <c r="I25" s="465"/>
      <c r="J25" s="465"/>
      <c r="K25" s="465">
        <v>31</v>
      </c>
      <c r="L25" s="465"/>
      <c r="M25" s="465"/>
      <c r="N25" s="465">
        <v>11</v>
      </c>
      <c r="O25" s="465"/>
      <c r="P25" s="465"/>
      <c r="Q25" s="465"/>
      <c r="R25" s="465"/>
      <c r="S25" s="465"/>
      <c r="T25" s="465"/>
      <c r="U25" s="465"/>
      <c r="V25" s="465"/>
    </row>
    <row r="26" spans="1:22" ht="20.100000000000001" customHeight="1">
      <c r="A26" s="8"/>
      <c r="B26" s="465">
        <v>3</v>
      </c>
      <c r="C26" s="465"/>
      <c r="D26" s="465" t="s">
        <v>432</v>
      </c>
      <c r="E26" s="465"/>
      <c r="F26" s="465"/>
      <c r="G26" s="465"/>
      <c r="H26" s="465"/>
      <c r="I26" s="465"/>
      <c r="J26" s="465"/>
      <c r="K26" s="465">
        <v>15</v>
      </c>
      <c r="L26" s="465"/>
      <c r="M26" s="465"/>
      <c r="N26" s="465">
        <v>17</v>
      </c>
      <c r="O26" s="465"/>
      <c r="P26" s="465"/>
      <c r="Q26" s="465">
        <v>2</v>
      </c>
      <c r="R26" s="465"/>
      <c r="S26" s="465"/>
      <c r="T26" s="465"/>
      <c r="U26" s="465"/>
      <c r="V26" s="465"/>
    </row>
    <row r="27" spans="1:22" ht="20.100000000000001" customHeight="1">
      <c r="A27" s="8"/>
      <c r="B27" s="465">
        <v>4</v>
      </c>
      <c r="C27" s="465"/>
      <c r="D27" s="465" t="s">
        <v>434</v>
      </c>
      <c r="E27" s="465"/>
      <c r="F27" s="465"/>
      <c r="G27" s="465"/>
      <c r="H27" s="465"/>
      <c r="I27" s="465"/>
      <c r="J27" s="465"/>
      <c r="K27" s="465">
        <v>15</v>
      </c>
      <c r="L27" s="465"/>
      <c r="M27" s="465"/>
      <c r="N27" s="465">
        <v>14</v>
      </c>
      <c r="O27" s="465"/>
      <c r="P27" s="465"/>
      <c r="Q27" s="465">
        <v>6</v>
      </c>
      <c r="R27" s="465"/>
      <c r="S27" s="465"/>
      <c r="T27" s="465"/>
      <c r="U27" s="465"/>
      <c r="V27" s="465"/>
    </row>
    <row r="28" spans="1:22" ht="20.100000000000001" customHeight="1">
      <c r="A28" s="8"/>
      <c r="B28" s="465">
        <v>5</v>
      </c>
      <c r="C28" s="465"/>
      <c r="D28" s="465" t="s">
        <v>431</v>
      </c>
      <c r="E28" s="465"/>
      <c r="F28" s="465"/>
      <c r="G28" s="465"/>
      <c r="H28" s="465"/>
      <c r="I28" s="465"/>
      <c r="J28" s="465"/>
      <c r="K28" s="465">
        <v>22</v>
      </c>
      <c r="L28" s="465"/>
      <c r="M28" s="465"/>
      <c r="N28" s="465">
        <v>14</v>
      </c>
      <c r="O28" s="465"/>
      <c r="P28" s="465"/>
      <c r="Q28" s="465"/>
      <c r="R28" s="465"/>
      <c r="S28" s="465"/>
      <c r="T28" s="465"/>
      <c r="U28" s="465"/>
      <c r="V28" s="465"/>
    </row>
    <row r="29" spans="1:22" ht="20.100000000000001" customHeight="1">
      <c r="A29" s="8"/>
      <c r="B29" s="465">
        <v>6</v>
      </c>
      <c r="C29" s="465"/>
      <c r="D29" s="465" t="s">
        <v>435</v>
      </c>
      <c r="E29" s="465"/>
      <c r="F29" s="465"/>
      <c r="G29" s="465"/>
      <c r="H29" s="465"/>
      <c r="I29" s="465"/>
      <c r="J29" s="465"/>
      <c r="K29" s="465">
        <v>8</v>
      </c>
      <c r="L29" s="465"/>
      <c r="M29" s="465"/>
      <c r="N29" s="465">
        <v>28</v>
      </c>
      <c r="O29" s="465"/>
      <c r="P29" s="465"/>
      <c r="Q29" s="465"/>
      <c r="R29" s="465"/>
      <c r="S29" s="465"/>
      <c r="T29" s="465"/>
      <c r="U29" s="465"/>
      <c r="V29" s="465"/>
    </row>
    <row r="30" spans="1:22" ht="20.100000000000001" customHeight="1">
      <c r="A30" s="8"/>
      <c r="B30" s="465">
        <v>7</v>
      </c>
      <c r="C30" s="465"/>
      <c r="D30" s="465" t="s">
        <v>436</v>
      </c>
      <c r="E30" s="465"/>
      <c r="F30" s="465"/>
      <c r="G30" s="465"/>
      <c r="H30" s="465"/>
      <c r="I30" s="465"/>
      <c r="J30" s="465"/>
      <c r="K30" s="465">
        <v>2</v>
      </c>
      <c r="L30" s="465"/>
      <c r="M30" s="465"/>
      <c r="N30" s="465">
        <v>11</v>
      </c>
      <c r="O30" s="465"/>
      <c r="P30" s="465"/>
      <c r="Q30" s="465">
        <v>22</v>
      </c>
      <c r="R30" s="465"/>
      <c r="S30" s="465"/>
      <c r="T30" s="465"/>
      <c r="U30" s="465"/>
      <c r="V30" s="465"/>
    </row>
    <row r="31" spans="1:22" ht="20.100000000000001" customHeight="1">
      <c r="A31" s="8"/>
      <c r="B31" s="465"/>
      <c r="C31" s="465"/>
      <c r="D31" s="465" t="s">
        <v>66</v>
      </c>
      <c r="E31" s="465"/>
      <c r="F31" s="465"/>
      <c r="G31" s="465"/>
      <c r="H31" s="465"/>
      <c r="I31" s="465"/>
      <c r="J31" s="465"/>
      <c r="K31" s="465">
        <v>120</v>
      </c>
      <c r="L31" s="465"/>
      <c r="M31" s="465"/>
      <c r="N31" s="465">
        <v>132</v>
      </c>
      <c r="O31" s="465"/>
      <c r="P31" s="465"/>
      <c r="Q31" s="465">
        <v>30</v>
      </c>
      <c r="R31" s="465"/>
      <c r="S31" s="465"/>
      <c r="T31" s="465"/>
      <c r="U31" s="465"/>
      <c r="V31" s="465"/>
    </row>
    <row r="32" spans="1:22" ht="20.100000000000001" customHeight="1">
      <c r="A32" s="8"/>
      <c r="B32" s="465"/>
      <c r="C32" s="465"/>
      <c r="D32" s="465"/>
      <c r="E32" s="465"/>
      <c r="F32" s="465"/>
      <c r="G32" s="465"/>
      <c r="H32" s="465"/>
      <c r="I32" s="465"/>
      <c r="J32" s="465"/>
      <c r="K32" s="465"/>
      <c r="L32" s="465"/>
      <c r="M32" s="465"/>
      <c r="N32" s="465"/>
      <c r="O32" s="465"/>
      <c r="P32" s="465"/>
      <c r="Q32" s="465"/>
      <c r="R32" s="465"/>
      <c r="S32" s="465"/>
      <c r="T32" s="465"/>
      <c r="U32" s="465"/>
      <c r="V32" s="465"/>
    </row>
    <row r="33" spans="1:22" ht="20.100000000000001" customHeight="1">
      <c r="A33" s="8"/>
      <c r="B33" s="465"/>
      <c r="C33" s="465"/>
      <c r="D33" s="465"/>
      <c r="E33" s="465"/>
      <c r="F33" s="465"/>
      <c r="G33" s="465"/>
      <c r="H33" s="465"/>
      <c r="I33" s="465"/>
      <c r="J33" s="465"/>
      <c r="K33" s="465"/>
      <c r="L33" s="465"/>
      <c r="M33" s="465"/>
      <c r="N33" s="465"/>
      <c r="O33" s="465"/>
      <c r="P33" s="465"/>
      <c r="Q33" s="465"/>
      <c r="R33" s="465"/>
      <c r="S33" s="465"/>
      <c r="T33" s="465"/>
      <c r="U33" s="465"/>
      <c r="V33" s="465"/>
    </row>
    <row r="34" spans="1:22" ht="9.9499999999999993" customHeight="1">
      <c r="A34" s="8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</row>
    <row r="35" spans="1:22" ht="20.100000000000001" customHeight="1">
      <c r="A35" s="8"/>
      <c r="B35" s="466" t="s">
        <v>306</v>
      </c>
      <c r="C35" s="466"/>
      <c r="D35" s="466"/>
      <c r="E35" s="466"/>
      <c r="F35" s="466"/>
      <c r="G35" s="466"/>
      <c r="H35" s="466"/>
      <c r="I35" s="466"/>
      <c r="J35" s="466"/>
      <c r="K35" s="466"/>
      <c r="L35" s="466"/>
      <c r="M35" s="466"/>
      <c r="N35" s="466"/>
      <c r="O35" s="466"/>
      <c r="P35" s="268" t="s">
        <v>170</v>
      </c>
      <c r="Q35" s="268"/>
      <c r="R35" s="268"/>
      <c r="S35" s="268"/>
      <c r="T35" s="268"/>
      <c r="U35" s="268"/>
      <c r="V35" s="8"/>
    </row>
  </sheetData>
  <mergeCells count="157">
    <mergeCell ref="K7:L7"/>
    <mergeCell ref="M7:N7"/>
    <mergeCell ref="O7:P7"/>
    <mergeCell ref="B2:V2"/>
    <mergeCell ref="Q5:R5"/>
    <mergeCell ref="S5:T5"/>
    <mergeCell ref="U5:V5"/>
    <mergeCell ref="Q7:R7"/>
    <mergeCell ref="S7:T7"/>
    <mergeCell ref="U7:V7"/>
    <mergeCell ref="M5:N5"/>
    <mergeCell ref="O5:P5"/>
    <mergeCell ref="C7:J7"/>
    <mergeCell ref="Q11:R11"/>
    <mergeCell ref="S11:T11"/>
    <mergeCell ref="C10:J10"/>
    <mergeCell ref="K10:L10"/>
    <mergeCell ref="M10:N10"/>
    <mergeCell ref="U11:V11"/>
    <mergeCell ref="S8:T8"/>
    <mergeCell ref="U8:V8"/>
    <mergeCell ref="C9:J9"/>
    <mergeCell ref="K9:L9"/>
    <mergeCell ref="M9:N9"/>
    <mergeCell ref="O9:P9"/>
    <mergeCell ref="Q9:R9"/>
    <mergeCell ref="S9:T9"/>
    <mergeCell ref="U9:V9"/>
    <mergeCell ref="Q8:R8"/>
    <mergeCell ref="C8:J8"/>
    <mergeCell ref="K8:L8"/>
    <mergeCell ref="M8:N8"/>
    <mergeCell ref="O8:P8"/>
    <mergeCell ref="S12:T12"/>
    <mergeCell ref="U12:V12"/>
    <mergeCell ref="S6:T6"/>
    <mergeCell ref="U6:V6"/>
    <mergeCell ref="B4:B6"/>
    <mergeCell ref="C4:J6"/>
    <mergeCell ref="K4:L6"/>
    <mergeCell ref="M6:N6"/>
    <mergeCell ref="O6:P6"/>
    <mergeCell ref="Q6:R6"/>
    <mergeCell ref="M4:V4"/>
    <mergeCell ref="C12:J12"/>
    <mergeCell ref="K12:L12"/>
    <mergeCell ref="M12:N12"/>
    <mergeCell ref="O12:P12"/>
    <mergeCell ref="Q12:R12"/>
    <mergeCell ref="O10:P10"/>
    <mergeCell ref="Q10:R10"/>
    <mergeCell ref="S10:T10"/>
    <mergeCell ref="U10:V10"/>
    <mergeCell ref="C11:J11"/>
    <mergeCell ref="K11:L11"/>
    <mergeCell ref="M11:N11"/>
    <mergeCell ref="O11:P11"/>
    <mergeCell ref="C13:J13"/>
    <mergeCell ref="K13:L13"/>
    <mergeCell ref="M13:N13"/>
    <mergeCell ref="O13:P13"/>
    <mergeCell ref="Q13:R13"/>
    <mergeCell ref="S13:T13"/>
    <mergeCell ref="U13:V13"/>
    <mergeCell ref="C14:J14"/>
    <mergeCell ref="K14:L14"/>
    <mergeCell ref="M14:N14"/>
    <mergeCell ref="O14:P14"/>
    <mergeCell ref="Q14:R14"/>
    <mergeCell ref="S14:T14"/>
    <mergeCell ref="U14:V14"/>
    <mergeCell ref="C15:J15"/>
    <mergeCell ref="K15:L15"/>
    <mergeCell ref="M15:N15"/>
    <mergeCell ref="O15:P15"/>
    <mergeCell ref="Q15:R15"/>
    <mergeCell ref="S15:T15"/>
    <mergeCell ref="U15:V15"/>
    <mergeCell ref="B18:O18"/>
    <mergeCell ref="P18:U18"/>
    <mergeCell ref="S16:T16"/>
    <mergeCell ref="U16:V16"/>
    <mergeCell ref="B22:C23"/>
    <mergeCell ref="D22:J23"/>
    <mergeCell ref="K22:V22"/>
    <mergeCell ref="K23:M23"/>
    <mergeCell ref="N23:P23"/>
    <mergeCell ref="Q23:S23"/>
    <mergeCell ref="T23:V23"/>
    <mergeCell ref="C16:J16"/>
    <mergeCell ref="K16:L16"/>
    <mergeCell ref="M16:N16"/>
    <mergeCell ref="O16:P16"/>
    <mergeCell ref="Q16:R16"/>
    <mergeCell ref="B20:V20"/>
    <mergeCell ref="T24:V24"/>
    <mergeCell ref="B25:C25"/>
    <mergeCell ref="D25:J25"/>
    <mergeCell ref="K25:M25"/>
    <mergeCell ref="N25:P25"/>
    <mergeCell ref="Q25:S25"/>
    <mergeCell ref="T25:V25"/>
    <mergeCell ref="B24:C24"/>
    <mergeCell ref="D24:J24"/>
    <mergeCell ref="K24:M24"/>
    <mergeCell ref="N24:P24"/>
    <mergeCell ref="Q24:S24"/>
    <mergeCell ref="T26:V26"/>
    <mergeCell ref="B27:C27"/>
    <mergeCell ref="D27:J27"/>
    <mergeCell ref="K27:M27"/>
    <mergeCell ref="N27:P27"/>
    <mergeCell ref="Q27:S27"/>
    <mergeCell ref="T27:V27"/>
    <mergeCell ref="B26:C26"/>
    <mergeCell ref="D26:J26"/>
    <mergeCell ref="K26:M26"/>
    <mergeCell ref="N26:P26"/>
    <mergeCell ref="Q26:S26"/>
    <mergeCell ref="T30:V30"/>
    <mergeCell ref="B30:C30"/>
    <mergeCell ref="D30:J30"/>
    <mergeCell ref="K30:M30"/>
    <mergeCell ref="N30:P30"/>
    <mergeCell ref="Q30:S30"/>
    <mergeCell ref="T28:V28"/>
    <mergeCell ref="B29:C29"/>
    <mergeCell ref="D29:J29"/>
    <mergeCell ref="K29:M29"/>
    <mergeCell ref="N29:P29"/>
    <mergeCell ref="Q29:S29"/>
    <mergeCell ref="T29:V29"/>
    <mergeCell ref="B28:C28"/>
    <mergeCell ref="D28:J28"/>
    <mergeCell ref="K28:M28"/>
    <mergeCell ref="N28:P28"/>
    <mergeCell ref="Q28:S28"/>
    <mergeCell ref="T31:V31"/>
    <mergeCell ref="B35:O35"/>
    <mergeCell ref="P35:U35"/>
    <mergeCell ref="B31:C31"/>
    <mergeCell ref="D31:J31"/>
    <mergeCell ref="K31:M31"/>
    <mergeCell ref="N31:P31"/>
    <mergeCell ref="Q31:S31"/>
    <mergeCell ref="T32:V32"/>
    <mergeCell ref="B33:C33"/>
    <mergeCell ref="D33:J33"/>
    <mergeCell ref="K33:M33"/>
    <mergeCell ref="N33:P33"/>
    <mergeCell ref="Q33:S33"/>
    <mergeCell ref="T33:V33"/>
    <mergeCell ref="B32:C32"/>
    <mergeCell ref="D32:J32"/>
    <mergeCell ref="K32:M32"/>
    <mergeCell ref="N32:P32"/>
    <mergeCell ref="Q32:S32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List!$D$2:$D$5</xm:f>
          </x14:formula1>
          <xm:sqref>P18:U18 P35:U35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opLeftCell="A4" zoomScaleNormal="100" workbookViewId="0">
      <selection activeCell="S13" sqref="S13:T13"/>
    </sheetView>
  </sheetViews>
  <sheetFormatPr defaultColWidth="3.625" defaultRowHeight="20.100000000000001" customHeight="1"/>
  <cols>
    <col min="1" max="16384" width="3.625" style="33"/>
  </cols>
  <sheetData>
    <row r="1" spans="1:22" ht="20.100000000000001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8">
        <v>19</v>
      </c>
    </row>
    <row r="2" spans="1:22" ht="20.100000000000001" customHeight="1">
      <c r="A2" s="8"/>
      <c r="B2" s="287" t="s">
        <v>307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467" t="s">
        <v>65</v>
      </c>
      <c r="B4" s="470" t="s">
        <v>73</v>
      </c>
      <c r="C4" s="472"/>
      <c r="D4" s="498" t="s">
        <v>79</v>
      </c>
      <c r="E4" s="386" t="s">
        <v>308</v>
      </c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8"/>
      <c r="S4" s="389" t="s">
        <v>301</v>
      </c>
      <c r="T4" s="390"/>
      <c r="U4" s="390"/>
      <c r="V4" s="391"/>
    </row>
    <row r="5" spans="1:22" ht="60" customHeight="1">
      <c r="A5" s="469"/>
      <c r="B5" s="475"/>
      <c r="C5" s="477"/>
      <c r="D5" s="499"/>
      <c r="E5" s="500"/>
      <c r="F5" s="501"/>
      <c r="G5" s="501"/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2"/>
      <c r="S5" s="107" t="s">
        <v>302</v>
      </c>
      <c r="T5" s="107" t="s">
        <v>305</v>
      </c>
      <c r="U5" s="107" t="s">
        <v>303</v>
      </c>
      <c r="V5" s="107" t="s">
        <v>304</v>
      </c>
    </row>
    <row r="6" spans="1:22" ht="20.100000000000001" customHeight="1">
      <c r="A6" s="105">
        <v>1</v>
      </c>
      <c r="B6" s="296" t="s">
        <v>401</v>
      </c>
      <c r="C6" s="297"/>
      <c r="D6" s="174">
        <v>44</v>
      </c>
      <c r="E6" s="486" t="s">
        <v>310</v>
      </c>
      <c r="F6" s="489" t="s">
        <v>311</v>
      </c>
      <c r="G6" s="489" t="s">
        <v>312</v>
      </c>
      <c r="H6" s="489" t="s">
        <v>313</v>
      </c>
      <c r="I6" s="489" t="s">
        <v>314</v>
      </c>
      <c r="J6" s="489" t="s">
        <v>315</v>
      </c>
      <c r="K6" s="489" t="s">
        <v>316</v>
      </c>
      <c r="L6" s="489" t="s">
        <v>317</v>
      </c>
      <c r="M6" s="495"/>
      <c r="N6" s="495"/>
      <c r="O6" s="495"/>
      <c r="P6" s="495"/>
      <c r="Q6" s="495"/>
      <c r="R6" s="492"/>
      <c r="S6" s="174">
        <v>39</v>
      </c>
      <c r="T6" s="174">
        <v>5</v>
      </c>
      <c r="U6" s="174">
        <v>0</v>
      </c>
      <c r="V6" s="174">
        <v>0</v>
      </c>
    </row>
    <row r="7" spans="1:22" ht="20.100000000000001" customHeight="1">
      <c r="A7" s="105">
        <f>A6+1</f>
        <v>2</v>
      </c>
      <c r="B7" s="296" t="s">
        <v>402</v>
      </c>
      <c r="C7" s="297"/>
      <c r="D7" s="174">
        <v>36</v>
      </c>
      <c r="E7" s="487"/>
      <c r="F7" s="490"/>
      <c r="G7" s="490"/>
      <c r="H7" s="490"/>
      <c r="I7" s="490"/>
      <c r="J7" s="490"/>
      <c r="K7" s="490"/>
      <c r="L7" s="490"/>
      <c r="M7" s="496"/>
      <c r="N7" s="496"/>
      <c r="O7" s="496"/>
      <c r="P7" s="496"/>
      <c r="Q7" s="496"/>
      <c r="R7" s="493"/>
      <c r="S7" s="174">
        <v>36</v>
      </c>
      <c r="T7" s="174">
        <v>0</v>
      </c>
      <c r="U7" s="174">
        <v>0</v>
      </c>
      <c r="V7" s="174">
        <v>0</v>
      </c>
    </row>
    <row r="8" spans="1:22" ht="20.100000000000001" customHeight="1">
      <c r="A8" s="105">
        <f t="shared" ref="A8:A15" si="0">A7+1</f>
        <v>3</v>
      </c>
      <c r="B8" s="296" t="s">
        <v>403</v>
      </c>
      <c r="C8" s="297"/>
      <c r="D8" s="174">
        <v>36</v>
      </c>
      <c r="E8" s="487"/>
      <c r="F8" s="490"/>
      <c r="G8" s="490"/>
      <c r="H8" s="490"/>
      <c r="I8" s="490"/>
      <c r="J8" s="490"/>
      <c r="K8" s="490"/>
      <c r="L8" s="490"/>
      <c r="M8" s="496"/>
      <c r="N8" s="496"/>
      <c r="O8" s="496"/>
      <c r="P8" s="496"/>
      <c r="Q8" s="496"/>
      <c r="R8" s="493"/>
      <c r="S8" s="174">
        <v>35</v>
      </c>
      <c r="T8" s="174">
        <v>1</v>
      </c>
      <c r="U8" s="174">
        <v>0</v>
      </c>
      <c r="V8" s="174">
        <v>0</v>
      </c>
    </row>
    <row r="9" spans="1:22" ht="20.100000000000001" customHeight="1">
      <c r="A9" s="105">
        <f t="shared" si="0"/>
        <v>4</v>
      </c>
      <c r="B9" s="296" t="s">
        <v>404</v>
      </c>
      <c r="C9" s="297"/>
      <c r="D9" s="174">
        <v>35</v>
      </c>
      <c r="E9" s="487"/>
      <c r="F9" s="490"/>
      <c r="G9" s="490"/>
      <c r="H9" s="490"/>
      <c r="I9" s="490"/>
      <c r="J9" s="490"/>
      <c r="K9" s="490"/>
      <c r="L9" s="490"/>
      <c r="M9" s="496"/>
      <c r="N9" s="496"/>
      <c r="O9" s="496"/>
      <c r="P9" s="496"/>
      <c r="Q9" s="496"/>
      <c r="R9" s="493"/>
      <c r="S9" s="174">
        <v>2</v>
      </c>
      <c r="T9" s="174">
        <v>14</v>
      </c>
      <c r="U9" s="174">
        <v>19</v>
      </c>
      <c r="V9" s="174">
        <v>0</v>
      </c>
    </row>
    <row r="10" spans="1:22" ht="20.100000000000001" customHeight="1">
      <c r="A10" s="105">
        <f t="shared" si="0"/>
        <v>5</v>
      </c>
      <c r="B10" s="296"/>
      <c r="C10" s="297"/>
      <c r="D10" s="104"/>
      <c r="E10" s="487"/>
      <c r="F10" s="490"/>
      <c r="G10" s="490"/>
      <c r="H10" s="490"/>
      <c r="I10" s="490"/>
      <c r="J10" s="490"/>
      <c r="K10" s="490"/>
      <c r="L10" s="490"/>
      <c r="M10" s="496"/>
      <c r="N10" s="496"/>
      <c r="O10" s="496"/>
      <c r="P10" s="496"/>
      <c r="Q10" s="496"/>
      <c r="R10" s="493"/>
      <c r="S10" s="104"/>
      <c r="T10" s="104"/>
      <c r="U10" s="104"/>
      <c r="V10" s="104"/>
    </row>
    <row r="11" spans="1:22" ht="20.100000000000001" customHeight="1">
      <c r="A11" s="105">
        <f t="shared" si="0"/>
        <v>6</v>
      </c>
      <c r="B11" s="296"/>
      <c r="C11" s="297"/>
      <c r="D11" s="104"/>
      <c r="E11" s="487"/>
      <c r="F11" s="490"/>
      <c r="G11" s="490"/>
      <c r="H11" s="490"/>
      <c r="I11" s="490"/>
      <c r="J11" s="490"/>
      <c r="K11" s="490"/>
      <c r="L11" s="490"/>
      <c r="M11" s="496"/>
      <c r="N11" s="496"/>
      <c r="O11" s="496"/>
      <c r="P11" s="496"/>
      <c r="Q11" s="496"/>
      <c r="R11" s="493"/>
      <c r="S11" s="104"/>
      <c r="T11" s="104"/>
      <c r="U11" s="104"/>
      <c r="V11" s="104"/>
    </row>
    <row r="12" spans="1:22" ht="20.100000000000001" customHeight="1">
      <c r="A12" s="105">
        <f t="shared" si="0"/>
        <v>7</v>
      </c>
      <c r="B12" s="296"/>
      <c r="C12" s="297"/>
      <c r="D12" s="104"/>
      <c r="E12" s="487"/>
      <c r="F12" s="490"/>
      <c r="G12" s="490"/>
      <c r="H12" s="490"/>
      <c r="I12" s="490"/>
      <c r="J12" s="490"/>
      <c r="K12" s="490"/>
      <c r="L12" s="490"/>
      <c r="M12" s="496"/>
      <c r="N12" s="496"/>
      <c r="O12" s="496"/>
      <c r="P12" s="496"/>
      <c r="Q12" s="496"/>
      <c r="R12" s="493"/>
      <c r="S12" s="104"/>
      <c r="T12" s="104"/>
      <c r="U12" s="104"/>
      <c r="V12" s="104"/>
    </row>
    <row r="13" spans="1:22" ht="20.100000000000001" customHeight="1">
      <c r="A13" s="105">
        <f t="shared" si="0"/>
        <v>8</v>
      </c>
      <c r="B13" s="296"/>
      <c r="C13" s="297"/>
      <c r="D13" s="104"/>
      <c r="E13" s="487"/>
      <c r="F13" s="490"/>
      <c r="G13" s="490"/>
      <c r="H13" s="490"/>
      <c r="I13" s="490"/>
      <c r="J13" s="490"/>
      <c r="K13" s="490"/>
      <c r="L13" s="490"/>
      <c r="M13" s="496"/>
      <c r="N13" s="496"/>
      <c r="O13" s="496"/>
      <c r="P13" s="496"/>
      <c r="Q13" s="496"/>
      <c r="R13" s="493"/>
      <c r="S13" s="104"/>
      <c r="T13" s="104"/>
      <c r="U13" s="104"/>
      <c r="V13" s="104"/>
    </row>
    <row r="14" spans="1:22" ht="20.100000000000001" customHeight="1">
      <c r="A14" s="105">
        <f t="shared" si="0"/>
        <v>9</v>
      </c>
      <c r="B14" s="296"/>
      <c r="C14" s="297"/>
      <c r="D14" s="104"/>
      <c r="E14" s="487"/>
      <c r="F14" s="490"/>
      <c r="G14" s="490"/>
      <c r="H14" s="490"/>
      <c r="I14" s="490"/>
      <c r="J14" s="490"/>
      <c r="K14" s="490"/>
      <c r="L14" s="490"/>
      <c r="M14" s="496"/>
      <c r="N14" s="496"/>
      <c r="O14" s="496"/>
      <c r="P14" s="496"/>
      <c r="Q14" s="496"/>
      <c r="R14" s="493"/>
      <c r="S14" s="104"/>
      <c r="T14" s="104"/>
      <c r="U14" s="104"/>
      <c r="V14" s="104"/>
    </row>
    <row r="15" spans="1:22" ht="20.100000000000001" customHeight="1">
      <c r="A15" s="105">
        <f t="shared" si="0"/>
        <v>10</v>
      </c>
      <c r="B15" s="296"/>
      <c r="C15" s="297"/>
      <c r="D15" s="104"/>
      <c r="E15" s="487"/>
      <c r="F15" s="490"/>
      <c r="G15" s="490"/>
      <c r="H15" s="490"/>
      <c r="I15" s="490"/>
      <c r="J15" s="490"/>
      <c r="K15" s="490"/>
      <c r="L15" s="490"/>
      <c r="M15" s="496"/>
      <c r="N15" s="496"/>
      <c r="O15" s="496"/>
      <c r="P15" s="496"/>
      <c r="Q15" s="496"/>
      <c r="R15" s="493"/>
      <c r="S15" s="104"/>
      <c r="T15" s="104"/>
      <c r="U15" s="104"/>
      <c r="V15" s="104"/>
    </row>
    <row r="16" spans="1:22" ht="20.100000000000001" customHeight="1">
      <c r="A16" s="105">
        <f t="shared" ref="A16:A17" si="1">A15+1</f>
        <v>11</v>
      </c>
      <c r="B16" s="296"/>
      <c r="C16" s="297"/>
      <c r="D16" s="104"/>
      <c r="E16" s="487"/>
      <c r="F16" s="490"/>
      <c r="G16" s="490"/>
      <c r="H16" s="490"/>
      <c r="I16" s="490"/>
      <c r="J16" s="490"/>
      <c r="K16" s="490"/>
      <c r="L16" s="490"/>
      <c r="M16" s="496"/>
      <c r="N16" s="496"/>
      <c r="O16" s="496"/>
      <c r="P16" s="496"/>
      <c r="Q16" s="496"/>
      <c r="R16" s="493"/>
      <c r="S16" s="104"/>
      <c r="T16" s="104"/>
      <c r="U16" s="104"/>
      <c r="V16" s="104"/>
    </row>
    <row r="17" spans="1:22" ht="20.100000000000001" customHeight="1">
      <c r="A17" s="105">
        <f t="shared" si="1"/>
        <v>12</v>
      </c>
      <c r="B17" s="296"/>
      <c r="C17" s="297"/>
      <c r="D17" s="104"/>
      <c r="E17" s="488"/>
      <c r="F17" s="491"/>
      <c r="G17" s="491"/>
      <c r="H17" s="491"/>
      <c r="I17" s="491"/>
      <c r="J17" s="491"/>
      <c r="K17" s="491"/>
      <c r="L17" s="491"/>
      <c r="M17" s="497"/>
      <c r="N17" s="497"/>
      <c r="O17" s="497"/>
      <c r="P17" s="497"/>
      <c r="Q17" s="497"/>
      <c r="R17" s="494"/>
      <c r="S17" s="104"/>
      <c r="T17" s="104"/>
      <c r="U17" s="104"/>
      <c r="V17" s="104"/>
    </row>
    <row r="18" spans="1:22" ht="9.9499999999999993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20.100000000000001" customHeight="1">
      <c r="A19" s="8"/>
      <c r="B19" s="466" t="s">
        <v>309</v>
      </c>
      <c r="C19" s="466"/>
      <c r="D19" s="466"/>
      <c r="E19" s="466"/>
      <c r="F19" s="466"/>
      <c r="G19" s="466"/>
      <c r="H19" s="466"/>
      <c r="I19" s="466"/>
      <c r="J19" s="466"/>
      <c r="K19" s="466"/>
      <c r="L19" s="466"/>
      <c r="M19" s="466"/>
      <c r="N19" s="466"/>
      <c r="O19" s="466"/>
      <c r="P19" s="268" t="s">
        <v>299</v>
      </c>
      <c r="Q19" s="268"/>
      <c r="R19" s="268"/>
      <c r="S19" s="268"/>
      <c r="T19" s="268"/>
      <c r="U19" s="268"/>
      <c r="V19" s="8"/>
    </row>
    <row r="20" spans="1:22" ht="9.9499999999999993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20.100000000000001" customHeight="1">
      <c r="A21" s="8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 ht="9.9499999999999993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20.100000000000001" customHeight="1">
      <c r="A23" s="8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spans="1:22" ht="20.100000000000001" customHeight="1">
      <c r="A24" s="8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  <row r="25" spans="1:22" ht="20.100000000000001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20.100000000000001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20.100000000000001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20.100000000000001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20.100000000000001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20.100000000000001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20.100000000000001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20.100000000000001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20.100000000000001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20.100000000000001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</sheetData>
  <mergeCells count="34">
    <mergeCell ref="B7:C7"/>
    <mergeCell ref="B8:C8"/>
    <mergeCell ref="Q6:Q17"/>
    <mergeCell ref="B9:C9"/>
    <mergeCell ref="B10:C10"/>
    <mergeCell ref="B11:C11"/>
    <mergeCell ref="I6:I17"/>
    <mergeCell ref="J6:J17"/>
    <mergeCell ref="K6:K17"/>
    <mergeCell ref="L6:L17"/>
    <mergeCell ref="O6:O17"/>
    <mergeCell ref="P6:P17"/>
    <mergeCell ref="B2:V2"/>
    <mergeCell ref="A4:A5"/>
    <mergeCell ref="S4:V4"/>
    <mergeCell ref="D4:D5"/>
    <mergeCell ref="B4:C5"/>
    <mergeCell ref="E4:R5"/>
    <mergeCell ref="B19:O19"/>
    <mergeCell ref="P19:U19"/>
    <mergeCell ref="B15:C15"/>
    <mergeCell ref="B16:C16"/>
    <mergeCell ref="B13:C13"/>
    <mergeCell ref="B14:C14"/>
    <mergeCell ref="E6:E17"/>
    <mergeCell ref="B12:C12"/>
    <mergeCell ref="F6:F17"/>
    <mergeCell ref="G6:G17"/>
    <mergeCell ref="H6:H17"/>
    <mergeCell ref="R6:R17"/>
    <mergeCell ref="B17:C17"/>
    <mergeCell ref="B6:C6"/>
    <mergeCell ref="M6:M17"/>
    <mergeCell ref="N6:N17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List!$D$2:$D$5</xm:f>
          </x14:formula1>
          <xm:sqref>P19:U19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opLeftCell="A25" workbookViewId="0">
      <selection activeCell="J25" sqref="J25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>
        <v>20</v>
      </c>
    </row>
    <row r="2" spans="1:22" ht="20.100000000000001" customHeight="1">
      <c r="A2" s="19"/>
      <c r="B2" s="205" t="s">
        <v>318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</row>
    <row r="3" spans="1:22" ht="20.100000000000001" customHeight="1">
      <c r="A3" s="4"/>
      <c r="B3" s="258" t="s">
        <v>331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</row>
    <row r="4" spans="1:22" ht="20.100000000000001" customHeight="1">
      <c r="A4" s="4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</row>
    <row r="5" spans="1:22" ht="20.100000000000001" customHeight="1">
      <c r="A5" s="4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</row>
    <row r="6" spans="1:22" ht="20.100000000000001" customHeight="1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0.100000000000001" customHeight="1">
      <c r="A7" s="4"/>
      <c r="B7" s="10"/>
      <c r="C7" s="10"/>
      <c r="D7" s="10"/>
      <c r="E7" s="503" t="s">
        <v>15</v>
      </c>
      <c r="F7" s="503"/>
      <c r="G7" s="503"/>
      <c r="H7" s="504"/>
      <c r="I7" s="504"/>
      <c r="J7" s="504"/>
      <c r="K7" s="504"/>
      <c r="L7" s="504"/>
      <c r="M7" s="504"/>
      <c r="N7" s="504"/>
      <c r="O7" s="203" t="s">
        <v>3</v>
      </c>
      <c r="P7" s="203"/>
      <c r="Q7" s="203"/>
      <c r="R7" s="203"/>
      <c r="S7" s="10"/>
      <c r="T7" s="10"/>
      <c r="U7" s="10"/>
      <c r="V7" s="10"/>
    </row>
    <row r="8" spans="1:22" ht="20.100000000000001" customHeight="1">
      <c r="A8" s="4"/>
      <c r="B8" s="10"/>
      <c r="C8" s="10"/>
      <c r="D8" s="10"/>
      <c r="E8" s="10"/>
      <c r="F8" s="10"/>
      <c r="G8" s="10"/>
      <c r="H8" s="506" t="str">
        <f>"(" &amp;ปก!G24&amp; ")"</f>
        <v>(นางสาวนฤมล   สุดเงิน)</v>
      </c>
      <c r="I8" s="506"/>
      <c r="J8" s="506"/>
      <c r="K8" s="506"/>
      <c r="L8" s="506"/>
      <c r="M8" s="506"/>
      <c r="N8" s="506"/>
      <c r="O8" s="10"/>
      <c r="P8" s="10"/>
      <c r="Q8" s="10"/>
      <c r="R8" s="10"/>
      <c r="S8" s="10"/>
      <c r="T8" s="10"/>
      <c r="U8" s="10"/>
      <c r="V8" s="10"/>
    </row>
    <row r="9" spans="1:22" ht="20.100000000000001" customHeight="1">
      <c r="A9" s="4"/>
      <c r="B9" s="10"/>
      <c r="C9" s="10"/>
      <c r="D9" s="10"/>
      <c r="E9" s="10"/>
      <c r="F9" s="10"/>
      <c r="G9" s="10"/>
      <c r="H9" s="207" t="str">
        <f>ปก!G25</f>
        <v>ครู</v>
      </c>
      <c r="I9" s="207"/>
      <c r="J9" s="207"/>
      <c r="K9" s="207"/>
      <c r="L9" s="207"/>
      <c r="M9" s="207"/>
      <c r="N9" s="207"/>
      <c r="O9" s="10"/>
      <c r="P9" s="10"/>
      <c r="Q9" s="10"/>
      <c r="R9" s="10"/>
      <c r="S9" s="10"/>
      <c r="T9" s="10"/>
      <c r="U9" s="10"/>
      <c r="V9" s="10"/>
    </row>
    <row r="10" spans="1:22" ht="20.100000000000001" customHeight="1">
      <c r="A10" s="4"/>
      <c r="B10" s="10"/>
      <c r="C10" s="10"/>
      <c r="D10" s="10"/>
      <c r="E10" s="10"/>
      <c r="F10" s="10"/>
      <c r="G10" s="10"/>
      <c r="H10" s="507">
        <v>241506</v>
      </c>
      <c r="I10" s="507"/>
      <c r="J10" s="507"/>
      <c r="K10" s="507"/>
      <c r="L10" s="507"/>
      <c r="M10" s="507"/>
      <c r="N10" s="507"/>
      <c r="O10" s="10"/>
      <c r="P10" s="10"/>
      <c r="Q10" s="10"/>
      <c r="R10" s="10"/>
      <c r="S10" s="10"/>
      <c r="T10" s="10"/>
      <c r="U10" s="10"/>
      <c r="V10" s="10"/>
    </row>
    <row r="11" spans="1:22" ht="20.100000000000001" customHeight="1">
      <c r="A11" s="4"/>
      <c r="B11" s="10"/>
      <c r="C11" s="10"/>
      <c r="D11" s="10"/>
      <c r="E11" s="10"/>
      <c r="F11" s="10"/>
      <c r="G11" s="10"/>
      <c r="H11" s="112"/>
      <c r="I11" s="112"/>
      <c r="J11" s="112"/>
      <c r="K11" s="112"/>
      <c r="L11" s="112"/>
      <c r="M11" s="112"/>
      <c r="N11" s="112"/>
      <c r="O11" s="10"/>
      <c r="P11" s="10"/>
      <c r="Q11" s="10"/>
      <c r="R11" s="10"/>
      <c r="S11" s="10"/>
      <c r="T11" s="10"/>
      <c r="U11" s="10"/>
      <c r="V11" s="10"/>
    </row>
    <row r="12" spans="1:22" ht="20.100000000000001" customHeight="1">
      <c r="A12" s="4"/>
      <c r="B12" s="10"/>
      <c r="C12" s="10"/>
      <c r="D12" s="10"/>
      <c r="E12" s="10"/>
      <c r="F12" s="10"/>
      <c r="G12" s="10"/>
      <c r="H12" s="112"/>
      <c r="I12" s="112"/>
      <c r="J12" s="112"/>
      <c r="K12" s="112"/>
      <c r="L12" s="112"/>
      <c r="M12" s="112"/>
      <c r="N12" s="112"/>
      <c r="O12" s="10"/>
      <c r="P12" s="10"/>
      <c r="Q12" s="10"/>
      <c r="R12" s="10"/>
      <c r="S12" s="10"/>
      <c r="T12" s="10"/>
      <c r="U12" s="10"/>
      <c r="V12" s="10"/>
    </row>
    <row r="13" spans="1:22" ht="20.100000000000001" customHeight="1">
      <c r="A13" s="4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0.100000000000001" customHeight="1">
      <c r="A14" s="4"/>
      <c r="B14" s="10"/>
      <c r="C14" s="10"/>
      <c r="D14" s="10"/>
      <c r="E14" s="503" t="s">
        <v>15</v>
      </c>
      <c r="F14" s="503"/>
      <c r="G14" s="503"/>
      <c r="H14" s="504"/>
      <c r="I14" s="504"/>
      <c r="J14" s="504"/>
      <c r="K14" s="504"/>
      <c r="L14" s="504"/>
      <c r="M14" s="504"/>
      <c r="N14" s="504"/>
      <c r="O14" s="203" t="s">
        <v>323</v>
      </c>
      <c r="P14" s="203"/>
      <c r="Q14" s="203"/>
      <c r="R14" s="203"/>
      <c r="S14" s="10"/>
      <c r="T14" s="10"/>
      <c r="U14" s="10"/>
      <c r="V14" s="10"/>
    </row>
    <row r="15" spans="1:22" ht="20.100000000000001" customHeight="1">
      <c r="A15" s="4"/>
      <c r="B15" s="10"/>
      <c r="C15" s="10"/>
      <c r="D15" s="10"/>
      <c r="E15" s="10"/>
      <c r="F15" s="10"/>
      <c r="G15" s="113" t="s">
        <v>320</v>
      </c>
      <c r="H15" s="505" t="s">
        <v>405</v>
      </c>
      <c r="I15" s="505"/>
      <c r="J15" s="505"/>
      <c r="K15" s="505"/>
      <c r="L15" s="505"/>
      <c r="M15" s="505"/>
      <c r="N15" s="505"/>
      <c r="O15" s="10" t="s">
        <v>321</v>
      </c>
      <c r="P15" s="10"/>
      <c r="Q15" s="10"/>
      <c r="R15" s="10"/>
      <c r="S15" s="10"/>
      <c r="T15" s="10"/>
      <c r="U15" s="10"/>
      <c r="V15" s="10"/>
    </row>
    <row r="16" spans="1:22" ht="20.100000000000001" customHeight="1">
      <c r="A16" s="4"/>
      <c r="B16" s="10"/>
      <c r="C16" s="10"/>
      <c r="D16" s="10"/>
      <c r="E16" s="10"/>
      <c r="F16" s="10"/>
      <c r="G16" s="207" t="s">
        <v>319</v>
      </c>
      <c r="H16" s="207"/>
      <c r="I16" s="207"/>
      <c r="J16" s="207"/>
      <c r="K16" s="207"/>
      <c r="L16" s="504" t="s">
        <v>324</v>
      </c>
      <c r="M16" s="504"/>
      <c r="N16" s="504"/>
      <c r="O16" s="504"/>
      <c r="P16" s="504"/>
      <c r="Q16" s="10"/>
      <c r="R16" s="10"/>
      <c r="S16" s="10"/>
      <c r="T16" s="10"/>
      <c r="U16" s="10"/>
      <c r="V16" s="10"/>
    </row>
    <row r="17" spans="1:22" ht="20.100000000000001" customHeight="1">
      <c r="A17" s="4"/>
      <c r="B17" s="10"/>
      <c r="C17" s="10"/>
      <c r="D17" s="10"/>
      <c r="E17" s="10"/>
      <c r="F17" s="10"/>
      <c r="G17" s="10"/>
      <c r="H17" s="114"/>
      <c r="I17" s="114"/>
      <c r="J17" s="114" t="s">
        <v>322</v>
      </c>
      <c r="K17" s="114"/>
      <c r="L17" s="114" t="s">
        <v>322</v>
      </c>
      <c r="M17" s="114"/>
      <c r="N17" s="114"/>
      <c r="O17" s="10"/>
      <c r="P17" s="10"/>
      <c r="Q17" s="10"/>
      <c r="R17" s="10"/>
      <c r="S17" s="10"/>
      <c r="T17" s="10"/>
      <c r="U17" s="10"/>
      <c r="V17" s="10"/>
    </row>
    <row r="18" spans="1:22" ht="20.100000000000001" customHeight="1">
      <c r="A18" s="4"/>
      <c r="B18" s="10"/>
      <c r="C18" s="10"/>
      <c r="D18" s="10"/>
      <c r="E18" s="10"/>
      <c r="F18" s="10"/>
      <c r="G18" s="10"/>
      <c r="H18" s="12"/>
      <c r="I18" s="12"/>
      <c r="J18" s="12"/>
      <c r="K18" s="12"/>
      <c r="L18" s="12"/>
      <c r="M18" s="12"/>
      <c r="N18" s="12"/>
      <c r="O18" s="10"/>
      <c r="P18" s="10"/>
      <c r="Q18" s="10"/>
      <c r="R18" s="10"/>
      <c r="S18" s="10"/>
      <c r="T18" s="10"/>
      <c r="U18" s="10"/>
      <c r="V18" s="10"/>
    </row>
    <row r="19" spans="1:22" ht="20.100000000000001" customHeight="1">
      <c r="A19" s="4"/>
      <c r="B19" s="10"/>
      <c r="C19" s="10"/>
      <c r="D19" s="10"/>
      <c r="E19" s="10"/>
      <c r="F19" s="10"/>
      <c r="G19" s="10"/>
      <c r="H19" s="12"/>
      <c r="I19" s="12"/>
      <c r="J19" s="12"/>
      <c r="K19" s="12"/>
      <c r="L19" s="12"/>
      <c r="M19" s="12"/>
      <c r="N19" s="12"/>
      <c r="O19" s="10"/>
      <c r="P19" s="10"/>
      <c r="Q19" s="10"/>
      <c r="R19" s="10"/>
      <c r="S19" s="10"/>
      <c r="T19" s="10"/>
      <c r="U19" s="10"/>
      <c r="V19" s="10"/>
    </row>
    <row r="20" spans="1:22" ht="20.100000000000001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0.100000000000001" customHeight="1">
      <c r="A21" s="4"/>
      <c r="B21" s="4"/>
      <c r="C21" s="4"/>
      <c r="D21" s="4"/>
      <c r="E21" s="503" t="s">
        <v>15</v>
      </c>
      <c r="F21" s="503"/>
      <c r="G21" s="503"/>
      <c r="H21" s="504"/>
      <c r="I21" s="504"/>
      <c r="J21" s="504"/>
      <c r="K21" s="504"/>
      <c r="L21" s="504"/>
      <c r="M21" s="504"/>
      <c r="N21" s="504"/>
      <c r="O21" s="203" t="s">
        <v>323</v>
      </c>
      <c r="P21" s="203"/>
      <c r="Q21" s="203"/>
      <c r="R21" s="203"/>
      <c r="S21" s="4"/>
      <c r="T21" s="4"/>
      <c r="U21" s="4"/>
      <c r="V21" s="4"/>
    </row>
    <row r="22" spans="1:22" ht="20.100000000000001" customHeight="1">
      <c r="A22" s="2"/>
      <c r="B22" s="4"/>
      <c r="C22" s="4"/>
      <c r="D22" s="4"/>
      <c r="E22" s="10"/>
      <c r="F22" s="10"/>
      <c r="G22" s="113" t="s">
        <v>320</v>
      </c>
      <c r="H22" s="505" t="s">
        <v>406</v>
      </c>
      <c r="I22" s="505"/>
      <c r="J22" s="505"/>
      <c r="K22" s="505"/>
      <c r="L22" s="505"/>
      <c r="M22" s="505"/>
      <c r="N22" s="505"/>
      <c r="O22" s="10" t="s">
        <v>321</v>
      </c>
      <c r="P22" s="10"/>
      <c r="Q22" s="10"/>
      <c r="R22" s="10"/>
      <c r="S22" s="4"/>
      <c r="T22" s="4"/>
      <c r="U22" s="4"/>
      <c r="V22" s="4"/>
    </row>
    <row r="23" spans="1:22" ht="20.100000000000001" customHeight="1">
      <c r="A23" s="2"/>
      <c r="B23" s="4"/>
      <c r="C23" s="4"/>
      <c r="D23" s="4"/>
      <c r="E23" s="10"/>
      <c r="F23" s="10"/>
      <c r="G23" s="207" t="s">
        <v>644</v>
      </c>
      <c r="H23" s="207"/>
      <c r="I23" s="207"/>
      <c r="J23" s="207"/>
      <c r="K23" s="207"/>
      <c r="L23" s="207"/>
      <c r="M23" s="207"/>
      <c r="N23" s="207"/>
      <c r="O23" s="207"/>
      <c r="P23" s="207"/>
      <c r="Q23" s="10"/>
      <c r="R23" s="10"/>
      <c r="S23" s="7"/>
      <c r="T23" s="7"/>
      <c r="U23" s="7"/>
      <c r="V23" s="4"/>
    </row>
    <row r="24" spans="1:22" ht="20.100000000000001" customHeight="1">
      <c r="A24" s="3"/>
      <c r="B24" s="4"/>
      <c r="C24" s="4"/>
      <c r="D24" s="4"/>
      <c r="E24" s="10"/>
      <c r="F24" s="10"/>
      <c r="G24" s="10"/>
      <c r="H24" s="114"/>
      <c r="I24" s="114"/>
      <c r="J24" s="114" t="s">
        <v>322</v>
      </c>
      <c r="K24" s="114"/>
      <c r="L24" s="114" t="s">
        <v>322</v>
      </c>
      <c r="M24" s="114"/>
      <c r="N24" s="114"/>
      <c r="O24" s="10"/>
      <c r="P24" s="10"/>
      <c r="Q24" s="10"/>
      <c r="R24" s="10"/>
      <c r="S24" s="8"/>
      <c r="T24" s="8"/>
      <c r="U24" s="8"/>
      <c r="V24" s="4"/>
    </row>
    <row r="25" spans="1:22" ht="20.100000000000001" customHeight="1">
      <c r="A25" s="3"/>
      <c r="B25" s="4"/>
      <c r="C25" s="4"/>
      <c r="D25" s="4"/>
      <c r="E25" s="10"/>
      <c r="F25" s="10"/>
      <c r="G25" s="10"/>
      <c r="H25" s="12"/>
      <c r="I25" s="12"/>
      <c r="J25" s="12"/>
      <c r="K25" s="12"/>
      <c r="L25" s="12"/>
      <c r="M25" s="12"/>
      <c r="N25" s="12"/>
      <c r="O25" s="10"/>
      <c r="P25" s="10"/>
      <c r="Q25" s="10"/>
      <c r="R25" s="10"/>
      <c r="S25" s="8"/>
      <c r="T25" s="8"/>
      <c r="U25" s="8"/>
      <c r="V25" s="4"/>
    </row>
    <row r="26" spans="1:22" ht="20.100000000000001" customHeight="1">
      <c r="A26" s="3"/>
      <c r="B26" s="4"/>
      <c r="C26" s="4"/>
      <c r="D26" s="4"/>
      <c r="E26" s="10"/>
      <c r="F26" s="10"/>
      <c r="G26" s="10"/>
      <c r="H26" s="12"/>
      <c r="I26" s="12"/>
      <c r="J26" s="12"/>
      <c r="K26" s="12"/>
      <c r="L26" s="12"/>
      <c r="M26" s="12"/>
      <c r="N26" s="12"/>
      <c r="O26" s="10"/>
      <c r="P26" s="10"/>
      <c r="Q26" s="10"/>
      <c r="R26" s="10"/>
      <c r="S26" s="8"/>
      <c r="T26" s="8"/>
      <c r="U26" s="8"/>
      <c r="V26" s="4"/>
    </row>
    <row r="27" spans="1:22" ht="20.100000000000001" customHeight="1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108"/>
      <c r="P27" s="108"/>
      <c r="Q27" s="108"/>
      <c r="R27" s="108"/>
      <c r="S27" s="108"/>
      <c r="T27" s="108"/>
      <c r="U27" s="108"/>
      <c r="V27" s="4"/>
    </row>
    <row r="28" spans="1:22" ht="20.100000000000001" customHeight="1">
      <c r="A28" s="3"/>
      <c r="B28" s="4"/>
      <c r="C28" s="4"/>
      <c r="D28" s="4"/>
      <c r="E28" s="503" t="s">
        <v>15</v>
      </c>
      <c r="F28" s="503"/>
      <c r="G28" s="503"/>
      <c r="H28" s="504"/>
      <c r="I28" s="504"/>
      <c r="J28" s="504"/>
      <c r="K28" s="504"/>
      <c r="L28" s="504"/>
      <c r="M28" s="504"/>
      <c r="N28" s="504"/>
      <c r="O28" s="203" t="s">
        <v>323</v>
      </c>
      <c r="P28" s="203"/>
      <c r="Q28" s="203"/>
      <c r="R28" s="203"/>
      <c r="S28" s="109"/>
      <c r="T28" s="109"/>
      <c r="U28" s="109"/>
      <c r="V28" s="4"/>
    </row>
    <row r="29" spans="1:22" ht="20.100000000000001" customHeight="1">
      <c r="A29" s="2"/>
      <c r="B29" s="4"/>
      <c r="C29" s="4"/>
      <c r="D29" s="4"/>
      <c r="E29" s="10"/>
      <c r="F29" s="10"/>
      <c r="G29" s="113" t="s">
        <v>320</v>
      </c>
      <c r="H29" s="505" t="s">
        <v>407</v>
      </c>
      <c r="I29" s="505"/>
      <c r="J29" s="505"/>
      <c r="K29" s="505"/>
      <c r="L29" s="505"/>
      <c r="M29" s="505"/>
      <c r="N29" s="505"/>
      <c r="O29" s="10" t="s">
        <v>321</v>
      </c>
      <c r="P29" s="10"/>
      <c r="Q29" s="10"/>
      <c r="R29" s="10"/>
      <c r="S29" s="4"/>
      <c r="T29" s="4"/>
      <c r="U29" s="4"/>
      <c r="V29" s="4"/>
    </row>
    <row r="30" spans="1:22" ht="20.100000000000001" customHeight="1">
      <c r="A30" s="2"/>
      <c r="B30" s="4"/>
      <c r="C30" s="4"/>
      <c r="D30" s="4"/>
      <c r="E30" s="10"/>
      <c r="F30" s="10"/>
      <c r="G30" s="207" t="s">
        <v>408</v>
      </c>
      <c r="H30" s="207"/>
      <c r="I30" s="207"/>
      <c r="J30" s="207"/>
      <c r="K30" s="207"/>
      <c r="L30" s="207"/>
      <c r="M30" s="207"/>
      <c r="N30" s="207"/>
      <c r="O30" s="207"/>
      <c r="P30" s="207"/>
      <c r="Q30" s="10"/>
      <c r="R30" s="10"/>
      <c r="S30" s="4"/>
      <c r="T30" s="4"/>
      <c r="U30" s="4"/>
      <c r="V30" s="4"/>
    </row>
    <row r="31" spans="1:22" ht="20.100000000000001" customHeight="1">
      <c r="A31" s="2"/>
      <c r="B31" s="4"/>
      <c r="C31" s="4"/>
      <c r="D31" s="4"/>
      <c r="E31" s="10"/>
      <c r="F31" s="10"/>
      <c r="G31" s="10"/>
      <c r="H31" s="114"/>
      <c r="I31" s="114"/>
      <c r="J31" s="114" t="s">
        <v>322</v>
      </c>
      <c r="K31" s="114"/>
      <c r="L31" s="114" t="s">
        <v>322</v>
      </c>
      <c r="M31" s="114"/>
      <c r="N31" s="114"/>
      <c r="O31" s="10"/>
      <c r="P31" s="10"/>
      <c r="Q31" s="10"/>
      <c r="R31" s="10"/>
      <c r="S31" s="4"/>
      <c r="T31" s="4"/>
      <c r="U31" s="4"/>
      <c r="V31" s="4"/>
    </row>
    <row r="32" spans="1:22" ht="20.100000000000001" customHeight="1">
      <c r="A32" s="2"/>
      <c r="B32" s="4"/>
      <c r="C32" s="4"/>
      <c r="D32" s="4"/>
      <c r="E32" s="10"/>
      <c r="F32" s="10"/>
      <c r="G32" s="10"/>
      <c r="H32" s="12"/>
      <c r="I32" s="12"/>
      <c r="J32" s="12"/>
      <c r="K32" s="12"/>
      <c r="L32" s="12"/>
      <c r="M32" s="12"/>
      <c r="N32" s="12"/>
      <c r="O32" s="10"/>
      <c r="P32" s="10"/>
      <c r="Q32" s="10"/>
      <c r="R32" s="10"/>
      <c r="S32" s="4"/>
      <c r="T32" s="4"/>
      <c r="U32" s="4"/>
      <c r="V32" s="4"/>
    </row>
    <row r="33" spans="1:22" ht="20.100000000000001" customHeight="1">
      <c r="A33" s="2"/>
      <c r="B33" s="4"/>
      <c r="C33" s="4"/>
      <c r="D33" s="4"/>
      <c r="E33" s="10"/>
      <c r="F33" s="10"/>
      <c r="G33" s="10"/>
      <c r="H33" s="12"/>
      <c r="I33" s="12"/>
      <c r="J33" s="12"/>
      <c r="K33" s="12"/>
      <c r="L33" s="12"/>
      <c r="M33" s="12"/>
      <c r="N33" s="12"/>
      <c r="O33" s="10"/>
      <c r="P33" s="10"/>
      <c r="Q33" s="10"/>
      <c r="R33" s="10"/>
      <c r="S33" s="4"/>
      <c r="T33" s="4"/>
      <c r="U33" s="4"/>
      <c r="V33" s="4"/>
    </row>
    <row r="34" spans="1:22" ht="20.100000000000001" customHeight="1">
      <c r="A34" s="2"/>
      <c r="B34" s="4"/>
      <c r="C34" s="4"/>
      <c r="D34" s="4"/>
      <c r="E34" s="10"/>
      <c r="F34" s="10"/>
      <c r="G34" s="10"/>
      <c r="H34" s="12"/>
      <c r="I34" s="12"/>
      <c r="J34" s="12"/>
      <c r="K34" s="12"/>
      <c r="L34" s="12"/>
      <c r="M34" s="12"/>
      <c r="N34" s="12"/>
      <c r="O34" s="10"/>
      <c r="P34" s="10"/>
      <c r="Q34" s="10"/>
      <c r="R34" s="10"/>
      <c r="S34" s="4"/>
      <c r="T34" s="4"/>
      <c r="U34" s="4"/>
      <c r="V34" s="4"/>
    </row>
    <row r="35" spans="1:22" ht="20.100000000000001" customHeight="1">
      <c r="A35" s="2"/>
      <c r="B35" s="4"/>
      <c r="C35" s="4"/>
      <c r="D35" s="4"/>
      <c r="E35" s="10"/>
      <c r="F35" s="10"/>
      <c r="G35" s="10"/>
      <c r="H35" s="12"/>
      <c r="I35" s="12"/>
      <c r="J35" s="12"/>
      <c r="K35" s="12"/>
      <c r="L35" s="12"/>
      <c r="M35" s="12"/>
      <c r="N35" s="12"/>
      <c r="O35" s="10"/>
      <c r="P35" s="10"/>
      <c r="Q35" s="10"/>
      <c r="R35" s="10"/>
      <c r="S35" s="4"/>
      <c r="T35" s="4"/>
      <c r="U35" s="4"/>
      <c r="V35" s="4"/>
    </row>
    <row r="36" spans="1:22" ht="20.100000000000001" customHeight="1">
      <c r="A36" s="2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</sheetData>
  <mergeCells count="24">
    <mergeCell ref="E28:G28"/>
    <mergeCell ref="H28:N28"/>
    <mergeCell ref="O28:R28"/>
    <mergeCell ref="H29:N29"/>
    <mergeCell ref="G30:P30"/>
    <mergeCell ref="E21:G21"/>
    <mergeCell ref="H21:N21"/>
    <mergeCell ref="O21:R21"/>
    <mergeCell ref="H22:N22"/>
    <mergeCell ref="G23:P23"/>
    <mergeCell ref="O14:R14"/>
    <mergeCell ref="H15:N15"/>
    <mergeCell ref="G16:K16"/>
    <mergeCell ref="L16:P16"/>
    <mergeCell ref="H8:N8"/>
    <mergeCell ref="H9:N9"/>
    <mergeCell ref="H10:N10"/>
    <mergeCell ref="E14:G14"/>
    <mergeCell ref="H14:N14"/>
    <mergeCell ref="B2:V2"/>
    <mergeCell ref="B3:V3"/>
    <mergeCell ref="E7:G7"/>
    <mergeCell ref="H7:N7"/>
    <mergeCell ref="O7:R7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9"/>
  <sheetViews>
    <sheetView view="pageBreakPreview" zoomScale="60" zoomScaleNormal="100" workbookViewId="0">
      <selection activeCell="C2" sqref="C2:T3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>
        <v>21</v>
      </c>
    </row>
    <row r="2" spans="1:22" ht="20.100000000000001" customHeight="1">
      <c r="A2" s="19"/>
      <c r="B2" s="18"/>
      <c r="C2" s="508" t="s">
        <v>26</v>
      </c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18"/>
      <c r="V2" s="18"/>
    </row>
    <row r="3" spans="1:22" ht="20.100000000000001" customHeight="1">
      <c r="A3" s="4"/>
      <c r="B3" s="7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508"/>
      <c r="P3" s="508"/>
      <c r="Q3" s="508"/>
      <c r="R3" s="508"/>
      <c r="S3" s="508"/>
      <c r="T3" s="508"/>
      <c r="U3" s="7"/>
      <c r="V3" s="7"/>
    </row>
    <row r="4" spans="1:22" ht="20.100000000000001" customHeight="1">
      <c r="A4" s="4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</row>
    <row r="5" spans="1:22" ht="20.100000000000001" customHeight="1">
      <c r="A5" s="4"/>
      <c r="B5" s="110"/>
      <c r="C5" s="110"/>
      <c r="D5" s="171" t="s">
        <v>598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10"/>
      <c r="U5" s="110"/>
      <c r="V5" s="110"/>
    </row>
    <row r="6" spans="1:22" ht="20.100000000000001" customHeight="1">
      <c r="A6" s="4"/>
      <c r="B6" s="12"/>
      <c r="C6" s="12"/>
      <c r="D6" s="2" t="s">
        <v>499</v>
      </c>
      <c r="E6" s="2"/>
      <c r="F6" s="2" t="s">
        <v>599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2"/>
      <c r="U6" s="12"/>
      <c r="V6" s="12"/>
    </row>
    <row r="7" spans="1:22" ht="20.100000000000001" customHeight="1">
      <c r="A7" s="4"/>
      <c r="B7" s="12"/>
      <c r="C7" s="12"/>
      <c r="D7" s="2"/>
      <c r="E7" s="2"/>
      <c r="F7" s="2" t="s">
        <v>600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2"/>
      <c r="U7" s="12"/>
      <c r="V7" s="12"/>
    </row>
    <row r="8" spans="1:22" ht="20.100000000000001" customHeight="1">
      <c r="A8" s="4"/>
      <c r="B8" s="12"/>
      <c r="C8" s="12"/>
      <c r="D8" s="2"/>
      <c r="E8" s="2"/>
      <c r="F8" s="2" t="s">
        <v>601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2"/>
      <c r="U8" s="12"/>
      <c r="V8" s="12"/>
    </row>
    <row r="9" spans="1:22" ht="20.100000000000001" customHeight="1">
      <c r="A9" s="4"/>
      <c r="B9" s="12"/>
      <c r="C9" s="12"/>
      <c r="D9" s="2"/>
      <c r="E9" s="2"/>
      <c r="F9" s="2" t="s">
        <v>602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2"/>
      <c r="U9" s="12"/>
      <c r="V9" s="12"/>
    </row>
    <row r="10" spans="1:22" ht="20.100000000000001" customHeight="1">
      <c r="A10" s="4"/>
      <c r="B10" s="12"/>
      <c r="C10" s="12"/>
      <c r="D10" s="12"/>
      <c r="E10" s="12"/>
      <c r="F10" s="12"/>
      <c r="G10" s="12"/>
      <c r="H10" s="117"/>
      <c r="I10" s="117"/>
      <c r="J10" s="117"/>
      <c r="K10" s="117"/>
      <c r="L10" s="117"/>
      <c r="M10" s="117"/>
      <c r="N10" s="117"/>
      <c r="O10" s="12"/>
      <c r="P10" s="12"/>
      <c r="Q10" s="12"/>
      <c r="R10" s="12"/>
      <c r="S10" s="12"/>
      <c r="T10" s="12"/>
      <c r="U10" s="12"/>
      <c r="V10" s="12"/>
    </row>
    <row r="11" spans="1:22" ht="20.100000000000001" customHeight="1">
      <c r="A11" s="4"/>
      <c r="B11" s="12"/>
      <c r="C11" s="12"/>
      <c r="D11" s="12"/>
      <c r="E11" s="12"/>
      <c r="F11" s="12"/>
      <c r="G11" s="12"/>
      <c r="H11" s="115"/>
      <c r="I11" s="115"/>
      <c r="J11" s="115"/>
      <c r="K11" s="115"/>
      <c r="L11" s="115"/>
      <c r="M11" s="115"/>
      <c r="N11" s="115"/>
      <c r="O11" s="12"/>
      <c r="P11" s="12"/>
      <c r="Q11" s="12"/>
      <c r="R11" s="12"/>
      <c r="S11" s="12"/>
      <c r="T11" s="12"/>
      <c r="U11" s="12"/>
      <c r="V11" s="12"/>
    </row>
    <row r="12" spans="1:22" ht="20.100000000000001" customHeight="1">
      <c r="A12" s="4"/>
      <c r="B12" s="12"/>
      <c r="C12" s="12"/>
      <c r="D12" s="12"/>
      <c r="E12" s="12"/>
      <c r="F12" s="12"/>
      <c r="G12" s="12"/>
      <c r="H12" s="115"/>
      <c r="I12" s="115"/>
      <c r="J12" s="115"/>
      <c r="K12" s="115"/>
      <c r="L12" s="115"/>
      <c r="M12" s="115"/>
      <c r="N12" s="115"/>
      <c r="O12" s="12"/>
      <c r="P12" s="12"/>
      <c r="Q12" s="12"/>
      <c r="R12" s="12"/>
      <c r="S12" s="12"/>
      <c r="T12" s="12"/>
      <c r="U12" s="12"/>
      <c r="V12" s="12"/>
    </row>
    <row r="13" spans="1:22" ht="20.100000000000001" customHeight="1">
      <c r="A13" s="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20.100000000000001" customHeight="1">
      <c r="A14" s="4"/>
      <c r="B14" s="12"/>
      <c r="C14" s="12"/>
      <c r="D14" s="118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12"/>
      <c r="U14" s="12"/>
      <c r="V14" s="12"/>
    </row>
    <row r="15" spans="1:22" ht="20.100000000000001" customHeight="1">
      <c r="A15" s="4"/>
      <c r="B15" s="12"/>
      <c r="C15" s="12"/>
      <c r="D15" s="118"/>
      <c r="E15" s="283"/>
      <c r="F15" s="283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12"/>
      <c r="U15" s="12"/>
      <c r="V15" s="12"/>
    </row>
    <row r="16" spans="1:22" ht="20.100000000000001" customHeight="1">
      <c r="A16" s="4"/>
      <c r="B16" s="12"/>
      <c r="C16" s="12"/>
      <c r="D16" s="118"/>
      <c r="E16" s="283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12"/>
      <c r="U16" s="12"/>
      <c r="V16" s="12"/>
    </row>
    <row r="17" spans="1:22" ht="20.100000000000001" customHeight="1">
      <c r="A17" s="4"/>
      <c r="B17" s="12"/>
      <c r="C17" s="12"/>
      <c r="D17" s="118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12"/>
      <c r="U17" s="12"/>
      <c r="V17" s="12"/>
    </row>
    <row r="18" spans="1:22" ht="20.100000000000001" customHeight="1">
      <c r="A18" s="4"/>
      <c r="B18" s="12"/>
      <c r="C18" s="12"/>
      <c r="D18" s="118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12"/>
      <c r="U18" s="12"/>
      <c r="V18" s="12"/>
    </row>
    <row r="19" spans="1:22" ht="20.100000000000001" customHeight="1">
      <c r="A19" s="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20.100000000000001" customHeight="1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20.100000000000001" customHeight="1">
      <c r="A21" s="4"/>
      <c r="B21" s="7"/>
      <c r="C21" s="7"/>
      <c r="D21" s="7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7"/>
      <c r="T21" s="7"/>
      <c r="U21" s="7"/>
      <c r="V21" s="7"/>
    </row>
    <row r="22" spans="1:22" ht="20.100000000000001" customHeight="1">
      <c r="A22" s="2"/>
      <c r="B22" s="7"/>
      <c r="C22" s="7"/>
      <c r="D22" s="7"/>
      <c r="E22" s="12"/>
      <c r="F22" s="12"/>
      <c r="G22" s="116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7"/>
      <c r="T22" s="7"/>
      <c r="U22" s="7"/>
      <c r="V22" s="7"/>
    </row>
    <row r="23" spans="1:22" ht="20.100000000000001" customHeight="1">
      <c r="A23" s="2"/>
      <c r="B23" s="7"/>
      <c r="C23" s="7"/>
      <c r="D23" s="7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7"/>
      <c r="T23" s="7"/>
      <c r="U23" s="7"/>
      <c r="V23" s="7"/>
    </row>
    <row r="24" spans="1:22" ht="20.100000000000001" customHeight="1">
      <c r="A24" s="3"/>
      <c r="B24" s="7"/>
      <c r="C24" s="7"/>
      <c r="D24" s="7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8"/>
      <c r="T24" s="8"/>
      <c r="U24" s="8"/>
      <c r="V24" s="7"/>
    </row>
    <row r="25" spans="1:22" ht="20.100000000000001" customHeight="1">
      <c r="A25" s="3"/>
      <c r="B25" s="7"/>
      <c r="C25" s="7"/>
      <c r="D25" s="7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8"/>
      <c r="T25" s="8"/>
      <c r="U25" s="8"/>
      <c r="V25" s="7"/>
    </row>
    <row r="26" spans="1:22" ht="20.100000000000001" customHeight="1">
      <c r="A26" s="3"/>
      <c r="B26" s="7"/>
      <c r="C26" s="7"/>
      <c r="D26" s="7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8"/>
      <c r="T26" s="8"/>
      <c r="U26" s="8"/>
      <c r="V26" s="7"/>
    </row>
    <row r="27" spans="1:22" ht="20.100000000000001" customHeight="1">
      <c r="A27" s="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8"/>
      <c r="Q27" s="8"/>
      <c r="R27" s="8"/>
      <c r="S27" s="8"/>
      <c r="T27" s="8"/>
      <c r="U27" s="8"/>
      <c r="V27" s="7"/>
    </row>
    <row r="28" spans="1:22" ht="20.100000000000001" customHeight="1">
      <c r="A28" s="3"/>
      <c r="B28" s="7"/>
      <c r="C28" s="7"/>
      <c r="D28" s="7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9"/>
      <c r="T28" s="9"/>
      <c r="U28" s="9"/>
      <c r="V28" s="7"/>
    </row>
    <row r="29" spans="1:22" ht="20.100000000000001" customHeight="1">
      <c r="A29" s="2"/>
      <c r="B29" s="7"/>
      <c r="C29" s="7"/>
      <c r="D29" s="7"/>
      <c r="E29" s="12"/>
      <c r="F29" s="12"/>
      <c r="G29" s="116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7"/>
      <c r="T29" s="7"/>
      <c r="U29" s="7"/>
      <c r="V29" s="7"/>
    </row>
    <row r="30" spans="1:22" ht="20.100000000000001" customHeight="1">
      <c r="A30" s="2"/>
      <c r="B30" s="7"/>
      <c r="C30" s="7"/>
      <c r="D30" s="7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7"/>
      <c r="T30" s="7"/>
      <c r="U30" s="7"/>
      <c r="V30" s="7"/>
    </row>
    <row r="31" spans="1:22" ht="20.100000000000001" customHeight="1">
      <c r="A31" s="2"/>
      <c r="B31" s="7"/>
      <c r="C31" s="7"/>
      <c r="D31" s="7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7"/>
      <c r="T31" s="7"/>
      <c r="U31" s="7"/>
      <c r="V31" s="7"/>
    </row>
    <row r="32" spans="1:22" ht="20.100000000000001" customHeight="1">
      <c r="A32" s="2"/>
      <c r="B32" s="7"/>
      <c r="C32" s="7"/>
      <c r="D32" s="7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7"/>
      <c r="T32" s="7"/>
      <c r="U32" s="7"/>
      <c r="V32" s="7"/>
    </row>
    <row r="33" spans="1:22" ht="20.100000000000001" customHeight="1">
      <c r="A33" s="2"/>
      <c r="B33" s="7"/>
      <c r="C33" s="7"/>
      <c r="D33" s="7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7"/>
      <c r="T33" s="7"/>
      <c r="U33" s="7"/>
      <c r="V33" s="7"/>
    </row>
    <row r="34" spans="1:22" ht="20.100000000000001" customHeight="1">
      <c r="A34" s="2"/>
      <c r="B34" s="7"/>
      <c r="C34" s="7"/>
      <c r="D34" s="7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7"/>
      <c r="T34" s="7"/>
      <c r="U34" s="7"/>
      <c r="V34" s="7"/>
    </row>
    <row r="35" spans="1:22" ht="20.100000000000001" customHeight="1">
      <c r="A35" s="2"/>
      <c r="B35" s="7"/>
      <c r="C35" s="7"/>
      <c r="D35" s="7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7"/>
      <c r="T35" s="7"/>
      <c r="U35" s="7"/>
      <c r="V35" s="7"/>
    </row>
    <row r="36" spans="1:22" ht="20.100000000000001" customHeight="1">
      <c r="A36" s="2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20.10000000000000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2" ht="20.10000000000000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2" ht="20.10000000000000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2" ht="20.10000000000000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2" ht="20.100000000000001" customHeight="1">
      <c r="A41" s="2"/>
      <c r="B41" s="2"/>
      <c r="C41" s="2"/>
      <c r="D41" s="2"/>
    </row>
    <row r="42" spans="1:22" ht="20.100000000000001" customHeight="1">
      <c r="A42" s="2"/>
      <c r="B42" s="2"/>
      <c r="C42" s="2"/>
      <c r="D42" s="2"/>
    </row>
    <row r="43" spans="1:22" ht="20.100000000000001" customHeight="1">
      <c r="A43" s="2"/>
      <c r="B43" s="2"/>
      <c r="C43" s="2"/>
      <c r="D43" s="2"/>
    </row>
    <row r="44" spans="1:22" ht="20.100000000000001" customHeight="1">
      <c r="A44" s="2"/>
      <c r="B44" s="2"/>
      <c r="C44" s="2"/>
      <c r="D44" s="2"/>
    </row>
    <row r="45" spans="1:22" ht="20.100000000000001" customHeight="1">
      <c r="A45" s="2"/>
      <c r="B45" s="2"/>
      <c r="C45" s="2"/>
      <c r="D45" s="2"/>
    </row>
    <row r="46" spans="1:22" ht="20.100000000000001" customHeight="1">
      <c r="A46" s="2"/>
      <c r="B46" s="2"/>
      <c r="C46" s="2"/>
      <c r="D46" s="2"/>
    </row>
    <row r="47" spans="1:22" ht="20.100000000000001" customHeight="1">
      <c r="A47" s="2"/>
      <c r="B47" s="2"/>
      <c r="C47" s="2"/>
      <c r="D47" s="2"/>
    </row>
    <row r="48" spans="1:22" ht="20.100000000000001" customHeight="1">
      <c r="A48" s="2"/>
      <c r="B48" s="2"/>
      <c r="C48" s="2"/>
      <c r="D48" s="2"/>
    </row>
    <row r="49" spans="1:20" ht="20.100000000000001" customHeight="1">
      <c r="A49" s="2"/>
      <c r="B49" s="2"/>
      <c r="C49" s="2"/>
      <c r="D49" s="2"/>
    </row>
    <row r="50" spans="1:20" ht="20.100000000000001" customHeight="1">
      <c r="A50" s="2"/>
      <c r="B50" s="2"/>
      <c r="C50" s="2"/>
      <c r="D50" s="2"/>
    </row>
    <row r="51" spans="1:20" ht="20.100000000000001" customHeight="1">
      <c r="A51" s="2"/>
      <c r="B51" s="2"/>
      <c r="C51" s="2"/>
      <c r="D51" s="2"/>
    </row>
    <row r="52" spans="1:20" ht="20.100000000000001" customHeight="1">
      <c r="A52" s="2"/>
      <c r="B52" s="2"/>
      <c r="C52" s="2"/>
      <c r="D52" s="2"/>
    </row>
    <row r="53" spans="1:20" ht="20.100000000000001" customHeight="1">
      <c r="A53" s="2"/>
      <c r="B53" s="2"/>
      <c r="C53" s="2"/>
      <c r="D53" s="2"/>
    </row>
    <row r="54" spans="1:20" ht="20.100000000000001" customHeight="1">
      <c r="A54" s="2"/>
      <c r="B54" s="2"/>
      <c r="C54" s="2"/>
      <c r="D54" s="2"/>
    </row>
    <row r="55" spans="1:20" ht="20.100000000000001" customHeight="1">
      <c r="A55" s="2"/>
      <c r="B55" s="2"/>
      <c r="C55" s="2"/>
      <c r="D55" s="2"/>
    </row>
    <row r="56" spans="1:20" ht="20.10000000000000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20.10000000000000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20.10000000000000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20.10000000000000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20.10000000000000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20.10000000000000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20.10000000000000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20.10000000000000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20.10000000000000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20.10000000000000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20.10000000000000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20.10000000000000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20.10000000000000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20.10000000000000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20.10000000000000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20.10000000000000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20.10000000000000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20.10000000000000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20.10000000000000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20.10000000000000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20.10000000000000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20.10000000000000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20.10000000000000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20.10000000000000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20.10000000000000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20.10000000000000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20.10000000000000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20.10000000000000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20.10000000000000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20.10000000000000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20.10000000000000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20.10000000000000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20.10000000000000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20.10000000000000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20.10000000000000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20.10000000000000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20.10000000000000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20.10000000000000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20.10000000000000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20.10000000000000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20.10000000000000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20.10000000000000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20.10000000000000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20.10000000000000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20.10000000000000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20.10000000000000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20.10000000000000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20.10000000000000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20.10000000000000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20.10000000000000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20.10000000000000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20.10000000000000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20.10000000000000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20.10000000000000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20.10000000000000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20.10000000000000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20.10000000000000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20.10000000000000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20.10000000000000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20.10000000000000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20.10000000000000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20.10000000000000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20.10000000000000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20.10000000000000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20.10000000000000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20.10000000000000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20.10000000000000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20.10000000000000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20.10000000000000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20.10000000000000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20.10000000000000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20.10000000000000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20.10000000000000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20.10000000000000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20.10000000000000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20.10000000000000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20.10000000000000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20.10000000000000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20.10000000000000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20.10000000000000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20.10000000000000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20.10000000000000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20.10000000000000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20.10000000000000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20.10000000000000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20.10000000000000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20.10000000000000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20.10000000000000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20.10000000000000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20.10000000000000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20.10000000000000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20.10000000000000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20.10000000000000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20.10000000000000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20.10000000000000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20.10000000000000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20.10000000000000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20.10000000000000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20.10000000000000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20.10000000000000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20.10000000000000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20.10000000000000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20.10000000000000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20.10000000000000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20.10000000000000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20.10000000000000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20.10000000000000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20.10000000000000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</sheetData>
  <mergeCells count="6">
    <mergeCell ref="E18:S18"/>
    <mergeCell ref="C2:T3"/>
    <mergeCell ref="E14:S14"/>
    <mergeCell ref="E15:S15"/>
    <mergeCell ref="E16:S16"/>
    <mergeCell ref="E17:S17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0"/>
  <sheetViews>
    <sheetView view="pageBreakPreview" zoomScale="60" zoomScaleNormal="100" workbookViewId="0">
      <selection activeCell="C17" sqref="C17:Q17"/>
    </sheetView>
  </sheetViews>
  <sheetFormatPr defaultRowHeight="14.25"/>
  <sheetData>
    <row r="2" spans="2:19" ht="26.25" customHeight="1">
      <c r="B2" s="508" t="s">
        <v>613</v>
      </c>
      <c r="C2" s="508"/>
      <c r="D2" s="508"/>
      <c r="E2" s="508"/>
      <c r="F2" s="508"/>
      <c r="G2" s="508"/>
      <c r="H2" s="508"/>
      <c r="I2" s="508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2:19" ht="14.25" customHeight="1"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2:19" ht="24">
      <c r="B4" s="171" t="s">
        <v>604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9" ht="24">
      <c r="B5" s="2" t="s">
        <v>499</v>
      </c>
      <c r="C5" s="171" t="s">
        <v>603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2:19" ht="24">
      <c r="B6" s="2"/>
      <c r="C6" s="149" t="s">
        <v>605</v>
      </c>
      <c r="D6" s="149"/>
      <c r="E6" s="149"/>
      <c r="F6" s="149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9" ht="24">
      <c r="B7" s="2"/>
      <c r="C7" s="198" t="s">
        <v>516</v>
      </c>
      <c r="D7" s="198"/>
      <c r="E7" s="198"/>
      <c r="F7" s="198"/>
      <c r="G7" s="198"/>
      <c r="H7" s="198"/>
      <c r="I7" s="2"/>
      <c r="J7" s="2"/>
      <c r="K7" s="2"/>
      <c r="L7" s="2"/>
      <c r="M7" s="2"/>
      <c r="N7" s="2"/>
      <c r="O7" s="2"/>
      <c r="P7" s="2"/>
      <c r="Q7" s="2"/>
    </row>
    <row r="8" spans="2:19" ht="24">
      <c r="B8" s="2"/>
      <c r="C8" s="228" t="s">
        <v>606</v>
      </c>
      <c r="D8" s="228"/>
      <c r="E8" s="228"/>
      <c r="F8" s="228"/>
      <c r="G8" s="228"/>
      <c r="H8" s="228"/>
      <c r="I8" s="2"/>
      <c r="J8" s="2"/>
      <c r="K8" s="2"/>
      <c r="L8" s="2"/>
      <c r="M8" s="2"/>
      <c r="N8" s="2"/>
      <c r="O8" s="2"/>
      <c r="P8" s="2"/>
      <c r="Q8" s="2"/>
    </row>
    <row r="9" spans="2:19" ht="24">
      <c r="B9" s="2"/>
      <c r="C9" s="228" t="s">
        <v>607</v>
      </c>
      <c r="D9" s="228"/>
      <c r="E9" s="228"/>
      <c r="F9" s="228"/>
      <c r="G9" s="228"/>
      <c r="H9" s="228"/>
      <c r="I9" s="2"/>
      <c r="J9" s="2"/>
      <c r="K9" s="2"/>
      <c r="L9" s="2"/>
      <c r="M9" s="2"/>
      <c r="N9" s="2"/>
      <c r="O9" s="2"/>
      <c r="P9" s="2"/>
      <c r="Q9" s="2"/>
    </row>
    <row r="10" spans="2:19" ht="24">
      <c r="B10" s="2"/>
      <c r="C10" s="509" t="s">
        <v>608</v>
      </c>
      <c r="D10" s="509"/>
      <c r="E10" s="509"/>
      <c r="F10" s="509"/>
      <c r="G10" s="509"/>
      <c r="H10" s="509"/>
      <c r="I10" s="2"/>
      <c r="J10" s="2"/>
      <c r="K10" s="2"/>
      <c r="L10" s="2"/>
      <c r="M10" s="2"/>
      <c r="N10" s="2"/>
      <c r="O10" s="2"/>
      <c r="P10" s="2"/>
      <c r="Q10" s="2"/>
    </row>
    <row r="11" spans="2:19" ht="24">
      <c r="B11" s="2"/>
      <c r="C11" s="228" t="s">
        <v>609</v>
      </c>
      <c r="D11" s="228"/>
      <c r="E11" s="228"/>
      <c r="F11" s="228"/>
      <c r="G11" s="228"/>
      <c r="H11" s="228"/>
      <c r="I11" s="2"/>
      <c r="J11" s="2"/>
      <c r="K11" s="2"/>
      <c r="L11" s="2"/>
      <c r="M11" s="2"/>
      <c r="N11" s="2"/>
      <c r="O11" s="2"/>
      <c r="P11" s="2"/>
      <c r="Q11" s="2"/>
    </row>
    <row r="12" spans="2:19" ht="24">
      <c r="B12" s="2"/>
      <c r="C12" s="228" t="s">
        <v>610</v>
      </c>
      <c r="D12" s="228"/>
      <c r="E12" s="228"/>
      <c r="F12" s="228"/>
      <c r="G12" s="228"/>
      <c r="H12" s="228"/>
      <c r="I12" s="2"/>
      <c r="J12" s="2"/>
      <c r="K12" s="2"/>
      <c r="L12" s="2"/>
      <c r="M12" s="2"/>
      <c r="N12" s="2"/>
      <c r="O12" s="2"/>
      <c r="P12" s="2"/>
      <c r="Q12" s="2"/>
    </row>
    <row r="13" spans="2:19" ht="24">
      <c r="B13" s="2"/>
      <c r="C13" s="228" t="s">
        <v>611</v>
      </c>
      <c r="D13" s="228"/>
      <c r="E13" s="228"/>
      <c r="F13" s="228"/>
      <c r="G13" s="228"/>
      <c r="H13" s="228"/>
      <c r="I13" s="2"/>
      <c r="J13" s="2"/>
      <c r="K13" s="2"/>
      <c r="L13" s="2"/>
      <c r="M13" s="2"/>
      <c r="N13" s="2"/>
      <c r="O13" s="2"/>
      <c r="P13" s="2"/>
      <c r="Q13" s="2"/>
    </row>
    <row r="14" spans="2:19" ht="24">
      <c r="B14" s="2"/>
      <c r="C14" s="228" t="s">
        <v>612</v>
      </c>
      <c r="D14" s="228"/>
      <c r="E14" s="228"/>
      <c r="F14" s="228"/>
      <c r="G14" s="228"/>
      <c r="H14" s="228"/>
      <c r="I14" s="2"/>
      <c r="J14" s="2"/>
      <c r="K14" s="2"/>
      <c r="L14" s="2"/>
      <c r="M14" s="2"/>
      <c r="N14" s="2"/>
      <c r="O14" s="2"/>
      <c r="P14" s="2"/>
      <c r="Q14" s="2"/>
    </row>
    <row r="15" spans="2:19" ht="2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9" ht="24">
      <c r="B16" s="118" t="s">
        <v>326</v>
      </c>
      <c r="C16" s="283" t="s">
        <v>325</v>
      </c>
      <c r="D16" s="283"/>
      <c r="E16" s="283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</row>
    <row r="17" spans="2:17" ht="24">
      <c r="B17" s="118" t="s">
        <v>326</v>
      </c>
      <c r="C17" s="283" t="s">
        <v>327</v>
      </c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</row>
    <row r="18" spans="2:17" ht="24">
      <c r="B18" s="118" t="s">
        <v>326</v>
      </c>
      <c r="C18" s="283" t="s">
        <v>328</v>
      </c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</row>
    <row r="19" spans="2:17" ht="24">
      <c r="B19" s="118" t="s">
        <v>326</v>
      </c>
      <c r="C19" s="283" t="s">
        <v>329</v>
      </c>
      <c r="D19" s="283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</row>
    <row r="20" spans="2:17" ht="24">
      <c r="B20" s="118" t="s">
        <v>326</v>
      </c>
      <c r="C20" s="283" t="s">
        <v>330</v>
      </c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</row>
  </sheetData>
  <mergeCells count="14">
    <mergeCell ref="C18:Q18"/>
    <mergeCell ref="C19:Q19"/>
    <mergeCell ref="C20:Q20"/>
    <mergeCell ref="B2:I2"/>
    <mergeCell ref="C12:H12"/>
    <mergeCell ref="C14:H14"/>
    <mergeCell ref="C13:H13"/>
    <mergeCell ref="C16:Q16"/>
    <mergeCell ref="C17:Q17"/>
    <mergeCell ref="C7:H7"/>
    <mergeCell ref="C9:H9"/>
    <mergeCell ref="C8:H8"/>
    <mergeCell ref="C10:H10"/>
    <mergeCell ref="C11:H11"/>
  </mergeCells>
  <pageMargins left="0.7" right="0.7" top="0.75" bottom="0.75" header="0.3" footer="0.3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11" sqref="D11"/>
    </sheetView>
  </sheetViews>
  <sheetFormatPr defaultRowHeight="14.25"/>
  <cols>
    <col min="2" max="2" width="35" customWidth="1"/>
    <col min="3" max="3" width="38" customWidth="1"/>
    <col min="4" max="4" width="13" customWidth="1"/>
  </cols>
  <sheetData>
    <row r="1" spans="1:4">
      <c r="A1" t="s">
        <v>30</v>
      </c>
      <c r="B1" t="s">
        <v>252</v>
      </c>
      <c r="C1" t="s">
        <v>252</v>
      </c>
      <c r="D1" t="s">
        <v>298</v>
      </c>
    </row>
    <row r="2" spans="1:4">
      <c r="A2" t="s">
        <v>31</v>
      </c>
      <c r="B2" t="s">
        <v>253</v>
      </c>
      <c r="C2" t="s">
        <v>265</v>
      </c>
      <c r="D2" t="s">
        <v>299</v>
      </c>
    </row>
    <row r="3" spans="1:4">
      <c r="B3" t="s">
        <v>254</v>
      </c>
      <c r="C3" t="s">
        <v>266</v>
      </c>
      <c r="D3" t="s">
        <v>170</v>
      </c>
    </row>
    <row r="4" spans="1:4">
      <c r="B4" t="s">
        <v>255</v>
      </c>
      <c r="C4" t="s">
        <v>267</v>
      </c>
      <c r="D4" t="s">
        <v>80</v>
      </c>
    </row>
    <row r="5" spans="1:4">
      <c r="B5" t="s">
        <v>256</v>
      </c>
      <c r="C5" t="s">
        <v>268</v>
      </c>
      <c r="D5" t="s">
        <v>81</v>
      </c>
    </row>
    <row r="6" spans="1:4">
      <c r="C6" t="s">
        <v>269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opLeftCell="A19" workbookViewId="0">
      <selection activeCell="T17" sqref="T17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19"/>
      <c r="B2" s="205" t="s">
        <v>6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</row>
    <row r="3" spans="1:22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0.100000000000001" customHeight="1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207" t="s">
        <v>17</v>
      </c>
      <c r="U4" s="207"/>
      <c r="V4" s="10"/>
    </row>
    <row r="5" spans="1:22" ht="20.100000000000001" customHeight="1">
      <c r="A5" s="4"/>
      <c r="B5" s="203" t="s">
        <v>615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7">
        <v>1</v>
      </c>
      <c r="U5" s="207"/>
      <c r="V5" s="10"/>
    </row>
    <row r="6" spans="1:22" ht="20.100000000000001" customHeight="1">
      <c r="A6" s="4"/>
      <c r="B6" s="203" t="s">
        <v>614</v>
      </c>
      <c r="C6" s="203"/>
      <c r="D6" s="203"/>
      <c r="E6" s="203"/>
      <c r="F6" s="203"/>
      <c r="G6" s="203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07"/>
      <c r="U6" s="207"/>
      <c r="V6" s="10"/>
    </row>
    <row r="7" spans="1:22" ht="20.100000000000001" customHeight="1">
      <c r="A7" s="4"/>
      <c r="B7" s="10"/>
      <c r="C7" s="206" t="s">
        <v>18</v>
      </c>
      <c r="D7" s="206"/>
      <c r="E7" s="206"/>
      <c r="F7" s="206"/>
      <c r="G7" s="206"/>
      <c r="H7" s="206"/>
      <c r="I7" s="206"/>
      <c r="J7" s="206"/>
      <c r="K7" s="206"/>
      <c r="L7" s="10"/>
      <c r="M7" s="10"/>
      <c r="N7" s="10"/>
      <c r="O7" s="10"/>
      <c r="P7" s="10"/>
      <c r="Q7" s="10"/>
      <c r="R7" s="10"/>
      <c r="S7" s="10"/>
      <c r="T7" s="207">
        <v>6</v>
      </c>
      <c r="U7" s="207"/>
      <c r="V7" s="10"/>
    </row>
    <row r="8" spans="1:22" ht="20.100000000000001" customHeight="1">
      <c r="A8" s="4"/>
      <c r="B8" s="10"/>
      <c r="C8" s="206" t="s">
        <v>19</v>
      </c>
      <c r="D8" s="206"/>
      <c r="E8" s="206"/>
      <c r="F8" s="206"/>
      <c r="G8" s="206"/>
      <c r="H8" s="206"/>
      <c r="I8" s="206"/>
      <c r="J8" s="206"/>
      <c r="K8" s="206"/>
      <c r="L8" s="10"/>
      <c r="M8" s="10"/>
      <c r="N8" s="10"/>
      <c r="O8" s="10"/>
      <c r="P8" s="10"/>
      <c r="Q8" s="10"/>
      <c r="R8" s="10"/>
      <c r="S8" s="10"/>
      <c r="T8" s="207">
        <v>7</v>
      </c>
      <c r="U8" s="207"/>
      <c r="V8" s="10"/>
    </row>
    <row r="9" spans="1:22" ht="20.100000000000001" customHeight="1">
      <c r="A9" s="4"/>
      <c r="B9" s="10"/>
      <c r="C9" s="206" t="s">
        <v>20</v>
      </c>
      <c r="D9" s="206"/>
      <c r="E9" s="206"/>
      <c r="F9" s="206"/>
      <c r="G9" s="206"/>
      <c r="H9" s="206"/>
      <c r="I9" s="206"/>
      <c r="J9" s="206"/>
      <c r="K9" s="206"/>
      <c r="L9" s="10"/>
      <c r="M9" s="10"/>
      <c r="N9" s="10"/>
      <c r="O9" s="10"/>
      <c r="P9" s="10"/>
      <c r="Q9" s="10"/>
      <c r="R9" s="10"/>
      <c r="S9" s="10"/>
      <c r="T9" s="207">
        <v>9</v>
      </c>
      <c r="U9" s="207"/>
      <c r="V9" s="10"/>
    </row>
    <row r="10" spans="1:22" ht="20.100000000000001" customHeight="1">
      <c r="A10" s="4"/>
      <c r="B10" s="10"/>
      <c r="C10" s="206" t="s">
        <v>21</v>
      </c>
      <c r="D10" s="206"/>
      <c r="E10" s="206"/>
      <c r="F10" s="206"/>
      <c r="G10" s="206"/>
      <c r="H10" s="206"/>
      <c r="I10" s="206"/>
      <c r="J10" s="206"/>
      <c r="K10" s="206"/>
      <c r="L10" s="10"/>
      <c r="M10" s="10"/>
      <c r="N10" s="10"/>
      <c r="O10" s="10"/>
      <c r="P10" s="10"/>
      <c r="Q10" s="10"/>
      <c r="R10" s="10"/>
      <c r="S10" s="10"/>
      <c r="T10" s="207">
        <v>16</v>
      </c>
      <c r="U10" s="207"/>
      <c r="V10" s="10"/>
    </row>
    <row r="11" spans="1:22" ht="20.100000000000001" customHeight="1">
      <c r="A11" s="4"/>
      <c r="B11" s="10"/>
      <c r="C11" s="206" t="s">
        <v>22</v>
      </c>
      <c r="D11" s="206"/>
      <c r="E11" s="206"/>
      <c r="F11" s="206"/>
      <c r="G11" s="206"/>
      <c r="H11" s="206"/>
      <c r="I11" s="206"/>
      <c r="J11" s="206"/>
      <c r="K11" s="206"/>
      <c r="L11" s="10"/>
      <c r="M11" s="10"/>
      <c r="N11" s="10"/>
      <c r="O11" s="10"/>
      <c r="P11" s="10"/>
      <c r="Q11" s="10"/>
      <c r="R11" s="10"/>
      <c r="S11" s="10"/>
      <c r="T11" s="207">
        <v>17</v>
      </c>
      <c r="U11" s="207"/>
      <c r="V11" s="10"/>
    </row>
    <row r="12" spans="1:22" ht="20.100000000000001" customHeight="1">
      <c r="A12" s="4"/>
      <c r="B12" s="203" t="s">
        <v>616</v>
      </c>
      <c r="C12" s="203"/>
      <c r="D12" s="203"/>
      <c r="E12" s="203"/>
      <c r="F12" s="203"/>
      <c r="G12" s="203"/>
      <c r="H12" s="203"/>
      <c r="I12" s="203"/>
      <c r="J12" s="203"/>
      <c r="K12" s="203"/>
      <c r="L12" s="10"/>
      <c r="M12" s="10"/>
      <c r="N12" s="10"/>
      <c r="O12" s="10"/>
      <c r="P12" s="10"/>
      <c r="Q12" s="10"/>
      <c r="R12" s="10"/>
      <c r="S12" s="10"/>
      <c r="T12" s="207">
        <v>18</v>
      </c>
      <c r="U12" s="207"/>
      <c r="V12" s="10"/>
    </row>
    <row r="13" spans="1:22" ht="20.100000000000001" customHeight="1">
      <c r="A13" s="4"/>
      <c r="B13" s="10"/>
      <c r="C13" s="206" t="s">
        <v>23</v>
      </c>
      <c r="D13" s="206"/>
      <c r="E13" s="206"/>
      <c r="F13" s="206"/>
      <c r="G13" s="206"/>
      <c r="H13" s="206"/>
      <c r="I13" s="206"/>
      <c r="J13" s="206"/>
      <c r="K13" s="206"/>
      <c r="L13" s="10"/>
      <c r="M13" s="10"/>
      <c r="N13" s="10"/>
      <c r="O13" s="10"/>
      <c r="P13" s="10"/>
      <c r="Q13" s="10"/>
      <c r="R13" s="10"/>
      <c r="S13" s="10"/>
      <c r="T13" s="207">
        <v>18</v>
      </c>
      <c r="U13" s="207"/>
      <c r="V13" s="10"/>
    </row>
    <row r="14" spans="1:22" ht="20.100000000000001" customHeight="1">
      <c r="A14" s="4"/>
      <c r="B14" s="10"/>
      <c r="C14" s="206" t="s">
        <v>24</v>
      </c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10"/>
      <c r="T14" s="207">
        <v>20</v>
      </c>
      <c r="U14" s="207"/>
      <c r="V14" s="10"/>
    </row>
    <row r="15" spans="1:22" ht="20.100000000000001" customHeight="1">
      <c r="A15" s="4"/>
      <c r="B15" s="10"/>
      <c r="C15" s="206" t="s">
        <v>25</v>
      </c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10"/>
      <c r="R15" s="10"/>
      <c r="S15" s="10"/>
      <c r="T15" s="207">
        <v>21</v>
      </c>
      <c r="U15" s="207"/>
      <c r="V15" s="10"/>
    </row>
    <row r="16" spans="1:22" ht="20.100000000000001" customHeight="1">
      <c r="A16" s="2"/>
      <c r="B16" s="203" t="s">
        <v>26</v>
      </c>
      <c r="C16" s="203"/>
      <c r="D16" s="203"/>
      <c r="E16" s="203"/>
      <c r="F16" s="203"/>
      <c r="G16" s="203"/>
      <c r="H16" s="203"/>
      <c r="I16" s="203"/>
      <c r="J16" s="203"/>
      <c r="K16" s="203"/>
      <c r="L16" s="4"/>
      <c r="M16" s="7"/>
      <c r="N16" s="7"/>
      <c r="O16" s="7"/>
      <c r="P16" s="7"/>
      <c r="Q16" s="7"/>
      <c r="R16" s="7"/>
      <c r="S16" s="7"/>
      <c r="T16" s="207">
        <v>22</v>
      </c>
      <c r="U16" s="207"/>
      <c r="V16" s="4"/>
    </row>
    <row r="17" spans="1:22" ht="20.100000000000001" customHeight="1">
      <c r="A17" s="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7"/>
      <c r="N17" s="7"/>
      <c r="O17" s="7"/>
      <c r="P17" s="7"/>
      <c r="Q17" s="7"/>
      <c r="R17" s="7"/>
      <c r="S17" s="7"/>
      <c r="T17" s="7"/>
      <c r="U17" s="7"/>
      <c r="V17" s="4"/>
    </row>
    <row r="18" spans="1:22" ht="20.100000000000001" customHeight="1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0.100000000000001" customHeight="1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0.100000000000001" customHeight="1">
      <c r="A20" s="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0.100000000000001" customHeight="1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20.100000000000001" customHeight="1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</sheetData>
  <mergeCells count="26">
    <mergeCell ref="B5:S5"/>
    <mergeCell ref="T5:U5"/>
    <mergeCell ref="B2:V2"/>
    <mergeCell ref="B16:K16"/>
    <mergeCell ref="T16:U16"/>
    <mergeCell ref="T4:U4"/>
    <mergeCell ref="T6:U6"/>
    <mergeCell ref="T7:U7"/>
    <mergeCell ref="T8:U8"/>
    <mergeCell ref="T9:U9"/>
    <mergeCell ref="T10:U10"/>
    <mergeCell ref="T11:U11"/>
    <mergeCell ref="T12:U12"/>
    <mergeCell ref="T13:U13"/>
    <mergeCell ref="B6:G6"/>
    <mergeCell ref="C15:P15"/>
    <mergeCell ref="C14:R14"/>
    <mergeCell ref="T14:U14"/>
    <mergeCell ref="C7:K7"/>
    <mergeCell ref="T15:U15"/>
    <mergeCell ref="C9:K9"/>
    <mergeCell ref="C10:K10"/>
    <mergeCell ref="C11:K11"/>
    <mergeCell ref="C13:K13"/>
    <mergeCell ref="B12:K12"/>
    <mergeCell ref="C8:K8"/>
  </mergeCell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3"/>
  <sheetViews>
    <sheetView tabSelected="1" view="pageBreakPreview" topLeftCell="A46" zoomScaleNormal="100" zoomScaleSheetLayoutView="100" workbookViewId="0">
      <selection activeCell="H59" sqref="H59"/>
    </sheetView>
  </sheetViews>
  <sheetFormatPr defaultRowHeight="14.25"/>
  <cols>
    <col min="1" max="1" width="10.25" customWidth="1"/>
    <col min="2" max="2" width="10.75" customWidth="1"/>
    <col min="4" max="4" width="14.125" customWidth="1"/>
    <col min="5" max="5" width="11.625" customWidth="1"/>
    <col min="6" max="7" width="10.375" customWidth="1"/>
    <col min="8" max="8" width="14.375" customWidth="1"/>
  </cols>
  <sheetData>
    <row r="1" spans="1:10" ht="24">
      <c r="A1" s="211" t="s">
        <v>467</v>
      </c>
      <c r="B1" s="211"/>
      <c r="C1" s="211"/>
      <c r="D1" s="211"/>
      <c r="E1" s="211"/>
      <c r="F1" s="211"/>
      <c r="G1" s="211"/>
      <c r="H1" s="211"/>
      <c r="I1" s="127"/>
      <c r="J1" s="127"/>
    </row>
    <row r="2" spans="1:10" ht="24">
      <c r="A2" s="211" t="s">
        <v>468</v>
      </c>
      <c r="B2" s="211"/>
      <c r="C2" s="211"/>
      <c r="D2" s="211"/>
      <c r="E2" s="211"/>
      <c r="F2" s="211"/>
      <c r="G2" s="211"/>
      <c r="H2" s="211"/>
      <c r="I2" s="127"/>
      <c r="J2" s="127"/>
    </row>
    <row r="3" spans="1:10" ht="24">
      <c r="A3" s="130" t="s">
        <v>470</v>
      </c>
      <c r="B3" s="131" t="s">
        <v>469</v>
      </c>
      <c r="C3" s="127"/>
      <c r="D3" s="127"/>
      <c r="E3" s="127"/>
      <c r="F3" s="127"/>
      <c r="G3" s="127"/>
      <c r="I3" s="127"/>
      <c r="J3" s="127"/>
    </row>
    <row r="4" spans="1:10" ht="24">
      <c r="A4" s="130" t="s">
        <v>643</v>
      </c>
      <c r="B4" s="131" t="s">
        <v>489</v>
      </c>
      <c r="C4" s="127"/>
      <c r="D4" s="127"/>
      <c r="E4" s="127"/>
      <c r="F4" s="127"/>
      <c r="G4" s="127"/>
      <c r="H4" s="127"/>
      <c r="I4" s="127"/>
      <c r="J4" s="127"/>
    </row>
    <row r="5" spans="1:10" ht="24">
      <c r="A5" s="212" t="s">
        <v>471</v>
      </c>
      <c r="B5" s="212"/>
      <c r="C5" s="127"/>
      <c r="D5" s="127"/>
      <c r="E5" s="127"/>
      <c r="F5" s="127"/>
      <c r="G5" s="127"/>
      <c r="H5" s="127"/>
      <c r="I5" s="127"/>
      <c r="J5" s="127"/>
    </row>
    <row r="6" spans="1:10" ht="24">
      <c r="A6" s="131" t="s">
        <v>5</v>
      </c>
      <c r="B6" s="127" t="s">
        <v>333</v>
      </c>
      <c r="C6" s="131" t="s">
        <v>38</v>
      </c>
      <c r="D6" s="127" t="s">
        <v>340</v>
      </c>
      <c r="E6" s="131" t="s">
        <v>43</v>
      </c>
      <c r="F6" s="127"/>
      <c r="G6" s="131" t="s">
        <v>44</v>
      </c>
      <c r="H6" s="127"/>
      <c r="I6" s="127"/>
      <c r="J6" s="127"/>
    </row>
    <row r="7" spans="1:10" ht="24">
      <c r="A7" s="131" t="s">
        <v>472</v>
      </c>
      <c r="B7" s="127" t="s">
        <v>334</v>
      </c>
      <c r="C7" s="127"/>
      <c r="D7" s="127"/>
      <c r="E7" s="131" t="s">
        <v>473</v>
      </c>
      <c r="F7" s="127" t="s">
        <v>474</v>
      </c>
      <c r="G7" s="127"/>
      <c r="H7" s="127"/>
      <c r="I7" s="127"/>
      <c r="J7" s="127"/>
    </row>
    <row r="8" spans="1:10" ht="24">
      <c r="A8" s="131" t="s">
        <v>475</v>
      </c>
      <c r="B8" s="127" t="s">
        <v>345</v>
      </c>
      <c r="C8" s="131" t="s">
        <v>159</v>
      </c>
      <c r="D8" s="127" t="s">
        <v>324</v>
      </c>
      <c r="E8" s="127"/>
      <c r="F8" s="127"/>
      <c r="G8" s="127"/>
      <c r="H8" s="127"/>
      <c r="I8" s="127"/>
      <c r="J8" s="127"/>
    </row>
    <row r="9" spans="1:10" ht="24">
      <c r="A9" s="131" t="s">
        <v>476</v>
      </c>
      <c r="B9" s="127"/>
      <c r="C9" s="189">
        <v>17</v>
      </c>
      <c r="D9" s="127" t="s">
        <v>477</v>
      </c>
      <c r="E9" s="127"/>
      <c r="F9" s="127"/>
      <c r="G9" s="127"/>
      <c r="H9" s="127"/>
      <c r="I9" s="127"/>
      <c r="J9" s="127"/>
    </row>
    <row r="10" spans="1:10" ht="24">
      <c r="A10" s="131" t="s">
        <v>478</v>
      </c>
      <c r="B10" s="127"/>
      <c r="C10" s="190">
        <v>1</v>
      </c>
      <c r="D10" s="127" t="s">
        <v>479</v>
      </c>
      <c r="E10" s="127"/>
      <c r="F10" s="127"/>
      <c r="G10" s="127"/>
      <c r="H10" s="127"/>
      <c r="I10" s="127"/>
      <c r="J10" s="127"/>
    </row>
    <row r="11" spans="1:10" ht="24">
      <c r="A11" s="127" t="s">
        <v>480</v>
      </c>
      <c r="B11" s="127" t="s">
        <v>481</v>
      </c>
      <c r="C11" s="127" t="s">
        <v>61</v>
      </c>
      <c r="D11" s="127" t="s">
        <v>482</v>
      </c>
      <c r="E11" s="190">
        <v>1</v>
      </c>
      <c r="F11" s="127" t="s">
        <v>61</v>
      </c>
      <c r="G11" s="127"/>
      <c r="H11" s="127"/>
      <c r="I11" s="127"/>
      <c r="J11" s="127"/>
    </row>
    <row r="12" spans="1:10" ht="9.75" customHeight="1">
      <c r="A12" s="127"/>
      <c r="B12" s="127"/>
      <c r="C12" s="127"/>
      <c r="D12" s="127"/>
      <c r="E12" s="127"/>
      <c r="F12" s="127"/>
      <c r="G12" s="127"/>
      <c r="H12" s="127"/>
      <c r="I12" s="127"/>
      <c r="J12" s="127"/>
    </row>
    <row r="13" spans="1:10" ht="24">
      <c r="A13" s="131" t="s">
        <v>483</v>
      </c>
      <c r="B13" s="127"/>
      <c r="C13" s="127"/>
      <c r="D13" s="127"/>
      <c r="E13" s="127"/>
      <c r="F13" s="127"/>
      <c r="G13" s="127"/>
      <c r="H13" s="127"/>
      <c r="I13" s="127"/>
      <c r="J13" s="127"/>
    </row>
    <row r="14" spans="1:10" ht="24">
      <c r="A14" s="131" t="s">
        <v>5</v>
      </c>
      <c r="B14" s="127"/>
      <c r="C14" s="127"/>
      <c r="D14" s="127"/>
      <c r="E14" s="127"/>
      <c r="F14" s="127"/>
      <c r="G14" s="127"/>
      <c r="H14" s="127"/>
      <c r="I14" s="127"/>
      <c r="J14" s="127"/>
    </row>
    <row r="15" spans="1:10" ht="10.5" customHeight="1">
      <c r="A15" s="127"/>
      <c r="B15" s="127"/>
      <c r="C15" s="127"/>
      <c r="D15" s="127"/>
      <c r="E15" s="127"/>
      <c r="F15" s="127"/>
      <c r="G15" s="127"/>
      <c r="H15" s="127"/>
      <c r="I15" s="127"/>
      <c r="J15" s="127"/>
    </row>
    <row r="16" spans="1:10" ht="24">
      <c r="A16" s="127" t="s">
        <v>484</v>
      </c>
      <c r="B16" s="127"/>
      <c r="C16" s="127"/>
      <c r="D16" s="127"/>
      <c r="E16" s="127"/>
      <c r="F16" s="127"/>
      <c r="G16" s="127"/>
      <c r="H16" s="127"/>
      <c r="I16" s="127"/>
      <c r="J16" s="127"/>
    </row>
    <row r="17" spans="1:10" ht="72">
      <c r="A17" s="132" t="s">
        <v>65</v>
      </c>
      <c r="B17" s="213" t="s">
        <v>485</v>
      </c>
      <c r="C17" s="213"/>
      <c r="D17" s="213"/>
      <c r="E17" s="213"/>
      <c r="F17" s="132" t="s">
        <v>486</v>
      </c>
      <c r="G17" s="133" t="s">
        <v>487</v>
      </c>
      <c r="H17" s="133" t="s">
        <v>488</v>
      </c>
      <c r="I17" s="127"/>
      <c r="J17" s="127"/>
    </row>
    <row r="18" spans="1:10" ht="24" customHeight="1">
      <c r="A18" s="223">
        <v>1</v>
      </c>
      <c r="B18" s="214" t="s">
        <v>490</v>
      </c>
      <c r="C18" s="215"/>
      <c r="D18" s="215"/>
      <c r="E18" s="216"/>
      <c r="F18" s="134">
        <v>45</v>
      </c>
      <c r="G18" s="185">
        <f>G19+G20+G29+G31+G32</f>
        <v>0</v>
      </c>
      <c r="H18" s="140"/>
      <c r="I18" s="127"/>
      <c r="J18" s="127"/>
    </row>
    <row r="19" spans="1:10" ht="24">
      <c r="A19" s="223"/>
      <c r="B19" s="208" t="s">
        <v>491</v>
      </c>
      <c r="C19" s="209"/>
      <c r="D19" s="209"/>
      <c r="E19" s="210"/>
      <c r="F19" s="135">
        <v>5</v>
      </c>
      <c r="G19" s="145"/>
      <c r="H19" s="138"/>
      <c r="I19" s="127"/>
      <c r="J19" s="127"/>
    </row>
    <row r="20" spans="1:10" ht="24">
      <c r="A20" s="223"/>
      <c r="B20" s="208" t="s">
        <v>492</v>
      </c>
      <c r="C20" s="209"/>
      <c r="D20" s="209"/>
      <c r="E20" s="210"/>
      <c r="F20" s="135">
        <v>25</v>
      </c>
      <c r="G20" s="176">
        <f>G21+G22+G25+G26</f>
        <v>0</v>
      </c>
      <c r="H20" s="138"/>
      <c r="I20" s="127"/>
      <c r="J20" s="127"/>
    </row>
    <row r="21" spans="1:10" ht="24">
      <c r="A21" s="223"/>
      <c r="B21" s="208" t="s">
        <v>493</v>
      </c>
      <c r="C21" s="209"/>
      <c r="D21" s="209"/>
      <c r="E21" s="210"/>
      <c r="F21" s="136" t="s">
        <v>503</v>
      </c>
      <c r="G21" s="145"/>
      <c r="H21" s="138"/>
      <c r="I21" s="127"/>
      <c r="J21" s="127"/>
    </row>
    <row r="22" spans="1:10" ht="24">
      <c r="A22" s="223"/>
      <c r="B22" s="208" t="s">
        <v>494</v>
      </c>
      <c r="C22" s="209"/>
      <c r="D22" s="209"/>
      <c r="E22" s="210"/>
      <c r="F22" s="136" t="s">
        <v>503</v>
      </c>
      <c r="G22" s="145"/>
      <c r="H22" s="138"/>
      <c r="I22" s="127"/>
      <c r="J22" s="127"/>
    </row>
    <row r="23" spans="1:10" ht="24">
      <c r="A23" s="223"/>
      <c r="B23" s="208" t="s">
        <v>495</v>
      </c>
      <c r="C23" s="209"/>
      <c r="D23" s="209"/>
      <c r="E23" s="210"/>
      <c r="F23" s="136"/>
      <c r="G23" s="145"/>
      <c r="H23" s="138"/>
      <c r="I23" s="127"/>
      <c r="J23" s="127"/>
    </row>
    <row r="24" spans="1:10" ht="24">
      <c r="A24" s="223"/>
      <c r="B24" s="208" t="s">
        <v>496</v>
      </c>
      <c r="C24" s="209"/>
      <c r="D24" s="209"/>
      <c r="E24" s="210"/>
      <c r="F24" s="136"/>
      <c r="G24" s="145"/>
      <c r="H24" s="138"/>
      <c r="I24" s="127"/>
      <c r="J24" s="127"/>
    </row>
    <row r="25" spans="1:10" ht="24">
      <c r="A25" s="223"/>
      <c r="B25" s="208" t="s">
        <v>497</v>
      </c>
      <c r="C25" s="209"/>
      <c r="D25" s="209"/>
      <c r="E25" s="210"/>
      <c r="F25" s="136" t="s">
        <v>503</v>
      </c>
      <c r="G25" s="145"/>
      <c r="H25" s="138"/>
      <c r="I25" s="127"/>
      <c r="J25" s="127"/>
    </row>
    <row r="26" spans="1:10" ht="24">
      <c r="A26" s="223"/>
      <c r="B26" s="208" t="s">
        <v>498</v>
      </c>
      <c r="C26" s="209"/>
      <c r="D26" s="209"/>
      <c r="E26" s="210"/>
      <c r="F26" s="136" t="s">
        <v>504</v>
      </c>
      <c r="G26" s="176">
        <f>G27+G28</f>
        <v>0</v>
      </c>
      <c r="H26" s="138"/>
      <c r="I26" s="127"/>
      <c r="J26" s="127"/>
    </row>
    <row r="27" spans="1:10" ht="24">
      <c r="A27" s="223"/>
      <c r="B27" s="208" t="s">
        <v>500</v>
      </c>
      <c r="C27" s="209"/>
      <c r="D27" s="209"/>
      <c r="E27" s="210"/>
      <c r="F27" s="136" t="s">
        <v>503</v>
      </c>
      <c r="G27" s="145"/>
      <c r="H27" s="138"/>
      <c r="I27" s="127"/>
      <c r="J27" s="127"/>
    </row>
    <row r="28" spans="1:10" ht="24">
      <c r="A28" s="223"/>
      <c r="B28" s="208" t="s">
        <v>501</v>
      </c>
      <c r="C28" s="209"/>
      <c r="D28" s="209"/>
      <c r="E28" s="210"/>
      <c r="F28" s="136" t="s">
        <v>503</v>
      </c>
      <c r="G28" s="145"/>
      <c r="H28" s="138"/>
      <c r="I28" s="127"/>
      <c r="J28" s="127"/>
    </row>
    <row r="29" spans="1:10" ht="24">
      <c r="A29" s="223"/>
      <c r="B29" s="208" t="s">
        <v>519</v>
      </c>
      <c r="C29" s="209"/>
      <c r="D29" s="209"/>
      <c r="E29" s="210"/>
      <c r="F29" s="136" t="s">
        <v>505</v>
      </c>
      <c r="G29" s="145"/>
      <c r="H29" s="138"/>
      <c r="I29" s="127"/>
      <c r="J29" s="127"/>
    </row>
    <row r="30" spans="1:10" ht="24">
      <c r="A30" s="223"/>
      <c r="B30" s="208" t="s">
        <v>520</v>
      </c>
      <c r="C30" s="209"/>
      <c r="D30" s="209"/>
      <c r="E30" s="210"/>
      <c r="F30" s="136"/>
      <c r="G30" s="145"/>
      <c r="H30" s="138"/>
      <c r="I30" s="127"/>
      <c r="J30" s="127"/>
    </row>
    <row r="31" spans="1:10" ht="24">
      <c r="A31" s="223"/>
      <c r="B31" s="208" t="s">
        <v>502</v>
      </c>
      <c r="C31" s="209"/>
      <c r="D31" s="209"/>
      <c r="E31" s="210"/>
      <c r="F31" s="136" t="s">
        <v>505</v>
      </c>
      <c r="G31" s="145"/>
      <c r="H31" s="138"/>
      <c r="I31" s="127"/>
      <c r="J31" s="127"/>
    </row>
    <row r="32" spans="1:10" ht="24">
      <c r="A32" s="223"/>
      <c r="B32" s="208" t="s">
        <v>517</v>
      </c>
      <c r="C32" s="209"/>
      <c r="D32" s="209"/>
      <c r="E32" s="210"/>
      <c r="F32" s="136" t="s">
        <v>505</v>
      </c>
      <c r="G32" s="145"/>
      <c r="H32" s="138"/>
      <c r="I32" s="127"/>
      <c r="J32" s="127"/>
    </row>
    <row r="33" spans="1:10" ht="24">
      <c r="A33" s="223"/>
      <c r="B33" s="220" t="s">
        <v>518</v>
      </c>
      <c r="C33" s="221"/>
      <c r="D33" s="221"/>
      <c r="E33" s="222"/>
      <c r="F33" s="137"/>
      <c r="G33" s="186"/>
      <c r="H33" s="139"/>
      <c r="I33" s="127"/>
      <c r="J33" s="127"/>
    </row>
    <row r="34" spans="1:10" ht="72">
      <c r="A34" s="132" t="s">
        <v>65</v>
      </c>
      <c r="B34" s="213" t="s">
        <v>485</v>
      </c>
      <c r="C34" s="213"/>
      <c r="D34" s="213"/>
      <c r="E34" s="213"/>
      <c r="F34" s="132" t="s">
        <v>486</v>
      </c>
      <c r="G34" s="133" t="s">
        <v>487</v>
      </c>
      <c r="H34" s="133" t="s">
        <v>488</v>
      </c>
      <c r="I34" s="127"/>
      <c r="J34" s="127"/>
    </row>
    <row r="35" spans="1:10" ht="24">
      <c r="A35" s="217">
        <v>2</v>
      </c>
      <c r="B35" s="214" t="s">
        <v>506</v>
      </c>
      <c r="C35" s="215"/>
      <c r="D35" s="215"/>
      <c r="E35" s="216"/>
      <c r="F35" s="134">
        <v>10</v>
      </c>
      <c r="G35" s="177">
        <f>G36+G37</f>
        <v>0</v>
      </c>
      <c r="H35" s="140"/>
      <c r="I35" s="127"/>
      <c r="J35" s="127"/>
    </row>
    <row r="36" spans="1:10" ht="24">
      <c r="A36" s="218"/>
      <c r="B36" s="208" t="s">
        <v>507</v>
      </c>
      <c r="C36" s="209"/>
      <c r="D36" s="209"/>
      <c r="E36" s="210"/>
      <c r="F36" s="135">
        <v>5</v>
      </c>
      <c r="G36" s="145"/>
      <c r="H36" s="138"/>
      <c r="I36" s="127"/>
      <c r="J36" s="127"/>
    </row>
    <row r="37" spans="1:10" ht="24">
      <c r="A37" s="219"/>
      <c r="B37" s="220" t="s">
        <v>508</v>
      </c>
      <c r="C37" s="221"/>
      <c r="D37" s="221"/>
      <c r="E37" s="222"/>
      <c r="F37" s="141">
        <v>5</v>
      </c>
      <c r="G37" s="186"/>
      <c r="H37" s="139"/>
      <c r="I37" s="127"/>
      <c r="J37" s="127"/>
    </row>
    <row r="38" spans="1:10" ht="24">
      <c r="A38" s="217">
        <v>3</v>
      </c>
      <c r="B38" s="214" t="s">
        <v>509</v>
      </c>
      <c r="C38" s="215"/>
      <c r="D38" s="215"/>
      <c r="E38" s="216"/>
      <c r="F38" s="134">
        <v>10</v>
      </c>
      <c r="G38" s="177">
        <f>G39+G40</f>
        <v>0</v>
      </c>
      <c r="H38" s="140"/>
      <c r="I38" s="127"/>
      <c r="J38" s="127"/>
    </row>
    <row r="39" spans="1:10" ht="24">
      <c r="A39" s="218"/>
      <c r="B39" s="208" t="s">
        <v>510</v>
      </c>
      <c r="C39" s="209"/>
      <c r="D39" s="209"/>
      <c r="E39" s="210"/>
      <c r="F39" s="135">
        <v>5</v>
      </c>
      <c r="G39" s="145"/>
      <c r="H39" s="138"/>
      <c r="I39" s="127"/>
      <c r="J39" s="127"/>
    </row>
    <row r="40" spans="1:10" ht="24">
      <c r="A40" s="219"/>
      <c r="B40" s="220" t="s">
        <v>511</v>
      </c>
      <c r="C40" s="221"/>
      <c r="D40" s="221"/>
      <c r="E40" s="222"/>
      <c r="F40" s="141">
        <v>5</v>
      </c>
      <c r="G40" s="186"/>
      <c r="H40" s="139"/>
      <c r="I40" s="127"/>
      <c r="J40" s="127"/>
    </row>
    <row r="41" spans="1:10" ht="24">
      <c r="A41" s="142">
        <v>4</v>
      </c>
      <c r="B41" s="224" t="s">
        <v>512</v>
      </c>
      <c r="C41" s="224"/>
      <c r="D41" s="224"/>
      <c r="E41" s="224"/>
      <c r="F41" s="143">
        <v>5</v>
      </c>
      <c r="G41" s="179"/>
      <c r="H41" s="128"/>
      <c r="I41" s="127"/>
      <c r="J41" s="127"/>
    </row>
    <row r="42" spans="1:10" ht="24">
      <c r="A42" s="225" t="s">
        <v>513</v>
      </c>
      <c r="B42" s="226"/>
      <c r="C42" s="226"/>
      <c r="D42" s="226"/>
      <c r="E42" s="227"/>
      <c r="F42" s="144">
        <v>70</v>
      </c>
      <c r="G42" s="178">
        <f>G41+G38+G35+G18</f>
        <v>0</v>
      </c>
      <c r="H42" s="128"/>
      <c r="I42" s="127"/>
      <c r="J42" s="127"/>
    </row>
    <row r="43" spans="1:10" ht="15" customHeight="1">
      <c r="A43" s="127"/>
      <c r="B43" s="127"/>
      <c r="C43" s="127"/>
      <c r="D43" s="127"/>
      <c r="E43" s="127"/>
      <c r="F43" s="127"/>
      <c r="G43" s="127"/>
      <c r="H43" s="127"/>
      <c r="I43" s="127"/>
      <c r="J43" s="127"/>
    </row>
    <row r="44" spans="1:10" ht="24">
      <c r="A44" s="212" t="s">
        <v>514</v>
      </c>
      <c r="B44" s="212"/>
      <c r="C44" s="212"/>
      <c r="D44" s="212"/>
      <c r="E44" s="212"/>
      <c r="F44" s="212"/>
      <c r="G44" s="212"/>
      <c r="H44" s="212"/>
      <c r="I44" s="127"/>
      <c r="J44" s="127"/>
    </row>
    <row r="45" spans="1:10" ht="72">
      <c r="A45" s="132" t="s">
        <v>65</v>
      </c>
      <c r="B45" s="213" t="s">
        <v>485</v>
      </c>
      <c r="C45" s="213"/>
      <c r="D45" s="213"/>
      <c r="E45" s="213"/>
      <c r="F45" s="132" t="s">
        <v>486</v>
      </c>
      <c r="G45" s="133" t="s">
        <v>487</v>
      </c>
      <c r="H45" s="133" t="s">
        <v>488</v>
      </c>
      <c r="I45" s="127"/>
      <c r="J45" s="127"/>
    </row>
    <row r="46" spans="1:10" ht="24">
      <c r="A46" s="217">
        <v>1</v>
      </c>
      <c r="B46" s="228" t="s">
        <v>515</v>
      </c>
      <c r="C46" s="228"/>
      <c r="D46" s="228"/>
      <c r="E46" s="228"/>
      <c r="F46" s="134">
        <v>5</v>
      </c>
      <c r="G46" s="140"/>
      <c r="H46" s="140"/>
      <c r="I46" s="127"/>
      <c r="J46" s="127"/>
    </row>
    <row r="47" spans="1:10" ht="24">
      <c r="A47" s="218"/>
      <c r="B47" s="228" t="s">
        <v>516</v>
      </c>
      <c r="C47" s="228"/>
      <c r="D47" s="228"/>
      <c r="E47" s="228"/>
      <c r="F47" s="145"/>
      <c r="G47" s="138"/>
      <c r="H47" s="138"/>
      <c r="I47" s="127"/>
      <c r="J47" s="127"/>
    </row>
    <row r="48" spans="1:10" ht="24">
      <c r="A48" s="229">
        <v>2</v>
      </c>
      <c r="B48" s="228" t="s">
        <v>521</v>
      </c>
      <c r="C48" s="228"/>
      <c r="D48" s="228"/>
      <c r="E48" s="228"/>
      <c r="F48" s="135">
        <v>5</v>
      </c>
      <c r="G48" s="138"/>
      <c r="H48" s="138"/>
      <c r="I48" s="127"/>
      <c r="J48" s="127"/>
    </row>
    <row r="49" spans="1:10" ht="24">
      <c r="A49" s="229"/>
      <c r="B49" s="228" t="s">
        <v>522</v>
      </c>
      <c r="C49" s="228"/>
      <c r="D49" s="228"/>
      <c r="E49" s="228"/>
      <c r="F49" s="145"/>
      <c r="G49" s="138"/>
      <c r="H49" s="138"/>
      <c r="I49" s="127"/>
      <c r="J49" s="127"/>
    </row>
    <row r="50" spans="1:10" ht="24">
      <c r="A50" s="147">
        <v>3</v>
      </c>
      <c r="B50" s="230" t="s">
        <v>523</v>
      </c>
      <c r="C50" s="230"/>
      <c r="D50" s="230"/>
      <c r="E50" s="230"/>
      <c r="F50" s="135">
        <v>5</v>
      </c>
      <c r="G50" s="138"/>
      <c r="H50" s="138"/>
      <c r="I50" s="127"/>
      <c r="J50" s="127"/>
    </row>
    <row r="51" spans="1:10" ht="24">
      <c r="A51" s="147">
        <v>4</v>
      </c>
      <c r="B51" s="228" t="s">
        <v>524</v>
      </c>
      <c r="C51" s="228"/>
      <c r="D51" s="228"/>
      <c r="E51" s="228"/>
      <c r="F51" s="135">
        <v>5</v>
      </c>
      <c r="G51" s="138"/>
      <c r="H51" s="138"/>
      <c r="I51" s="127"/>
      <c r="J51" s="127"/>
    </row>
    <row r="52" spans="1:10" ht="24">
      <c r="A52" s="148"/>
      <c r="B52" s="228" t="s">
        <v>525</v>
      </c>
      <c r="C52" s="228"/>
      <c r="D52" s="228"/>
      <c r="E52" s="228"/>
      <c r="F52" s="145"/>
      <c r="G52" s="138"/>
      <c r="H52" s="138"/>
      <c r="I52" s="127"/>
      <c r="J52" s="127"/>
    </row>
    <row r="53" spans="1:10" ht="24">
      <c r="A53" s="147">
        <v>5</v>
      </c>
      <c r="B53" s="228" t="s">
        <v>526</v>
      </c>
      <c r="C53" s="228"/>
      <c r="D53" s="228"/>
      <c r="E53" s="228"/>
      <c r="F53" s="135">
        <v>5</v>
      </c>
      <c r="G53" s="138"/>
      <c r="H53" s="138"/>
      <c r="I53" s="127"/>
      <c r="J53" s="127"/>
    </row>
    <row r="54" spans="1:10" ht="24">
      <c r="A54" s="147">
        <v>6</v>
      </c>
      <c r="B54" s="228" t="s">
        <v>527</v>
      </c>
      <c r="C54" s="228"/>
      <c r="D54" s="228"/>
      <c r="E54" s="228"/>
      <c r="F54" s="135">
        <v>5</v>
      </c>
      <c r="G54" s="138"/>
      <c r="H54" s="138"/>
      <c r="I54" s="127"/>
      <c r="J54" s="127"/>
    </row>
    <row r="55" spans="1:10" ht="24">
      <c r="A55" s="225" t="s">
        <v>513</v>
      </c>
      <c r="B55" s="226"/>
      <c r="C55" s="226"/>
      <c r="D55" s="226"/>
      <c r="E55" s="227"/>
      <c r="F55" s="143">
        <v>30</v>
      </c>
      <c r="G55" s="180">
        <f>G46+G48+G50+G51+G53+G54</f>
        <v>0</v>
      </c>
      <c r="H55" s="128"/>
      <c r="I55" s="127"/>
      <c r="J55" s="127"/>
    </row>
    <row r="56" spans="1:10" ht="15" customHeight="1">
      <c r="A56" s="127"/>
      <c r="B56" s="127"/>
      <c r="C56" s="127"/>
      <c r="D56" s="127"/>
      <c r="E56" s="127"/>
      <c r="F56" s="127"/>
      <c r="G56" s="127"/>
      <c r="H56" s="127"/>
      <c r="I56" s="127"/>
      <c r="J56" s="127"/>
    </row>
    <row r="57" spans="1:10" ht="24">
      <c r="A57" s="131" t="s">
        <v>528</v>
      </c>
      <c r="B57" s="127"/>
      <c r="C57" s="127"/>
      <c r="D57" s="127"/>
      <c r="E57" s="127"/>
      <c r="F57" s="127"/>
      <c r="G57" s="127"/>
      <c r="H57" s="127"/>
      <c r="I57" s="127"/>
      <c r="J57" s="127"/>
    </row>
    <row r="58" spans="1:10" ht="24">
      <c r="A58" s="231" t="s">
        <v>529</v>
      </c>
      <c r="B58" s="231"/>
      <c r="C58" s="231"/>
      <c r="D58" s="231"/>
      <c r="E58" s="231"/>
      <c r="F58" s="150" t="s">
        <v>486</v>
      </c>
      <c r="G58" s="150" t="s">
        <v>530</v>
      </c>
      <c r="H58" s="127"/>
      <c r="I58" s="127"/>
      <c r="J58" s="127"/>
    </row>
    <row r="59" spans="1:10" ht="24">
      <c r="A59" s="232" t="s">
        <v>533</v>
      </c>
      <c r="B59" s="232"/>
      <c r="C59" s="232"/>
      <c r="D59" s="232"/>
      <c r="E59" s="232"/>
      <c r="F59" s="153">
        <v>70</v>
      </c>
      <c r="G59" s="181">
        <f>G42</f>
        <v>0</v>
      </c>
      <c r="H59" s="127"/>
      <c r="I59" s="127"/>
      <c r="J59" s="127"/>
    </row>
    <row r="60" spans="1:10" ht="24">
      <c r="A60" s="214" t="s">
        <v>532</v>
      </c>
      <c r="B60" s="215"/>
      <c r="C60" s="215"/>
      <c r="D60" s="215"/>
      <c r="E60" s="215"/>
      <c r="F60" s="155">
        <v>30</v>
      </c>
      <c r="G60" s="154">
        <f>G55</f>
        <v>0</v>
      </c>
      <c r="H60" s="146"/>
      <c r="I60" s="127"/>
      <c r="J60" s="127"/>
    </row>
    <row r="61" spans="1:10" ht="24">
      <c r="A61" s="233" t="s">
        <v>531</v>
      </c>
      <c r="B61" s="234"/>
      <c r="C61" s="234"/>
      <c r="D61" s="234"/>
      <c r="E61" s="234"/>
      <c r="F61" s="156"/>
      <c r="G61" s="151"/>
      <c r="H61" s="127"/>
      <c r="I61" s="127"/>
      <c r="J61" s="127"/>
    </row>
    <row r="62" spans="1:10" ht="24">
      <c r="A62" s="235" t="s">
        <v>513</v>
      </c>
      <c r="B62" s="235"/>
      <c r="C62" s="235"/>
      <c r="D62" s="235"/>
      <c r="E62" s="235"/>
      <c r="F62" s="182">
        <v>100</v>
      </c>
      <c r="G62" s="183">
        <f>SUM(G59:G61)</f>
        <v>0</v>
      </c>
      <c r="H62" s="127"/>
      <c r="I62" s="127"/>
      <c r="J62" s="127"/>
    </row>
    <row r="63" spans="1:10" ht="24">
      <c r="A63" s="231" t="s">
        <v>534</v>
      </c>
      <c r="B63" s="231"/>
      <c r="C63" s="231"/>
      <c r="D63" s="231"/>
      <c r="E63" s="231"/>
      <c r="F63" s="182">
        <v>100</v>
      </c>
      <c r="G63" s="184">
        <f>SUM(G60:G62)</f>
        <v>0</v>
      </c>
      <c r="H63" s="127"/>
      <c r="I63" s="127"/>
      <c r="J63" s="127"/>
    </row>
    <row r="64" spans="1:10" ht="24">
      <c r="A64" s="131" t="s">
        <v>535</v>
      </c>
      <c r="B64" s="127"/>
      <c r="C64" s="127"/>
      <c r="D64" s="127"/>
      <c r="E64" s="127"/>
      <c r="F64" s="127"/>
      <c r="G64" s="127"/>
      <c r="H64" s="127"/>
      <c r="I64" s="127"/>
      <c r="J64" s="127"/>
    </row>
    <row r="65" spans="1:10" ht="24">
      <c r="A65" s="127"/>
      <c r="B65" s="131" t="s">
        <v>536</v>
      </c>
      <c r="C65" s="127"/>
      <c r="D65" s="127"/>
      <c r="E65" s="127"/>
      <c r="F65" s="127"/>
      <c r="G65" s="127"/>
      <c r="H65" s="127"/>
      <c r="I65" s="127"/>
      <c r="J65" s="127"/>
    </row>
    <row r="66" spans="1:10" ht="24">
      <c r="A66" s="127" t="s">
        <v>499</v>
      </c>
      <c r="B66" s="127" t="s">
        <v>537</v>
      </c>
      <c r="C66" s="127"/>
      <c r="D66" s="127"/>
      <c r="E66" s="127"/>
      <c r="F66" s="127"/>
      <c r="G66" s="127"/>
      <c r="H66" s="127"/>
      <c r="I66" s="127"/>
      <c r="J66" s="127"/>
    </row>
    <row r="67" spans="1:10" ht="35.25" customHeight="1">
      <c r="A67" s="127"/>
      <c r="B67" s="127"/>
      <c r="C67" s="127"/>
      <c r="D67" s="127"/>
      <c r="E67" s="228" t="s">
        <v>539</v>
      </c>
      <c r="F67" s="228"/>
      <c r="G67" s="228"/>
      <c r="H67" s="228"/>
      <c r="I67" s="127"/>
      <c r="J67" s="127"/>
    </row>
    <row r="68" spans="1:10" ht="24">
      <c r="A68" s="127"/>
      <c r="B68" s="127"/>
      <c r="C68" s="127"/>
      <c r="D68" s="127"/>
      <c r="E68" s="198" t="s">
        <v>538</v>
      </c>
      <c r="F68" s="198"/>
      <c r="G68" s="198"/>
      <c r="H68" s="127"/>
      <c r="I68" s="127"/>
      <c r="J68" s="127"/>
    </row>
    <row r="69" spans="1:10" ht="24">
      <c r="A69" s="127"/>
      <c r="B69" s="127"/>
      <c r="C69" s="127"/>
      <c r="D69" s="127"/>
      <c r="E69" s="127" t="s">
        <v>5</v>
      </c>
      <c r="F69" s="127" t="s">
        <v>333</v>
      </c>
      <c r="G69" s="127"/>
      <c r="H69" s="127"/>
      <c r="I69" s="127"/>
      <c r="J69" s="127"/>
    </row>
    <row r="70" spans="1:10" ht="24">
      <c r="A70" s="127"/>
      <c r="B70" s="127"/>
      <c r="C70" s="127"/>
      <c r="D70" s="127"/>
      <c r="E70" s="127" t="s">
        <v>540</v>
      </c>
      <c r="F70" s="127" t="s">
        <v>541</v>
      </c>
      <c r="G70" s="127"/>
      <c r="H70" s="127"/>
      <c r="I70" s="127"/>
      <c r="J70" s="127"/>
    </row>
    <row r="71" spans="1:10" ht="24">
      <c r="A71" s="127"/>
      <c r="B71" s="127"/>
      <c r="C71" s="127"/>
      <c r="D71" s="127"/>
      <c r="E71" s="127"/>
      <c r="F71" s="127"/>
      <c r="G71" s="127"/>
      <c r="H71" s="127"/>
      <c r="I71" s="127"/>
      <c r="J71" s="127"/>
    </row>
    <row r="72" spans="1:10" ht="24">
      <c r="A72" s="127"/>
      <c r="B72" s="127" t="s">
        <v>542</v>
      </c>
      <c r="C72" s="127"/>
      <c r="D72" s="127"/>
      <c r="E72" s="127"/>
      <c r="F72" s="127"/>
      <c r="G72" s="127"/>
      <c r="H72" s="127"/>
      <c r="I72" s="127"/>
      <c r="J72" s="127"/>
    </row>
    <row r="73" spans="1:10" ht="24">
      <c r="A73" s="127"/>
      <c r="B73" s="127" t="s">
        <v>543</v>
      </c>
      <c r="C73" s="127"/>
      <c r="D73" s="127"/>
      <c r="E73" s="127"/>
      <c r="F73" s="127"/>
      <c r="G73" s="127"/>
      <c r="H73" s="127"/>
      <c r="I73" s="127"/>
      <c r="J73" s="127"/>
    </row>
    <row r="74" spans="1:10" ht="24">
      <c r="A74" s="127"/>
      <c r="B74" s="127" t="s">
        <v>544</v>
      </c>
      <c r="C74" s="127"/>
      <c r="D74" s="127"/>
      <c r="E74" s="127"/>
      <c r="F74" s="127"/>
      <c r="G74" s="127"/>
      <c r="H74" s="127"/>
      <c r="I74" s="127"/>
      <c r="J74" s="127"/>
    </row>
    <row r="75" spans="1:10" ht="24">
      <c r="A75" s="127"/>
      <c r="B75" s="127" t="s">
        <v>548</v>
      </c>
      <c r="C75" s="127"/>
      <c r="D75" s="127"/>
      <c r="E75" s="127"/>
      <c r="F75" s="127"/>
      <c r="G75" s="127"/>
      <c r="H75" s="127"/>
      <c r="I75" s="127"/>
      <c r="J75" s="127"/>
    </row>
    <row r="76" spans="1:10" ht="24">
      <c r="A76" s="127"/>
      <c r="B76" s="127" t="s">
        <v>545</v>
      </c>
      <c r="C76" s="127"/>
      <c r="D76" s="127"/>
      <c r="E76" s="127"/>
      <c r="F76" s="127"/>
      <c r="G76" s="127"/>
      <c r="H76" s="127"/>
      <c r="I76" s="127"/>
      <c r="J76" s="127"/>
    </row>
    <row r="77" spans="1:10" ht="24">
      <c r="A77" s="127"/>
      <c r="B77" s="127" t="s">
        <v>547</v>
      </c>
      <c r="C77" s="127"/>
      <c r="D77" s="127"/>
      <c r="E77" s="127"/>
      <c r="F77" s="127"/>
      <c r="G77" s="127"/>
      <c r="H77" s="127"/>
      <c r="I77" s="127"/>
      <c r="J77" s="127"/>
    </row>
    <row r="78" spans="1:10" ht="24">
      <c r="A78" s="127"/>
      <c r="B78" s="127" t="s">
        <v>546</v>
      </c>
      <c r="C78" s="127"/>
      <c r="D78" s="127"/>
      <c r="E78" s="127"/>
      <c r="F78" s="127"/>
      <c r="G78" s="127"/>
      <c r="H78" s="127"/>
      <c r="I78" s="127"/>
      <c r="J78" s="127"/>
    </row>
    <row r="79" spans="1:10" ht="24">
      <c r="A79" s="127"/>
      <c r="B79" s="127" t="s">
        <v>549</v>
      </c>
      <c r="C79" s="127"/>
      <c r="D79" s="127"/>
      <c r="E79" s="127"/>
      <c r="F79" s="127"/>
      <c r="G79" s="127"/>
      <c r="H79" s="127"/>
      <c r="I79" s="127"/>
      <c r="J79" s="127"/>
    </row>
    <row r="80" spans="1:10" ht="29.25" customHeight="1">
      <c r="A80" s="127"/>
      <c r="B80" s="127" t="s">
        <v>550</v>
      </c>
      <c r="C80" s="127"/>
      <c r="D80" s="127"/>
      <c r="E80" s="127"/>
      <c r="F80" s="127"/>
      <c r="G80" s="127"/>
      <c r="H80" s="127"/>
      <c r="I80" s="127"/>
      <c r="J80" s="127"/>
    </row>
    <row r="81" spans="1:10" ht="24">
      <c r="A81" s="127"/>
      <c r="B81" s="127" t="s">
        <v>551</v>
      </c>
      <c r="C81" s="127"/>
      <c r="D81" s="127"/>
      <c r="E81" s="127"/>
      <c r="F81" s="127"/>
      <c r="G81" s="127"/>
      <c r="H81" s="127"/>
      <c r="I81" s="127"/>
      <c r="J81" s="127"/>
    </row>
    <row r="82" spans="1:10" ht="24">
      <c r="A82" s="127"/>
      <c r="B82" s="127" t="s">
        <v>552</v>
      </c>
      <c r="C82" s="127"/>
      <c r="D82" s="127"/>
      <c r="E82" s="127"/>
      <c r="F82" s="127"/>
      <c r="G82" s="127"/>
      <c r="H82" s="127"/>
      <c r="I82" s="127"/>
      <c r="J82" s="127"/>
    </row>
    <row r="83" spans="1:10" ht="24">
      <c r="A83" s="127"/>
      <c r="B83" s="127"/>
      <c r="C83" s="127"/>
      <c r="D83" s="127"/>
      <c r="E83" s="127"/>
      <c r="F83" s="127"/>
      <c r="G83" s="127"/>
      <c r="H83" s="127"/>
      <c r="I83" s="127"/>
      <c r="J83" s="127"/>
    </row>
    <row r="84" spans="1:10" ht="24">
      <c r="A84" s="127"/>
      <c r="B84" s="127"/>
      <c r="C84" s="127"/>
      <c r="D84" s="127"/>
      <c r="E84" s="228" t="s">
        <v>553</v>
      </c>
      <c r="F84" s="228"/>
      <c r="G84" s="228"/>
      <c r="H84" s="228"/>
      <c r="I84" s="127"/>
      <c r="J84" s="127"/>
    </row>
    <row r="85" spans="1:10" ht="24">
      <c r="A85" s="127"/>
      <c r="B85" s="127"/>
      <c r="C85" s="127"/>
      <c r="D85" s="127"/>
      <c r="E85" s="198" t="s">
        <v>555</v>
      </c>
      <c r="F85" s="198"/>
      <c r="G85" s="198"/>
      <c r="H85" s="127"/>
      <c r="I85" s="127"/>
      <c r="J85" s="127"/>
    </row>
    <row r="86" spans="1:10" ht="24">
      <c r="A86" s="127"/>
      <c r="B86" s="127"/>
      <c r="C86" s="127"/>
      <c r="D86" s="127"/>
      <c r="E86" s="127" t="s">
        <v>5</v>
      </c>
      <c r="F86" s="127" t="s">
        <v>557</v>
      </c>
      <c r="G86" s="127"/>
      <c r="H86" s="127"/>
      <c r="I86" s="127"/>
      <c r="J86" s="127"/>
    </row>
    <row r="87" spans="1:10" ht="24">
      <c r="A87" s="127"/>
      <c r="B87" s="127"/>
      <c r="C87" s="127"/>
      <c r="D87" s="127"/>
      <c r="E87" s="127" t="s">
        <v>540</v>
      </c>
      <c r="F87" s="127" t="s">
        <v>541</v>
      </c>
      <c r="G87" s="127"/>
      <c r="H87" s="127"/>
      <c r="I87" s="127"/>
      <c r="J87" s="127"/>
    </row>
    <row r="88" spans="1:10" ht="24">
      <c r="A88" s="127"/>
      <c r="B88" s="127"/>
      <c r="C88" s="127"/>
      <c r="D88" s="127"/>
      <c r="E88" s="127"/>
      <c r="F88" s="127"/>
      <c r="G88" s="127"/>
      <c r="H88" s="127"/>
      <c r="I88" s="127"/>
      <c r="J88" s="127"/>
    </row>
    <row r="89" spans="1:10" ht="24">
      <c r="A89" s="127"/>
      <c r="B89" s="127"/>
      <c r="C89" s="127"/>
      <c r="D89" s="127"/>
      <c r="E89" s="228" t="s">
        <v>554</v>
      </c>
      <c r="F89" s="228"/>
      <c r="G89" s="228"/>
      <c r="H89" s="228"/>
      <c r="I89" s="127"/>
      <c r="J89" s="127"/>
    </row>
    <row r="90" spans="1:10" ht="24">
      <c r="A90" s="127"/>
      <c r="B90" s="127"/>
      <c r="C90" s="127"/>
      <c r="D90" s="127"/>
      <c r="E90" s="198" t="s">
        <v>556</v>
      </c>
      <c r="F90" s="198"/>
      <c r="G90" s="198"/>
      <c r="H90" s="127"/>
      <c r="I90" s="127"/>
      <c r="J90" s="127"/>
    </row>
    <row r="91" spans="1:10" ht="24">
      <c r="A91" s="127"/>
      <c r="B91" s="127"/>
      <c r="C91" s="127"/>
      <c r="D91" s="127"/>
      <c r="E91" s="127" t="s">
        <v>5</v>
      </c>
      <c r="F91" s="127" t="s">
        <v>558</v>
      </c>
      <c r="G91" s="127"/>
      <c r="H91" s="127"/>
      <c r="I91" s="127"/>
      <c r="J91" s="127"/>
    </row>
    <row r="92" spans="1:10" ht="24">
      <c r="A92" s="127"/>
      <c r="B92" s="127"/>
      <c r="C92" s="127"/>
      <c r="D92" s="127"/>
      <c r="E92" s="127" t="s">
        <v>540</v>
      </c>
      <c r="F92" s="127" t="s">
        <v>541</v>
      </c>
      <c r="G92" s="127"/>
      <c r="H92" s="127"/>
      <c r="I92" s="127"/>
      <c r="J92" s="127"/>
    </row>
    <row r="93" spans="1:10" ht="24">
      <c r="A93" s="127"/>
      <c r="B93" s="127"/>
      <c r="C93" s="127"/>
      <c r="D93" s="127"/>
      <c r="E93" s="127"/>
      <c r="F93" s="127"/>
      <c r="G93" s="127"/>
      <c r="H93" s="127"/>
      <c r="I93" s="127"/>
      <c r="J93" s="127"/>
    </row>
    <row r="94" spans="1:10" ht="24">
      <c r="A94" s="127"/>
      <c r="B94" s="127"/>
      <c r="C94" s="127"/>
      <c r="D94" s="127"/>
      <c r="E94" s="127"/>
      <c r="F94" s="127"/>
      <c r="G94" s="127"/>
      <c r="H94" s="127"/>
      <c r="I94" s="127"/>
      <c r="J94" s="127"/>
    </row>
    <row r="95" spans="1:10" ht="24">
      <c r="A95" s="127"/>
      <c r="B95" s="127"/>
      <c r="C95" s="127"/>
      <c r="D95" s="127"/>
      <c r="E95" s="127"/>
      <c r="F95" s="127"/>
      <c r="G95" s="127"/>
      <c r="H95" s="127"/>
      <c r="I95" s="127"/>
      <c r="J95" s="127"/>
    </row>
    <row r="96" spans="1:10" ht="24">
      <c r="A96" s="127"/>
      <c r="B96" s="127"/>
      <c r="C96" s="127"/>
      <c r="D96" s="127"/>
      <c r="E96" s="127"/>
      <c r="F96" s="127"/>
      <c r="G96" s="127"/>
      <c r="H96" s="127"/>
      <c r="I96" s="127"/>
      <c r="J96" s="127"/>
    </row>
    <row r="97" spans="1:10" ht="24">
      <c r="A97" s="131" t="s">
        <v>559</v>
      </c>
      <c r="B97" s="127"/>
      <c r="C97" s="127"/>
      <c r="D97" s="127"/>
      <c r="E97" s="127"/>
      <c r="F97" s="127"/>
      <c r="G97" s="127"/>
      <c r="H97" s="127"/>
      <c r="I97" s="127"/>
      <c r="J97" s="127"/>
    </row>
    <row r="98" spans="1:10" ht="3" customHeight="1">
      <c r="A98" s="131"/>
      <c r="B98" s="127"/>
      <c r="C98" s="127"/>
      <c r="D98" s="127"/>
      <c r="E98" s="127"/>
      <c r="F98" s="127"/>
      <c r="G98" s="127"/>
      <c r="H98" s="127"/>
      <c r="I98" s="127"/>
      <c r="J98" s="127"/>
    </row>
    <row r="99" spans="1:10" ht="9" customHeight="1">
      <c r="A99" s="157"/>
      <c r="B99" s="158"/>
      <c r="C99" s="158"/>
      <c r="D99" s="158"/>
      <c r="E99" s="158"/>
      <c r="F99" s="158"/>
      <c r="G99" s="158"/>
      <c r="H99" s="159"/>
      <c r="I99" s="127"/>
      <c r="J99" s="127"/>
    </row>
    <row r="100" spans="1:10" ht="24">
      <c r="A100" s="160"/>
      <c r="B100" s="152" t="s">
        <v>563</v>
      </c>
      <c r="C100" s="129"/>
      <c r="D100" s="129"/>
      <c r="E100" s="129"/>
      <c r="F100" s="129"/>
      <c r="G100" s="129"/>
      <c r="H100" s="161"/>
      <c r="I100" s="127"/>
      <c r="J100" s="127"/>
    </row>
    <row r="101" spans="1:10" ht="24">
      <c r="A101" s="160"/>
      <c r="B101" s="129" t="s">
        <v>560</v>
      </c>
      <c r="C101" s="129"/>
      <c r="D101" s="129"/>
      <c r="E101" s="129"/>
      <c r="F101" s="129"/>
      <c r="G101" s="129"/>
      <c r="H101" s="161"/>
      <c r="I101" s="127"/>
      <c r="J101" s="127"/>
    </row>
    <row r="102" spans="1:10" ht="32.25" customHeight="1">
      <c r="A102" s="160"/>
      <c r="B102" s="129"/>
      <c r="C102" s="129"/>
      <c r="D102" s="129"/>
      <c r="E102" s="209" t="s">
        <v>561</v>
      </c>
      <c r="F102" s="209"/>
      <c r="G102" s="209"/>
      <c r="H102" s="210"/>
      <c r="I102" s="127"/>
      <c r="J102" s="127"/>
    </row>
    <row r="103" spans="1:10" ht="24">
      <c r="A103" s="160"/>
      <c r="B103" s="129"/>
      <c r="C103" s="129"/>
      <c r="D103" s="129"/>
      <c r="E103" s="237" t="s">
        <v>556</v>
      </c>
      <c r="F103" s="237"/>
      <c r="G103" s="237"/>
      <c r="H103" s="161"/>
      <c r="I103" s="127"/>
      <c r="J103" s="127"/>
    </row>
    <row r="104" spans="1:10" ht="24">
      <c r="A104" s="160"/>
      <c r="B104" s="129"/>
      <c r="C104" s="129"/>
      <c r="D104" s="129"/>
      <c r="E104" s="129" t="s">
        <v>5</v>
      </c>
      <c r="F104" s="129" t="s">
        <v>558</v>
      </c>
      <c r="G104" s="129"/>
      <c r="H104" s="161"/>
      <c r="I104" s="127"/>
      <c r="J104" s="127"/>
    </row>
    <row r="105" spans="1:10" ht="24">
      <c r="A105" s="160"/>
      <c r="B105" s="129"/>
      <c r="C105" s="129"/>
      <c r="D105" s="129"/>
      <c r="E105" s="129" t="s">
        <v>540</v>
      </c>
      <c r="F105" s="129" t="s">
        <v>541</v>
      </c>
      <c r="G105" s="129"/>
      <c r="H105" s="161"/>
      <c r="I105" s="127"/>
      <c r="J105" s="127"/>
    </row>
    <row r="106" spans="1:10" ht="3.75" customHeight="1">
      <c r="A106" s="162"/>
      <c r="B106" s="163"/>
      <c r="C106" s="163"/>
      <c r="D106" s="163"/>
      <c r="E106" s="163"/>
      <c r="F106" s="163"/>
      <c r="G106" s="163"/>
      <c r="H106" s="164"/>
      <c r="I106" s="127"/>
      <c r="J106" s="127"/>
    </row>
    <row r="107" spans="1:10" ht="6" customHeight="1">
      <c r="A107" s="129"/>
      <c r="B107" s="129"/>
      <c r="C107" s="129"/>
      <c r="D107" s="129"/>
      <c r="E107" s="129"/>
      <c r="F107" s="129"/>
      <c r="G107" s="129"/>
      <c r="H107" s="129"/>
      <c r="I107" s="127"/>
      <c r="J107" s="127"/>
    </row>
    <row r="108" spans="1:10" ht="7.5" customHeight="1">
      <c r="A108" s="157"/>
      <c r="B108" s="158"/>
      <c r="C108" s="158"/>
      <c r="D108" s="158"/>
      <c r="E108" s="158"/>
      <c r="F108" s="158"/>
      <c r="G108" s="158"/>
      <c r="H108" s="159"/>
      <c r="I108" s="127"/>
      <c r="J108" s="127"/>
    </row>
    <row r="109" spans="1:10" ht="24">
      <c r="A109" s="160"/>
      <c r="B109" s="152" t="s">
        <v>562</v>
      </c>
      <c r="C109" s="129"/>
      <c r="D109" s="129"/>
      <c r="E109" s="129"/>
      <c r="F109" s="129"/>
      <c r="G109" s="129"/>
      <c r="H109" s="161"/>
      <c r="I109" s="127"/>
      <c r="J109" s="127"/>
    </row>
    <row r="110" spans="1:10" ht="24">
      <c r="A110" s="160"/>
      <c r="B110" s="129" t="s">
        <v>564</v>
      </c>
      <c r="C110" s="129"/>
      <c r="D110" s="129"/>
      <c r="E110" s="129"/>
      <c r="F110" s="129"/>
      <c r="G110" s="129"/>
      <c r="H110" s="161"/>
      <c r="I110" s="127"/>
      <c r="J110" s="127"/>
    </row>
    <row r="111" spans="1:10" ht="24">
      <c r="A111" s="160"/>
      <c r="B111" s="129" t="s">
        <v>641</v>
      </c>
      <c r="C111" s="129"/>
      <c r="D111" s="129"/>
      <c r="E111" s="129"/>
      <c r="F111" s="129"/>
      <c r="G111" s="129"/>
      <c r="H111" s="161"/>
      <c r="I111" s="127"/>
      <c r="J111" s="127"/>
    </row>
    <row r="112" spans="1:10" ht="24">
      <c r="A112" s="160"/>
      <c r="B112" s="129"/>
      <c r="C112" s="129"/>
      <c r="D112" s="129"/>
      <c r="E112" s="209" t="s">
        <v>561</v>
      </c>
      <c r="F112" s="209"/>
      <c r="G112" s="209"/>
      <c r="H112" s="210"/>
      <c r="I112" s="127"/>
      <c r="J112" s="127"/>
    </row>
    <row r="113" spans="1:10" ht="24">
      <c r="A113" s="160"/>
      <c r="B113" s="129"/>
      <c r="C113" s="129"/>
      <c r="D113" s="129"/>
      <c r="E113" s="237" t="s">
        <v>556</v>
      </c>
      <c r="F113" s="237"/>
      <c r="G113" s="237"/>
      <c r="H113" s="161"/>
      <c r="I113" s="127"/>
      <c r="J113" s="127"/>
    </row>
    <row r="114" spans="1:10" ht="24">
      <c r="A114" s="160"/>
      <c r="B114" s="129"/>
      <c r="C114" s="129"/>
      <c r="D114" s="129"/>
      <c r="E114" s="129" t="s">
        <v>5</v>
      </c>
      <c r="F114" s="129" t="s">
        <v>558</v>
      </c>
      <c r="G114" s="129"/>
      <c r="H114" s="161"/>
      <c r="I114" s="127"/>
      <c r="J114" s="127"/>
    </row>
    <row r="115" spans="1:10" ht="24">
      <c r="A115" s="160"/>
      <c r="B115" s="129"/>
      <c r="C115" s="129"/>
      <c r="D115" s="129"/>
      <c r="E115" s="129" t="s">
        <v>540</v>
      </c>
      <c r="F115" s="129" t="s">
        <v>541</v>
      </c>
      <c r="G115" s="129"/>
      <c r="H115" s="161"/>
      <c r="I115" s="127"/>
      <c r="J115" s="127"/>
    </row>
    <row r="116" spans="1:10" ht="12" customHeight="1">
      <c r="A116" s="160"/>
      <c r="B116" s="129"/>
      <c r="C116" s="129"/>
      <c r="D116" s="129"/>
      <c r="E116" s="129"/>
      <c r="F116" s="129"/>
      <c r="G116" s="129"/>
      <c r="H116" s="161"/>
      <c r="I116" s="127"/>
      <c r="J116" s="127"/>
    </row>
    <row r="117" spans="1:10" ht="24">
      <c r="A117" s="160"/>
      <c r="B117" s="129"/>
      <c r="C117" s="129"/>
      <c r="D117" s="129"/>
      <c r="E117" s="209" t="s">
        <v>565</v>
      </c>
      <c r="F117" s="209"/>
      <c r="G117" s="209"/>
      <c r="H117" s="210"/>
      <c r="I117" s="127"/>
      <c r="J117" s="127"/>
    </row>
    <row r="118" spans="1:10" ht="24">
      <c r="A118" s="160"/>
      <c r="B118" s="129"/>
      <c r="C118" s="129"/>
      <c r="D118" s="129"/>
      <c r="E118" s="237" t="s">
        <v>556</v>
      </c>
      <c r="F118" s="237"/>
      <c r="G118" s="237"/>
      <c r="H118" s="161"/>
      <c r="I118" s="127"/>
      <c r="J118" s="127"/>
    </row>
    <row r="119" spans="1:10" ht="24">
      <c r="A119" s="160"/>
      <c r="B119" s="129"/>
      <c r="C119" s="129"/>
      <c r="D119" s="129"/>
      <c r="E119" s="129" t="s">
        <v>5</v>
      </c>
      <c r="F119" s="129" t="s">
        <v>558</v>
      </c>
      <c r="G119" s="129"/>
      <c r="H119" s="161"/>
      <c r="I119" s="127"/>
      <c r="J119" s="127"/>
    </row>
    <row r="120" spans="1:10" ht="24">
      <c r="A120" s="160"/>
      <c r="B120" s="129"/>
      <c r="C120" s="129"/>
      <c r="D120" s="129"/>
      <c r="E120" s="129" t="s">
        <v>540</v>
      </c>
      <c r="F120" s="129" t="s">
        <v>541</v>
      </c>
      <c r="G120" s="129"/>
      <c r="H120" s="161"/>
      <c r="I120" s="127"/>
      <c r="J120" s="127"/>
    </row>
    <row r="121" spans="1:10" ht="5.25" customHeight="1">
      <c r="A121" s="162"/>
      <c r="B121" s="163"/>
      <c r="C121" s="163"/>
      <c r="D121" s="163"/>
      <c r="E121" s="163"/>
      <c r="F121" s="163"/>
      <c r="G121" s="163"/>
      <c r="H121" s="164"/>
      <c r="I121" s="127"/>
      <c r="J121" s="127"/>
    </row>
    <row r="122" spans="1:10" ht="6.75" customHeight="1">
      <c r="A122" s="127"/>
      <c r="B122" s="127"/>
      <c r="C122" s="127"/>
      <c r="D122" s="127"/>
      <c r="E122" s="127"/>
      <c r="F122" s="127"/>
      <c r="G122" s="127"/>
      <c r="H122" s="127"/>
      <c r="I122" s="127"/>
      <c r="J122" s="127"/>
    </row>
    <row r="123" spans="1:10" ht="24">
      <c r="A123" s="127" t="s">
        <v>642</v>
      </c>
      <c r="B123" s="127"/>
      <c r="C123" s="127"/>
      <c r="D123" s="127"/>
      <c r="E123" s="127"/>
      <c r="F123" s="127"/>
      <c r="G123" s="127"/>
      <c r="H123" s="127"/>
      <c r="I123" s="127"/>
      <c r="J123" s="127"/>
    </row>
    <row r="124" spans="1:10" ht="24">
      <c r="A124" s="127" t="s">
        <v>566</v>
      </c>
      <c r="B124" s="127"/>
      <c r="C124" s="127"/>
      <c r="D124" s="127"/>
      <c r="E124" s="127"/>
      <c r="F124" s="127"/>
      <c r="G124" s="127"/>
      <c r="H124" s="127"/>
      <c r="I124" s="127"/>
      <c r="J124" s="127"/>
    </row>
    <row r="125" spans="1:10" ht="5.25" customHeight="1">
      <c r="A125" s="127"/>
      <c r="B125" s="127"/>
      <c r="C125" s="127"/>
      <c r="D125" s="127"/>
      <c r="E125" s="127"/>
      <c r="F125" s="127"/>
      <c r="G125" s="127"/>
      <c r="H125" s="127"/>
      <c r="I125" s="127"/>
      <c r="J125" s="127"/>
    </row>
    <row r="126" spans="1:10" ht="24">
      <c r="A126" s="168"/>
      <c r="B126" s="169" t="s">
        <v>567</v>
      </c>
      <c r="C126" s="158"/>
      <c r="D126" s="158"/>
      <c r="E126" s="158"/>
      <c r="F126" s="158"/>
      <c r="G126" s="158"/>
      <c r="H126" s="159"/>
      <c r="I126" s="127"/>
      <c r="J126" s="127"/>
    </row>
    <row r="127" spans="1:10" ht="24">
      <c r="A127" s="160"/>
      <c r="B127" s="129" t="s">
        <v>568</v>
      </c>
      <c r="C127" s="129"/>
      <c r="D127" s="129"/>
      <c r="E127" s="129"/>
      <c r="F127" s="129"/>
      <c r="G127" s="129"/>
      <c r="H127" s="161"/>
      <c r="I127" s="127"/>
      <c r="J127" s="127"/>
    </row>
    <row r="128" spans="1:10" ht="24">
      <c r="A128" s="160"/>
      <c r="B128" s="129" t="s">
        <v>569</v>
      </c>
      <c r="C128" s="129"/>
      <c r="D128" s="129"/>
      <c r="E128" s="129"/>
      <c r="F128" s="129"/>
      <c r="G128" s="129"/>
      <c r="H128" s="161"/>
      <c r="I128" s="127"/>
      <c r="J128" s="127"/>
    </row>
    <row r="129" spans="1:10" ht="24">
      <c r="A129" s="160"/>
      <c r="B129" s="129" t="s">
        <v>640</v>
      </c>
      <c r="C129" s="129"/>
      <c r="D129" s="129"/>
      <c r="E129" s="129"/>
      <c r="F129" s="129"/>
      <c r="G129" s="129"/>
      <c r="H129" s="161"/>
      <c r="I129" s="127"/>
      <c r="J129" s="127"/>
    </row>
    <row r="130" spans="1:10" ht="24">
      <c r="A130" s="160"/>
      <c r="B130" s="129"/>
      <c r="C130" s="129"/>
      <c r="D130" s="209" t="s">
        <v>570</v>
      </c>
      <c r="E130" s="209"/>
      <c r="F130" s="209"/>
      <c r="G130" s="209"/>
      <c r="H130" s="161"/>
      <c r="I130" s="127"/>
      <c r="J130" s="127"/>
    </row>
    <row r="131" spans="1:10" ht="24">
      <c r="A131" s="160"/>
      <c r="B131" s="129"/>
      <c r="C131" s="129"/>
      <c r="D131" s="237" t="s">
        <v>556</v>
      </c>
      <c r="E131" s="237"/>
      <c r="F131" s="237"/>
      <c r="G131" s="129"/>
      <c r="H131" s="161"/>
      <c r="I131" s="127"/>
      <c r="J131" s="127"/>
    </row>
    <row r="132" spans="1:10" ht="24">
      <c r="A132" s="160"/>
      <c r="B132" s="129"/>
      <c r="C132" s="129"/>
      <c r="D132" s="129" t="s">
        <v>540</v>
      </c>
      <c r="E132" s="129" t="s">
        <v>541</v>
      </c>
      <c r="F132" s="129"/>
      <c r="G132" s="129"/>
      <c r="H132" s="161"/>
      <c r="I132" s="127"/>
      <c r="J132" s="127"/>
    </row>
    <row r="133" spans="1:10" ht="5.25" customHeight="1">
      <c r="A133" s="162"/>
      <c r="B133" s="163"/>
      <c r="C133" s="163"/>
      <c r="D133" s="163"/>
      <c r="E133" s="163"/>
      <c r="F133" s="163"/>
      <c r="G133" s="163"/>
      <c r="H133" s="164"/>
      <c r="I133" s="127"/>
      <c r="J133" s="127"/>
    </row>
    <row r="134" spans="1:10" ht="24">
      <c r="A134" s="208" t="s">
        <v>571</v>
      </c>
      <c r="B134" s="209"/>
      <c r="C134" s="209"/>
      <c r="D134" s="209"/>
      <c r="E134" s="165" t="s">
        <v>571</v>
      </c>
      <c r="F134" s="165"/>
      <c r="G134" s="165"/>
      <c r="H134" s="167"/>
      <c r="J134" s="127"/>
    </row>
    <row r="135" spans="1:10" ht="24">
      <c r="A135" s="236" t="s">
        <v>572</v>
      </c>
      <c r="B135" s="237"/>
      <c r="C135" s="237"/>
      <c r="D135" s="129"/>
      <c r="E135" s="237" t="s">
        <v>574</v>
      </c>
      <c r="F135" s="237"/>
      <c r="G135" s="237"/>
      <c r="H135" s="161"/>
      <c r="J135" s="127"/>
    </row>
    <row r="136" spans="1:10" ht="24">
      <c r="A136" s="170" t="s">
        <v>540</v>
      </c>
      <c r="B136" s="129" t="s">
        <v>573</v>
      </c>
      <c r="C136" s="129"/>
      <c r="D136" s="129"/>
      <c r="E136" s="166" t="s">
        <v>540</v>
      </c>
      <c r="F136" s="129" t="s">
        <v>573</v>
      </c>
      <c r="G136" s="129"/>
      <c r="H136" s="161"/>
      <c r="J136" s="127"/>
    </row>
    <row r="137" spans="1:10" ht="7.5" customHeight="1">
      <c r="A137" s="162"/>
      <c r="B137" s="163"/>
      <c r="C137" s="163"/>
      <c r="D137" s="163"/>
      <c r="E137" s="163"/>
      <c r="F137" s="163"/>
      <c r="G137" s="163"/>
      <c r="H137" s="164"/>
      <c r="I137" s="127"/>
      <c r="J137" s="127"/>
    </row>
    <row r="138" spans="1:10" ht="24">
      <c r="A138" s="127"/>
      <c r="B138" s="127"/>
      <c r="C138" s="127"/>
      <c r="D138" s="127"/>
      <c r="E138" s="127"/>
      <c r="F138" s="127"/>
      <c r="G138" s="127"/>
      <c r="H138" s="127"/>
      <c r="I138" s="127"/>
      <c r="J138" s="127"/>
    </row>
    <row r="139" spans="1:10" ht="24">
      <c r="A139" s="127"/>
      <c r="B139" s="127"/>
      <c r="C139" s="127"/>
      <c r="D139" s="127"/>
      <c r="E139" s="127"/>
      <c r="F139" s="127"/>
      <c r="G139" s="127"/>
      <c r="H139" s="127"/>
      <c r="I139" s="127"/>
      <c r="J139" s="127"/>
    </row>
    <row r="140" spans="1:10" ht="24">
      <c r="A140" s="127"/>
      <c r="B140" s="127"/>
      <c r="C140" s="127"/>
      <c r="D140" s="127"/>
      <c r="E140" s="127"/>
      <c r="F140" s="127"/>
      <c r="G140" s="127"/>
      <c r="H140" s="127"/>
      <c r="I140" s="127"/>
      <c r="J140" s="127"/>
    </row>
    <row r="141" spans="1:10" ht="24">
      <c r="A141" s="127"/>
      <c r="B141" s="127"/>
      <c r="C141" s="127"/>
      <c r="D141" s="127"/>
      <c r="E141" s="127"/>
      <c r="F141" s="127"/>
      <c r="G141" s="127"/>
      <c r="H141" s="127"/>
      <c r="I141" s="127"/>
      <c r="J141" s="127"/>
    </row>
    <row r="142" spans="1:10" ht="24">
      <c r="A142" s="127"/>
      <c r="B142" s="127"/>
      <c r="C142" s="127"/>
      <c r="D142" s="127"/>
      <c r="E142" s="127"/>
      <c r="F142" s="127"/>
      <c r="G142" s="127"/>
      <c r="H142" s="127"/>
      <c r="I142" s="127"/>
      <c r="J142" s="127"/>
    </row>
    <row r="143" spans="1:10" ht="24">
      <c r="A143" s="127"/>
      <c r="B143" s="127"/>
      <c r="C143" s="127"/>
      <c r="D143" s="127"/>
      <c r="E143" s="127"/>
      <c r="F143" s="127"/>
      <c r="G143" s="127"/>
      <c r="H143" s="127"/>
      <c r="I143" s="127"/>
      <c r="J143" s="127"/>
    </row>
    <row r="144" spans="1:10" ht="24">
      <c r="A144" s="127"/>
      <c r="B144" s="127"/>
      <c r="C144" s="127"/>
      <c r="D144" s="127"/>
      <c r="E144" s="127"/>
      <c r="F144" s="127"/>
      <c r="G144" s="127"/>
      <c r="H144" s="127"/>
      <c r="I144" s="127"/>
      <c r="J144" s="127"/>
    </row>
    <row r="145" spans="1:10" ht="24">
      <c r="A145" s="127"/>
      <c r="B145" s="127"/>
      <c r="C145" s="127"/>
      <c r="D145" s="127"/>
      <c r="E145" s="127"/>
      <c r="F145" s="127"/>
      <c r="G145" s="127"/>
      <c r="H145" s="127"/>
      <c r="I145" s="127"/>
      <c r="J145" s="127"/>
    </row>
    <row r="146" spans="1:10" ht="24">
      <c r="A146" s="127"/>
      <c r="B146" s="127"/>
      <c r="C146" s="127"/>
      <c r="D146" s="127"/>
      <c r="E146" s="127"/>
      <c r="F146" s="127"/>
      <c r="G146" s="127"/>
      <c r="H146" s="127"/>
      <c r="I146" s="127"/>
      <c r="J146" s="127"/>
    </row>
    <row r="147" spans="1:10" ht="24">
      <c r="A147" s="127"/>
      <c r="B147" s="127"/>
      <c r="C147" s="127"/>
      <c r="D147" s="127"/>
      <c r="E147" s="127"/>
      <c r="F147" s="127"/>
      <c r="G147" s="127"/>
      <c r="H147" s="127"/>
      <c r="I147" s="127"/>
      <c r="J147" s="127"/>
    </row>
    <row r="148" spans="1:10" ht="24">
      <c r="A148" s="127"/>
      <c r="B148" s="127"/>
      <c r="C148" s="127"/>
      <c r="D148" s="127"/>
      <c r="E148" s="127"/>
      <c r="F148" s="127"/>
      <c r="G148" s="127"/>
      <c r="H148" s="127"/>
      <c r="I148" s="127"/>
      <c r="J148" s="127"/>
    </row>
    <row r="149" spans="1:10" ht="24">
      <c r="A149" s="127"/>
      <c r="B149" s="127"/>
      <c r="C149" s="127"/>
      <c r="D149" s="127"/>
      <c r="E149" s="127"/>
      <c r="F149" s="127"/>
      <c r="G149" s="127"/>
      <c r="H149" s="127"/>
      <c r="I149" s="127"/>
      <c r="J149" s="127"/>
    </row>
    <row r="150" spans="1:10" ht="24">
      <c r="A150" s="127"/>
      <c r="B150" s="127"/>
      <c r="C150" s="127"/>
      <c r="D150" s="127"/>
      <c r="E150" s="127"/>
      <c r="F150" s="127"/>
      <c r="G150" s="127"/>
      <c r="H150" s="127"/>
      <c r="I150" s="127"/>
      <c r="J150" s="127"/>
    </row>
    <row r="151" spans="1:10" ht="24">
      <c r="A151" s="127"/>
      <c r="B151" s="127"/>
      <c r="C151" s="127"/>
      <c r="D151" s="127"/>
      <c r="E151" s="127"/>
      <c r="F151" s="127"/>
      <c r="G151" s="127"/>
      <c r="H151" s="127"/>
      <c r="I151" s="127"/>
      <c r="J151" s="127"/>
    </row>
    <row r="152" spans="1:10" ht="24">
      <c r="A152" s="127"/>
      <c r="B152" s="127"/>
      <c r="C152" s="127"/>
      <c r="D152" s="127"/>
      <c r="E152" s="127"/>
      <c r="F152" s="127"/>
      <c r="G152" s="127"/>
      <c r="H152" s="127"/>
      <c r="I152" s="127"/>
      <c r="J152" s="127"/>
    </row>
    <row r="153" spans="1:10" ht="24">
      <c r="A153" s="127"/>
      <c r="B153" s="127"/>
      <c r="C153" s="127"/>
      <c r="D153" s="127"/>
      <c r="E153" s="127"/>
      <c r="F153" s="127"/>
      <c r="G153" s="127"/>
      <c r="H153" s="127"/>
      <c r="I153" s="127"/>
      <c r="J153" s="127"/>
    </row>
    <row r="154" spans="1:10" ht="24">
      <c r="A154" s="127"/>
      <c r="B154" s="127"/>
      <c r="C154" s="127"/>
      <c r="D154" s="127"/>
      <c r="E154" s="127"/>
      <c r="F154" s="127"/>
      <c r="G154" s="127"/>
      <c r="H154" s="127"/>
      <c r="I154" s="127"/>
      <c r="J154" s="127"/>
    </row>
    <row r="155" spans="1:10" ht="24">
      <c r="A155" s="127"/>
      <c r="B155" s="127"/>
      <c r="C155" s="127"/>
      <c r="D155" s="127"/>
      <c r="E155" s="127"/>
      <c r="F155" s="127"/>
      <c r="G155" s="127"/>
      <c r="H155" s="127"/>
      <c r="I155" s="127"/>
      <c r="J155" s="127"/>
    </row>
    <row r="156" spans="1:10" ht="24">
      <c r="A156" s="127"/>
      <c r="B156" s="127"/>
      <c r="C156" s="127"/>
      <c r="D156" s="127"/>
      <c r="E156" s="127"/>
      <c r="F156" s="127"/>
      <c r="G156" s="127"/>
      <c r="H156" s="127"/>
      <c r="I156" s="127"/>
      <c r="J156" s="127"/>
    </row>
    <row r="157" spans="1:10" ht="24">
      <c r="A157" s="127"/>
      <c r="B157" s="127"/>
      <c r="C157" s="127"/>
      <c r="D157" s="127"/>
      <c r="E157" s="127"/>
      <c r="F157" s="127"/>
      <c r="G157" s="127"/>
      <c r="H157" s="127"/>
      <c r="I157" s="127"/>
      <c r="J157" s="127"/>
    </row>
    <row r="158" spans="1:10" ht="24">
      <c r="A158" s="127"/>
      <c r="B158" s="127"/>
      <c r="C158" s="127"/>
      <c r="D158" s="127"/>
      <c r="E158" s="127"/>
      <c r="F158" s="127"/>
      <c r="G158" s="127"/>
      <c r="H158" s="127"/>
      <c r="I158" s="127"/>
      <c r="J158" s="127"/>
    </row>
    <row r="159" spans="1:10" ht="24">
      <c r="A159" s="127"/>
      <c r="B159" s="127"/>
      <c r="C159" s="127"/>
      <c r="D159" s="127"/>
      <c r="E159" s="127"/>
      <c r="F159" s="127"/>
      <c r="G159" s="127"/>
      <c r="H159" s="127"/>
      <c r="I159" s="127"/>
      <c r="J159" s="127"/>
    </row>
    <row r="160" spans="1:10" ht="24">
      <c r="A160" s="127"/>
      <c r="B160" s="127"/>
      <c r="C160" s="127"/>
      <c r="D160" s="127"/>
      <c r="E160" s="127"/>
      <c r="F160" s="127"/>
      <c r="G160" s="127"/>
      <c r="H160" s="127"/>
      <c r="I160" s="127"/>
      <c r="J160" s="127"/>
    </row>
    <row r="161" spans="1:10" ht="24">
      <c r="A161" s="127"/>
      <c r="B161" s="127"/>
      <c r="C161" s="127"/>
      <c r="D161" s="127"/>
      <c r="E161" s="127"/>
      <c r="F161" s="127"/>
      <c r="G161" s="127"/>
      <c r="H161" s="127"/>
      <c r="I161" s="127"/>
      <c r="J161" s="127"/>
    </row>
    <row r="162" spans="1:10" ht="24">
      <c r="A162" s="127"/>
      <c r="B162" s="127"/>
      <c r="C162" s="127"/>
      <c r="D162" s="127"/>
      <c r="E162" s="127"/>
      <c r="F162" s="127"/>
      <c r="G162" s="127"/>
      <c r="H162" s="127"/>
      <c r="I162" s="127"/>
      <c r="J162" s="127"/>
    </row>
    <row r="163" spans="1:10" ht="24">
      <c r="A163" s="127"/>
      <c r="B163" s="127"/>
      <c r="C163" s="127"/>
      <c r="D163" s="127"/>
      <c r="E163" s="127"/>
      <c r="F163" s="127"/>
      <c r="G163" s="127"/>
      <c r="H163" s="127"/>
      <c r="I163" s="127"/>
      <c r="J163" s="127"/>
    </row>
    <row r="164" spans="1:10" ht="24">
      <c r="A164" s="127"/>
      <c r="B164" s="127"/>
      <c r="C164" s="127"/>
      <c r="D164" s="127"/>
      <c r="E164" s="127"/>
      <c r="F164" s="127"/>
      <c r="G164" s="127"/>
      <c r="H164" s="127"/>
      <c r="I164" s="127"/>
      <c r="J164" s="127"/>
    </row>
    <row r="165" spans="1:10" ht="24">
      <c r="A165" s="127"/>
      <c r="B165" s="127"/>
      <c r="C165" s="127"/>
      <c r="D165" s="127"/>
      <c r="E165" s="127"/>
      <c r="F165" s="127"/>
      <c r="G165" s="127"/>
      <c r="H165" s="127"/>
      <c r="I165" s="127"/>
      <c r="J165" s="127"/>
    </row>
    <row r="166" spans="1:10" ht="24">
      <c r="A166" s="127"/>
      <c r="B166" s="127"/>
      <c r="C166" s="127"/>
      <c r="D166" s="127"/>
      <c r="E166" s="127"/>
      <c r="F166" s="127"/>
      <c r="G166" s="127"/>
      <c r="H166" s="127"/>
      <c r="I166" s="127"/>
      <c r="J166" s="127"/>
    </row>
    <row r="167" spans="1:10" ht="24">
      <c r="A167" s="127"/>
      <c r="B167" s="127"/>
      <c r="C167" s="127"/>
      <c r="D167" s="127"/>
      <c r="E167" s="127"/>
      <c r="F167" s="127"/>
      <c r="G167" s="127"/>
      <c r="H167" s="127"/>
      <c r="I167" s="127"/>
      <c r="J167" s="127"/>
    </row>
    <row r="168" spans="1:10" ht="24">
      <c r="A168" s="127"/>
      <c r="B168" s="127"/>
      <c r="C168" s="127"/>
      <c r="D168" s="127"/>
      <c r="E168" s="127"/>
      <c r="F168" s="127"/>
      <c r="G168" s="127"/>
      <c r="H168" s="127"/>
      <c r="I168" s="127"/>
      <c r="J168" s="127"/>
    </row>
    <row r="169" spans="1:10" ht="24">
      <c r="A169" s="127"/>
      <c r="B169" s="127"/>
      <c r="C169" s="127"/>
      <c r="D169" s="127"/>
      <c r="E169" s="127"/>
      <c r="F169" s="127"/>
      <c r="G169" s="127"/>
      <c r="H169" s="127"/>
      <c r="I169" s="127"/>
      <c r="J169" s="127"/>
    </row>
    <row r="170" spans="1:10" ht="24">
      <c r="A170" s="127"/>
      <c r="B170" s="127"/>
      <c r="C170" s="127"/>
      <c r="D170" s="127"/>
      <c r="E170" s="127"/>
      <c r="F170" s="127"/>
      <c r="G170" s="127"/>
      <c r="H170" s="127"/>
      <c r="I170" s="127"/>
      <c r="J170" s="127"/>
    </row>
    <row r="171" spans="1:10" ht="24">
      <c r="A171" s="127"/>
      <c r="B171" s="127"/>
      <c r="C171" s="127"/>
      <c r="D171" s="127"/>
      <c r="E171" s="127"/>
      <c r="F171" s="127"/>
      <c r="G171" s="127"/>
      <c r="H171" s="127"/>
      <c r="I171" s="127"/>
      <c r="J171" s="127"/>
    </row>
    <row r="172" spans="1:10" ht="24">
      <c r="A172" s="127"/>
      <c r="B172" s="127"/>
      <c r="C172" s="127"/>
      <c r="D172" s="127"/>
      <c r="E172" s="127"/>
      <c r="F172" s="127"/>
      <c r="G172" s="127"/>
      <c r="H172" s="127"/>
      <c r="I172" s="127"/>
      <c r="J172" s="127"/>
    </row>
    <row r="173" spans="1:10" ht="24">
      <c r="A173" s="127"/>
      <c r="B173" s="127"/>
      <c r="C173" s="127"/>
      <c r="D173" s="127"/>
      <c r="E173" s="127"/>
      <c r="F173" s="127"/>
      <c r="G173" s="127"/>
      <c r="H173" s="127"/>
      <c r="I173" s="127"/>
      <c r="J173" s="127"/>
    </row>
    <row r="174" spans="1:10" ht="24">
      <c r="A174" s="127"/>
      <c r="B174" s="127"/>
      <c r="C174" s="127"/>
      <c r="D174" s="127"/>
      <c r="E174" s="127"/>
      <c r="F174" s="127"/>
      <c r="G174" s="127"/>
      <c r="H174" s="127"/>
      <c r="I174" s="127"/>
      <c r="J174" s="127"/>
    </row>
    <row r="175" spans="1:10" ht="24">
      <c r="A175" s="127"/>
      <c r="B175" s="127"/>
      <c r="C175" s="127"/>
      <c r="D175" s="127"/>
      <c r="E175" s="127"/>
      <c r="F175" s="127"/>
      <c r="G175" s="127"/>
      <c r="H175" s="127"/>
      <c r="I175" s="127"/>
      <c r="J175" s="127"/>
    </row>
    <row r="176" spans="1:10" ht="24">
      <c r="A176" s="127"/>
      <c r="B176" s="127"/>
      <c r="C176" s="127"/>
      <c r="D176" s="127"/>
      <c r="E176" s="127"/>
      <c r="F176" s="127"/>
      <c r="G176" s="127"/>
      <c r="H176" s="127"/>
      <c r="I176" s="127"/>
      <c r="J176" s="127"/>
    </row>
    <row r="177" spans="1:10" ht="24">
      <c r="A177" s="127"/>
      <c r="B177" s="127"/>
      <c r="C177" s="127"/>
      <c r="D177" s="127"/>
      <c r="E177" s="127"/>
      <c r="F177" s="127"/>
      <c r="G177" s="127"/>
      <c r="H177" s="127"/>
      <c r="I177" s="127"/>
      <c r="J177" s="127"/>
    </row>
    <row r="178" spans="1:10" ht="24">
      <c r="A178" s="127"/>
      <c r="B178" s="127"/>
      <c r="C178" s="127"/>
      <c r="D178" s="127"/>
      <c r="E178" s="127"/>
      <c r="F178" s="127"/>
      <c r="G178" s="127"/>
      <c r="H178" s="127"/>
      <c r="I178" s="127"/>
      <c r="J178" s="127"/>
    </row>
    <row r="179" spans="1:10" ht="24">
      <c r="A179" s="127"/>
      <c r="B179" s="127"/>
      <c r="C179" s="127"/>
      <c r="D179" s="127"/>
      <c r="E179" s="127"/>
      <c r="F179" s="127"/>
      <c r="G179" s="127"/>
      <c r="H179" s="127"/>
      <c r="I179" s="127"/>
      <c r="J179" s="127"/>
    </row>
    <row r="180" spans="1:10" ht="24">
      <c r="A180" s="127"/>
      <c r="B180" s="127"/>
      <c r="C180" s="127"/>
      <c r="D180" s="127"/>
      <c r="E180" s="127"/>
      <c r="F180" s="127"/>
      <c r="G180" s="127"/>
      <c r="H180" s="127"/>
      <c r="I180" s="127"/>
      <c r="J180" s="127"/>
    </row>
    <row r="181" spans="1:10" ht="24">
      <c r="A181" s="127"/>
      <c r="B181" s="127"/>
      <c r="C181" s="127"/>
      <c r="D181" s="127"/>
      <c r="E181" s="127"/>
      <c r="F181" s="127"/>
      <c r="G181" s="127"/>
      <c r="H181" s="127"/>
      <c r="I181" s="127"/>
      <c r="J181" s="127"/>
    </row>
    <row r="182" spans="1:10" ht="24">
      <c r="A182" s="127"/>
      <c r="B182" s="127"/>
      <c r="C182" s="127"/>
      <c r="D182" s="127"/>
      <c r="E182" s="127"/>
      <c r="F182" s="127"/>
      <c r="G182" s="127"/>
      <c r="H182" s="127"/>
      <c r="I182" s="127"/>
      <c r="J182" s="127"/>
    </row>
    <row r="183" spans="1:10" ht="24">
      <c r="A183" s="127"/>
      <c r="B183" s="127"/>
      <c r="C183" s="127"/>
      <c r="D183" s="127"/>
      <c r="E183" s="127"/>
      <c r="F183" s="127"/>
      <c r="G183" s="127"/>
      <c r="H183" s="127"/>
      <c r="I183" s="127"/>
      <c r="J183" s="127"/>
    </row>
    <row r="184" spans="1:10" ht="24">
      <c r="A184" s="127"/>
      <c r="B184" s="127"/>
      <c r="C184" s="127"/>
      <c r="D184" s="127"/>
      <c r="E184" s="127"/>
      <c r="F184" s="127"/>
      <c r="G184" s="127"/>
      <c r="H184" s="127"/>
      <c r="I184" s="127"/>
      <c r="J184" s="127"/>
    </row>
    <row r="185" spans="1:10" ht="24">
      <c r="A185" s="127"/>
      <c r="B185" s="127"/>
      <c r="C185" s="127"/>
      <c r="D185" s="127"/>
      <c r="E185" s="127"/>
      <c r="F185" s="127"/>
      <c r="G185" s="127"/>
      <c r="H185" s="127"/>
      <c r="I185" s="127"/>
      <c r="J185" s="127"/>
    </row>
    <row r="186" spans="1:10" ht="24">
      <c r="A186" s="127"/>
      <c r="B186" s="127"/>
      <c r="C186" s="127"/>
      <c r="D186" s="127"/>
      <c r="E186" s="127"/>
      <c r="F186" s="127"/>
      <c r="G186" s="127"/>
      <c r="H186" s="127"/>
      <c r="I186" s="127"/>
      <c r="J186" s="127"/>
    </row>
    <row r="187" spans="1:10" ht="24">
      <c r="A187" s="127"/>
      <c r="B187" s="127"/>
      <c r="C187" s="127"/>
      <c r="D187" s="127"/>
      <c r="E187" s="127"/>
      <c r="F187" s="127"/>
      <c r="G187" s="127"/>
      <c r="H187" s="127"/>
      <c r="I187" s="127"/>
      <c r="J187" s="127"/>
    </row>
    <row r="188" spans="1:10" ht="24">
      <c r="A188" s="127"/>
      <c r="B188" s="127"/>
      <c r="C188" s="127"/>
      <c r="D188" s="127"/>
      <c r="E188" s="127"/>
      <c r="F188" s="127"/>
      <c r="G188" s="127"/>
      <c r="H188" s="127"/>
      <c r="I188" s="127"/>
      <c r="J188" s="127"/>
    </row>
    <row r="189" spans="1:10" ht="24">
      <c r="A189" s="127"/>
      <c r="B189" s="127"/>
      <c r="C189" s="127"/>
      <c r="D189" s="127"/>
      <c r="E189" s="127"/>
      <c r="F189" s="127"/>
      <c r="G189" s="127"/>
      <c r="H189" s="127"/>
      <c r="I189" s="127"/>
      <c r="J189" s="127"/>
    </row>
    <row r="190" spans="1:10" ht="24">
      <c r="A190" s="127"/>
      <c r="B190" s="127"/>
      <c r="C190" s="127"/>
      <c r="D190" s="127"/>
      <c r="E190" s="127"/>
      <c r="F190" s="127"/>
      <c r="G190" s="127"/>
      <c r="H190" s="127"/>
      <c r="I190" s="127"/>
      <c r="J190" s="127"/>
    </row>
    <row r="191" spans="1:10" ht="24">
      <c r="A191" s="127"/>
      <c r="B191" s="127"/>
      <c r="C191" s="127"/>
      <c r="D191" s="127"/>
      <c r="E191" s="127"/>
      <c r="F191" s="127"/>
      <c r="G191" s="127"/>
      <c r="H191" s="127"/>
      <c r="I191" s="127"/>
      <c r="J191" s="127"/>
    </row>
    <row r="192" spans="1:10" ht="24">
      <c r="A192" s="127"/>
      <c r="B192" s="127"/>
      <c r="C192" s="127"/>
      <c r="D192" s="127"/>
      <c r="E192" s="127"/>
      <c r="F192" s="127"/>
      <c r="G192" s="127"/>
      <c r="H192" s="127"/>
      <c r="I192" s="127"/>
      <c r="J192" s="127"/>
    </row>
    <row r="193" spans="1:10" ht="24">
      <c r="A193" s="127"/>
      <c r="B193" s="127"/>
      <c r="C193" s="127"/>
      <c r="D193" s="127"/>
      <c r="E193" s="127"/>
      <c r="F193" s="127"/>
      <c r="G193" s="127"/>
      <c r="H193" s="127"/>
      <c r="I193" s="127"/>
      <c r="J193" s="127"/>
    </row>
    <row r="194" spans="1:10" ht="24">
      <c r="A194" s="127"/>
      <c r="B194" s="127"/>
      <c r="C194" s="127"/>
      <c r="D194" s="127"/>
      <c r="E194" s="127"/>
      <c r="F194" s="127"/>
      <c r="G194" s="127"/>
      <c r="H194" s="127"/>
      <c r="I194" s="127"/>
      <c r="J194" s="127"/>
    </row>
    <row r="195" spans="1:10" ht="24">
      <c r="A195" s="127"/>
      <c r="B195" s="127"/>
      <c r="C195" s="127"/>
      <c r="D195" s="127"/>
      <c r="E195" s="127"/>
      <c r="F195" s="127"/>
      <c r="G195" s="127"/>
      <c r="H195" s="127"/>
      <c r="I195" s="127"/>
      <c r="J195" s="127"/>
    </row>
    <row r="196" spans="1:10" ht="24">
      <c r="A196" s="127"/>
      <c r="B196" s="127"/>
      <c r="C196" s="127"/>
      <c r="D196" s="127"/>
      <c r="E196" s="127"/>
      <c r="F196" s="127"/>
      <c r="G196" s="127"/>
      <c r="H196" s="127"/>
      <c r="I196" s="127"/>
      <c r="J196" s="127"/>
    </row>
    <row r="197" spans="1:10" ht="24">
      <c r="A197" s="127"/>
      <c r="B197" s="127"/>
      <c r="C197" s="127"/>
      <c r="D197" s="127"/>
      <c r="E197" s="127"/>
      <c r="F197" s="127"/>
      <c r="G197" s="127"/>
      <c r="H197" s="127"/>
      <c r="I197" s="127"/>
      <c r="J197" s="127"/>
    </row>
    <row r="198" spans="1:10" ht="24">
      <c r="A198" s="127"/>
      <c r="B198" s="127"/>
      <c r="C198" s="127"/>
      <c r="D198" s="127"/>
      <c r="E198" s="127"/>
      <c r="F198" s="127"/>
      <c r="G198" s="127"/>
      <c r="H198" s="127"/>
      <c r="I198" s="127"/>
      <c r="J198" s="127"/>
    </row>
    <row r="199" spans="1:10" ht="24">
      <c r="A199" s="127"/>
      <c r="B199" s="127"/>
      <c r="C199" s="127"/>
      <c r="D199" s="127"/>
      <c r="E199" s="127"/>
      <c r="F199" s="127"/>
      <c r="G199" s="127"/>
      <c r="H199" s="127"/>
      <c r="I199" s="127"/>
      <c r="J199" s="127"/>
    </row>
    <row r="200" spans="1:10" ht="24">
      <c r="A200" s="127"/>
      <c r="B200" s="127"/>
      <c r="C200" s="127"/>
      <c r="D200" s="127"/>
      <c r="E200" s="127"/>
      <c r="F200" s="127"/>
      <c r="G200" s="127"/>
      <c r="H200" s="127"/>
      <c r="I200" s="127"/>
      <c r="J200" s="127"/>
    </row>
    <row r="201" spans="1:10" ht="24">
      <c r="A201" s="127"/>
      <c r="B201" s="127"/>
      <c r="C201" s="127"/>
      <c r="D201" s="127"/>
      <c r="E201" s="127"/>
      <c r="F201" s="127"/>
      <c r="G201" s="127"/>
      <c r="H201" s="127"/>
      <c r="I201" s="127"/>
      <c r="J201" s="127"/>
    </row>
    <row r="202" spans="1:10" ht="24">
      <c r="A202" s="127"/>
      <c r="B202" s="127"/>
      <c r="C202" s="127"/>
      <c r="D202" s="127"/>
      <c r="E202" s="127"/>
      <c r="F202" s="127"/>
      <c r="G202" s="127"/>
      <c r="H202" s="127"/>
      <c r="I202" s="127"/>
      <c r="J202" s="127"/>
    </row>
    <row r="203" spans="1:10" ht="24">
      <c r="A203" s="127"/>
      <c r="B203" s="127"/>
      <c r="C203" s="127"/>
      <c r="D203" s="127"/>
      <c r="E203" s="127"/>
      <c r="F203" s="127"/>
      <c r="G203" s="127"/>
      <c r="H203" s="127"/>
      <c r="I203" s="127"/>
      <c r="J203" s="127"/>
    </row>
    <row r="204" spans="1:10" ht="24">
      <c r="A204" s="127"/>
      <c r="B204" s="127"/>
      <c r="C204" s="127"/>
      <c r="D204" s="127"/>
      <c r="E204" s="127"/>
      <c r="F204" s="127"/>
      <c r="G204" s="127"/>
      <c r="H204" s="127"/>
      <c r="I204" s="127"/>
      <c r="J204" s="127"/>
    </row>
    <row r="205" spans="1:10" ht="24">
      <c r="A205" s="127"/>
      <c r="B205" s="127"/>
      <c r="C205" s="127"/>
      <c r="D205" s="127"/>
      <c r="E205" s="127"/>
      <c r="F205" s="127"/>
      <c r="G205" s="127"/>
      <c r="H205" s="127"/>
      <c r="I205" s="127"/>
      <c r="J205" s="127"/>
    </row>
    <row r="206" spans="1:10" ht="24">
      <c r="A206" s="127"/>
      <c r="B206" s="127"/>
      <c r="C206" s="127"/>
      <c r="D206" s="127"/>
      <c r="E206" s="127"/>
      <c r="F206" s="127"/>
      <c r="G206" s="127"/>
      <c r="H206" s="127"/>
      <c r="I206" s="127"/>
      <c r="J206" s="127"/>
    </row>
    <row r="207" spans="1:10" ht="24">
      <c r="A207" s="127"/>
      <c r="B207" s="127"/>
      <c r="C207" s="127"/>
      <c r="D207" s="127"/>
      <c r="E207" s="127"/>
      <c r="F207" s="127"/>
      <c r="G207" s="127"/>
      <c r="H207" s="127"/>
      <c r="I207" s="127"/>
      <c r="J207" s="127"/>
    </row>
    <row r="208" spans="1:10" ht="24">
      <c r="A208" s="127"/>
      <c r="B208" s="127"/>
      <c r="C208" s="127"/>
      <c r="D208" s="127"/>
      <c r="E208" s="127"/>
      <c r="F208" s="127"/>
      <c r="G208" s="127"/>
      <c r="H208" s="127"/>
      <c r="I208" s="127"/>
      <c r="J208" s="127"/>
    </row>
    <row r="209" spans="1:10" ht="24">
      <c r="A209" s="127"/>
      <c r="B209" s="127"/>
      <c r="C209" s="127"/>
      <c r="D209" s="127"/>
      <c r="E209" s="127"/>
      <c r="F209" s="127"/>
      <c r="G209" s="127"/>
      <c r="H209" s="127"/>
      <c r="I209" s="127"/>
      <c r="J209" s="127"/>
    </row>
    <row r="210" spans="1:10" ht="24">
      <c r="A210" s="127"/>
      <c r="B210" s="127"/>
      <c r="C210" s="127"/>
      <c r="D210" s="127"/>
      <c r="E210" s="127"/>
      <c r="F210" s="127"/>
      <c r="G210" s="127"/>
      <c r="H210" s="127"/>
      <c r="I210" s="127"/>
      <c r="J210" s="127"/>
    </row>
    <row r="211" spans="1:10" ht="24">
      <c r="A211" s="127"/>
      <c r="B211" s="127"/>
      <c r="C211" s="127"/>
      <c r="D211" s="127"/>
      <c r="E211" s="127"/>
      <c r="F211" s="127"/>
      <c r="G211" s="127"/>
      <c r="H211" s="127"/>
      <c r="I211" s="127"/>
      <c r="J211" s="127"/>
    </row>
    <row r="212" spans="1:10" ht="24">
      <c r="A212" s="127"/>
      <c r="B212" s="127"/>
      <c r="C212" s="127"/>
      <c r="D212" s="127"/>
      <c r="E212" s="127"/>
      <c r="F212" s="127"/>
      <c r="G212" s="127"/>
      <c r="H212" s="127"/>
      <c r="I212" s="127"/>
      <c r="J212" s="127"/>
    </row>
    <row r="213" spans="1:10" ht="24">
      <c r="A213" s="127"/>
      <c r="B213" s="127"/>
      <c r="C213" s="127"/>
      <c r="D213" s="127"/>
      <c r="E213" s="127"/>
      <c r="F213" s="127"/>
      <c r="G213" s="127"/>
      <c r="H213" s="127"/>
      <c r="I213" s="127"/>
      <c r="J213" s="127"/>
    </row>
    <row r="214" spans="1:10" ht="24">
      <c r="A214" s="127"/>
      <c r="B214" s="127"/>
      <c r="C214" s="127"/>
      <c r="D214" s="127"/>
      <c r="E214" s="127"/>
      <c r="F214" s="127"/>
      <c r="G214" s="127"/>
      <c r="H214" s="127"/>
      <c r="I214" s="127"/>
      <c r="J214" s="127"/>
    </row>
    <row r="215" spans="1:10" ht="24">
      <c r="A215" s="127"/>
      <c r="B215" s="127"/>
      <c r="C215" s="127"/>
      <c r="D215" s="127"/>
      <c r="E215" s="127"/>
      <c r="F215" s="127"/>
      <c r="G215" s="127"/>
      <c r="H215" s="127"/>
      <c r="I215" s="127"/>
      <c r="J215" s="127"/>
    </row>
    <row r="216" spans="1:10" ht="24">
      <c r="A216" s="127"/>
      <c r="B216" s="127"/>
      <c r="C216" s="127"/>
      <c r="D216" s="127"/>
      <c r="E216" s="127"/>
      <c r="F216" s="127"/>
      <c r="G216" s="127"/>
      <c r="H216" s="127"/>
      <c r="I216" s="127"/>
      <c r="J216" s="127"/>
    </row>
    <row r="217" spans="1:10" ht="24">
      <c r="A217" s="127"/>
      <c r="B217" s="127"/>
      <c r="C217" s="127"/>
      <c r="D217" s="127"/>
      <c r="E217" s="127"/>
      <c r="F217" s="127"/>
      <c r="G217" s="127"/>
      <c r="H217" s="127"/>
      <c r="I217" s="127"/>
      <c r="J217" s="127"/>
    </row>
    <row r="218" spans="1:10" ht="24">
      <c r="A218" s="127"/>
      <c r="B218" s="127"/>
      <c r="C218" s="127"/>
      <c r="D218" s="127"/>
      <c r="E218" s="127"/>
      <c r="F218" s="127"/>
      <c r="G218" s="127"/>
      <c r="H218" s="127"/>
      <c r="I218" s="127"/>
      <c r="J218" s="127"/>
    </row>
    <row r="219" spans="1:10" ht="24">
      <c r="A219" s="127"/>
      <c r="B219" s="127"/>
      <c r="C219" s="127"/>
      <c r="D219" s="127"/>
      <c r="E219" s="127"/>
      <c r="F219" s="127"/>
      <c r="G219" s="127"/>
      <c r="H219" s="127"/>
      <c r="I219" s="127"/>
      <c r="J219" s="127"/>
    </row>
    <row r="220" spans="1:10" ht="24">
      <c r="A220" s="127"/>
      <c r="B220" s="127"/>
      <c r="C220" s="127"/>
      <c r="D220" s="127"/>
      <c r="E220" s="127"/>
      <c r="F220" s="127"/>
      <c r="G220" s="127"/>
      <c r="H220" s="127"/>
      <c r="I220" s="127"/>
      <c r="J220" s="127"/>
    </row>
    <row r="221" spans="1:10" ht="24">
      <c r="A221" s="127"/>
      <c r="B221" s="127"/>
      <c r="C221" s="127"/>
      <c r="D221" s="127"/>
      <c r="E221" s="127"/>
      <c r="F221" s="127"/>
      <c r="G221" s="127"/>
      <c r="H221" s="127"/>
      <c r="I221" s="127"/>
      <c r="J221" s="127"/>
    </row>
    <row r="222" spans="1:10" ht="24">
      <c r="A222" s="127"/>
      <c r="B222" s="127"/>
      <c r="C222" s="127"/>
      <c r="D222" s="127"/>
      <c r="E222" s="127"/>
      <c r="F222" s="127"/>
      <c r="G222" s="127"/>
      <c r="H222" s="127"/>
      <c r="I222" s="127"/>
      <c r="J222" s="127"/>
    </row>
    <row r="223" spans="1:10" ht="24">
      <c r="A223" s="127"/>
      <c r="B223" s="127"/>
      <c r="C223" s="127"/>
      <c r="D223" s="127"/>
      <c r="E223" s="127"/>
      <c r="F223" s="127"/>
      <c r="G223" s="127"/>
      <c r="H223" s="127"/>
      <c r="I223" s="127"/>
      <c r="J223" s="127"/>
    </row>
    <row r="224" spans="1:10" ht="24">
      <c r="A224" s="127"/>
      <c r="B224" s="127"/>
      <c r="C224" s="127"/>
      <c r="D224" s="127"/>
      <c r="E224" s="127"/>
      <c r="F224" s="127"/>
      <c r="G224" s="127"/>
      <c r="H224" s="127"/>
      <c r="I224" s="127"/>
      <c r="J224" s="127"/>
    </row>
    <row r="225" spans="1:10" ht="24">
      <c r="A225" s="127"/>
      <c r="B225" s="127"/>
      <c r="C225" s="127"/>
      <c r="D225" s="127"/>
      <c r="E225" s="127"/>
      <c r="F225" s="127"/>
      <c r="G225" s="127"/>
      <c r="H225" s="127"/>
      <c r="I225" s="127"/>
      <c r="J225" s="127"/>
    </row>
    <row r="226" spans="1:10" ht="24">
      <c r="A226" s="127"/>
      <c r="B226" s="127"/>
      <c r="C226" s="127"/>
      <c r="D226" s="127"/>
      <c r="E226" s="127"/>
      <c r="F226" s="127"/>
      <c r="G226" s="127"/>
      <c r="H226" s="127"/>
      <c r="I226" s="127"/>
      <c r="J226" s="127"/>
    </row>
    <row r="227" spans="1:10" ht="24">
      <c r="A227" s="127"/>
      <c r="B227" s="127"/>
      <c r="C227" s="127"/>
      <c r="D227" s="127"/>
      <c r="E227" s="127"/>
      <c r="F227" s="127"/>
      <c r="G227" s="127"/>
      <c r="H227" s="127"/>
      <c r="I227" s="127"/>
      <c r="J227" s="127"/>
    </row>
    <row r="228" spans="1:10" ht="24">
      <c r="A228" s="127"/>
      <c r="B228" s="127"/>
      <c r="C228" s="127"/>
      <c r="D228" s="127"/>
      <c r="E228" s="127"/>
      <c r="F228" s="127"/>
      <c r="G228" s="127"/>
      <c r="H228" s="127"/>
      <c r="I228" s="127"/>
      <c r="J228" s="127"/>
    </row>
    <row r="229" spans="1:10" ht="24">
      <c r="A229" s="127"/>
      <c r="B229" s="127"/>
      <c r="C229" s="127"/>
      <c r="D229" s="127"/>
      <c r="E229" s="127"/>
      <c r="F229" s="127"/>
      <c r="G229" s="127"/>
      <c r="H229" s="127"/>
      <c r="I229" s="127"/>
      <c r="J229" s="127"/>
    </row>
    <row r="230" spans="1:10" ht="24">
      <c r="A230" s="127"/>
      <c r="B230" s="127"/>
      <c r="C230" s="127"/>
      <c r="D230" s="127"/>
      <c r="E230" s="127"/>
      <c r="F230" s="127"/>
      <c r="G230" s="127"/>
      <c r="H230" s="127"/>
      <c r="I230" s="127"/>
      <c r="J230" s="127"/>
    </row>
    <row r="231" spans="1:10" ht="24">
      <c r="A231" s="127"/>
      <c r="B231" s="127"/>
      <c r="C231" s="127"/>
      <c r="D231" s="127"/>
      <c r="E231" s="127"/>
      <c r="F231" s="127"/>
      <c r="G231" s="127"/>
      <c r="H231" s="127"/>
      <c r="I231" s="127"/>
      <c r="J231" s="127"/>
    </row>
    <row r="232" spans="1:10" ht="24">
      <c r="A232" s="127"/>
      <c r="B232" s="127"/>
      <c r="C232" s="127"/>
      <c r="D232" s="127"/>
      <c r="E232" s="127"/>
      <c r="F232" s="127"/>
      <c r="G232" s="127"/>
      <c r="H232" s="127"/>
      <c r="I232" s="127"/>
      <c r="J232" s="127"/>
    </row>
    <row r="233" spans="1:10" ht="24">
      <c r="A233" s="127"/>
      <c r="B233" s="127"/>
      <c r="C233" s="127"/>
      <c r="D233" s="127"/>
      <c r="E233" s="127"/>
      <c r="F233" s="127"/>
      <c r="G233" s="127"/>
      <c r="H233" s="127"/>
      <c r="I233" s="127"/>
      <c r="J233" s="127"/>
    </row>
    <row r="234" spans="1:10" ht="24">
      <c r="A234" s="127"/>
      <c r="B234" s="127"/>
      <c r="C234" s="127"/>
      <c r="D234" s="127"/>
      <c r="E234" s="127"/>
      <c r="F234" s="127"/>
      <c r="G234" s="127"/>
      <c r="H234" s="127"/>
      <c r="I234" s="127"/>
      <c r="J234" s="127"/>
    </row>
    <row r="235" spans="1:10" ht="24">
      <c r="A235" s="127"/>
      <c r="B235" s="127"/>
      <c r="C235" s="127"/>
      <c r="D235" s="127"/>
      <c r="E235" s="127"/>
      <c r="F235" s="127"/>
      <c r="G235" s="127"/>
      <c r="H235" s="127"/>
      <c r="I235" s="127"/>
      <c r="J235" s="127"/>
    </row>
    <row r="236" spans="1:10" ht="24">
      <c r="A236" s="127"/>
      <c r="B236" s="127"/>
      <c r="C236" s="127"/>
      <c r="D236" s="127"/>
      <c r="E236" s="127"/>
      <c r="F236" s="127"/>
      <c r="G236" s="127"/>
      <c r="H236" s="127"/>
      <c r="I236" s="127"/>
      <c r="J236" s="127"/>
    </row>
    <row r="237" spans="1:10" ht="24">
      <c r="A237" s="127"/>
      <c r="B237" s="127"/>
      <c r="C237" s="127"/>
      <c r="D237" s="127"/>
      <c r="E237" s="127"/>
      <c r="F237" s="127"/>
      <c r="G237" s="127"/>
      <c r="H237" s="127"/>
      <c r="I237" s="127"/>
      <c r="J237" s="127"/>
    </row>
    <row r="238" spans="1:10" ht="24">
      <c r="A238" s="127"/>
      <c r="B238" s="127"/>
      <c r="C238" s="127"/>
      <c r="D238" s="127"/>
      <c r="E238" s="127"/>
      <c r="F238" s="127"/>
      <c r="G238" s="127"/>
      <c r="H238" s="127"/>
      <c r="I238" s="127"/>
      <c r="J238" s="127"/>
    </row>
    <row r="239" spans="1:10" ht="24">
      <c r="A239" s="127"/>
      <c r="B239" s="127"/>
      <c r="C239" s="127"/>
      <c r="D239" s="127"/>
      <c r="E239" s="127"/>
      <c r="F239" s="127"/>
      <c r="G239" s="127"/>
      <c r="H239" s="127"/>
      <c r="I239" s="127"/>
      <c r="J239" s="127"/>
    </row>
    <row r="240" spans="1:10" ht="24">
      <c r="A240" s="127"/>
      <c r="B240" s="127"/>
      <c r="C240" s="127"/>
      <c r="D240" s="127"/>
      <c r="E240" s="127"/>
      <c r="F240" s="127"/>
      <c r="G240" s="127"/>
      <c r="H240" s="127"/>
      <c r="I240" s="127"/>
      <c r="J240" s="127"/>
    </row>
    <row r="241" spans="1:10" ht="24">
      <c r="A241" s="127"/>
      <c r="B241" s="127"/>
      <c r="C241" s="127"/>
      <c r="D241" s="127"/>
      <c r="E241" s="127"/>
      <c r="F241" s="127"/>
      <c r="G241" s="127"/>
      <c r="H241" s="127"/>
      <c r="I241" s="127"/>
      <c r="J241" s="127"/>
    </row>
    <row r="242" spans="1:10" ht="24">
      <c r="A242" s="127"/>
      <c r="B242" s="127"/>
      <c r="C242" s="127"/>
      <c r="D242" s="127"/>
      <c r="E242" s="127"/>
      <c r="F242" s="127"/>
      <c r="G242" s="127"/>
      <c r="H242" s="127"/>
      <c r="I242" s="127"/>
      <c r="J242" s="127"/>
    </row>
    <row r="243" spans="1:10" ht="24">
      <c r="A243" s="127"/>
      <c r="B243" s="127"/>
      <c r="C243" s="127"/>
      <c r="D243" s="127"/>
      <c r="E243" s="127"/>
      <c r="F243" s="127"/>
      <c r="G243" s="127"/>
      <c r="H243" s="127"/>
      <c r="I243" s="127"/>
      <c r="J243" s="127"/>
    </row>
    <row r="244" spans="1:10" ht="24">
      <c r="A244" s="127"/>
      <c r="B244" s="127"/>
      <c r="C244" s="127"/>
      <c r="D244" s="127"/>
      <c r="E244" s="127"/>
      <c r="F244" s="127"/>
      <c r="G244" s="127"/>
      <c r="H244" s="127"/>
      <c r="I244" s="127"/>
      <c r="J244" s="127"/>
    </row>
    <row r="245" spans="1:10" ht="24">
      <c r="A245" s="127"/>
      <c r="B245" s="127"/>
      <c r="C245" s="127"/>
      <c r="D245" s="127"/>
      <c r="E245" s="127"/>
      <c r="F245" s="127"/>
      <c r="G245" s="127"/>
      <c r="H245" s="127"/>
      <c r="I245" s="127"/>
      <c r="J245" s="127"/>
    </row>
    <row r="246" spans="1:10" ht="24">
      <c r="A246" s="127"/>
      <c r="B246" s="127"/>
      <c r="C246" s="127"/>
      <c r="D246" s="127"/>
      <c r="E246" s="127"/>
      <c r="F246" s="127"/>
      <c r="G246" s="127"/>
      <c r="H246" s="127"/>
      <c r="I246" s="127"/>
      <c r="J246" s="127"/>
    </row>
    <row r="247" spans="1:10" ht="24">
      <c r="A247" s="127"/>
      <c r="B247" s="127"/>
      <c r="C247" s="127"/>
      <c r="D247" s="127"/>
      <c r="E247" s="127"/>
      <c r="F247" s="127"/>
      <c r="G247" s="127"/>
      <c r="H247" s="127"/>
      <c r="I247" s="127"/>
      <c r="J247" s="127"/>
    </row>
    <row r="248" spans="1:10" ht="24">
      <c r="A248" s="127"/>
      <c r="B248" s="127"/>
      <c r="C248" s="127"/>
      <c r="D248" s="127"/>
      <c r="E248" s="127"/>
      <c r="F248" s="127"/>
      <c r="G248" s="127"/>
      <c r="H248" s="127"/>
      <c r="I248" s="127"/>
      <c r="J248" s="127"/>
    </row>
    <row r="249" spans="1:10" ht="24">
      <c r="A249" s="127"/>
      <c r="B249" s="127"/>
      <c r="C249" s="127"/>
      <c r="D249" s="127"/>
      <c r="E249" s="127"/>
      <c r="F249" s="127"/>
      <c r="G249" s="127"/>
      <c r="H249" s="127"/>
      <c r="I249" s="127"/>
      <c r="J249" s="127"/>
    </row>
    <row r="250" spans="1:10" ht="24">
      <c r="A250" s="127"/>
      <c r="B250" s="127"/>
      <c r="C250" s="127"/>
      <c r="D250" s="127"/>
      <c r="E250" s="127"/>
      <c r="F250" s="127"/>
      <c r="G250" s="127"/>
      <c r="H250" s="127"/>
      <c r="I250" s="127"/>
      <c r="J250" s="127"/>
    </row>
    <row r="251" spans="1:10" ht="24">
      <c r="A251" s="127"/>
      <c r="B251" s="127"/>
      <c r="C251" s="127"/>
      <c r="D251" s="127"/>
      <c r="E251" s="127"/>
      <c r="F251" s="127"/>
      <c r="G251" s="127"/>
      <c r="H251" s="127"/>
      <c r="I251" s="127"/>
      <c r="J251" s="127"/>
    </row>
    <row r="252" spans="1:10" ht="24">
      <c r="A252" s="127"/>
      <c r="B252" s="127"/>
      <c r="C252" s="127"/>
      <c r="D252" s="127"/>
      <c r="E252" s="127"/>
      <c r="F252" s="127"/>
      <c r="G252" s="127"/>
      <c r="H252" s="127"/>
      <c r="I252" s="127"/>
      <c r="J252" s="127"/>
    </row>
    <row r="253" spans="1:10" ht="24">
      <c r="A253" s="127"/>
      <c r="B253" s="127"/>
      <c r="C253" s="127"/>
      <c r="D253" s="127"/>
      <c r="E253" s="127"/>
      <c r="F253" s="127"/>
      <c r="G253" s="127"/>
      <c r="H253" s="127"/>
      <c r="I253" s="127"/>
      <c r="J253" s="127"/>
    </row>
  </sheetData>
  <mergeCells count="69">
    <mergeCell ref="A135:C135"/>
    <mergeCell ref="E135:G135"/>
    <mergeCell ref="E89:H89"/>
    <mergeCell ref="E90:G90"/>
    <mergeCell ref="E102:H102"/>
    <mergeCell ref="E103:G103"/>
    <mergeCell ref="E112:H112"/>
    <mergeCell ref="E113:G113"/>
    <mergeCell ref="E117:H117"/>
    <mergeCell ref="E118:G118"/>
    <mergeCell ref="D130:G130"/>
    <mergeCell ref="D131:F131"/>
    <mergeCell ref="A134:D134"/>
    <mergeCell ref="E85:G85"/>
    <mergeCell ref="A55:E55"/>
    <mergeCell ref="A58:E58"/>
    <mergeCell ref="A59:E59"/>
    <mergeCell ref="A60:E60"/>
    <mergeCell ref="A61:E61"/>
    <mergeCell ref="A62:E62"/>
    <mergeCell ref="A63:E63"/>
    <mergeCell ref="E68:G68"/>
    <mergeCell ref="E67:H67"/>
    <mergeCell ref="E84:H84"/>
    <mergeCell ref="B53:E53"/>
    <mergeCell ref="B54:E54"/>
    <mergeCell ref="A46:A47"/>
    <mergeCell ref="A48:A49"/>
    <mergeCell ref="B52:E52"/>
    <mergeCell ref="B47:E47"/>
    <mergeCell ref="B48:E48"/>
    <mergeCell ref="B49:E49"/>
    <mergeCell ref="B50:E50"/>
    <mergeCell ref="B51:E51"/>
    <mergeCell ref="B41:E41"/>
    <mergeCell ref="A42:E42"/>
    <mergeCell ref="A44:H44"/>
    <mergeCell ref="B45:E45"/>
    <mergeCell ref="B46:E46"/>
    <mergeCell ref="B36:E36"/>
    <mergeCell ref="B37:E37"/>
    <mergeCell ref="B38:E38"/>
    <mergeCell ref="B39:E39"/>
    <mergeCell ref="B40:E40"/>
    <mergeCell ref="A35:A37"/>
    <mergeCell ref="A38:A40"/>
    <mergeCell ref="B31:E31"/>
    <mergeCell ref="B32:E32"/>
    <mergeCell ref="B33:E33"/>
    <mergeCell ref="A18:A33"/>
    <mergeCell ref="B34:E34"/>
    <mergeCell ref="B35:E35"/>
    <mergeCell ref="B25:E25"/>
    <mergeCell ref="B26:E26"/>
    <mergeCell ref="B27:E27"/>
    <mergeCell ref="B28:E28"/>
    <mergeCell ref="B29:E29"/>
    <mergeCell ref="B30:E30"/>
    <mergeCell ref="B19:E19"/>
    <mergeCell ref="B20:E20"/>
    <mergeCell ref="B21:E21"/>
    <mergeCell ref="B22:E22"/>
    <mergeCell ref="B23:E23"/>
    <mergeCell ref="B24:E24"/>
    <mergeCell ref="A1:H1"/>
    <mergeCell ref="A2:H2"/>
    <mergeCell ref="A5:B5"/>
    <mergeCell ref="B17:E17"/>
    <mergeCell ref="B18:E18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workbookViewId="0">
      <selection activeCell="E22" sqref="E22:M22"/>
    </sheetView>
  </sheetViews>
  <sheetFormatPr defaultColWidth="3.625" defaultRowHeight="20.100000000000001" customHeight="1"/>
  <cols>
    <col min="1" max="12" width="3.625" style="1"/>
    <col min="13" max="13" width="4.625" style="1" customWidth="1"/>
    <col min="14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>
        <v>1</v>
      </c>
    </row>
    <row r="2" spans="1:22" ht="20.100000000000001" customHeight="1">
      <c r="A2" s="18"/>
      <c r="B2" s="278" t="s">
        <v>27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</row>
    <row r="3" spans="1:22" ht="20.100000000000001" customHeight="1">
      <c r="A3" s="7"/>
      <c r="B3" s="283" t="s">
        <v>617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</row>
    <row r="4" spans="1:22" ht="20.100000000000001" customHeight="1">
      <c r="A4" s="7"/>
      <c r="B4" s="283" t="s">
        <v>618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</row>
    <row r="5" spans="1:22" ht="20.100000000000001" customHeight="1">
      <c r="A5" s="7"/>
      <c r="B5" s="12"/>
      <c r="C5" s="16" t="s">
        <v>4</v>
      </c>
      <c r="D5" s="281" t="s">
        <v>336</v>
      </c>
      <c r="E5" s="281"/>
      <c r="F5" s="281"/>
      <c r="G5" s="281"/>
      <c r="H5" s="281"/>
      <c r="I5" s="281"/>
      <c r="J5" s="16" t="s">
        <v>28</v>
      </c>
      <c r="K5" s="281" t="s">
        <v>337</v>
      </c>
      <c r="L5" s="281"/>
      <c r="M5" s="281"/>
      <c r="N5" s="281"/>
      <c r="O5" s="281"/>
      <c r="P5" s="281"/>
      <c r="Q5" s="12"/>
      <c r="R5" s="12"/>
      <c r="S5" s="12"/>
      <c r="T5" s="12"/>
      <c r="U5" s="12"/>
      <c r="V5" s="12"/>
    </row>
    <row r="6" spans="1:22" ht="20.100000000000001" customHeight="1">
      <c r="A6" s="7"/>
      <c r="B6" s="12"/>
      <c r="C6" s="284" t="s">
        <v>29</v>
      </c>
      <c r="D6" s="284"/>
      <c r="E6" s="284"/>
      <c r="F6" s="284"/>
      <c r="G6" s="14"/>
      <c r="H6" s="14"/>
      <c r="I6" s="14"/>
      <c r="J6" s="14"/>
      <c r="K6" s="14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3" customHeight="1">
      <c r="A7" s="7"/>
      <c r="B7" s="12"/>
      <c r="C7" s="14"/>
      <c r="D7" s="14"/>
      <c r="E7" s="14"/>
      <c r="F7" s="14"/>
      <c r="G7" s="14"/>
      <c r="H7" s="14"/>
      <c r="I7" s="14"/>
      <c r="J7" s="14"/>
      <c r="K7" s="14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20.100000000000001" customHeight="1">
      <c r="A8" s="7"/>
      <c r="B8" s="12"/>
      <c r="C8" s="17" t="s">
        <v>31</v>
      </c>
      <c r="D8" s="282" t="s">
        <v>32</v>
      </c>
      <c r="E8" s="279"/>
      <c r="F8" s="279"/>
      <c r="G8" s="279" t="s">
        <v>33</v>
      </c>
      <c r="H8" s="279"/>
      <c r="I8" s="280" t="s">
        <v>324</v>
      </c>
      <c r="J8" s="280"/>
      <c r="K8" s="280"/>
      <c r="L8" s="280"/>
      <c r="M8" s="280"/>
      <c r="N8" s="280"/>
      <c r="O8" s="12" t="s">
        <v>34</v>
      </c>
      <c r="P8" s="281" t="s">
        <v>339</v>
      </c>
      <c r="Q8" s="281"/>
      <c r="R8" s="281"/>
      <c r="S8" s="281"/>
      <c r="T8" s="281"/>
      <c r="U8" s="281"/>
      <c r="V8" s="281"/>
    </row>
    <row r="9" spans="1:22" ht="3" customHeight="1">
      <c r="A9" s="7"/>
      <c r="B9" s="12"/>
      <c r="C9" s="14"/>
      <c r="D9" s="14"/>
      <c r="E9" s="14"/>
      <c r="F9" s="14"/>
      <c r="G9" s="14"/>
      <c r="H9" s="14"/>
      <c r="I9" s="31"/>
      <c r="J9" s="31"/>
      <c r="K9" s="31"/>
      <c r="L9" s="30"/>
      <c r="M9" s="30"/>
      <c r="N9" s="30"/>
      <c r="O9" s="12"/>
      <c r="P9" s="30"/>
      <c r="Q9" s="30"/>
      <c r="R9" s="30"/>
      <c r="S9" s="30"/>
      <c r="T9" s="30"/>
      <c r="U9" s="30"/>
      <c r="V9" s="30"/>
    </row>
    <row r="10" spans="1:22" ht="20.100000000000001" customHeight="1">
      <c r="A10" s="7"/>
      <c r="B10" s="12"/>
      <c r="C10" s="17" t="s">
        <v>31</v>
      </c>
      <c r="D10" s="282" t="s">
        <v>35</v>
      </c>
      <c r="E10" s="279"/>
      <c r="F10" s="279"/>
      <c r="G10" s="279" t="s">
        <v>33</v>
      </c>
      <c r="H10" s="279"/>
      <c r="I10" s="280" t="s">
        <v>338</v>
      </c>
      <c r="J10" s="280"/>
      <c r="K10" s="280"/>
      <c r="L10" s="280"/>
      <c r="M10" s="280"/>
      <c r="N10" s="280"/>
      <c r="O10" s="12" t="s">
        <v>34</v>
      </c>
      <c r="P10" s="281" t="s">
        <v>339</v>
      </c>
      <c r="Q10" s="281"/>
      <c r="R10" s="281"/>
      <c r="S10" s="281"/>
      <c r="T10" s="281"/>
      <c r="U10" s="281"/>
      <c r="V10" s="281"/>
    </row>
    <row r="11" spans="1:22" ht="3" customHeight="1">
      <c r="A11" s="7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20.100000000000001" customHeight="1">
      <c r="A12" s="7"/>
      <c r="B12" s="12"/>
      <c r="C12" s="17"/>
      <c r="D12" s="282" t="s">
        <v>36</v>
      </c>
      <c r="E12" s="279"/>
      <c r="F12" s="279"/>
      <c r="G12" s="279" t="s">
        <v>33</v>
      </c>
      <c r="H12" s="279"/>
      <c r="I12" s="285"/>
      <c r="J12" s="285"/>
      <c r="K12" s="285"/>
      <c r="L12" s="285"/>
      <c r="M12" s="285"/>
      <c r="N12" s="285"/>
      <c r="O12" s="12" t="s">
        <v>34</v>
      </c>
      <c r="P12" s="275"/>
      <c r="Q12" s="275"/>
      <c r="R12" s="275"/>
      <c r="S12" s="275"/>
      <c r="T12" s="275"/>
      <c r="U12" s="275"/>
      <c r="V12" s="275"/>
    </row>
    <row r="13" spans="1:22" ht="3" customHeight="1">
      <c r="A13" s="7"/>
      <c r="B13" s="12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2"/>
      <c r="T13" s="12"/>
      <c r="U13" s="12"/>
      <c r="V13" s="12"/>
    </row>
    <row r="14" spans="1:22" ht="20.100000000000001" customHeight="1">
      <c r="A14" s="7"/>
      <c r="B14" s="12"/>
      <c r="C14" s="17"/>
      <c r="D14" s="282" t="s">
        <v>37</v>
      </c>
      <c r="E14" s="279"/>
      <c r="F14" s="279"/>
      <c r="G14" s="279" t="s">
        <v>33</v>
      </c>
      <c r="H14" s="279"/>
      <c r="I14" s="285"/>
      <c r="J14" s="285"/>
      <c r="K14" s="285"/>
      <c r="L14" s="285"/>
      <c r="M14" s="285"/>
      <c r="N14" s="285"/>
      <c r="O14" s="12" t="s">
        <v>34</v>
      </c>
      <c r="P14" s="275"/>
      <c r="Q14" s="275"/>
      <c r="R14" s="275"/>
      <c r="S14" s="275"/>
      <c r="T14" s="275"/>
      <c r="U14" s="275"/>
      <c r="V14" s="275"/>
    </row>
    <row r="15" spans="1:22" ht="3" customHeight="1">
      <c r="A15" s="7"/>
      <c r="B15" s="1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7"/>
      <c r="R15" s="7"/>
      <c r="S15" s="7"/>
      <c r="T15" s="12"/>
      <c r="U15" s="12"/>
      <c r="V15" s="7"/>
    </row>
    <row r="16" spans="1:22" ht="20.100000000000001" customHeight="1">
      <c r="A16" s="7"/>
      <c r="B16" s="12"/>
      <c r="C16" s="274" t="s">
        <v>5</v>
      </c>
      <c r="D16" s="274"/>
      <c r="E16" s="275" t="s">
        <v>333</v>
      </c>
      <c r="F16" s="275"/>
      <c r="G16" s="275"/>
      <c r="H16" s="275"/>
      <c r="I16" s="276" t="s">
        <v>38</v>
      </c>
      <c r="J16" s="276"/>
      <c r="K16" s="275" t="s">
        <v>340</v>
      </c>
      <c r="L16" s="275"/>
      <c r="M16" s="275"/>
      <c r="N16" s="275"/>
      <c r="O16" s="275"/>
      <c r="P16" s="15" t="s">
        <v>39</v>
      </c>
      <c r="Q16" s="187">
        <v>38</v>
      </c>
      <c r="R16" s="15" t="s">
        <v>40</v>
      </c>
      <c r="S16" s="7"/>
      <c r="T16" s="12"/>
      <c r="U16" s="12"/>
      <c r="V16" s="7"/>
    </row>
    <row r="17" spans="1:22" ht="20.100000000000001" customHeight="1">
      <c r="A17" s="13"/>
      <c r="B17" s="12"/>
      <c r="C17" s="274" t="s">
        <v>41</v>
      </c>
      <c r="D17" s="274"/>
      <c r="E17" s="274"/>
      <c r="F17" s="188">
        <v>15</v>
      </c>
      <c r="G17" s="16" t="s">
        <v>40</v>
      </c>
      <c r="H17" s="276" t="s">
        <v>42</v>
      </c>
      <c r="I17" s="276"/>
      <c r="J17" s="276"/>
      <c r="K17" s="277">
        <v>48561</v>
      </c>
      <c r="L17" s="277"/>
      <c r="M17" s="277"/>
      <c r="N17" s="266" t="s">
        <v>43</v>
      </c>
      <c r="O17" s="266"/>
      <c r="P17" s="286">
        <v>34470</v>
      </c>
      <c r="Q17" s="286"/>
      <c r="R17" s="286"/>
      <c r="S17" s="20"/>
      <c r="T17" s="274" t="s">
        <v>44</v>
      </c>
      <c r="U17" s="274"/>
      <c r="V17" s="7"/>
    </row>
    <row r="18" spans="1:22" ht="20.100000000000001" customHeight="1">
      <c r="A18" s="2"/>
      <c r="B18" s="4"/>
      <c r="C18" s="202" t="s">
        <v>45</v>
      </c>
      <c r="D18" s="202"/>
      <c r="E18" s="202"/>
      <c r="F18" s="273">
        <v>5600</v>
      </c>
      <c r="G18" s="273"/>
      <c r="H18" s="273"/>
      <c r="I18" s="202" t="s">
        <v>44</v>
      </c>
      <c r="J18" s="202"/>
      <c r="K18" s="4"/>
      <c r="L18" s="4"/>
      <c r="M18" s="11"/>
      <c r="N18" s="11"/>
      <c r="O18" s="7"/>
      <c r="P18" s="7"/>
      <c r="Q18" s="7"/>
      <c r="R18" s="7"/>
      <c r="S18" s="7"/>
      <c r="T18" s="7"/>
      <c r="U18" s="7"/>
      <c r="V18" s="4"/>
    </row>
    <row r="19" spans="1:22" ht="20.100000000000001" customHeight="1">
      <c r="A19" s="3"/>
      <c r="B19" s="4"/>
      <c r="C19" s="258" t="s">
        <v>46</v>
      </c>
      <c r="D19" s="258"/>
      <c r="E19" s="258"/>
      <c r="F19" s="270">
        <v>227757</v>
      </c>
      <c r="G19" s="270"/>
      <c r="H19" s="270"/>
      <c r="I19" s="270"/>
      <c r="J19" s="270"/>
      <c r="K19" s="271" t="s">
        <v>47</v>
      </c>
      <c r="L19" s="271"/>
      <c r="M19" s="271"/>
      <c r="N19" s="271"/>
      <c r="O19" s="271"/>
      <c r="P19" s="271"/>
      <c r="Q19" s="271"/>
      <c r="R19" s="270">
        <v>236181</v>
      </c>
      <c r="S19" s="270"/>
      <c r="T19" s="270"/>
      <c r="U19" s="270"/>
      <c r="V19" s="270"/>
    </row>
    <row r="20" spans="1:22" ht="20.100000000000001" customHeight="1">
      <c r="A20" s="3"/>
      <c r="B20" s="4"/>
      <c r="C20" s="202" t="s">
        <v>48</v>
      </c>
      <c r="D20" s="202"/>
      <c r="E20" s="202"/>
      <c r="F20" s="202"/>
      <c r="G20" s="202"/>
      <c r="H20" s="202"/>
      <c r="I20" s="202"/>
      <c r="J20" s="272" t="s">
        <v>324</v>
      </c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</row>
    <row r="21" spans="1:22" ht="20.100000000000001" customHeight="1">
      <c r="A21" s="3"/>
      <c r="B21" s="4"/>
      <c r="C21" s="202" t="s">
        <v>49</v>
      </c>
      <c r="D21" s="202"/>
      <c r="E21" s="202"/>
      <c r="F21" s="202"/>
      <c r="G21" s="265" t="s">
        <v>341</v>
      </c>
      <c r="H21" s="265"/>
      <c r="I21" s="265"/>
      <c r="J21" s="265"/>
      <c r="K21" s="265"/>
      <c r="L21" s="265"/>
      <c r="M21" s="265"/>
      <c r="N21" s="266" t="s">
        <v>50</v>
      </c>
      <c r="O21" s="266"/>
      <c r="P21" s="267" t="s">
        <v>411</v>
      </c>
      <c r="Q21" s="267"/>
      <c r="R21" s="267"/>
      <c r="S21" s="267"/>
      <c r="T21" s="267"/>
      <c r="U21" s="267"/>
      <c r="V21" s="267"/>
    </row>
    <row r="22" spans="1:22" ht="20.100000000000001" customHeight="1">
      <c r="A22" s="2"/>
      <c r="B22" s="4"/>
      <c r="C22" s="4" t="s">
        <v>52</v>
      </c>
      <c r="D22" s="4"/>
      <c r="E22" s="268" t="s">
        <v>342</v>
      </c>
      <c r="F22" s="268"/>
      <c r="G22" s="268"/>
      <c r="H22" s="268"/>
      <c r="I22" s="268"/>
      <c r="J22" s="268"/>
      <c r="K22" s="268"/>
      <c r="L22" s="268"/>
      <c r="M22" s="268"/>
      <c r="N22" s="269" t="s">
        <v>53</v>
      </c>
      <c r="O22" s="269"/>
      <c r="P22" s="257" t="s">
        <v>343</v>
      </c>
      <c r="Q22" s="257"/>
      <c r="R22" s="257"/>
      <c r="S22" s="257"/>
      <c r="T22" s="257"/>
      <c r="U22" s="257"/>
      <c r="V22" s="257"/>
    </row>
    <row r="23" spans="1:22" ht="20.100000000000001" customHeight="1">
      <c r="A23" s="2"/>
      <c r="B23" s="4"/>
      <c r="C23" s="202" t="s">
        <v>54</v>
      </c>
      <c r="D23" s="202"/>
      <c r="E23" s="257" t="s">
        <v>344</v>
      </c>
      <c r="F23" s="257"/>
      <c r="G23" s="257"/>
      <c r="H23" s="257"/>
      <c r="I23" s="257"/>
      <c r="J23" s="258" t="s">
        <v>55</v>
      </c>
      <c r="K23" s="258"/>
      <c r="L23" s="258"/>
      <c r="M23" s="258"/>
      <c r="N23" s="258"/>
      <c r="O23" s="258"/>
      <c r="P23" s="257" t="s">
        <v>345</v>
      </c>
      <c r="Q23" s="257"/>
      <c r="R23" s="257"/>
      <c r="S23" s="257"/>
      <c r="T23" s="257"/>
      <c r="U23" s="7" t="s">
        <v>56</v>
      </c>
      <c r="V23" s="121">
        <v>38</v>
      </c>
    </row>
    <row r="24" spans="1:22" ht="20.100000000000001" customHeight="1">
      <c r="A24" s="2"/>
      <c r="B24" s="4"/>
      <c r="C24" s="6"/>
      <c r="D24" s="6"/>
      <c r="E24" s="22"/>
      <c r="F24" s="22"/>
      <c r="G24" s="22"/>
      <c r="H24" s="22"/>
      <c r="I24" s="22"/>
      <c r="J24" s="21"/>
      <c r="K24" s="21"/>
      <c r="L24" s="21"/>
      <c r="M24" s="21"/>
      <c r="N24" s="21"/>
      <c r="O24" s="21"/>
      <c r="P24" s="22"/>
      <c r="Q24" s="22"/>
      <c r="R24" s="22"/>
      <c r="S24" s="22"/>
      <c r="T24" s="22"/>
      <c r="U24" s="7"/>
      <c r="V24" s="22"/>
    </row>
    <row r="25" spans="1:22" ht="20.100000000000001" customHeight="1">
      <c r="A25" s="2"/>
      <c r="B25" s="4"/>
      <c r="C25" s="251" t="str">
        <f>"แสดงจำนวนวันลา ประจำปีการศึกษา  " &amp; ปก!N9 &amp; " (1 เมษายน  " &amp; ปก!N9 &amp; "  – 31 มีนาคม " &amp;ปก!N9+1 &amp; ")"</f>
        <v>แสดงจำนวนวันลา ประจำปีการศึกษา  2562 (1 เมษายน  2562  – 31 มีนาคม 2563)</v>
      </c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</row>
    <row r="26" spans="1:22" ht="20.100000000000001" customHeight="1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20.100000000000001" customHeight="1">
      <c r="A27" s="2"/>
      <c r="B27" s="4"/>
      <c r="C27" s="249" t="s">
        <v>65</v>
      </c>
      <c r="D27" s="241" t="s">
        <v>57</v>
      </c>
      <c r="E27" s="238"/>
      <c r="F27" s="238"/>
      <c r="G27" s="238"/>
      <c r="H27" s="244"/>
      <c r="I27" s="259" t="s">
        <v>68</v>
      </c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1"/>
    </row>
    <row r="28" spans="1:22" ht="20.100000000000001" customHeight="1">
      <c r="A28" s="2"/>
      <c r="B28" s="4"/>
      <c r="C28" s="253"/>
      <c r="D28" s="250" t="s">
        <v>58</v>
      </c>
      <c r="E28" s="240"/>
      <c r="F28" s="240"/>
      <c r="G28" s="240"/>
      <c r="H28" s="252"/>
      <c r="I28" s="259" t="s">
        <v>59</v>
      </c>
      <c r="J28" s="260"/>
      <c r="K28" s="261"/>
      <c r="L28" s="259" t="s">
        <v>62</v>
      </c>
      <c r="M28" s="260"/>
      <c r="N28" s="261"/>
      <c r="O28" s="259" t="s">
        <v>63</v>
      </c>
      <c r="P28" s="260"/>
      <c r="Q28" s="261"/>
      <c r="R28" s="259" t="s">
        <v>409</v>
      </c>
      <c r="S28" s="260"/>
      <c r="T28" s="261"/>
      <c r="U28" s="259" t="s">
        <v>64</v>
      </c>
      <c r="V28" s="261"/>
    </row>
    <row r="29" spans="1:22" ht="20.100000000000001" customHeight="1">
      <c r="A29" s="2"/>
      <c r="B29" s="4"/>
      <c r="C29" s="25">
        <v>1</v>
      </c>
      <c r="D29" s="254">
        <v>241747</v>
      </c>
      <c r="E29" s="255"/>
      <c r="F29" s="255"/>
      <c r="G29" s="255"/>
      <c r="H29" s="256"/>
      <c r="I29" s="262"/>
      <c r="J29" s="263"/>
      <c r="K29" s="264"/>
      <c r="L29" s="262">
        <v>1</v>
      </c>
      <c r="M29" s="263"/>
      <c r="N29" s="264"/>
      <c r="O29" s="242"/>
      <c r="P29" s="245"/>
      <c r="Q29" s="243"/>
      <c r="R29" s="242"/>
      <c r="S29" s="245"/>
      <c r="T29" s="243"/>
      <c r="U29" s="242"/>
      <c r="V29" s="243"/>
    </row>
    <row r="30" spans="1:22" ht="20.100000000000001" customHeight="1">
      <c r="A30" s="2"/>
      <c r="B30" s="4"/>
      <c r="C30" s="25">
        <f>C29+1</f>
        <v>2</v>
      </c>
      <c r="D30" s="246"/>
      <c r="E30" s="247"/>
      <c r="F30" s="247"/>
      <c r="G30" s="247"/>
      <c r="H30" s="248"/>
      <c r="I30" s="242"/>
      <c r="J30" s="245"/>
      <c r="K30" s="243"/>
      <c r="L30" s="242"/>
      <c r="M30" s="245"/>
      <c r="N30" s="243"/>
      <c r="O30" s="242"/>
      <c r="P30" s="245"/>
      <c r="Q30" s="243"/>
      <c r="R30" s="242"/>
      <c r="S30" s="245"/>
      <c r="T30" s="243"/>
      <c r="U30" s="242"/>
      <c r="V30" s="243"/>
    </row>
    <row r="31" spans="1:22" ht="20.100000000000001" customHeight="1">
      <c r="A31" s="2"/>
      <c r="B31" s="4"/>
      <c r="C31" s="25">
        <f t="shared" ref="C31:C38" si="0">C30+1</f>
        <v>3</v>
      </c>
      <c r="D31" s="246"/>
      <c r="E31" s="247"/>
      <c r="F31" s="247"/>
      <c r="G31" s="247"/>
      <c r="H31" s="248"/>
      <c r="I31" s="242"/>
      <c r="J31" s="245"/>
      <c r="K31" s="243"/>
      <c r="L31" s="242"/>
      <c r="M31" s="245"/>
      <c r="N31" s="243"/>
      <c r="O31" s="242"/>
      <c r="P31" s="245"/>
      <c r="Q31" s="243"/>
      <c r="R31" s="242"/>
      <c r="S31" s="245"/>
      <c r="T31" s="243"/>
      <c r="U31" s="242"/>
      <c r="V31" s="243"/>
    </row>
    <row r="32" spans="1:22" ht="20.100000000000001" customHeight="1">
      <c r="A32" s="2"/>
      <c r="B32" s="4"/>
      <c r="C32" s="25">
        <f t="shared" si="0"/>
        <v>4</v>
      </c>
      <c r="D32" s="246"/>
      <c r="E32" s="247"/>
      <c r="F32" s="247"/>
      <c r="G32" s="247"/>
      <c r="H32" s="248"/>
      <c r="I32" s="242"/>
      <c r="J32" s="245"/>
      <c r="K32" s="243"/>
      <c r="L32" s="242"/>
      <c r="M32" s="245"/>
      <c r="N32" s="243"/>
      <c r="O32" s="242"/>
      <c r="P32" s="245"/>
      <c r="Q32" s="243"/>
      <c r="R32" s="242"/>
      <c r="S32" s="245"/>
      <c r="T32" s="243"/>
      <c r="U32" s="242"/>
      <c r="V32" s="243"/>
    </row>
    <row r="33" spans="1:22" ht="20.100000000000001" customHeight="1">
      <c r="A33" s="3"/>
      <c r="B33" s="4"/>
      <c r="C33" s="25">
        <f t="shared" si="0"/>
        <v>5</v>
      </c>
      <c r="D33" s="246"/>
      <c r="E33" s="247"/>
      <c r="F33" s="247"/>
      <c r="G33" s="247"/>
      <c r="H33" s="248"/>
      <c r="I33" s="242"/>
      <c r="J33" s="245"/>
      <c r="K33" s="243"/>
      <c r="L33" s="242"/>
      <c r="M33" s="245"/>
      <c r="N33" s="243"/>
      <c r="O33" s="242"/>
      <c r="P33" s="245"/>
      <c r="Q33" s="243"/>
      <c r="R33" s="242"/>
      <c r="S33" s="245"/>
      <c r="T33" s="243"/>
      <c r="U33" s="242"/>
      <c r="V33" s="243"/>
    </row>
    <row r="34" spans="1:22" ht="20.100000000000001" customHeight="1">
      <c r="A34" s="3"/>
      <c r="B34" s="4"/>
      <c r="C34" s="25">
        <f t="shared" si="0"/>
        <v>6</v>
      </c>
      <c r="D34" s="246"/>
      <c r="E34" s="247"/>
      <c r="F34" s="247"/>
      <c r="G34" s="247"/>
      <c r="H34" s="248"/>
      <c r="I34" s="242"/>
      <c r="J34" s="245"/>
      <c r="K34" s="243"/>
      <c r="L34" s="242"/>
      <c r="M34" s="245"/>
      <c r="N34" s="243"/>
      <c r="O34" s="242"/>
      <c r="P34" s="245"/>
      <c r="Q34" s="243"/>
      <c r="R34" s="242"/>
      <c r="S34" s="245"/>
      <c r="T34" s="243"/>
      <c r="U34" s="242"/>
      <c r="V34" s="243"/>
    </row>
    <row r="35" spans="1:22" ht="20.100000000000001" customHeight="1">
      <c r="A35" s="3"/>
      <c r="B35" s="4"/>
      <c r="C35" s="25">
        <f t="shared" si="0"/>
        <v>7</v>
      </c>
      <c r="D35" s="246"/>
      <c r="E35" s="247"/>
      <c r="F35" s="247"/>
      <c r="G35" s="247"/>
      <c r="H35" s="248"/>
      <c r="I35" s="242"/>
      <c r="J35" s="245"/>
      <c r="K35" s="243"/>
      <c r="L35" s="242"/>
      <c r="M35" s="245"/>
      <c r="N35" s="243"/>
      <c r="O35" s="242"/>
      <c r="P35" s="245"/>
      <c r="Q35" s="243"/>
      <c r="R35" s="242"/>
      <c r="S35" s="245"/>
      <c r="T35" s="243"/>
      <c r="U35" s="242"/>
      <c r="V35" s="243"/>
    </row>
    <row r="36" spans="1:22" ht="20.100000000000001" customHeight="1">
      <c r="A36" s="3"/>
      <c r="B36" s="4"/>
      <c r="C36" s="25">
        <f t="shared" si="0"/>
        <v>8</v>
      </c>
      <c r="D36" s="246"/>
      <c r="E36" s="247"/>
      <c r="F36" s="247"/>
      <c r="G36" s="247"/>
      <c r="H36" s="248"/>
      <c r="I36" s="242"/>
      <c r="J36" s="245"/>
      <c r="K36" s="243"/>
      <c r="L36" s="242"/>
      <c r="M36" s="245"/>
      <c r="N36" s="243"/>
      <c r="O36" s="242"/>
      <c r="P36" s="245"/>
      <c r="Q36" s="243"/>
      <c r="R36" s="242"/>
      <c r="S36" s="245"/>
      <c r="T36" s="243"/>
      <c r="U36" s="242"/>
      <c r="V36" s="243"/>
    </row>
    <row r="37" spans="1:22" ht="20.100000000000001" customHeight="1">
      <c r="A37" s="3"/>
      <c r="B37" s="4"/>
      <c r="C37" s="25">
        <f t="shared" si="0"/>
        <v>9</v>
      </c>
      <c r="D37" s="246"/>
      <c r="E37" s="247"/>
      <c r="F37" s="247"/>
      <c r="G37" s="247"/>
      <c r="H37" s="248"/>
      <c r="I37" s="242"/>
      <c r="J37" s="245"/>
      <c r="K37" s="243"/>
      <c r="L37" s="242"/>
      <c r="M37" s="245"/>
      <c r="N37" s="243"/>
      <c r="O37" s="242"/>
      <c r="P37" s="245"/>
      <c r="Q37" s="243"/>
      <c r="R37" s="242"/>
      <c r="S37" s="245"/>
      <c r="T37" s="243"/>
      <c r="U37" s="242"/>
      <c r="V37" s="243"/>
    </row>
    <row r="38" spans="1:22" ht="20.100000000000001" customHeight="1">
      <c r="A38" s="3"/>
      <c r="B38" s="4"/>
      <c r="C38" s="25">
        <f t="shared" si="0"/>
        <v>10</v>
      </c>
      <c r="D38" s="246"/>
      <c r="E38" s="247"/>
      <c r="F38" s="247"/>
      <c r="G38" s="247"/>
      <c r="H38" s="248"/>
      <c r="I38" s="242"/>
      <c r="J38" s="245"/>
      <c r="K38" s="243"/>
      <c r="L38" s="242"/>
      <c r="M38" s="245"/>
      <c r="N38" s="243"/>
      <c r="O38" s="242"/>
      <c r="P38" s="245"/>
      <c r="Q38" s="243"/>
      <c r="R38" s="242"/>
      <c r="S38" s="245"/>
      <c r="T38" s="243"/>
      <c r="U38" s="242"/>
      <c r="V38" s="243"/>
    </row>
    <row r="39" spans="1:22" ht="20.100000000000001" customHeight="1">
      <c r="A39" s="3"/>
      <c r="B39" s="4"/>
      <c r="C39" s="249" t="s">
        <v>66</v>
      </c>
      <c r="D39" s="249"/>
      <c r="E39" s="249"/>
      <c r="F39" s="249"/>
      <c r="G39" s="249"/>
      <c r="H39" s="249"/>
      <c r="I39" s="241">
        <f>SUM(I29:I38)</f>
        <v>0</v>
      </c>
      <c r="J39" s="238"/>
      <c r="K39" s="244"/>
      <c r="L39" s="241">
        <f t="shared" ref="L39" si="1">SUM(L29:L38)</f>
        <v>1</v>
      </c>
      <c r="M39" s="238"/>
      <c r="N39" s="244"/>
      <c r="O39" s="241">
        <f t="shared" ref="O39" si="2">SUM(O29:O38)</f>
        <v>0</v>
      </c>
      <c r="P39" s="238"/>
      <c r="Q39" s="244"/>
      <c r="R39" s="241">
        <f t="shared" ref="R39" si="3">SUM(R29:R38)</f>
        <v>0</v>
      </c>
      <c r="S39" s="238"/>
      <c r="T39" s="244"/>
      <c r="U39" s="241">
        <f>SUM(U29:U38)</f>
        <v>0</v>
      </c>
      <c r="V39" s="244"/>
    </row>
    <row r="40" spans="1:22" ht="20.100000000000001" customHeight="1">
      <c r="A40" s="3"/>
      <c r="B40" s="4"/>
      <c r="C40" s="241" t="s">
        <v>67</v>
      </c>
      <c r="D40" s="238"/>
      <c r="E40" s="238"/>
      <c r="F40" s="238"/>
      <c r="G40" s="238"/>
      <c r="H40" s="238"/>
      <c r="I40" s="238" t="s">
        <v>69</v>
      </c>
      <c r="J40" s="238"/>
      <c r="K40" s="238"/>
      <c r="L40" s="239">
        <f>IF(COUNTA(D29:H38)=0,"",COUNTA(D29:H38))</f>
        <v>1</v>
      </c>
      <c r="M40" s="239"/>
      <c r="N40" s="238" t="s">
        <v>60</v>
      </c>
      <c r="O40" s="238"/>
      <c r="P40" s="238" t="s">
        <v>70</v>
      </c>
      <c r="Q40" s="238"/>
      <c r="R40" s="239">
        <f>IF(SUM(I39:V39)=0,"",(SUM(I39:V39)))</f>
        <v>1</v>
      </c>
      <c r="S40" s="239"/>
      <c r="T40" s="23" t="s">
        <v>61</v>
      </c>
      <c r="U40" s="24"/>
      <c r="V40" s="26"/>
    </row>
    <row r="41" spans="1:22" ht="3" customHeight="1">
      <c r="A41" s="3"/>
      <c r="B41" s="4"/>
      <c r="C41" s="25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7"/>
      <c r="Q41" s="27"/>
      <c r="R41" s="27"/>
      <c r="S41" s="27"/>
      <c r="T41" s="27"/>
      <c r="U41" s="27"/>
      <c r="V41" s="28"/>
    </row>
  </sheetData>
  <mergeCells count="138">
    <mergeCell ref="B2:V2"/>
    <mergeCell ref="G8:H8"/>
    <mergeCell ref="I8:N8"/>
    <mergeCell ref="P8:V8"/>
    <mergeCell ref="D10:F10"/>
    <mergeCell ref="G10:H10"/>
    <mergeCell ref="I10:N10"/>
    <mergeCell ref="P10:V10"/>
    <mergeCell ref="T17:U17"/>
    <mergeCell ref="B3:V3"/>
    <mergeCell ref="B4:V4"/>
    <mergeCell ref="D5:I5"/>
    <mergeCell ref="K5:P5"/>
    <mergeCell ref="C6:F6"/>
    <mergeCell ref="D14:F14"/>
    <mergeCell ref="G14:H14"/>
    <mergeCell ref="I14:N14"/>
    <mergeCell ref="P14:V14"/>
    <mergeCell ref="D12:F12"/>
    <mergeCell ref="G12:H12"/>
    <mergeCell ref="I12:N12"/>
    <mergeCell ref="P12:V12"/>
    <mergeCell ref="D8:F8"/>
    <mergeCell ref="P17:R17"/>
    <mergeCell ref="C18:E18"/>
    <mergeCell ref="F18:H18"/>
    <mergeCell ref="I18:J18"/>
    <mergeCell ref="C16:D16"/>
    <mergeCell ref="E16:H16"/>
    <mergeCell ref="I16:J16"/>
    <mergeCell ref="K16:O16"/>
    <mergeCell ref="C17:E17"/>
    <mergeCell ref="H17:J17"/>
    <mergeCell ref="K17:M17"/>
    <mergeCell ref="N17:O17"/>
    <mergeCell ref="C21:F21"/>
    <mergeCell ref="G21:M21"/>
    <mergeCell ref="N21:O21"/>
    <mergeCell ref="P21:V21"/>
    <mergeCell ref="E22:M22"/>
    <mergeCell ref="N22:O22"/>
    <mergeCell ref="P22:V22"/>
    <mergeCell ref="C19:E19"/>
    <mergeCell ref="F19:J19"/>
    <mergeCell ref="K19:Q19"/>
    <mergeCell ref="R19:V19"/>
    <mergeCell ref="C20:I20"/>
    <mergeCell ref="J20:V20"/>
    <mergeCell ref="C25:V25"/>
    <mergeCell ref="D27:H27"/>
    <mergeCell ref="D28:H28"/>
    <mergeCell ref="C27:C28"/>
    <mergeCell ref="D29:H29"/>
    <mergeCell ref="C23:D23"/>
    <mergeCell ref="E23:I23"/>
    <mergeCell ref="J23:O23"/>
    <mergeCell ref="P23:T23"/>
    <mergeCell ref="I27:V27"/>
    <mergeCell ref="U28:V28"/>
    <mergeCell ref="U29:V29"/>
    <mergeCell ref="R29:T29"/>
    <mergeCell ref="L28:N28"/>
    <mergeCell ref="O28:Q28"/>
    <mergeCell ref="R28:T28"/>
    <mergeCell ref="L29:N29"/>
    <mergeCell ref="O29:Q29"/>
    <mergeCell ref="I28:K28"/>
    <mergeCell ref="I29:K29"/>
    <mergeCell ref="U30:V30"/>
    <mergeCell ref="D38:H38"/>
    <mergeCell ref="C39:H39"/>
    <mergeCell ref="C41:H41"/>
    <mergeCell ref="I33:K33"/>
    <mergeCell ref="I34:K34"/>
    <mergeCell ref="I35:K35"/>
    <mergeCell ref="I36:K36"/>
    <mergeCell ref="D36:H36"/>
    <mergeCell ref="D37:H37"/>
    <mergeCell ref="D34:H34"/>
    <mergeCell ref="D35:H35"/>
    <mergeCell ref="D30:H30"/>
    <mergeCell ref="D31:H31"/>
    <mergeCell ref="D32:H32"/>
    <mergeCell ref="D33:H33"/>
    <mergeCell ref="L30:N30"/>
    <mergeCell ref="O30:Q30"/>
    <mergeCell ref="R30:T30"/>
    <mergeCell ref="I37:K37"/>
    <mergeCell ref="I38:K38"/>
    <mergeCell ref="I30:K30"/>
    <mergeCell ref="I31:K31"/>
    <mergeCell ref="I32:K32"/>
    <mergeCell ref="R36:T36"/>
    <mergeCell ref="L33:N33"/>
    <mergeCell ref="O33:Q33"/>
    <mergeCell ref="R33:T33"/>
    <mergeCell ref="L34:N34"/>
    <mergeCell ref="O34:Q34"/>
    <mergeCell ref="R34:T34"/>
    <mergeCell ref="L31:N31"/>
    <mergeCell ref="O31:Q31"/>
    <mergeCell ref="R31:T31"/>
    <mergeCell ref="L32:N32"/>
    <mergeCell ref="O32:Q32"/>
    <mergeCell ref="R32:T32"/>
    <mergeCell ref="U37:V37"/>
    <mergeCell ref="U38:V38"/>
    <mergeCell ref="I39:K39"/>
    <mergeCell ref="L39:N39"/>
    <mergeCell ref="O39:Q39"/>
    <mergeCell ref="R39:T39"/>
    <mergeCell ref="U39:V39"/>
    <mergeCell ref="U31:V31"/>
    <mergeCell ref="U32:V32"/>
    <mergeCell ref="U33:V33"/>
    <mergeCell ref="U34:V34"/>
    <mergeCell ref="U35:V35"/>
    <mergeCell ref="U36:V36"/>
    <mergeCell ref="L37:N37"/>
    <mergeCell ref="O37:Q37"/>
    <mergeCell ref="R37:T37"/>
    <mergeCell ref="L38:N38"/>
    <mergeCell ref="O38:Q38"/>
    <mergeCell ref="R38:T38"/>
    <mergeCell ref="L35:N35"/>
    <mergeCell ref="O35:Q35"/>
    <mergeCell ref="R35:T35"/>
    <mergeCell ref="L36:N36"/>
    <mergeCell ref="O36:Q36"/>
    <mergeCell ref="P40:Q40"/>
    <mergeCell ref="R40:S40"/>
    <mergeCell ref="I41:K41"/>
    <mergeCell ref="L41:M41"/>
    <mergeCell ref="N41:O41"/>
    <mergeCell ref="C40:H40"/>
    <mergeCell ref="I40:K40"/>
    <mergeCell ref="L40:M40"/>
    <mergeCell ref="N40:O40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C8 C10 C14 C12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opLeftCell="A19" zoomScaleNormal="100" workbookViewId="0">
      <selection activeCell="O28" sqref="O28:P28"/>
    </sheetView>
  </sheetViews>
  <sheetFormatPr defaultColWidth="3.625" defaultRowHeight="20.100000000000001" customHeight="1"/>
  <cols>
    <col min="1" max="16384" width="3.625" style="33"/>
  </cols>
  <sheetData>
    <row r="1" spans="1:22" ht="20.100000000000001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8">
        <v>2</v>
      </c>
    </row>
    <row r="2" spans="1:22" ht="20.100000000000001" customHeight="1">
      <c r="A2" s="29"/>
      <c r="B2" s="287" t="s">
        <v>619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</row>
    <row r="3" spans="1:22" ht="20.100000000000001" customHeight="1">
      <c r="A3" s="8"/>
      <c r="B3" s="35"/>
      <c r="C3" s="298" t="str">
        <f>"2.2.1  ปฏิบัติการสอนตลอดปีการศึกษา " &amp; ปก!N9</f>
        <v>2.2.1  ปฏิบัติการสอนตลอดปีการศึกษา 2562</v>
      </c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35"/>
      <c r="O3" s="35"/>
      <c r="P3" s="35"/>
      <c r="Q3" s="35"/>
      <c r="R3" s="35"/>
      <c r="S3" s="35"/>
      <c r="T3" s="35"/>
      <c r="U3" s="35"/>
      <c r="V3" s="35"/>
    </row>
    <row r="4" spans="1:22" ht="9.9499999999999993" customHeight="1">
      <c r="A4" s="8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</row>
    <row r="5" spans="1:22" ht="20.100000000000001" customHeight="1">
      <c r="A5" s="8"/>
      <c r="B5" s="30"/>
      <c r="C5" s="288" t="s">
        <v>65</v>
      </c>
      <c r="D5" s="288" t="s">
        <v>71</v>
      </c>
      <c r="E5" s="288"/>
      <c r="F5" s="288"/>
      <c r="G5" s="288" t="s">
        <v>72</v>
      </c>
      <c r="H5" s="288"/>
      <c r="I5" s="288"/>
      <c r="J5" s="288"/>
      <c r="K5" s="288"/>
      <c r="L5" s="288"/>
      <c r="M5" s="288"/>
      <c r="N5" s="288"/>
      <c r="O5" s="288" t="s">
        <v>73</v>
      </c>
      <c r="P5" s="288"/>
      <c r="Q5" s="289" t="s">
        <v>74</v>
      </c>
      <c r="R5" s="289"/>
      <c r="S5" s="289" t="s">
        <v>75</v>
      </c>
      <c r="T5" s="289"/>
      <c r="U5" s="289"/>
      <c r="V5" s="289"/>
    </row>
    <row r="6" spans="1:22" ht="20.100000000000001" customHeight="1">
      <c r="A6" s="8"/>
      <c r="B6" s="30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9"/>
      <c r="R6" s="289"/>
      <c r="S6" s="289"/>
      <c r="T6" s="289"/>
      <c r="U6" s="289"/>
      <c r="V6" s="289"/>
    </row>
    <row r="7" spans="1:22" ht="30" customHeight="1">
      <c r="A7" s="8"/>
      <c r="B7" s="30"/>
      <c r="C7" s="302" t="s">
        <v>76</v>
      </c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</row>
    <row r="8" spans="1:22" ht="20.100000000000001" customHeight="1">
      <c r="A8" s="8"/>
      <c r="B8" s="30"/>
      <c r="C8" s="38">
        <v>1</v>
      </c>
      <c r="D8" s="290" t="s">
        <v>346</v>
      </c>
      <c r="E8" s="291"/>
      <c r="F8" s="292"/>
      <c r="G8" s="293" t="s">
        <v>347</v>
      </c>
      <c r="H8" s="294"/>
      <c r="I8" s="294"/>
      <c r="J8" s="294"/>
      <c r="K8" s="294"/>
      <c r="L8" s="294"/>
      <c r="M8" s="294"/>
      <c r="N8" s="295"/>
      <c r="O8" s="296" t="s">
        <v>446</v>
      </c>
      <c r="P8" s="297"/>
      <c r="Q8" s="296">
        <v>2</v>
      </c>
      <c r="R8" s="297"/>
      <c r="S8" s="296">
        <v>6</v>
      </c>
      <c r="T8" s="303"/>
      <c r="U8" s="303"/>
      <c r="V8" s="297"/>
    </row>
    <row r="9" spans="1:22" ht="20.100000000000001" customHeight="1">
      <c r="A9" s="8"/>
      <c r="B9" s="30"/>
      <c r="C9" s="38">
        <f>C8+1</f>
        <v>2</v>
      </c>
      <c r="D9" s="290" t="s">
        <v>348</v>
      </c>
      <c r="E9" s="291"/>
      <c r="F9" s="292"/>
      <c r="G9" s="293" t="s">
        <v>349</v>
      </c>
      <c r="H9" s="294"/>
      <c r="I9" s="294"/>
      <c r="J9" s="294"/>
      <c r="K9" s="294"/>
      <c r="L9" s="294"/>
      <c r="M9" s="294"/>
      <c r="N9" s="295"/>
      <c r="O9" s="296" t="s">
        <v>350</v>
      </c>
      <c r="P9" s="297"/>
      <c r="Q9" s="296">
        <v>3</v>
      </c>
      <c r="R9" s="297"/>
      <c r="S9" s="296">
        <v>9</v>
      </c>
      <c r="T9" s="303"/>
      <c r="U9" s="303"/>
      <c r="V9" s="297"/>
    </row>
    <row r="10" spans="1:22" ht="20.100000000000001" customHeight="1">
      <c r="A10" s="8"/>
      <c r="B10" s="30"/>
      <c r="C10" s="38">
        <f t="shared" ref="C10:C19" si="0">C9+1</f>
        <v>3</v>
      </c>
      <c r="D10" s="290"/>
      <c r="E10" s="291"/>
      <c r="F10" s="292"/>
      <c r="G10" s="293" t="s">
        <v>447</v>
      </c>
      <c r="H10" s="294"/>
      <c r="I10" s="294"/>
      <c r="J10" s="294"/>
      <c r="K10" s="294"/>
      <c r="L10" s="294"/>
      <c r="M10" s="294"/>
      <c r="N10" s="295"/>
      <c r="O10" s="296" t="s">
        <v>448</v>
      </c>
      <c r="P10" s="297"/>
      <c r="Q10" s="296">
        <v>2</v>
      </c>
      <c r="R10" s="297"/>
      <c r="S10" s="296">
        <v>2</v>
      </c>
      <c r="T10" s="303"/>
      <c r="U10" s="303"/>
      <c r="V10" s="297"/>
    </row>
    <row r="11" spans="1:22" ht="20.100000000000001" customHeight="1">
      <c r="A11" s="8"/>
      <c r="B11" s="30"/>
      <c r="C11" s="38">
        <f t="shared" si="0"/>
        <v>4</v>
      </c>
      <c r="D11" s="290"/>
      <c r="E11" s="291"/>
      <c r="F11" s="292"/>
      <c r="G11" s="293" t="s">
        <v>410</v>
      </c>
      <c r="H11" s="294"/>
      <c r="I11" s="294"/>
      <c r="J11" s="294"/>
      <c r="K11" s="294"/>
      <c r="L11" s="294"/>
      <c r="M11" s="294"/>
      <c r="N11" s="295"/>
      <c r="O11" s="296" t="s">
        <v>355</v>
      </c>
      <c r="P11" s="297"/>
      <c r="Q11" s="296"/>
      <c r="R11" s="297"/>
      <c r="S11" s="296">
        <v>1</v>
      </c>
      <c r="T11" s="303"/>
      <c r="U11" s="303"/>
      <c r="V11" s="297"/>
    </row>
    <row r="12" spans="1:22" ht="20.100000000000001" customHeight="1">
      <c r="A12" s="8"/>
      <c r="B12" s="30"/>
      <c r="C12" s="38">
        <f t="shared" si="0"/>
        <v>5</v>
      </c>
      <c r="D12" s="290"/>
      <c r="E12" s="291"/>
      <c r="F12" s="292"/>
      <c r="G12" s="293"/>
      <c r="H12" s="294"/>
      <c r="I12" s="294"/>
      <c r="J12" s="294"/>
      <c r="K12" s="294"/>
      <c r="L12" s="294"/>
      <c r="M12" s="294"/>
      <c r="N12" s="295"/>
      <c r="O12" s="296"/>
      <c r="P12" s="297"/>
      <c r="Q12" s="296"/>
      <c r="R12" s="297"/>
      <c r="S12" s="296"/>
      <c r="T12" s="303"/>
      <c r="U12" s="303"/>
      <c r="V12" s="297"/>
    </row>
    <row r="13" spans="1:22" ht="20.100000000000001" customHeight="1">
      <c r="A13" s="8"/>
      <c r="B13" s="30"/>
      <c r="C13" s="38">
        <f t="shared" si="0"/>
        <v>6</v>
      </c>
      <c r="D13" s="290"/>
      <c r="E13" s="291"/>
      <c r="F13" s="292"/>
      <c r="G13" s="293"/>
      <c r="H13" s="294"/>
      <c r="I13" s="294"/>
      <c r="J13" s="294"/>
      <c r="K13" s="294"/>
      <c r="L13" s="294"/>
      <c r="M13" s="294"/>
      <c r="N13" s="295"/>
      <c r="O13" s="296"/>
      <c r="P13" s="297"/>
      <c r="Q13" s="296"/>
      <c r="R13" s="297"/>
      <c r="S13" s="296"/>
      <c r="T13" s="303"/>
      <c r="U13" s="303"/>
      <c r="V13" s="297"/>
    </row>
    <row r="14" spans="1:22" ht="20.100000000000001" customHeight="1">
      <c r="A14" s="8"/>
      <c r="B14" s="30"/>
      <c r="C14" s="38">
        <f t="shared" si="0"/>
        <v>7</v>
      </c>
      <c r="D14" s="290"/>
      <c r="E14" s="291"/>
      <c r="F14" s="292"/>
      <c r="G14" s="293"/>
      <c r="H14" s="294"/>
      <c r="I14" s="294"/>
      <c r="J14" s="294"/>
      <c r="K14" s="294"/>
      <c r="L14" s="294"/>
      <c r="M14" s="294"/>
      <c r="N14" s="295"/>
      <c r="O14" s="296"/>
      <c r="P14" s="297"/>
      <c r="Q14" s="296"/>
      <c r="R14" s="297"/>
      <c r="S14" s="296"/>
      <c r="T14" s="303"/>
      <c r="U14" s="303"/>
      <c r="V14" s="297"/>
    </row>
    <row r="15" spans="1:22" ht="20.100000000000001" customHeight="1">
      <c r="A15" s="8"/>
      <c r="B15" s="30"/>
      <c r="C15" s="38">
        <f t="shared" si="0"/>
        <v>8</v>
      </c>
      <c r="D15" s="290"/>
      <c r="E15" s="291"/>
      <c r="F15" s="292"/>
      <c r="G15" s="293"/>
      <c r="H15" s="294"/>
      <c r="I15" s="294"/>
      <c r="J15" s="294"/>
      <c r="K15" s="294"/>
      <c r="L15" s="294"/>
      <c r="M15" s="294"/>
      <c r="N15" s="295"/>
      <c r="O15" s="296"/>
      <c r="P15" s="297"/>
      <c r="Q15" s="296"/>
      <c r="R15" s="297"/>
      <c r="S15" s="296"/>
      <c r="T15" s="303"/>
      <c r="U15" s="303"/>
      <c r="V15" s="297"/>
    </row>
    <row r="16" spans="1:22" ht="20.100000000000001" customHeight="1">
      <c r="A16" s="8"/>
      <c r="B16" s="30"/>
      <c r="C16" s="38">
        <f>C15+1</f>
        <v>9</v>
      </c>
      <c r="D16" s="290"/>
      <c r="E16" s="291"/>
      <c r="F16" s="292"/>
      <c r="G16" s="293"/>
      <c r="H16" s="294"/>
      <c r="I16" s="294"/>
      <c r="J16" s="294"/>
      <c r="K16" s="294"/>
      <c r="L16" s="294"/>
      <c r="M16" s="294"/>
      <c r="N16" s="295"/>
      <c r="O16" s="296"/>
      <c r="P16" s="297"/>
      <c r="Q16" s="296"/>
      <c r="R16" s="297"/>
      <c r="S16" s="296"/>
      <c r="T16" s="303"/>
      <c r="U16" s="303"/>
      <c r="V16" s="297"/>
    </row>
    <row r="17" spans="1:22" ht="20.100000000000001" customHeight="1">
      <c r="A17" s="32"/>
      <c r="B17" s="30"/>
      <c r="C17" s="38">
        <f t="shared" si="0"/>
        <v>10</v>
      </c>
      <c r="D17" s="290"/>
      <c r="E17" s="291"/>
      <c r="F17" s="292"/>
      <c r="G17" s="293"/>
      <c r="H17" s="294"/>
      <c r="I17" s="294"/>
      <c r="J17" s="294"/>
      <c r="K17" s="294"/>
      <c r="L17" s="294"/>
      <c r="M17" s="294"/>
      <c r="N17" s="295"/>
      <c r="O17" s="296"/>
      <c r="P17" s="297"/>
      <c r="Q17" s="296"/>
      <c r="R17" s="297"/>
      <c r="S17" s="296"/>
      <c r="T17" s="303"/>
      <c r="U17" s="303"/>
      <c r="V17" s="297"/>
    </row>
    <row r="18" spans="1:22" ht="20.100000000000001" customHeight="1">
      <c r="A18" s="32"/>
      <c r="B18" s="8"/>
      <c r="C18" s="38">
        <f>C17+1</f>
        <v>11</v>
      </c>
      <c r="D18" s="290"/>
      <c r="E18" s="291"/>
      <c r="F18" s="292"/>
      <c r="G18" s="293"/>
      <c r="H18" s="294"/>
      <c r="I18" s="294"/>
      <c r="J18" s="294"/>
      <c r="K18" s="294"/>
      <c r="L18" s="294"/>
      <c r="M18" s="294"/>
      <c r="N18" s="295"/>
      <c r="O18" s="296"/>
      <c r="P18" s="297"/>
      <c r="Q18" s="296"/>
      <c r="R18" s="297"/>
      <c r="S18" s="296"/>
      <c r="T18" s="303"/>
      <c r="U18" s="303"/>
      <c r="V18" s="297"/>
    </row>
    <row r="19" spans="1:22" ht="20.100000000000001" customHeight="1">
      <c r="A19" s="35"/>
      <c r="B19" s="8"/>
      <c r="C19" s="38">
        <f t="shared" si="0"/>
        <v>12</v>
      </c>
      <c r="D19" s="290"/>
      <c r="E19" s="291"/>
      <c r="F19" s="292"/>
      <c r="G19" s="293"/>
      <c r="H19" s="294"/>
      <c r="I19" s="294"/>
      <c r="J19" s="294"/>
      <c r="K19" s="294"/>
      <c r="L19" s="294"/>
      <c r="M19" s="294"/>
      <c r="N19" s="295"/>
      <c r="O19" s="296"/>
      <c r="P19" s="297"/>
      <c r="Q19" s="296"/>
      <c r="R19" s="297"/>
      <c r="S19" s="296"/>
      <c r="T19" s="303"/>
      <c r="U19" s="303"/>
      <c r="V19" s="297"/>
    </row>
    <row r="20" spans="1:22" ht="20.100000000000001" customHeight="1">
      <c r="A20" s="35"/>
      <c r="B20" s="8"/>
      <c r="C20" s="299" t="s">
        <v>66</v>
      </c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1"/>
      <c r="Q20" s="262">
        <f>SUM(Q8:Q19)</f>
        <v>7</v>
      </c>
      <c r="R20" s="264"/>
      <c r="S20" s="262">
        <f>SUM(S8:S19)</f>
        <v>18</v>
      </c>
      <c r="T20" s="263"/>
      <c r="U20" s="263"/>
      <c r="V20" s="264"/>
    </row>
    <row r="21" spans="1:22" ht="30" customHeight="1">
      <c r="A21" s="35"/>
      <c r="B21" s="8"/>
      <c r="C21" s="302" t="s">
        <v>77</v>
      </c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</row>
    <row r="22" spans="1:22" ht="20.100000000000001" customHeight="1">
      <c r="A22" s="32"/>
      <c r="B22" s="8"/>
      <c r="C22" s="38">
        <v>1</v>
      </c>
      <c r="D22" s="290" t="s">
        <v>351</v>
      </c>
      <c r="E22" s="291"/>
      <c r="F22" s="292"/>
      <c r="G22" s="293" t="s">
        <v>353</v>
      </c>
      <c r="H22" s="294"/>
      <c r="I22" s="294"/>
      <c r="J22" s="294"/>
      <c r="K22" s="294"/>
      <c r="L22" s="294"/>
      <c r="M22" s="294"/>
      <c r="N22" s="295"/>
      <c r="O22" s="296" t="s">
        <v>446</v>
      </c>
      <c r="P22" s="297"/>
      <c r="Q22" s="296">
        <v>2</v>
      </c>
      <c r="R22" s="297"/>
      <c r="S22" s="296">
        <v>6</v>
      </c>
      <c r="T22" s="303"/>
      <c r="U22" s="303"/>
      <c r="V22" s="297"/>
    </row>
    <row r="23" spans="1:22" ht="20.100000000000001" customHeight="1">
      <c r="A23" s="32"/>
      <c r="B23" s="8"/>
      <c r="C23" s="38">
        <f>C22+1</f>
        <v>2</v>
      </c>
      <c r="D23" s="290" t="s">
        <v>352</v>
      </c>
      <c r="E23" s="291"/>
      <c r="F23" s="292"/>
      <c r="G23" s="293" t="s">
        <v>354</v>
      </c>
      <c r="H23" s="294"/>
      <c r="I23" s="294"/>
      <c r="J23" s="294"/>
      <c r="K23" s="294"/>
      <c r="L23" s="294"/>
      <c r="M23" s="294"/>
      <c r="N23" s="295"/>
      <c r="O23" s="296" t="s">
        <v>350</v>
      </c>
      <c r="P23" s="297"/>
      <c r="Q23" s="296">
        <v>3</v>
      </c>
      <c r="R23" s="297"/>
      <c r="S23" s="296">
        <v>9</v>
      </c>
      <c r="T23" s="303"/>
      <c r="U23" s="303"/>
      <c r="V23" s="297"/>
    </row>
    <row r="24" spans="1:22" ht="20.100000000000001" customHeight="1">
      <c r="A24" s="32"/>
      <c r="B24" s="8"/>
      <c r="C24" s="38">
        <f t="shared" ref="C24:C29" si="1">C23+1</f>
        <v>3</v>
      </c>
      <c r="D24" s="290"/>
      <c r="E24" s="291"/>
      <c r="F24" s="292"/>
      <c r="G24" s="293" t="s">
        <v>447</v>
      </c>
      <c r="H24" s="294"/>
      <c r="I24" s="294"/>
      <c r="J24" s="294"/>
      <c r="K24" s="294"/>
      <c r="L24" s="294"/>
      <c r="M24" s="294"/>
      <c r="N24" s="295"/>
      <c r="O24" s="296" t="s">
        <v>448</v>
      </c>
      <c r="P24" s="297"/>
      <c r="Q24" s="296">
        <v>2</v>
      </c>
      <c r="R24" s="297"/>
      <c r="S24" s="296">
        <v>2</v>
      </c>
      <c r="T24" s="303"/>
      <c r="U24" s="303"/>
      <c r="V24" s="297"/>
    </row>
    <row r="25" spans="1:22" ht="20.100000000000001" customHeight="1">
      <c r="A25" s="32"/>
      <c r="B25" s="8"/>
      <c r="C25" s="38">
        <f t="shared" si="1"/>
        <v>4</v>
      </c>
      <c r="D25" s="290"/>
      <c r="E25" s="291"/>
      <c r="F25" s="292"/>
      <c r="G25" s="293" t="s">
        <v>410</v>
      </c>
      <c r="H25" s="294"/>
      <c r="I25" s="294"/>
      <c r="J25" s="294"/>
      <c r="K25" s="294"/>
      <c r="L25" s="294"/>
      <c r="M25" s="294"/>
      <c r="N25" s="295"/>
      <c r="O25" s="296" t="s">
        <v>355</v>
      </c>
      <c r="P25" s="297"/>
      <c r="Q25" s="296"/>
      <c r="R25" s="297"/>
      <c r="S25" s="296">
        <v>1</v>
      </c>
      <c r="T25" s="303"/>
      <c r="U25" s="303"/>
      <c r="V25" s="297"/>
    </row>
    <row r="26" spans="1:22" ht="20.100000000000001" customHeight="1">
      <c r="A26" s="32"/>
      <c r="B26" s="8"/>
      <c r="C26" s="38">
        <f t="shared" si="1"/>
        <v>5</v>
      </c>
      <c r="D26" s="290"/>
      <c r="E26" s="291"/>
      <c r="F26" s="292"/>
      <c r="G26" s="293"/>
      <c r="H26" s="294"/>
      <c r="I26" s="294"/>
      <c r="J26" s="294"/>
      <c r="K26" s="294"/>
      <c r="L26" s="294"/>
      <c r="M26" s="294"/>
      <c r="N26" s="295"/>
      <c r="O26" s="296"/>
      <c r="P26" s="297"/>
      <c r="Q26" s="296"/>
      <c r="R26" s="297"/>
      <c r="S26" s="296"/>
      <c r="T26" s="303"/>
      <c r="U26" s="303"/>
      <c r="V26" s="297"/>
    </row>
    <row r="27" spans="1:22" ht="20.100000000000001" customHeight="1">
      <c r="A27" s="32"/>
      <c r="B27" s="8"/>
      <c r="C27" s="38">
        <f t="shared" si="1"/>
        <v>6</v>
      </c>
      <c r="D27" s="290"/>
      <c r="E27" s="291"/>
      <c r="F27" s="292"/>
      <c r="G27" s="293"/>
      <c r="H27" s="294"/>
      <c r="I27" s="294"/>
      <c r="J27" s="294"/>
      <c r="K27" s="294"/>
      <c r="L27" s="294"/>
      <c r="M27" s="294"/>
      <c r="N27" s="295"/>
      <c r="O27" s="296"/>
      <c r="P27" s="297"/>
      <c r="Q27" s="296"/>
      <c r="R27" s="297"/>
      <c r="S27" s="296"/>
      <c r="T27" s="303"/>
      <c r="U27" s="303"/>
      <c r="V27" s="297"/>
    </row>
    <row r="28" spans="1:22" ht="20.100000000000001" customHeight="1">
      <c r="A28" s="32"/>
      <c r="B28" s="8"/>
      <c r="C28" s="38">
        <f t="shared" si="1"/>
        <v>7</v>
      </c>
      <c r="D28" s="290"/>
      <c r="E28" s="291"/>
      <c r="F28" s="292"/>
      <c r="G28" s="293"/>
      <c r="H28" s="294"/>
      <c r="I28" s="294"/>
      <c r="J28" s="294"/>
      <c r="K28" s="294"/>
      <c r="L28" s="294"/>
      <c r="M28" s="294"/>
      <c r="N28" s="295"/>
      <c r="O28" s="296"/>
      <c r="P28" s="297"/>
      <c r="Q28" s="296"/>
      <c r="R28" s="297"/>
      <c r="S28" s="296"/>
      <c r="T28" s="303"/>
      <c r="U28" s="303"/>
      <c r="V28" s="297"/>
    </row>
    <row r="29" spans="1:22" ht="20.100000000000001" customHeight="1">
      <c r="A29" s="32"/>
      <c r="B29" s="8"/>
      <c r="C29" s="38">
        <f t="shared" si="1"/>
        <v>8</v>
      </c>
      <c r="D29" s="290"/>
      <c r="E29" s="291"/>
      <c r="F29" s="292"/>
      <c r="G29" s="293"/>
      <c r="H29" s="294"/>
      <c r="I29" s="294"/>
      <c r="J29" s="294"/>
      <c r="K29" s="294"/>
      <c r="L29" s="294"/>
      <c r="M29" s="294"/>
      <c r="N29" s="295"/>
      <c r="O29" s="296"/>
      <c r="P29" s="297"/>
      <c r="Q29" s="296"/>
      <c r="R29" s="297"/>
      <c r="S29" s="296"/>
      <c r="T29" s="303"/>
      <c r="U29" s="303"/>
      <c r="V29" s="297"/>
    </row>
    <row r="30" spans="1:22" ht="20.100000000000001" customHeight="1">
      <c r="A30" s="32"/>
      <c r="B30" s="8"/>
      <c r="C30" s="38">
        <f>C29+1</f>
        <v>9</v>
      </c>
      <c r="D30" s="290"/>
      <c r="E30" s="291"/>
      <c r="F30" s="292"/>
      <c r="G30" s="293"/>
      <c r="H30" s="294"/>
      <c r="I30" s="294"/>
      <c r="J30" s="294"/>
      <c r="K30" s="294"/>
      <c r="L30" s="294"/>
      <c r="M30" s="294"/>
      <c r="N30" s="295"/>
      <c r="O30" s="296"/>
      <c r="P30" s="297"/>
      <c r="Q30" s="296"/>
      <c r="R30" s="297"/>
      <c r="S30" s="296"/>
      <c r="T30" s="303"/>
      <c r="U30" s="303"/>
      <c r="V30" s="297"/>
    </row>
    <row r="31" spans="1:22" ht="20.100000000000001" customHeight="1">
      <c r="A31" s="32"/>
      <c r="B31" s="8"/>
      <c r="C31" s="38">
        <f t="shared" ref="C31" si="2">C30+1</f>
        <v>10</v>
      </c>
      <c r="D31" s="290"/>
      <c r="E31" s="291"/>
      <c r="F31" s="292"/>
      <c r="G31" s="293"/>
      <c r="H31" s="294"/>
      <c r="I31" s="294"/>
      <c r="J31" s="294"/>
      <c r="K31" s="294"/>
      <c r="L31" s="294"/>
      <c r="M31" s="294"/>
      <c r="N31" s="295"/>
      <c r="O31" s="296"/>
      <c r="P31" s="297"/>
      <c r="Q31" s="296"/>
      <c r="R31" s="297"/>
      <c r="S31" s="296"/>
      <c r="T31" s="303"/>
      <c r="U31" s="303"/>
      <c r="V31" s="297"/>
    </row>
    <row r="32" spans="1:22" ht="20.100000000000001" customHeight="1">
      <c r="A32" s="32"/>
      <c r="B32" s="8"/>
      <c r="C32" s="38">
        <f>C31+1</f>
        <v>11</v>
      </c>
      <c r="D32" s="290"/>
      <c r="E32" s="291"/>
      <c r="F32" s="292"/>
      <c r="G32" s="293"/>
      <c r="H32" s="294"/>
      <c r="I32" s="294"/>
      <c r="J32" s="294"/>
      <c r="K32" s="294"/>
      <c r="L32" s="294"/>
      <c r="M32" s="294"/>
      <c r="N32" s="295"/>
      <c r="O32" s="296"/>
      <c r="P32" s="297"/>
      <c r="Q32" s="296"/>
      <c r="R32" s="297"/>
      <c r="S32" s="296"/>
      <c r="T32" s="303"/>
      <c r="U32" s="303"/>
      <c r="V32" s="297"/>
    </row>
    <row r="33" spans="1:22" ht="20.100000000000001" customHeight="1">
      <c r="A33" s="35"/>
      <c r="B33" s="8"/>
      <c r="C33" s="38">
        <f t="shared" ref="C33" si="3">C32+1</f>
        <v>12</v>
      </c>
      <c r="D33" s="290"/>
      <c r="E33" s="291"/>
      <c r="F33" s="292"/>
      <c r="G33" s="293"/>
      <c r="H33" s="294"/>
      <c r="I33" s="294"/>
      <c r="J33" s="294"/>
      <c r="K33" s="294"/>
      <c r="L33" s="294"/>
      <c r="M33" s="294"/>
      <c r="N33" s="295"/>
      <c r="O33" s="296"/>
      <c r="P33" s="297"/>
      <c r="Q33" s="296"/>
      <c r="R33" s="297"/>
      <c r="S33" s="296"/>
      <c r="T33" s="303"/>
      <c r="U33" s="303"/>
      <c r="V33" s="297"/>
    </row>
    <row r="34" spans="1:22" ht="20.100000000000001" customHeight="1">
      <c r="A34" s="35"/>
      <c r="B34" s="8"/>
      <c r="C34" s="299" t="s">
        <v>66</v>
      </c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1"/>
      <c r="Q34" s="262">
        <f>SUM(Q22:Q33)</f>
        <v>7</v>
      </c>
      <c r="R34" s="264"/>
      <c r="S34" s="262">
        <f>SUM(S22:S33)</f>
        <v>18</v>
      </c>
      <c r="T34" s="263"/>
      <c r="U34" s="263"/>
      <c r="V34" s="264"/>
    </row>
    <row r="35" spans="1:22" ht="20.100000000000001" customHeight="1">
      <c r="A35" s="35"/>
      <c r="B35" s="8"/>
      <c r="C35" s="34"/>
      <c r="D35" s="36"/>
      <c r="E35" s="36"/>
      <c r="F35" s="36"/>
      <c r="G35" s="36"/>
      <c r="H35" s="3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20.100000000000001" customHeight="1">
      <c r="A36" s="35"/>
      <c r="B36" s="8"/>
      <c r="C36" s="34"/>
      <c r="D36" s="36"/>
      <c r="E36" s="36"/>
      <c r="F36" s="36"/>
      <c r="G36" s="36"/>
      <c r="H36" s="3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</sheetData>
  <mergeCells count="136">
    <mergeCell ref="S33:V33"/>
    <mergeCell ref="C34:P34"/>
    <mergeCell ref="Q34:R34"/>
    <mergeCell ref="S34:V34"/>
    <mergeCell ref="S31:V31"/>
    <mergeCell ref="D32:F32"/>
    <mergeCell ref="G32:N32"/>
    <mergeCell ref="O32:P32"/>
    <mergeCell ref="Q32:R32"/>
    <mergeCell ref="S32:V32"/>
    <mergeCell ref="D33:F33"/>
    <mergeCell ref="G33:N33"/>
    <mergeCell ref="O33:P33"/>
    <mergeCell ref="Q33:R33"/>
    <mergeCell ref="D31:F31"/>
    <mergeCell ref="G31:N31"/>
    <mergeCell ref="O31:P31"/>
    <mergeCell ref="Q31:R31"/>
    <mergeCell ref="S29:V29"/>
    <mergeCell ref="D30:F30"/>
    <mergeCell ref="G30:N30"/>
    <mergeCell ref="O30:P30"/>
    <mergeCell ref="Q30:R30"/>
    <mergeCell ref="S30:V30"/>
    <mergeCell ref="D27:F27"/>
    <mergeCell ref="G27:N27"/>
    <mergeCell ref="O27:P27"/>
    <mergeCell ref="Q27:R27"/>
    <mergeCell ref="S27:V27"/>
    <mergeCell ref="D28:F28"/>
    <mergeCell ref="G28:N28"/>
    <mergeCell ref="O28:P28"/>
    <mergeCell ref="Q28:R28"/>
    <mergeCell ref="S28:V28"/>
    <mergeCell ref="D29:F29"/>
    <mergeCell ref="G29:N29"/>
    <mergeCell ref="O29:P29"/>
    <mergeCell ref="Q29:R29"/>
    <mergeCell ref="D25:F25"/>
    <mergeCell ref="G25:N25"/>
    <mergeCell ref="O25:P25"/>
    <mergeCell ref="Q25:R25"/>
    <mergeCell ref="S25:V25"/>
    <mergeCell ref="D26:F26"/>
    <mergeCell ref="G26:N26"/>
    <mergeCell ref="O26:P26"/>
    <mergeCell ref="Q26:R26"/>
    <mergeCell ref="S26:V26"/>
    <mergeCell ref="Q23:R23"/>
    <mergeCell ref="S23:V23"/>
    <mergeCell ref="D24:F24"/>
    <mergeCell ref="G24:N24"/>
    <mergeCell ref="O24:P24"/>
    <mergeCell ref="Q24:R24"/>
    <mergeCell ref="S24:V24"/>
    <mergeCell ref="C21:V21"/>
    <mergeCell ref="D22:F22"/>
    <mergeCell ref="G22:N22"/>
    <mergeCell ref="O22:P22"/>
    <mergeCell ref="Q22:R22"/>
    <mergeCell ref="S22:V22"/>
    <mergeCell ref="D23:F23"/>
    <mergeCell ref="G23:N23"/>
    <mergeCell ref="O23:P23"/>
    <mergeCell ref="S16:V16"/>
    <mergeCell ref="S17:V17"/>
    <mergeCell ref="S18:V18"/>
    <mergeCell ref="S19:V19"/>
    <mergeCell ref="O18:P18"/>
    <mergeCell ref="Q18:R18"/>
    <mergeCell ref="O19:P19"/>
    <mergeCell ref="Q19:R19"/>
    <mergeCell ref="O16:P16"/>
    <mergeCell ref="Q16:R16"/>
    <mergeCell ref="O17:P17"/>
    <mergeCell ref="Q17:R17"/>
    <mergeCell ref="Q11:R11"/>
    <mergeCell ref="S8:V8"/>
    <mergeCell ref="S9:V9"/>
    <mergeCell ref="S10:V10"/>
    <mergeCell ref="S11:V11"/>
    <mergeCell ref="S12:V12"/>
    <mergeCell ref="S13:V13"/>
    <mergeCell ref="Q14:R14"/>
    <mergeCell ref="O15:P15"/>
    <mergeCell ref="Q15:R15"/>
    <mergeCell ref="S14:V14"/>
    <mergeCell ref="S15:V15"/>
    <mergeCell ref="C20:P20"/>
    <mergeCell ref="Q20:R20"/>
    <mergeCell ref="C7:V7"/>
    <mergeCell ref="D9:F9"/>
    <mergeCell ref="D11:F11"/>
    <mergeCell ref="D13:F13"/>
    <mergeCell ref="D15:F15"/>
    <mergeCell ref="D16:F16"/>
    <mergeCell ref="G16:N16"/>
    <mergeCell ref="O12:P12"/>
    <mergeCell ref="Q12:R12"/>
    <mergeCell ref="O13:P13"/>
    <mergeCell ref="D18:F18"/>
    <mergeCell ref="D19:F19"/>
    <mergeCell ref="G8:N8"/>
    <mergeCell ref="G9:N9"/>
    <mergeCell ref="G10:N10"/>
    <mergeCell ref="G11:N11"/>
    <mergeCell ref="G12:N12"/>
    <mergeCell ref="G13:N13"/>
    <mergeCell ref="G14:N14"/>
    <mergeCell ref="O10:P10"/>
    <mergeCell ref="Q10:R10"/>
    <mergeCell ref="O11:P11"/>
    <mergeCell ref="B2:V2"/>
    <mergeCell ref="O5:P6"/>
    <mergeCell ref="Q5:R6"/>
    <mergeCell ref="S5:V6"/>
    <mergeCell ref="S20:V20"/>
    <mergeCell ref="D17:F17"/>
    <mergeCell ref="G17:N17"/>
    <mergeCell ref="D12:F12"/>
    <mergeCell ref="D14:F14"/>
    <mergeCell ref="Q13:R13"/>
    <mergeCell ref="O14:P14"/>
    <mergeCell ref="D8:F8"/>
    <mergeCell ref="D10:F10"/>
    <mergeCell ref="C3:M3"/>
    <mergeCell ref="C5:C6"/>
    <mergeCell ref="D5:F6"/>
    <mergeCell ref="G5:N6"/>
    <mergeCell ref="G15:N15"/>
    <mergeCell ref="G18:N18"/>
    <mergeCell ref="G19:N19"/>
    <mergeCell ref="O8:P8"/>
    <mergeCell ref="Q8:R8"/>
    <mergeCell ref="O9:P9"/>
    <mergeCell ref="Q9:R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Normal="100" workbookViewId="0">
      <selection activeCell="L18" sqref="L18:N18"/>
    </sheetView>
  </sheetViews>
  <sheetFormatPr defaultColWidth="3.625" defaultRowHeight="20.100000000000001" customHeight="1"/>
  <cols>
    <col min="1" max="16384" width="3.625" style="33"/>
  </cols>
  <sheetData>
    <row r="1" spans="1:22" ht="20.100000000000001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8">
        <v>3</v>
      </c>
    </row>
    <row r="2" spans="1:22" ht="20.100000000000001" customHeight="1">
      <c r="A2" s="29"/>
      <c r="B2" s="35"/>
      <c r="C2" s="298" t="str">
        <f>"2.2.2   กิจกรรมพัฒนาผู้เรียน ที่ปฏิบัติการพัฒนาผู้เรียนตลอดปีการศึกษา  " &amp; ปก!N9</f>
        <v>2.2.2   กิจกรรมพัฒนาผู้เรียน ที่ปฏิบัติการพัฒนาผู้เรียนตลอดปีการศึกษา  2562</v>
      </c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35"/>
      <c r="V2" s="35"/>
    </row>
    <row r="3" spans="1:22" ht="9.9499999999999993" customHeight="1">
      <c r="A3" s="29"/>
      <c r="B3" s="35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5"/>
      <c r="V3" s="35"/>
    </row>
    <row r="4" spans="1:22" ht="20.100000000000001" customHeight="1">
      <c r="A4" s="8"/>
      <c r="B4" s="35"/>
      <c r="C4" s="310" t="s">
        <v>65</v>
      </c>
      <c r="D4" s="310" t="s">
        <v>82</v>
      </c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289" t="s">
        <v>78</v>
      </c>
      <c r="P4" s="289"/>
      <c r="Q4" s="289" t="s">
        <v>79</v>
      </c>
      <c r="R4" s="289"/>
      <c r="S4" s="289" t="s">
        <v>79</v>
      </c>
      <c r="T4" s="289"/>
      <c r="U4" s="289"/>
      <c r="V4" s="289"/>
    </row>
    <row r="5" spans="1:22" ht="20.100000000000001" customHeight="1">
      <c r="A5" s="8"/>
      <c r="B5" s="3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289"/>
      <c r="P5" s="289"/>
      <c r="Q5" s="289"/>
      <c r="R5" s="289"/>
      <c r="S5" s="289" t="s">
        <v>80</v>
      </c>
      <c r="T5" s="289"/>
      <c r="U5" s="289" t="s">
        <v>81</v>
      </c>
      <c r="V5" s="289"/>
    </row>
    <row r="6" spans="1:22" ht="20.100000000000001" customHeight="1">
      <c r="A6" s="8"/>
      <c r="B6" s="30"/>
      <c r="C6" s="39">
        <v>1</v>
      </c>
      <c r="D6" s="305" t="s">
        <v>83</v>
      </c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13" t="s">
        <v>355</v>
      </c>
      <c r="P6" s="313"/>
      <c r="Q6" s="312">
        <v>280</v>
      </c>
      <c r="R6" s="312"/>
      <c r="S6" s="312">
        <v>280</v>
      </c>
      <c r="T6" s="312"/>
      <c r="U6" s="312">
        <v>0</v>
      </c>
      <c r="V6" s="312"/>
    </row>
    <row r="7" spans="1:22" ht="20.100000000000001" customHeight="1">
      <c r="A7" s="8"/>
      <c r="B7" s="30"/>
      <c r="C7" s="39">
        <f>C6+1</f>
        <v>2</v>
      </c>
      <c r="D7" s="305" t="s">
        <v>84</v>
      </c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13" t="s">
        <v>403</v>
      </c>
      <c r="P7" s="313"/>
      <c r="Q7" s="312">
        <v>37</v>
      </c>
      <c r="R7" s="312"/>
      <c r="S7" s="312">
        <v>37</v>
      </c>
      <c r="T7" s="312"/>
      <c r="U7" s="312">
        <v>0</v>
      </c>
      <c r="V7" s="312"/>
    </row>
    <row r="8" spans="1:22" ht="20.100000000000001" customHeight="1">
      <c r="A8" s="8"/>
      <c r="B8" s="30"/>
      <c r="C8" s="39">
        <f t="shared" ref="C8:C11" si="0">C7+1</f>
        <v>3</v>
      </c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8"/>
      <c r="P8" s="318"/>
      <c r="Q8" s="314"/>
      <c r="R8" s="314"/>
      <c r="S8" s="314"/>
      <c r="T8" s="314"/>
      <c r="U8" s="314"/>
      <c r="V8" s="314"/>
    </row>
    <row r="9" spans="1:22" ht="20.100000000000001" customHeight="1">
      <c r="A9" s="8"/>
      <c r="B9" s="30"/>
      <c r="C9" s="39">
        <f t="shared" si="0"/>
        <v>4</v>
      </c>
      <c r="D9" s="315"/>
      <c r="E9" s="316"/>
      <c r="F9" s="316"/>
      <c r="G9" s="316"/>
      <c r="H9" s="316"/>
      <c r="I9" s="316"/>
      <c r="J9" s="316"/>
      <c r="K9" s="316"/>
      <c r="L9" s="316"/>
      <c r="M9" s="316"/>
      <c r="N9" s="317"/>
      <c r="O9" s="313"/>
      <c r="P9" s="313"/>
      <c r="Q9" s="312"/>
      <c r="R9" s="312"/>
      <c r="S9" s="312"/>
      <c r="T9" s="312"/>
      <c r="U9" s="312"/>
      <c r="V9" s="312"/>
    </row>
    <row r="10" spans="1:22" ht="20.100000000000001" customHeight="1">
      <c r="A10" s="8"/>
      <c r="B10" s="30"/>
      <c r="C10" s="39">
        <f t="shared" si="0"/>
        <v>5</v>
      </c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3"/>
      <c r="P10" s="313"/>
      <c r="Q10" s="312"/>
      <c r="R10" s="312"/>
      <c r="S10" s="312"/>
      <c r="T10" s="312"/>
      <c r="U10" s="312"/>
      <c r="V10" s="312"/>
    </row>
    <row r="11" spans="1:22" ht="20.100000000000001" customHeight="1">
      <c r="A11" s="8"/>
      <c r="B11" s="30"/>
      <c r="C11" s="39">
        <f t="shared" si="0"/>
        <v>6</v>
      </c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3"/>
      <c r="P11" s="313"/>
      <c r="Q11" s="312"/>
      <c r="R11" s="312"/>
      <c r="S11" s="312"/>
      <c r="T11" s="312"/>
      <c r="U11" s="312"/>
      <c r="V11" s="312"/>
    </row>
    <row r="12" spans="1:22" ht="20.100000000000001" customHeight="1">
      <c r="A12" s="8"/>
      <c r="B12" s="30"/>
      <c r="C12" s="37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0"/>
      <c r="P12" s="30"/>
      <c r="Q12" s="30"/>
      <c r="R12" s="30"/>
      <c r="S12" s="30"/>
      <c r="T12" s="30"/>
      <c r="U12" s="30"/>
      <c r="V12" s="30"/>
    </row>
    <row r="13" spans="1:22" ht="20.100000000000001" customHeight="1">
      <c r="A13" s="8"/>
      <c r="B13" s="30"/>
      <c r="C13" s="298" t="s">
        <v>620</v>
      </c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30"/>
      <c r="V13" s="30"/>
    </row>
    <row r="14" spans="1:22" ht="9.9499999999999993" customHeight="1">
      <c r="A14" s="8"/>
      <c r="B14" s="30"/>
      <c r="C14" s="37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0"/>
      <c r="P14" s="30"/>
      <c r="Q14" s="30"/>
      <c r="R14" s="30"/>
      <c r="S14" s="30"/>
      <c r="T14" s="30"/>
      <c r="U14" s="30"/>
      <c r="V14" s="30"/>
    </row>
    <row r="15" spans="1:22" ht="20.100000000000001" customHeight="1">
      <c r="A15" s="8"/>
      <c r="B15" s="30"/>
      <c r="C15" s="325" t="s">
        <v>65</v>
      </c>
      <c r="D15" s="319" t="s">
        <v>85</v>
      </c>
      <c r="E15" s="320"/>
      <c r="F15" s="320"/>
      <c r="G15" s="320"/>
      <c r="H15" s="320"/>
      <c r="I15" s="320"/>
      <c r="J15" s="320"/>
      <c r="K15" s="321"/>
      <c r="L15" s="302" t="s">
        <v>79</v>
      </c>
      <c r="M15" s="302"/>
      <c r="N15" s="302"/>
      <c r="O15" s="302"/>
      <c r="P15" s="302"/>
      <c r="Q15" s="302"/>
      <c r="R15" s="288" t="s">
        <v>88</v>
      </c>
      <c r="S15" s="288"/>
      <c r="T15" s="288"/>
      <c r="U15" s="288"/>
      <c r="V15" s="288"/>
    </row>
    <row r="16" spans="1:22" ht="20.100000000000001" customHeight="1">
      <c r="A16" s="8"/>
      <c r="B16" s="30"/>
      <c r="C16" s="326"/>
      <c r="D16" s="322"/>
      <c r="E16" s="323"/>
      <c r="F16" s="323"/>
      <c r="G16" s="323"/>
      <c r="H16" s="323"/>
      <c r="I16" s="323"/>
      <c r="J16" s="323"/>
      <c r="K16" s="324"/>
      <c r="L16" s="302" t="s">
        <v>86</v>
      </c>
      <c r="M16" s="302"/>
      <c r="N16" s="302"/>
      <c r="O16" s="302" t="s">
        <v>87</v>
      </c>
      <c r="P16" s="302"/>
      <c r="Q16" s="302"/>
      <c r="R16" s="288"/>
      <c r="S16" s="288"/>
      <c r="T16" s="288"/>
      <c r="U16" s="288"/>
      <c r="V16" s="288"/>
    </row>
    <row r="17" spans="1:22" ht="20.100000000000001" customHeight="1">
      <c r="A17" s="32"/>
      <c r="B17" s="30"/>
      <c r="C17" s="38">
        <v>1</v>
      </c>
      <c r="D17" s="306" t="s">
        <v>439</v>
      </c>
      <c r="E17" s="307"/>
      <c r="F17" s="307"/>
      <c r="G17" s="307"/>
      <c r="H17" s="307"/>
      <c r="I17" s="307"/>
      <c r="J17" s="307"/>
      <c r="K17" s="308"/>
      <c r="L17" s="309">
        <v>12</v>
      </c>
      <c r="M17" s="309"/>
      <c r="N17" s="309"/>
      <c r="O17" s="313">
        <v>23</v>
      </c>
      <c r="P17" s="313"/>
      <c r="Q17" s="313"/>
      <c r="R17" s="309">
        <f>IF(SUM(L17:Q17)=0,"",SUM(L17:Q17))</f>
        <v>35</v>
      </c>
      <c r="S17" s="309"/>
      <c r="T17" s="309"/>
      <c r="U17" s="309"/>
      <c r="V17" s="309"/>
    </row>
    <row r="18" spans="1:22" ht="20.100000000000001" customHeight="1">
      <c r="A18" s="32"/>
      <c r="B18" s="8"/>
      <c r="C18" s="38">
        <v>2</v>
      </c>
      <c r="D18" s="306"/>
      <c r="E18" s="307"/>
      <c r="F18" s="307"/>
      <c r="G18" s="307"/>
      <c r="H18" s="307"/>
      <c r="I18" s="307"/>
      <c r="J18" s="307"/>
      <c r="K18" s="308"/>
      <c r="L18" s="309"/>
      <c r="M18" s="309"/>
      <c r="N18" s="309"/>
      <c r="O18" s="313"/>
      <c r="P18" s="313"/>
      <c r="Q18" s="313"/>
      <c r="R18" s="327" t="str">
        <f t="shared" ref="R18:R19" si="1">IF(SUM(L18:Q18)=0,"",SUM(L18:Q18))</f>
        <v/>
      </c>
      <c r="S18" s="327"/>
      <c r="T18" s="327"/>
      <c r="U18" s="327"/>
      <c r="V18" s="327"/>
    </row>
    <row r="19" spans="1:22" ht="20.100000000000001" customHeight="1">
      <c r="A19" s="35"/>
      <c r="B19" s="8"/>
      <c r="C19" s="38">
        <v>3</v>
      </c>
      <c r="D19" s="306"/>
      <c r="E19" s="307"/>
      <c r="F19" s="307"/>
      <c r="G19" s="307"/>
      <c r="H19" s="307"/>
      <c r="I19" s="307"/>
      <c r="J19" s="307"/>
      <c r="K19" s="308"/>
      <c r="L19" s="309"/>
      <c r="M19" s="309"/>
      <c r="N19" s="309"/>
      <c r="O19" s="313"/>
      <c r="P19" s="313"/>
      <c r="Q19" s="313"/>
      <c r="R19" s="327" t="str">
        <f t="shared" si="1"/>
        <v/>
      </c>
      <c r="S19" s="327"/>
      <c r="T19" s="327"/>
      <c r="U19" s="327"/>
      <c r="V19" s="327"/>
    </row>
    <row r="20" spans="1:22" ht="20.100000000000001" customHeight="1">
      <c r="A20" s="35"/>
      <c r="B20" s="8"/>
      <c r="C20" s="38">
        <v>4</v>
      </c>
      <c r="D20" s="306"/>
      <c r="E20" s="307"/>
      <c r="F20" s="307"/>
      <c r="G20" s="307"/>
      <c r="H20" s="307"/>
      <c r="I20" s="307"/>
      <c r="J20" s="307"/>
      <c r="K20" s="308"/>
      <c r="L20" s="309"/>
      <c r="M20" s="309"/>
      <c r="N20" s="309"/>
      <c r="O20" s="313"/>
      <c r="P20" s="313"/>
      <c r="Q20" s="313"/>
      <c r="R20" s="327" t="str">
        <f t="shared" ref="R20:R21" si="2">IF(SUM(L20:Q20)=0,"",SUM(L20:Q20))</f>
        <v/>
      </c>
      <c r="S20" s="327"/>
      <c r="T20" s="327"/>
      <c r="U20" s="327"/>
      <c r="V20" s="327"/>
    </row>
    <row r="21" spans="1:22" ht="20.100000000000001" customHeight="1">
      <c r="A21" s="35"/>
      <c r="B21" s="8"/>
      <c r="C21" s="38">
        <v>5</v>
      </c>
      <c r="D21" s="306"/>
      <c r="E21" s="307"/>
      <c r="F21" s="307"/>
      <c r="G21" s="307"/>
      <c r="H21" s="307"/>
      <c r="I21" s="307"/>
      <c r="J21" s="307"/>
      <c r="K21" s="308"/>
      <c r="L21" s="309"/>
      <c r="M21" s="309"/>
      <c r="N21" s="309"/>
      <c r="O21" s="313"/>
      <c r="P21" s="313"/>
      <c r="Q21" s="313"/>
      <c r="R21" s="327" t="str">
        <f t="shared" si="2"/>
        <v/>
      </c>
      <c r="S21" s="327"/>
      <c r="T21" s="327"/>
      <c r="U21" s="327"/>
      <c r="V21" s="327"/>
    </row>
    <row r="22" spans="1:22" ht="20.100000000000001" customHeight="1">
      <c r="A22" s="35"/>
      <c r="B22" s="8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8"/>
      <c r="R22" s="8"/>
      <c r="S22" s="8"/>
      <c r="T22" s="8"/>
      <c r="U22" s="8"/>
      <c r="V22" s="8"/>
    </row>
    <row r="23" spans="1:22" ht="20.100000000000001" customHeight="1">
      <c r="A23" s="35"/>
      <c r="B23" s="8"/>
      <c r="C23" s="298" t="s">
        <v>89</v>
      </c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40"/>
      <c r="V23" s="40"/>
    </row>
    <row r="24" spans="1:22" ht="9.9499999999999993" customHeight="1">
      <c r="A24" s="32"/>
      <c r="B24" s="8"/>
      <c r="C24" s="37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0"/>
      <c r="P24" s="30"/>
      <c r="Q24" s="30"/>
      <c r="R24" s="30"/>
      <c r="S24" s="30"/>
      <c r="T24" s="30"/>
      <c r="U24" s="30"/>
      <c r="V24" s="30"/>
    </row>
    <row r="25" spans="1:22" ht="20.100000000000001" customHeight="1">
      <c r="A25" s="32"/>
      <c r="B25" s="8"/>
      <c r="C25" s="43" t="s">
        <v>65</v>
      </c>
      <c r="D25" s="302" t="s">
        <v>90</v>
      </c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288" t="s">
        <v>91</v>
      </c>
      <c r="P25" s="288"/>
      <c r="Q25" s="288"/>
      <c r="R25" s="288"/>
      <c r="S25" s="288"/>
      <c r="T25" s="288"/>
      <c r="U25" s="288"/>
      <c r="V25" s="288"/>
    </row>
    <row r="26" spans="1:22" ht="20.100000000000001" customHeight="1">
      <c r="A26" s="32"/>
      <c r="B26" s="8"/>
      <c r="C26" s="38">
        <v>1</v>
      </c>
      <c r="D26" s="328" t="s">
        <v>412</v>
      </c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11" t="s">
        <v>51</v>
      </c>
      <c r="P26" s="311"/>
      <c r="Q26" s="311"/>
      <c r="R26" s="311"/>
      <c r="S26" s="311"/>
      <c r="T26" s="311"/>
      <c r="U26" s="311"/>
      <c r="V26" s="311"/>
    </row>
    <row r="27" spans="1:22" ht="20.100000000000001" customHeight="1">
      <c r="A27" s="32"/>
      <c r="B27" s="8"/>
      <c r="C27" s="38">
        <f>C26+1</f>
        <v>2</v>
      </c>
      <c r="D27" s="329" t="s">
        <v>357</v>
      </c>
      <c r="E27" s="330"/>
      <c r="F27" s="330"/>
      <c r="G27" s="330"/>
      <c r="H27" s="330"/>
      <c r="I27" s="330"/>
      <c r="J27" s="330"/>
      <c r="K27" s="330"/>
      <c r="L27" s="330"/>
      <c r="M27" s="330"/>
      <c r="N27" s="331"/>
      <c r="O27" s="315" t="s">
        <v>414</v>
      </c>
      <c r="P27" s="316"/>
      <c r="Q27" s="316"/>
      <c r="R27" s="316"/>
      <c r="S27" s="316"/>
      <c r="T27" s="316"/>
      <c r="U27" s="316"/>
      <c r="V27" s="317"/>
    </row>
    <row r="28" spans="1:22" ht="20.100000000000001" customHeight="1">
      <c r="A28" s="32"/>
      <c r="B28" s="8"/>
      <c r="C28" s="38">
        <f t="shared" ref="C28:C37" si="3">C27+1</f>
        <v>3</v>
      </c>
      <c r="D28" s="329" t="s">
        <v>413</v>
      </c>
      <c r="E28" s="330"/>
      <c r="F28" s="330"/>
      <c r="G28" s="330"/>
      <c r="H28" s="330"/>
      <c r="I28" s="330"/>
      <c r="J28" s="330"/>
      <c r="K28" s="330"/>
      <c r="L28" s="330"/>
      <c r="M28" s="330"/>
      <c r="N28" s="331"/>
      <c r="O28" s="315" t="s">
        <v>415</v>
      </c>
      <c r="P28" s="316"/>
      <c r="Q28" s="316"/>
      <c r="R28" s="316"/>
      <c r="S28" s="316"/>
      <c r="T28" s="316"/>
      <c r="U28" s="316"/>
      <c r="V28" s="317"/>
    </row>
    <row r="29" spans="1:22" ht="20.100000000000001" customHeight="1">
      <c r="A29" s="32"/>
      <c r="B29" s="8"/>
      <c r="C29" s="38">
        <f t="shared" si="3"/>
        <v>4</v>
      </c>
      <c r="D29" s="329" t="s">
        <v>416</v>
      </c>
      <c r="E29" s="330"/>
      <c r="F29" s="330"/>
      <c r="G29" s="330"/>
      <c r="H29" s="330"/>
      <c r="I29" s="330"/>
      <c r="J29" s="330"/>
      <c r="K29" s="330"/>
      <c r="L29" s="330"/>
      <c r="M29" s="330"/>
      <c r="N29" s="331"/>
      <c r="O29" s="315" t="s">
        <v>414</v>
      </c>
      <c r="P29" s="316"/>
      <c r="Q29" s="316"/>
      <c r="R29" s="316"/>
      <c r="S29" s="316"/>
      <c r="T29" s="316"/>
      <c r="U29" s="316"/>
      <c r="V29" s="317"/>
    </row>
    <row r="30" spans="1:22" ht="20.100000000000001" customHeight="1">
      <c r="A30" s="32"/>
      <c r="B30" s="8"/>
      <c r="C30" s="38">
        <f t="shared" si="3"/>
        <v>5</v>
      </c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32"/>
      <c r="P30" s="333"/>
      <c r="Q30" s="333"/>
      <c r="R30" s="333"/>
      <c r="S30" s="333"/>
      <c r="T30" s="333"/>
      <c r="U30" s="333"/>
      <c r="V30" s="334"/>
    </row>
    <row r="31" spans="1:22" ht="20.100000000000001" customHeight="1">
      <c r="A31" s="32"/>
      <c r="B31" s="8"/>
      <c r="C31" s="38">
        <f t="shared" si="3"/>
        <v>6</v>
      </c>
      <c r="D31" s="293"/>
      <c r="E31" s="294"/>
      <c r="F31" s="294"/>
      <c r="G31" s="294"/>
      <c r="H31" s="294"/>
      <c r="I31" s="294"/>
      <c r="J31" s="294"/>
      <c r="K31" s="294"/>
      <c r="L31" s="294"/>
      <c r="M31" s="294"/>
      <c r="N31" s="295"/>
      <c r="O31" s="305"/>
      <c r="P31" s="305"/>
      <c r="Q31" s="305"/>
      <c r="R31" s="305"/>
      <c r="S31" s="305"/>
      <c r="T31" s="305"/>
      <c r="U31" s="305"/>
      <c r="V31" s="305"/>
    </row>
    <row r="32" spans="1:22" ht="20.100000000000001" customHeight="1">
      <c r="A32" s="32"/>
      <c r="B32" s="8"/>
      <c r="C32" s="38">
        <f t="shared" si="3"/>
        <v>7</v>
      </c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5"/>
      <c r="P32" s="305"/>
      <c r="Q32" s="305"/>
      <c r="R32" s="305"/>
      <c r="S32" s="305"/>
      <c r="T32" s="305"/>
      <c r="U32" s="305"/>
      <c r="V32" s="305"/>
    </row>
    <row r="33" spans="1:22" ht="20.100000000000001" customHeight="1">
      <c r="A33" s="32"/>
      <c r="B33" s="8"/>
      <c r="C33" s="38">
        <f t="shared" si="3"/>
        <v>8</v>
      </c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5"/>
      <c r="P33" s="305"/>
      <c r="Q33" s="305"/>
      <c r="R33" s="305"/>
      <c r="S33" s="305"/>
      <c r="T33" s="305"/>
      <c r="U33" s="305"/>
      <c r="V33" s="305"/>
    </row>
    <row r="34" spans="1:22" ht="20.100000000000001" customHeight="1">
      <c r="A34" s="32"/>
      <c r="B34" s="8"/>
      <c r="C34" s="38">
        <f t="shared" si="3"/>
        <v>9</v>
      </c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5"/>
      <c r="P34" s="305"/>
      <c r="Q34" s="305"/>
      <c r="R34" s="305"/>
      <c r="S34" s="305"/>
      <c r="T34" s="305"/>
      <c r="U34" s="305"/>
      <c r="V34" s="305"/>
    </row>
    <row r="35" spans="1:22" ht="20.100000000000001" customHeight="1">
      <c r="A35" s="35"/>
      <c r="B35" s="8"/>
      <c r="C35" s="38">
        <f t="shared" si="3"/>
        <v>10</v>
      </c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5"/>
      <c r="P35" s="305"/>
      <c r="Q35" s="305"/>
      <c r="R35" s="305"/>
      <c r="S35" s="305"/>
      <c r="T35" s="305"/>
      <c r="U35" s="305"/>
      <c r="V35" s="305"/>
    </row>
    <row r="36" spans="1:22" ht="20.100000000000001" customHeight="1">
      <c r="A36" s="35"/>
      <c r="B36" s="8"/>
      <c r="C36" s="38">
        <f t="shared" si="3"/>
        <v>11</v>
      </c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5"/>
      <c r="P36" s="305"/>
      <c r="Q36" s="305"/>
      <c r="R36" s="305"/>
      <c r="S36" s="305"/>
      <c r="T36" s="305"/>
      <c r="U36" s="305"/>
      <c r="V36" s="305"/>
    </row>
    <row r="37" spans="1:22" ht="20.100000000000001" customHeight="1">
      <c r="A37" s="35"/>
      <c r="B37" s="8"/>
      <c r="C37" s="38">
        <f t="shared" si="3"/>
        <v>12</v>
      </c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5"/>
      <c r="P37" s="305"/>
      <c r="Q37" s="305"/>
      <c r="R37" s="305"/>
      <c r="S37" s="305"/>
      <c r="T37" s="305"/>
      <c r="U37" s="305"/>
      <c r="V37" s="305"/>
    </row>
    <row r="38" spans="1:22" ht="20.100000000000001" customHeight="1">
      <c r="A38" s="35"/>
      <c r="B38" s="8"/>
      <c r="C38" s="37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5"/>
      <c r="P38" s="45"/>
      <c r="Q38" s="45"/>
      <c r="R38" s="45"/>
      <c r="S38" s="45"/>
      <c r="T38" s="45"/>
      <c r="U38" s="45"/>
      <c r="V38" s="45"/>
    </row>
  </sheetData>
  <mergeCells count="92">
    <mergeCell ref="D35:N35"/>
    <mergeCell ref="O35:V35"/>
    <mergeCell ref="D36:N36"/>
    <mergeCell ref="O36:V36"/>
    <mergeCell ref="D37:N37"/>
    <mergeCell ref="O37:V37"/>
    <mergeCell ref="D31:N31"/>
    <mergeCell ref="O31:V31"/>
    <mergeCell ref="D32:N32"/>
    <mergeCell ref="O32:V32"/>
    <mergeCell ref="D33:N33"/>
    <mergeCell ref="O33:V33"/>
    <mergeCell ref="D28:N28"/>
    <mergeCell ref="O28:V28"/>
    <mergeCell ref="D29:N29"/>
    <mergeCell ref="O29:V29"/>
    <mergeCell ref="D30:N30"/>
    <mergeCell ref="O30:V30"/>
    <mergeCell ref="D25:N25"/>
    <mergeCell ref="O25:V25"/>
    <mergeCell ref="D26:N26"/>
    <mergeCell ref="O26:V26"/>
    <mergeCell ref="D27:N27"/>
    <mergeCell ref="O27:V27"/>
    <mergeCell ref="O20:Q20"/>
    <mergeCell ref="R20:V20"/>
    <mergeCell ref="D21:K21"/>
    <mergeCell ref="L21:N21"/>
    <mergeCell ref="O21:Q21"/>
    <mergeCell ref="R21:V21"/>
    <mergeCell ref="D18:K18"/>
    <mergeCell ref="L18:N18"/>
    <mergeCell ref="O18:Q18"/>
    <mergeCell ref="R18:V18"/>
    <mergeCell ref="D19:K19"/>
    <mergeCell ref="L19:N19"/>
    <mergeCell ref="O19:Q19"/>
    <mergeCell ref="R19:V19"/>
    <mergeCell ref="L17:N17"/>
    <mergeCell ref="O17:Q17"/>
    <mergeCell ref="R17:V17"/>
    <mergeCell ref="D15:K16"/>
    <mergeCell ref="C15:C16"/>
    <mergeCell ref="D17:K17"/>
    <mergeCell ref="C13:T13"/>
    <mergeCell ref="L15:Q15"/>
    <mergeCell ref="L16:N16"/>
    <mergeCell ref="O16:Q16"/>
    <mergeCell ref="R15:V16"/>
    <mergeCell ref="S9:T9"/>
    <mergeCell ref="U9:V9"/>
    <mergeCell ref="S10:T10"/>
    <mergeCell ref="U10:V10"/>
    <mergeCell ref="S11:T11"/>
    <mergeCell ref="U11:V11"/>
    <mergeCell ref="U8:V8"/>
    <mergeCell ref="D10:N10"/>
    <mergeCell ref="D11:N11"/>
    <mergeCell ref="O6:P6"/>
    <mergeCell ref="Q6:R6"/>
    <mergeCell ref="S6:T6"/>
    <mergeCell ref="D9:N9"/>
    <mergeCell ref="O11:P11"/>
    <mergeCell ref="Q11:R11"/>
    <mergeCell ref="O9:P9"/>
    <mergeCell ref="Q9:R9"/>
    <mergeCell ref="O10:P10"/>
    <mergeCell ref="Q10:R10"/>
    <mergeCell ref="O8:P8"/>
    <mergeCell ref="Q8:R8"/>
    <mergeCell ref="S8:T8"/>
    <mergeCell ref="U6:V6"/>
    <mergeCell ref="O7:P7"/>
    <mergeCell ref="Q7:R7"/>
    <mergeCell ref="S7:T7"/>
    <mergeCell ref="U7:V7"/>
    <mergeCell ref="C2:T2"/>
    <mergeCell ref="D34:N34"/>
    <mergeCell ref="O34:V34"/>
    <mergeCell ref="C23:T23"/>
    <mergeCell ref="D20:K20"/>
    <mergeCell ref="L20:N20"/>
    <mergeCell ref="O4:P5"/>
    <mergeCell ref="Q4:R5"/>
    <mergeCell ref="S4:V4"/>
    <mergeCell ref="S5:T5"/>
    <mergeCell ref="U5:V5"/>
    <mergeCell ref="C4:C5"/>
    <mergeCell ref="D4:N5"/>
    <mergeCell ref="D6:N6"/>
    <mergeCell ref="D7:N7"/>
    <mergeCell ref="D8:N8"/>
  </mergeCells>
  <pageMargins left="0.7" right="0.7" top="0.75" bottom="0.75" header="0.3" footer="0.3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22" zoomScaleNormal="100" workbookViewId="0">
      <selection activeCell="D31" sqref="D31:S31"/>
    </sheetView>
  </sheetViews>
  <sheetFormatPr defaultColWidth="3.625" defaultRowHeight="20.100000000000001" customHeight="1"/>
  <cols>
    <col min="1" max="16384" width="3.625" style="33"/>
  </cols>
  <sheetData>
    <row r="1" spans="1:22" ht="20.100000000000001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8">
        <v>4</v>
      </c>
    </row>
    <row r="2" spans="1:22" ht="20.100000000000001" customHeight="1">
      <c r="A2" s="46"/>
      <c r="B2" s="287" t="s">
        <v>621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</row>
    <row r="3" spans="1:22" ht="20.100000000000001" customHeight="1">
      <c r="A3" s="8"/>
      <c r="B3" s="35"/>
      <c r="C3" s="298" t="s">
        <v>622</v>
      </c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35"/>
      <c r="O3" s="35"/>
      <c r="P3" s="35"/>
      <c r="Q3" s="35"/>
      <c r="R3" s="35"/>
      <c r="S3" s="35"/>
      <c r="T3" s="35"/>
      <c r="U3" s="35"/>
      <c r="V3" s="35"/>
    </row>
    <row r="4" spans="1:22" ht="9.9499999999999993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20.100000000000001" customHeight="1">
      <c r="A5" s="8"/>
      <c r="B5" s="30"/>
      <c r="C5" s="49" t="s">
        <v>65</v>
      </c>
      <c r="D5" s="288" t="s">
        <v>71</v>
      </c>
      <c r="E5" s="288"/>
      <c r="F5" s="288"/>
      <c r="G5" s="288" t="s">
        <v>72</v>
      </c>
      <c r="H5" s="288"/>
      <c r="I5" s="288"/>
      <c r="J5" s="288"/>
      <c r="K5" s="288"/>
      <c r="L5" s="288"/>
      <c r="M5" s="288"/>
      <c r="N5" s="288"/>
      <c r="O5" s="288"/>
      <c r="P5" s="288"/>
      <c r="Q5" s="289" t="s">
        <v>92</v>
      </c>
      <c r="R5" s="289"/>
      <c r="S5" s="289"/>
      <c r="T5" s="289" t="s">
        <v>93</v>
      </c>
      <c r="U5" s="289"/>
      <c r="V5" s="289"/>
    </row>
    <row r="6" spans="1:22" ht="20.100000000000001" customHeight="1">
      <c r="A6" s="8"/>
      <c r="B6" s="30"/>
      <c r="C6" s="39">
        <v>1</v>
      </c>
      <c r="D6" s="335" t="s">
        <v>346</v>
      </c>
      <c r="E6" s="336"/>
      <c r="F6" s="337"/>
      <c r="G6" s="305" t="s">
        <v>347</v>
      </c>
      <c r="H6" s="305"/>
      <c r="I6" s="305"/>
      <c r="J6" s="305"/>
      <c r="K6" s="305"/>
      <c r="L6" s="305"/>
      <c r="M6" s="305"/>
      <c r="N6" s="305"/>
      <c r="O6" s="305"/>
      <c r="P6" s="305"/>
      <c r="Q6" s="312" t="s">
        <v>358</v>
      </c>
      <c r="R6" s="312"/>
      <c r="S6" s="312"/>
      <c r="T6" s="312">
        <v>20</v>
      </c>
      <c r="U6" s="312"/>
      <c r="V6" s="312"/>
    </row>
    <row r="7" spans="1:22" ht="20.100000000000001" customHeight="1">
      <c r="A7" s="8"/>
      <c r="B7" s="30"/>
      <c r="C7" s="39">
        <f>C6+1</f>
        <v>2</v>
      </c>
      <c r="D7" s="335" t="s">
        <v>351</v>
      </c>
      <c r="E7" s="336"/>
      <c r="F7" s="337"/>
      <c r="G7" s="305" t="s">
        <v>353</v>
      </c>
      <c r="H7" s="305"/>
      <c r="I7" s="305"/>
      <c r="J7" s="305"/>
      <c r="K7" s="305"/>
      <c r="L7" s="305"/>
      <c r="M7" s="305"/>
      <c r="N7" s="305"/>
      <c r="O7" s="305"/>
      <c r="P7" s="305"/>
      <c r="Q7" s="312" t="s">
        <v>358</v>
      </c>
      <c r="R7" s="312"/>
      <c r="S7" s="312"/>
      <c r="T7" s="312">
        <v>31</v>
      </c>
      <c r="U7" s="312"/>
      <c r="V7" s="312"/>
    </row>
    <row r="8" spans="1:22" ht="20.100000000000001" customHeight="1">
      <c r="A8" s="8"/>
      <c r="B8" s="30"/>
      <c r="C8" s="39">
        <f t="shared" ref="C8:C17" si="0">C7+1</f>
        <v>3</v>
      </c>
      <c r="D8" s="338"/>
      <c r="E8" s="339"/>
      <c r="F8" s="340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4"/>
      <c r="R8" s="314"/>
      <c r="S8" s="314"/>
      <c r="T8" s="314"/>
      <c r="U8" s="314"/>
      <c r="V8" s="314"/>
    </row>
    <row r="9" spans="1:22" ht="20.100000000000001" customHeight="1">
      <c r="A9" s="8"/>
      <c r="B9" s="30"/>
      <c r="C9" s="39">
        <f t="shared" si="0"/>
        <v>4</v>
      </c>
      <c r="D9" s="335"/>
      <c r="E9" s="336"/>
      <c r="F9" s="337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12"/>
      <c r="R9" s="312"/>
      <c r="S9" s="312"/>
      <c r="T9" s="312"/>
      <c r="U9" s="312"/>
      <c r="V9" s="312"/>
    </row>
    <row r="10" spans="1:22" ht="20.100000000000001" customHeight="1">
      <c r="A10" s="8"/>
      <c r="B10" s="30"/>
      <c r="C10" s="39">
        <f t="shared" si="0"/>
        <v>5</v>
      </c>
      <c r="D10" s="335"/>
      <c r="E10" s="336"/>
      <c r="F10" s="337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12"/>
      <c r="R10" s="312"/>
      <c r="S10" s="312"/>
      <c r="T10" s="312"/>
      <c r="U10" s="312"/>
      <c r="V10" s="312"/>
    </row>
    <row r="11" spans="1:22" ht="20.100000000000001" customHeight="1">
      <c r="A11" s="8"/>
      <c r="B11" s="30"/>
      <c r="C11" s="39">
        <f t="shared" si="0"/>
        <v>6</v>
      </c>
      <c r="D11" s="335"/>
      <c r="E11" s="336"/>
      <c r="F11" s="337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12"/>
      <c r="R11" s="312"/>
      <c r="S11" s="312"/>
      <c r="T11" s="312"/>
      <c r="U11" s="312"/>
      <c r="V11" s="312"/>
    </row>
    <row r="12" spans="1:22" ht="20.100000000000001" customHeight="1">
      <c r="A12" s="8"/>
      <c r="B12" s="30"/>
      <c r="C12" s="39">
        <f t="shared" si="0"/>
        <v>7</v>
      </c>
      <c r="D12" s="335"/>
      <c r="E12" s="336"/>
      <c r="F12" s="337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12"/>
      <c r="R12" s="312"/>
      <c r="S12" s="312"/>
      <c r="T12" s="312"/>
      <c r="U12" s="312"/>
      <c r="V12" s="312"/>
    </row>
    <row r="13" spans="1:22" ht="20.100000000000001" customHeight="1">
      <c r="A13" s="8"/>
      <c r="B13" s="30"/>
      <c r="C13" s="39">
        <f t="shared" si="0"/>
        <v>8</v>
      </c>
      <c r="D13" s="335"/>
      <c r="E13" s="336"/>
      <c r="F13" s="337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12"/>
      <c r="R13" s="312"/>
      <c r="S13" s="312"/>
      <c r="T13" s="312"/>
      <c r="U13" s="312"/>
      <c r="V13" s="312"/>
    </row>
    <row r="14" spans="1:22" ht="20.100000000000001" customHeight="1">
      <c r="A14" s="8"/>
      <c r="B14" s="30"/>
      <c r="C14" s="39">
        <f t="shared" si="0"/>
        <v>9</v>
      </c>
      <c r="D14" s="335"/>
      <c r="E14" s="336"/>
      <c r="F14" s="337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12"/>
      <c r="R14" s="312"/>
      <c r="S14" s="312"/>
      <c r="T14" s="312"/>
      <c r="U14" s="312"/>
      <c r="V14" s="312"/>
    </row>
    <row r="15" spans="1:22" ht="20.100000000000001" customHeight="1">
      <c r="A15" s="8"/>
      <c r="B15" s="30"/>
      <c r="C15" s="39">
        <f t="shared" si="0"/>
        <v>10</v>
      </c>
      <c r="D15" s="335"/>
      <c r="E15" s="336"/>
      <c r="F15" s="337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12"/>
      <c r="R15" s="312"/>
      <c r="S15" s="312"/>
      <c r="T15" s="312"/>
      <c r="U15" s="312"/>
      <c r="V15" s="312"/>
    </row>
    <row r="16" spans="1:22" ht="20.100000000000001" customHeight="1">
      <c r="A16" s="8"/>
      <c r="B16" s="30"/>
      <c r="C16" s="39">
        <f t="shared" si="0"/>
        <v>11</v>
      </c>
      <c r="D16" s="338" t="str">
        <f>IF('02'!D32="","",'02'!D32)</f>
        <v/>
      </c>
      <c r="E16" s="339"/>
      <c r="F16" s="340"/>
      <c r="G16" s="311" t="str">
        <f>IF('02'!G32="","",'02'!G32)</f>
        <v/>
      </c>
      <c r="H16" s="311"/>
      <c r="I16" s="311"/>
      <c r="J16" s="311"/>
      <c r="K16" s="311"/>
      <c r="L16" s="311"/>
      <c r="M16" s="311"/>
      <c r="N16" s="311"/>
      <c r="O16" s="311"/>
      <c r="P16" s="311"/>
      <c r="Q16" s="314" t="str">
        <f>IF('02'!O32="","",'02'!O32)</f>
        <v/>
      </c>
      <c r="R16" s="314"/>
      <c r="S16" s="314"/>
      <c r="T16" s="312"/>
      <c r="U16" s="312"/>
      <c r="V16" s="312"/>
    </row>
    <row r="17" spans="1:22" ht="20.100000000000001" customHeight="1">
      <c r="A17" s="32"/>
      <c r="B17" s="30"/>
      <c r="C17" s="39">
        <f t="shared" si="0"/>
        <v>12</v>
      </c>
      <c r="D17" s="338" t="str">
        <f>IF('02'!D33="","",'02'!D33)</f>
        <v/>
      </c>
      <c r="E17" s="339"/>
      <c r="F17" s="340"/>
      <c r="G17" s="311" t="str">
        <f>IF('02'!G33="","",'02'!G33)</f>
        <v/>
      </c>
      <c r="H17" s="311"/>
      <c r="I17" s="311"/>
      <c r="J17" s="311"/>
      <c r="K17" s="311"/>
      <c r="L17" s="311"/>
      <c r="M17" s="311"/>
      <c r="N17" s="311"/>
      <c r="O17" s="311"/>
      <c r="P17" s="311"/>
      <c r="Q17" s="314" t="str">
        <f>IF('02'!O33="","",'02'!O33)</f>
        <v/>
      </c>
      <c r="R17" s="314"/>
      <c r="S17" s="314"/>
      <c r="T17" s="312"/>
      <c r="U17" s="312"/>
      <c r="V17" s="312"/>
    </row>
    <row r="18" spans="1:22" ht="20.100000000000001" customHeight="1">
      <c r="A18" s="32"/>
      <c r="B18" s="8"/>
      <c r="C18" s="3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8"/>
      <c r="P18" s="48"/>
      <c r="Q18" s="48"/>
      <c r="R18" s="48"/>
      <c r="S18" s="48"/>
      <c r="T18" s="48"/>
      <c r="U18" s="48"/>
      <c r="V18" s="48"/>
    </row>
    <row r="19" spans="1:22" ht="20.100000000000001" customHeight="1">
      <c r="A19" s="8"/>
      <c r="B19" s="8"/>
      <c r="C19" s="298" t="s">
        <v>623</v>
      </c>
      <c r="D19" s="298"/>
      <c r="E19" s="298"/>
      <c r="F19" s="298"/>
      <c r="G19" s="298"/>
      <c r="H19" s="298"/>
      <c r="I19" s="268">
        <v>6</v>
      </c>
      <c r="J19" s="268"/>
      <c r="K19" s="298" t="s">
        <v>94</v>
      </c>
      <c r="L19" s="298"/>
      <c r="M19" s="298"/>
      <c r="N19" s="47"/>
      <c r="O19" s="48"/>
      <c r="P19" s="48"/>
      <c r="Q19" s="48"/>
      <c r="R19" s="48"/>
      <c r="S19" s="48"/>
      <c r="T19" s="48"/>
      <c r="U19" s="48"/>
      <c r="V19" s="48"/>
    </row>
    <row r="20" spans="1:22" ht="9.9499999999999993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20.100000000000001" customHeight="1">
      <c r="A21" s="8"/>
      <c r="B21" s="8"/>
      <c r="C21" s="50" t="s">
        <v>65</v>
      </c>
      <c r="D21" s="302" t="s">
        <v>96</v>
      </c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 t="s">
        <v>95</v>
      </c>
      <c r="U21" s="302"/>
      <c r="V21" s="302"/>
    </row>
    <row r="22" spans="1:22" ht="20.100000000000001" customHeight="1">
      <c r="A22" s="32"/>
      <c r="B22" s="8"/>
      <c r="C22" s="38">
        <v>1</v>
      </c>
      <c r="D22" s="293" t="s">
        <v>449</v>
      </c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5"/>
      <c r="T22" s="296" t="s">
        <v>450</v>
      </c>
      <c r="U22" s="303"/>
      <c r="V22" s="297"/>
    </row>
    <row r="23" spans="1:22" ht="20.100000000000001" customHeight="1">
      <c r="A23" s="32"/>
      <c r="B23" s="8"/>
      <c r="C23" s="38">
        <f>C22+1</f>
        <v>2</v>
      </c>
      <c r="D23" s="293" t="s">
        <v>451</v>
      </c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5"/>
      <c r="T23" s="296" t="s">
        <v>359</v>
      </c>
      <c r="U23" s="303"/>
      <c r="V23" s="297"/>
    </row>
    <row r="24" spans="1:22" ht="20.100000000000001" customHeight="1">
      <c r="A24" s="32"/>
      <c r="B24" s="8"/>
      <c r="C24" s="38">
        <f t="shared" ref="C24:C36" si="1">C23+1</f>
        <v>3</v>
      </c>
      <c r="D24" s="293" t="s">
        <v>360</v>
      </c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5"/>
      <c r="T24" s="296" t="s">
        <v>452</v>
      </c>
      <c r="U24" s="303"/>
      <c r="V24" s="297"/>
    </row>
    <row r="25" spans="1:22" ht="20.100000000000001" customHeight="1">
      <c r="A25" s="32"/>
      <c r="B25" s="8"/>
      <c r="C25" s="38">
        <f t="shared" si="1"/>
        <v>4</v>
      </c>
      <c r="D25" s="293" t="s">
        <v>361</v>
      </c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5"/>
      <c r="T25" s="296" t="s">
        <v>363</v>
      </c>
      <c r="U25" s="303"/>
      <c r="V25" s="297"/>
    </row>
    <row r="26" spans="1:22" ht="20.100000000000001" customHeight="1">
      <c r="A26" s="32"/>
      <c r="B26" s="8"/>
      <c r="C26" s="38">
        <f t="shared" si="1"/>
        <v>5</v>
      </c>
      <c r="D26" s="293" t="s">
        <v>362</v>
      </c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5"/>
      <c r="T26" s="296" t="s">
        <v>363</v>
      </c>
      <c r="U26" s="303"/>
      <c r="V26" s="297"/>
    </row>
    <row r="27" spans="1:22" ht="20.100000000000001" customHeight="1">
      <c r="A27" s="32"/>
      <c r="B27" s="8"/>
      <c r="C27" s="38">
        <f t="shared" si="1"/>
        <v>6</v>
      </c>
      <c r="D27" s="293" t="s">
        <v>453</v>
      </c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5"/>
      <c r="T27" s="296" t="s">
        <v>452</v>
      </c>
      <c r="U27" s="303"/>
      <c r="V27" s="297"/>
    </row>
    <row r="28" spans="1:22" ht="20.100000000000001" customHeight="1">
      <c r="A28" s="32"/>
      <c r="B28" s="8"/>
      <c r="C28" s="38">
        <f t="shared" si="1"/>
        <v>7</v>
      </c>
      <c r="D28" s="293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5"/>
      <c r="T28" s="296"/>
      <c r="U28" s="303"/>
      <c r="V28" s="297"/>
    </row>
    <row r="29" spans="1:22" ht="20.100000000000001" customHeight="1">
      <c r="A29" s="32"/>
      <c r="B29" s="8"/>
      <c r="C29" s="38">
        <f t="shared" si="1"/>
        <v>8</v>
      </c>
      <c r="D29" s="293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5"/>
      <c r="T29" s="296"/>
      <c r="U29" s="303"/>
      <c r="V29" s="297"/>
    </row>
    <row r="30" spans="1:22" ht="20.100000000000001" customHeight="1">
      <c r="A30" s="32"/>
      <c r="B30" s="8"/>
      <c r="C30" s="38">
        <f t="shared" si="1"/>
        <v>9</v>
      </c>
      <c r="D30" s="293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5"/>
      <c r="T30" s="296"/>
      <c r="U30" s="303"/>
      <c r="V30" s="297"/>
    </row>
    <row r="31" spans="1:22" ht="20.100000000000001" customHeight="1">
      <c r="A31" s="32"/>
      <c r="B31" s="8"/>
      <c r="C31" s="38">
        <f t="shared" si="1"/>
        <v>10</v>
      </c>
      <c r="D31" s="293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5"/>
      <c r="T31" s="296"/>
      <c r="U31" s="303"/>
      <c r="V31" s="297"/>
    </row>
    <row r="32" spans="1:22" ht="20.100000000000001" customHeight="1">
      <c r="A32" s="32"/>
      <c r="B32" s="8"/>
      <c r="C32" s="38">
        <f t="shared" si="1"/>
        <v>11</v>
      </c>
      <c r="D32" s="293"/>
      <c r="E32" s="294"/>
      <c r="F32" s="294"/>
      <c r="G32" s="294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5"/>
      <c r="T32" s="296"/>
      <c r="U32" s="303"/>
      <c r="V32" s="297"/>
    </row>
    <row r="33" spans="1:22" ht="20.100000000000001" customHeight="1">
      <c r="A33" s="8"/>
      <c r="B33" s="8"/>
      <c r="C33" s="38">
        <f t="shared" si="1"/>
        <v>12</v>
      </c>
      <c r="D33" s="293"/>
      <c r="E33" s="294"/>
      <c r="F33" s="294"/>
      <c r="G33" s="294"/>
      <c r="H33" s="294"/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5"/>
      <c r="T33" s="296"/>
      <c r="U33" s="303"/>
      <c r="V33" s="297"/>
    </row>
    <row r="34" spans="1:22" ht="20.100000000000001" customHeight="1">
      <c r="A34" s="8"/>
      <c r="B34" s="8"/>
      <c r="C34" s="38">
        <f>C33+1</f>
        <v>13</v>
      </c>
      <c r="D34" s="293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5"/>
      <c r="T34" s="296"/>
      <c r="U34" s="303"/>
      <c r="V34" s="297"/>
    </row>
    <row r="35" spans="1:22" ht="20.100000000000001" customHeight="1">
      <c r="A35" s="8"/>
      <c r="B35" s="8"/>
      <c r="C35" s="38">
        <f t="shared" si="1"/>
        <v>14</v>
      </c>
      <c r="D35" s="293"/>
      <c r="E35" s="294"/>
      <c r="F35" s="294"/>
      <c r="G35" s="294"/>
      <c r="H35" s="294"/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5"/>
      <c r="T35" s="296"/>
      <c r="U35" s="303"/>
      <c r="V35" s="297"/>
    </row>
    <row r="36" spans="1:22" ht="20.100000000000001" customHeight="1">
      <c r="A36" s="8"/>
      <c r="B36" s="8"/>
      <c r="C36" s="38">
        <f t="shared" si="1"/>
        <v>15</v>
      </c>
      <c r="D36" s="293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5"/>
      <c r="T36" s="296"/>
      <c r="U36" s="303"/>
      <c r="V36" s="297"/>
    </row>
    <row r="37" spans="1:22" ht="20.100000000000001" customHeight="1">
      <c r="A37" s="8"/>
      <c r="B37" s="8"/>
      <c r="C37" s="37"/>
      <c r="D37" s="36"/>
      <c r="E37" s="36"/>
      <c r="F37" s="36"/>
      <c r="G37" s="36"/>
      <c r="H37" s="3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</sheetData>
  <mergeCells count="89">
    <mergeCell ref="D35:S35"/>
    <mergeCell ref="T35:V35"/>
    <mergeCell ref="D36:S36"/>
    <mergeCell ref="T36:V36"/>
    <mergeCell ref="D32:S32"/>
    <mergeCell ref="T32:V32"/>
    <mergeCell ref="D33:S33"/>
    <mergeCell ref="T33:V33"/>
    <mergeCell ref="D34:S34"/>
    <mergeCell ref="T34:V34"/>
    <mergeCell ref="D29:S29"/>
    <mergeCell ref="T29:V29"/>
    <mergeCell ref="D30:S30"/>
    <mergeCell ref="T30:V30"/>
    <mergeCell ref="D31:S31"/>
    <mergeCell ref="T31:V31"/>
    <mergeCell ref="D26:S26"/>
    <mergeCell ref="T26:V26"/>
    <mergeCell ref="D27:S27"/>
    <mergeCell ref="T27:V27"/>
    <mergeCell ref="D28:S28"/>
    <mergeCell ref="T28:V28"/>
    <mergeCell ref="D23:S23"/>
    <mergeCell ref="T23:V23"/>
    <mergeCell ref="D24:S24"/>
    <mergeCell ref="T24:V24"/>
    <mergeCell ref="D25:S25"/>
    <mergeCell ref="T25:V25"/>
    <mergeCell ref="G16:P16"/>
    <mergeCell ref="Q16:S16"/>
    <mergeCell ref="T16:V16"/>
    <mergeCell ref="G17:P17"/>
    <mergeCell ref="Q17:S17"/>
    <mergeCell ref="T17:V17"/>
    <mergeCell ref="G14:P14"/>
    <mergeCell ref="Q14:S14"/>
    <mergeCell ref="T14:V14"/>
    <mergeCell ref="G15:P15"/>
    <mergeCell ref="Q15:S15"/>
    <mergeCell ref="T15:V15"/>
    <mergeCell ref="G12:P12"/>
    <mergeCell ref="Q12:S12"/>
    <mergeCell ref="T12:V12"/>
    <mergeCell ref="G13:P13"/>
    <mergeCell ref="Q13:S13"/>
    <mergeCell ref="T13:V13"/>
    <mergeCell ref="T9:V9"/>
    <mergeCell ref="G10:P10"/>
    <mergeCell ref="Q10:S10"/>
    <mergeCell ref="T10:V10"/>
    <mergeCell ref="G11:P11"/>
    <mergeCell ref="Q11:S11"/>
    <mergeCell ref="T11:V11"/>
    <mergeCell ref="D21:S21"/>
    <mergeCell ref="T21:V21"/>
    <mergeCell ref="D22:S22"/>
    <mergeCell ref="T22:V22"/>
    <mergeCell ref="D17:F17"/>
    <mergeCell ref="C19:H19"/>
    <mergeCell ref="I19:J19"/>
    <mergeCell ref="K19:M19"/>
    <mergeCell ref="D15:F15"/>
    <mergeCell ref="D16:F16"/>
    <mergeCell ref="D13:F13"/>
    <mergeCell ref="D14:F14"/>
    <mergeCell ref="D11:F11"/>
    <mergeCell ref="D12:F12"/>
    <mergeCell ref="D9:F9"/>
    <mergeCell ref="D10:F10"/>
    <mergeCell ref="D8:F8"/>
    <mergeCell ref="G8:P8"/>
    <mergeCell ref="Q8:S8"/>
    <mergeCell ref="G9:P9"/>
    <mergeCell ref="Q9:S9"/>
    <mergeCell ref="T8:V8"/>
    <mergeCell ref="B2:V2"/>
    <mergeCell ref="C3:M3"/>
    <mergeCell ref="D5:F5"/>
    <mergeCell ref="G5:P5"/>
    <mergeCell ref="Q5:S5"/>
    <mergeCell ref="T5:V5"/>
    <mergeCell ref="D6:F6"/>
    <mergeCell ref="D7:F7"/>
    <mergeCell ref="G6:P6"/>
    <mergeCell ref="Q6:S6"/>
    <mergeCell ref="T6:V6"/>
    <mergeCell ref="G7:P7"/>
    <mergeCell ref="Q7:S7"/>
    <mergeCell ref="T7:V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22" zoomScaleNormal="100" workbookViewId="0">
      <selection activeCell="J27" sqref="J27:S27"/>
    </sheetView>
  </sheetViews>
  <sheetFormatPr defaultColWidth="3.625" defaultRowHeight="20.100000000000001" customHeight="1"/>
  <cols>
    <col min="1" max="16384" width="3.625" style="33"/>
  </cols>
  <sheetData>
    <row r="1" spans="1:22" ht="20.100000000000001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8">
        <v>5</v>
      </c>
    </row>
    <row r="2" spans="1:22" ht="20.100000000000001" customHeight="1">
      <c r="A2" s="46"/>
      <c r="B2" s="35"/>
      <c r="C2" s="298" t="s">
        <v>624</v>
      </c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8"/>
      <c r="B4" s="30"/>
      <c r="C4" s="288" t="s">
        <v>97</v>
      </c>
      <c r="D4" s="288"/>
      <c r="E4" s="288"/>
      <c r="F4" s="288" t="s">
        <v>98</v>
      </c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9" t="s">
        <v>99</v>
      </c>
      <c r="T4" s="289"/>
      <c r="U4" s="289"/>
      <c r="V4" s="289"/>
    </row>
    <row r="5" spans="1:22" ht="20.100000000000001" customHeight="1">
      <c r="A5" s="8"/>
      <c r="B5" s="30"/>
      <c r="C5" s="313">
        <v>1</v>
      </c>
      <c r="D5" s="313"/>
      <c r="E5" s="313"/>
      <c r="F5" s="341" t="s">
        <v>106</v>
      </c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12">
        <v>2</v>
      </c>
      <c r="T5" s="312"/>
      <c r="U5" s="312"/>
      <c r="V5" s="312"/>
    </row>
    <row r="6" spans="1:22" ht="20.100000000000001" customHeight="1">
      <c r="A6" s="8"/>
      <c r="B6" s="30"/>
      <c r="C6" s="313">
        <v>2</v>
      </c>
      <c r="D6" s="313"/>
      <c r="E6" s="313"/>
      <c r="F6" s="341" t="s">
        <v>364</v>
      </c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12">
        <v>1</v>
      </c>
      <c r="T6" s="312"/>
      <c r="U6" s="312"/>
      <c r="V6" s="312"/>
    </row>
    <row r="7" spans="1:22" ht="20.100000000000001" customHeight="1">
      <c r="A7" s="8"/>
      <c r="B7" s="30"/>
      <c r="C7" s="313">
        <v>3</v>
      </c>
      <c r="D7" s="313"/>
      <c r="E7" s="313"/>
      <c r="F7" s="341" t="s">
        <v>365</v>
      </c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12">
        <v>1</v>
      </c>
      <c r="T7" s="312"/>
      <c r="U7" s="312"/>
      <c r="V7" s="312"/>
    </row>
    <row r="8" spans="1:22" ht="20.100000000000001" customHeight="1">
      <c r="A8" s="8"/>
      <c r="B8" s="30"/>
      <c r="C8" s="313"/>
      <c r="D8" s="313"/>
      <c r="E8" s="313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12"/>
      <c r="T8" s="312"/>
      <c r="U8" s="312"/>
      <c r="V8" s="312"/>
    </row>
    <row r="9" spans="1:22" ht="20.100000000000001" customHeight="1">
      <c r="A9" s="8"/>
      <c r="B9" s="30"/>
      <c r="C9" s="313"/>
      <c r="D9" s="313"/>
      <c r="E9" s="313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12"/>
      <c r="T9" s="312"/>
      <c r="U9" s="312"/>
      <c r="V9" s="312"/>
    </row>
    <row r="10" spans="1:22" ht="20.100000000000001" customHeight="1">
      <c r="A10" s="8"/>
      <c r="B10" s="30"/>
      <c r="C10" s="313"/>
      <c r="D10" s="313"/>
      <c r="E10" s="313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12"/>
      <c r="T10" s="312"/>
      <c r="U10" s="312"/>
      <c r="V10" s="312"/>
    </row>
    <row r="11" spans="1:22" ht="20.100000000000001" customHeight="1">
      <c r="A11" s="8"/>
      <c r="B11" s="30"/>
      <c r="C11" s="51"/>
      <c r="D11" s="52"/>
      <c r="E11" s="52"/>
      <c r="F11" s="52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53"/>
      <c r="R11" s="53"/>
      <c r="S11" s="53"/>
      <c r="T11" s="53"/>
      <c r="U11" s="53"/>
      <c r="V11" s="53"/>
    </row>
    <row r="12" spans="1:22" ht="20.100000000000001" customHeight="1">
      <c r="A12" s="8"/>
      <c r="B12" s="30"/>
      <c r="C12" s="298" t="s">
        <v>625</v>
      </c>
      <c r="D12" s="298"/>
      <c r="E12" s="298"/>
      <c r="F12" s="298"/>
      <c r="G12" s="298"/>
      <c r="H12" s="298"/>
      <c r="I12" s="298"/>
      <c r="J12" s="342">
        <v>1</v>
      </c>
      <c r="K12" s="342"/>
      <c r="L12" s="8" t="s">
        <v>100</v>
      </c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9.9499999999999993" customHeight="1">
      <c r="A13" s="8"/>
      <c r="B13" s="30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0.100000000000001" customHeight="1">
      <c r="A14" s="8"/>
      <c r="B14" s="30"/>
      <c r="C14" s="288" t="s">
        <v>65</v>
      </c>
      <c r="D14" s="288"/>
      <c r="E14" s="288"/>
      <c r="F14" s="288" t="s">
        <v>98</v>
      </c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9" t="s">
        <v>92</v>
      </c>
      <c r="T14" s="289"/>
      <c r="U14" s="289"/>
      <c r="V14" s="289"/>
    </row>
    <row r="15" spans="1:22" ht="20.100000000000001" customHeight="1">
      <c r="A15" s="8"/>
      <c r="B15" s="30"/>
      <c r="C15" s="313">
        <v>1</v>
      </c>
      <c r="D15" s="313"/>
      <c r="E15" s="313"/>
      <c r="F15" s="341" t="s">
        <v>366</v>
      </c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12" t="s">
        <v>358</v>
      </c>
      <c r="T15" s="312"/>
      <c r="U15" s="312"/>
      <c r="V15" s="312"/>
    </row>
    <row r="16" spans="1:22" ht="20.100000000000001" customHeight="1">
      <c r="A16" s="32"/>
      <c r="B16" s="30"/>
      <c r="C16" s="313"/>
      <c r="D16" s="313"/>
      <c r="E16" s="313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12"/>
      <c r="T16" s="312"/>
      <c r="U16" s="312"/>
      <c r="V16" s="312"/>
    </row>
    <row r="17" spans="1:22" ht="20.100000000000001" customHeight="1">
      <c r="A17" s="32"/>
      <c r="B17" s="8"/>
      <c r="C17" s="318"/>
      <c r="D17" s="318"/>
      <c r="E17" s="318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12"/>
      <c r="T17" s="312"/>
      <c r="U17" s="312"/>
      <c r="V17" s="312"/>
    </row>
    <row r="18" spans="1:22" ht="20.100000000000001" customHeight="1">
      <c r="A18" s="8"/>
      <c r="B18" s="8"/>
      <c r="C18" s="318"/>
      <c r="D18" s="318"/>
      <c r="E18" s="318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12"/>
      <c r="T18" s="312"/>
      <c r="U18" s="312"/>
      <c r="V18" s="312"/>
    </row>
    <row r="19" spans="1:22" ht="20.100000000000001" customHeight="1">
      <c r="A19" s="8"/>
      <c r="B19" s="8"/>
      <c r="C19" s="318"/>
      <c r="D19" s="318"/>
      <c r="E19" s="318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12"/>
      <c r="T19" s="312"/>
      <c r="U19" s="312"/>
      <c r="V19" s="312"/>
    </row>
    <row r="20" spans="1:22" ht="20.100000000000001" customHeight="1">
      <c r="A20" s="32"/>
      <c r="B20" s="8"/>
      <c r="C20" s="37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0"/>
      <c r="U20" s="30"/>
      <c r="V20" s="30"/>
    </row>
    <row r="21" spans="1:22" ht="20.100000000000001" customHeight="1">
      <c r="A21" s="32"/>
      <c r="B21" s="8"/>
      <c r="C21" s="298" t="s">
        <v>626</v>
      </c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</row>
    <row r="22" spans="1:22" ht="9.9499999999999993" customHeight="1">
      <c r="A22" s="32"/>
      <c r="B22" s="8"/>
      <c r="C22" s="37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0"/>
      <c r="U22" s="30"/>
      <c r="V22" s="30"/>
    </row>
    <row r="23" spans="1:22" ht="20.100000000000001" customHeight="1">
      <c r="A23" s="32"/>
      <c r="B23" s="8"/>
      <c r="C23" s="43" t="s">
        <v>65</v>
      </c>
      <c r="D23" s="302" t="s">
        <v>101</v>
      </c>
      <c r="E23" s="302"/>
      <c r="F23" s="302"/>
      <c r="G23" s="302"/>
      <c r="H23" s="302"/>
      <c r="I23" s="302"/>
      <c r="J23" s="302" t="s">
        <v>98</v>
      </c>
      <c r="K23" s="302"/>
      <c r="L23" s="302"/>
      <c r="M23" s="302"/>
      <c r="N23" s="302"/>
      <c r="O23" s="302"/>
      <c r="P23" s="302"/>
      <c r="Q23" s="302"/>
      <c r="R23" s="302"/>
      <c r="S23" s="302"/>
      <c r="T23" s="288" t="s">
        <v>69</v>
      </c>
      <c r="U23" s="288"/>
      <c r="V23" s="288"/>
    </row>
    <row r="24" spans="1:22" ht="20.100000000000001" customHeight="1">
      <c r="A24" s="32"/>
      <c r="B24" s="8"/>
      <c r="C24" s="126">
        <v>1</v>
      </c>
      <c r="D24" s="293" t="s">
        <v>454</v>
      </c>
      <c r="E24" s="294"/>
      <c r="F24" s="294"/>
      <c r="G24" s="294"/>
      <c r="H24" s="294"/>
      <c r="I24" s="295"/>
      <c r="J24" s="293" t="s">
        <v>455</v>
      </c>
      <c r="K24" s="294"/>
      <c r="L24" s="294"/>
      <c r="M24" s="294"/>
      <c r="N24" s="294"/>
      <c r="O24" s="294"/>
      <c r="P24" s="294"/>
      <c r="Q24" s="294"/>
      <c r="R24" s="294"/>
      <c r="S24" s="295"/>
      <c r="T24" s="296">
        <v>1</v>
      </c>
      <c r="U24" s="303"/>
      <c r="V24" s="297"/>
    </row>
    <row r="25" spans="1:22" ht="20.100000000000001" customHeight="1">
      <c r="A25" s="32"/>
      <c r="B25" s="8"/>
      <c r="C25" s="126">
        <v>2</v>
      </c>
      <c r="D25" s="293" t="s">
        <v>456</v>
      </c>
      <c r="E25" s="294"/>
      <c r="F25" s="294"/>
      <c r="G25" s="294"/>
      <c r="H25" s="294"/>
      <c r="I25" s="295"/>
      <c r="J25" s="293" t="s">
        <v>457</v>
      </c>
      <c r="K25" s="294"/>
      <c r="L25" s="294"/>
      <c r="M25" s="294"/>
      <c r="N25" s="294"/>
      <c r="O25" s="294"/>
      <c r="P25" s="294"/>
      <c r="Q25" s="294"/>
      <c r="R25" s="294"/>
      <c r="S25" s="295"/>
      <c r="T25" s="296">
        <v>1</v>
      </c>
      <c r="U25" s="303"/>
      <c r="V25" s="297"/>
    </row>
    <row r="26" spans="1:22" ht="20.100000000000001" customHeight="1">
      <c r="A26" s="32"/>
      <c r="B26" s="8"/>
      <c r="C26" s="42"/>
      <c r="D26" s="293"/>
      <c r="E26" s="294"/>
      <c r="F26" s="294"/>
      <c r="G26" s="294"/>
      <c r="H26" s="294"/>
      <c r="I26" s="295"/>
      <c r="J26" s="293"/>
      <c r="K26" s="294"/>
      <c r="L26" s="294"/>
      <c r="M26" s="294"/>
      <c r="N26" s="294"/>
      <c r="O26" s="294"/>
      <c r="P26" s="294"/>
      <c r="Q26" s="294"/>
      <c r="R26" s="294"/>
      <c r="S26" s="295"/>
      <c r="T26" s="296"/>
      <c r="U26" s="303"/>
      <c r="V26" s="297"/>
    </row>
    <row r="27" spans="1:22" ht="20.100000000000001" customHeight="1">
      <c r="A27" s="32"/>
      <c r="B27" s="8"/>
      <c r="C27" s="42"/>
      <c r="D27" s="293"/>
      <c r="E27" s="294"/>
      <c r="F27" s="294"/>
      <c r="G27" s="294"/>
      <c r="H27" s="294"/>
      <c r="I27" s="295"/>
      <c r="J27" s="293"/>
      <c r="K27" s="294"/>
      <c r="L27" s="294"/>
      <c r="M27" s="294"/>
      <c r="N27" s="294"/>
      <c r="O27" s="294"/>
      <c r="P27" s="294"/>
      <c r="Q27" s="294"/>
      <c r="R27" s="294"/>
      <c r="S27" s="295"/>
      <c r="T27" s="296"/>
      <c r="U27" s="303"/>
      <c r="V27" s="297"/>
    </row>
    <row r="28" spans="1:22" ht="20.100000000000001" customHeight="1">
      <c r="A28" s="32"/>
      <c r="B28" s="8"/>
      <c r="C28" s="42"/>
      <c r="D28" s="293"/>
      <c r="E28" s="294"/>
      <c r="F28" s="294"/>
      <c r="G28" s="294"/>
      <c r="H28" s="294"/>
      <c r="I28" s="295"/>
      <c r="J28" s="293"/>
      <c r="K28" s="294"/>
      <c r="L28" s="294"/>
      <c r="M28" s="294"/>
      <c r="N28" s="294"/>
      <c r="O28" s="294"/>
      <c r="P28" s="294"/>
      <c r="Q28" s="294"/>
      <c r="R28" s="294"/>
      <c r="S28" s="295"/>
      <c r="T28" s="296"/>
      <c r="U28" s="303"/>
      <c r="V28" s="297"/>
    </row>
    <row r="29" spans="1:22" ht="20.100000000000001" customHeight="1">
      <c r="A29" s="32"/>
      <c r="B29" s="8"/>
      <c r="C29" s="42"/>
      <c r="D29" s="293"/>
      <c r="E29" s="294"/>
      <c r="F29" s="294"/>
      <c r="G29" s="294"/>
      <c r="H29" s="294"/>
      <c r="I29" s="295"/>
      <c r="J29" s="293"/>
      <c r="K29" s="294"/>
      <c r="L29" s="294"/>
      <c r="M29" s="294"/>
      <c r="N29" s="294"/>
      <c r="O29" s="294"/>
      <c r="P29" s="294"/>
      <c r="Q29" s="294"/>
      <c r="R29" s="294"/>
      <c r="S29" s="295"/>
      <c r="T29" s="296"/>
      <c r="U29" s="303"/>
      <c r="V29" s="297"/>
    </row>
    <row r="30" spans="1:22" ht="20.100000000000001" customHeight="1">
      <c r="A30" s="32"/>
      <c r="B30" s="8"/>
      <c r="C30" s="42"/>
      <c r="D30" s="293"/>
      <c r="E30" s="294"/>
      <c r="F30" s="294"/>
      <c r="G30" s="294"/>
      <c r="H30" s="294"/>
      <c r="I30" s="295"/>
      <c r="J30" s="293"/>
      <c r="K30" s="294"/>
      <c r="L30" s="294"/>
      <c r="M30" s="294"/>
      <c r="N30" s="294"/>
      <c r="O30" s="294"/>
      <c r="P30" s="294"/>
      <c r="Q30" s="294"/>
      <c r="R30" s="294"/>
      <c r="S30" s="295"/>
      <c r="T30" s="296"/>
      <c r="U30" s="303"/>
      <c r="V30" s="297"/>
    </row>
    <row r="31" spans="1:22" ht="20.100000000000001" customHeight="1">
      <c r="A31" s="8"/>
      <c r="B31" s="8"/>
      <c r="C31" s="42"/>
      <c r="D31" s="293"/>
      <c r="E31" s="294"/>
      <c r="F31" s="294"/>
      <c r="G31" s="294"/>
      <c r="H31" s="294"/>
      <c r="I31" s="295"/>
      <c r="J31" s="293"/>
      <c r="K31" s="294"/>
      <c r="L31" s="294"/>
      <c r="M31" s="294"/>
      <c r="N31" s="294"/>
      <c r="O31" s="294"/>
      <c r="P31" s="294"/>
      <c r="Q31" s="294"/>
      <c r="R31" s="294"/>
      <c r="S31" s="295"/>
      <c r="T31" s="296"/>
      <c r="U31" s="303"/>
      <c r="V31" s="297"/>
    </row>
    <row r="32" spans="1:22" ht="20.100000000000001" customHeight="1">
      <c r="A32" s="8"/>
      <c r="B32" s="8"/>
      <c r="C32" s="42"/>
      <c r="D32" s="293"/>
      <c r="E32" s="294"/>
      <c r="F32" s="294"/>
      <c r="G32" s="294"/>
      <c r="H32" s="294"/>
      <c r="I32" s="295"/>
      <c r="J32" s="293"/>
      <c r="K32" s="294"/>
      <c r="L32" s="294"/>
      <c r="M32" s="294"/>
      <c r="N32" s="294"/>
      <c r="O32" s="294"/>
      <c r="P32" s="294"/>
      <c r="Q32" s="294"/>
      <c r="R32" s="294"/>
      <c r="S32" s="295"/>
      <c r="T32" s="296"/>
      <c r="U32" s="303"/>
      <c r="V32" s="297"/>
    </row>
    <row r="33" spans="1:22" ht="20.100000000000001" customHeight="1">
      <c r="A33" s="8"/>
      <c r="B33" s="8"/>
      <c r="C33" s="42"/>
      <c r="D33" s="293"/>
      <c r="E33" s="294"/>
      <c r="F33" s="294"/>
      <c r="G33" s="294"/>
      <c r="H33" s="294"/>
      <c r="I33" s="295"/>
      <c r="J33" s="293"/>
      <c r="K33" s="294"/>
      <c r="L33" s="294"/>
      <c r="M33" s="294"/>
      <c r="N33" s="294"/>
      <c r="O33" s="294"/>
      <c r="P33" s="294"/>
      <c r="Q33" s="294"/>
      <c r="R33" s="294"/>
      <c r="S33" s="295"/>
      <c r="T33" s="296"/>
      <c r="U33" s="303"/>
      <c r="V33" s="297"/>
    </row>
    <row r="34" spans="1:22" ht="20.100000000000001" customHeight="1">
      <c r="A34" s="8"/>
      <c r="B34" s="8"/>
      <c r="C34" s="42"/>
      <c r="D34" s="293"/>
      <c r="E34" s="294"/>
      <c r="F34" s="294"/>
      <c r="G34" s="294"/>
      <c r="H34" s="294"/>
      <c r="I34" s="295"/>
      <c r="J34" s="293"/>
      <c r="K34" s="294"/>
      <c r="L34" s="294"/>
      <c r="M34" s="294"/>
      <c r="N34" s="294"/>
      <c r="O34" s="294"/>
      <c r="P34" s="294"/>
      <c r="Q34" s="294"/>
      <c r="R34" s="294"/>
      <c r="S34" s="295"/>
      <c r="T34" s="296"/>
      <c r="U34" s="303"/>
      <c r="V34" s="297"/>
    </row>
    <row r="35" spans="1:22" ht="20.100000000000001" customHeight="1">
      <c r="A35" s="8"/>
      <c r="B35" s="8"/>
      <c r="C35" s="42"/>
      <c r="D35" s="293"/>
      <c r="E35" s="294"/>
      <c r="F35" s="294"/>
      <c r="G35" s="294"/>
      <c r="H35" s="294"/>
      <c r="I35" s="295"/>
      <c r="J35" s="293"/>
      <c r="K35" s="294"/>
      <c r="L35" s="294"/>
      <c r="M35" s="294"/>
      <c r="N35" s="294"/>
      <c r="O35" s="294"/>
      <c r="P35" s="294"/>
      <c r="Q35" s="294"/>
      <c r="R35" s="294"/>
      <c r="S35" s="295"/>
      <c r="T35" s="296"/>
      <c r="U35" s="303"/>
      <c r="V35" s="297"/>
    </row>
  </sheetData>
  <mergeCells count="82">
    <mergeCell ref="C5:E5"/>
    <mergeCell ref="F5:R5"/>
    <mergeCell ref="S5:V5"/>
    <mergeCell ref="T26:V26"/>
    <mergeCell ref="T27:V27"/>
    <mergeCell ref="S6:V6"/>
    <mergeCell ref="C7:E7"/>
    <mergeCell ref="F7:R7"/>
    <mergeCell ref="S7:V7"/>
    <mergeCell ref="C8:E8"/>
    <mergeCell ref="F8:R8"/>
    <mergeCell ref="S8:V8"/>
    <mergeCell ref="C6:E6"/>
    <mergeCell ref="F6:R6"/>
    <mergeCell ref="S9:V9"/>
    <mergeCell ref="C10:E10"/>
    <mergeCell ref="T28:V28"/>
    <mergeCell ref="D26:I26"/>
    <mergeCell ref="J26:S26"/>
    <mergeCell ref="D27:I27"/>
    <mergeCell ref="J27:S27"/>
    <mergeCell ref="T35:V35"/>
    <mergeCell ref="C2:V2"/>
    <mergeCell ref="C4:E4"/>
    <mergeCell ref="F4:R4"/>
    <mergeCell ref="S4:V4"/>
    <mergeCell ref="T32:V32"/>
    <mergeCell ref="T33:V33"/>
    <mergeCell ref="T34:V34"/>
    <mergeCell ref="D32:I32"/>
    <mergeCell ref="J32:S32"/>
    <mergeCell ref="D33:I33"/>
    <mergeCell ref="J33:S33"/>
    <mergeCell ref="T29:V29"/>
    <mergeCell ref="T30:V30"/>
    <mergeCell ref="T31:V31"/>
    <mergeCell ref="D31:I31"/>
    <mergeCell ref="C9:E9"/>
    <mergeCell ref="F9:R9"/>
    <mergeCell ref="S15:V15"/>
    <mergeCell ref="C16:E16"/>
    <mergeCell ref="F16:R16"/>
    <mergeCell ref="S16:V16"/>
    <mergeCell ref="F10:R10"/>
    <mergeCell ref="S10:V10"/>
    <mergeCell ref="C14:E14"/>
    <mergeCell ref="F14:R14"/>
    <mergeCell ref="S14:V14"/>
    <mergeCell ref="C12:I12"/>
    <mergeCell ref="J12:K12"/>
    <mergeCell ref="C17:E17"/>
    <mergeCell ref="F17:R17"/>
    <mergeCell ref="S17:V17"/>
    <mergeCell ref="C15:E15"/>
    <mergeCell ref="F15:R15"/>
    <mergeCell ref="D25:I25"/>
    <mergeCell ref="J25:S25"/>
    <mergeCell ref="C18:E18"/>
    <mergeCell ref="F18:R18"/>
    <mergeCell ref="S18:V18"/>
    <mergeCell ref="T23:V23"/>
    <mergeCell ref="T24:V24"/>
    <mergeCell ref="T25:V25"/>
    <mergeCell ref="C19:E19"/>
    <mergeCell ref="F19:R19"/>
    <mergeCell ref="S19:V19"/>
    <mergeCell ref="C21:V21"/>
    <mergeCell ref="D23:I23"/>
    <mergeCell ref="J23:S23"/>
    <mergeCell ref="D24:I24"/>
    <mergeCell ref="J24:S24"/>
    <mergeCell ref="D34:I34"/>
    <mergeCell ref="J34:S34"/>
    <mergeCell ref="D35:I35"/>
    <mergeCell ref="J35:S35"/>
    <mergeCell ref="D28:I28"/>
    <mergeCell ref="J28:S28"/>
    <mergeCell ref="D29:I29"/>
    <mergeCell ref="J29:S29"/>
    <mergeCell ref="D30:I30"/>
    <mergeCell ref="J30:S30"/>
    <mergeCell ref="J31:S31"/>
  </mergeCells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23</vt:i4>
      </vt:variant>
    </vt:vector>
  </HeadingPairs>
  <TitlesOfParts>
    <vt:vector size="49" baseType="lpstr">
      <vt:lpstr>ปก</vt:lpstr>
      <vt:lpstr>คำนำ</vt:lpstr>
      <vt:lpstr>สารบัญ</vt:lpstr>
      <vt:lpstr>ประเมินตนเอง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ภาคผนวก ก</vt:lpstr>
      <vt:lpstr>ภาคผนวก ข</vt:lpstr>
      <vt:lpstr>List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คำนำ!Print_Area</vt:lpstr>
      <vt:lpstr>ปก!Print_Area</vt:lpstr>
      <vt:lpstr>'ภาคผนวก ก'!Print_Area</vt:lpstr>
      <vt:lpstr>สารบัญ!Print_Area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Admin</cp:lastModifiedBy>
  <cp:lastPrinted>2018-03-21T03:08:55Z</cp:lastPrinted>
  <dcterms:created xsi:type="dcterms:W3CDTF">2017-06-19T15:40:00Z</dcterms:created>
  <dcterms:modified xsi:type="dcterms:W3CDTF">2019-09-18T23:39:38Z</dcterms:modified>
</cp:coreProperties>
</file>