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ศรีสำโรง\ประกัน\"/>
    </mc:Choice>
  </mc:AlternateContent>
  <bookViews>
    <workbookView xWindow="0" yWindow="0" windowWidth="20490" windowHeight="7650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3" r:id="rId20"/>
    <sheet name="18" sheetId="24" r:id="rId21"/>
    <sheet name="19" sheetId="25" r:id="rId22"/>
    <sheet name="20" sheetId="26" r:id="rId23"/>
    <sheet name="ภาคผนวก" sheetId="27" r:id="rId24"/>
    <sheet name="รูปประกอบ1" sheetId="28" r:id="rId25"/>
    <sheet name="List" sheetId="10" state="hidden" r:id="rId26"/>
  </sheets>
  <definedNames>
    <definedName name="_xlnm.Print_Area" localSheetId="3">'01'!$A$1:$V$41</definedName>
    <definedName name="_xlnm.Print_Area" localSheetId="4">'02'!$A$1:$V$36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'07'!$A$1:$V$38</definedName>
    <definedName name="_xlnm.Print_Area" localSheetId="10">'08'!$A$1:$V$37</definedName>
    <definedName name="_xlnm.Print_Area" localSheetId="11">'09'!$A$1:$V$37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'14'!$A$1:$V$32</definedName>
    <definedName name="_xlnm.Print_Area" localSheetId="17">'15'!$A$1:$V$30</definedName>
    <definedName name="_xlnm.Print_Area" localSheetId="18">'16'!$A$1:$V$31</definedName>
    <definedName name="_xlnm.Print_Area" localSheetId="19">'17'!$A$1:$V$33</definedName>
    <definedName name="_xlnm.Print_Area" localSheetId="20">'18'!$A$1:$V$35</definedName>
    <definedName name="_xlnm.Print_Area" localSheetId="21">'19'!$A$1:$V$34</definedName>
    <definedName name="_xlnm.Print_Area" localSheetId="22">'20'!$A$1:$V$36</definedName>
    <definedName name="_xlnm.Print_Area" localSheetId="1">คำนำ!$A$1:$V$30</definedName>
    <definedName name="_xlnm.Print_Area" localSheetId="0">ปก!$A$1:$V$30</definedName>
    <definedName name="_xlnm.Print_Area" localSheetId="23">ภาคผนวก!$A$1:$V$36</definedName>
    <definedName name="_xlnm.Print_Area" localSheetId="24">รูปประกอบ1!$A$1:$V$36</definedName>
    <definedName name="_xlnm.Print_Area" localSheetId="2">สารบัญ!$A$1:$V$29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9" i="23" l="1"/>
  <c r="U9" i="23"/>
  <c r="T9" i="23"/>
  <c r="S9" i="23"/>
  <c r="R9" i="23"/>
  <c r="V18" i="22" l="1"/>
  <c r="U18" i="22"/>
  <c r="T18" i="22"/>
  <c r="S18" i="22"/>
  <c r="R18" i="22"/>
  <c r="S13" i="21"/>
  <c r="T13" i="21"/>
  <c r="U13" i="21"/>
  <c r="V13" i="21"/>
  <c r="R13" i="21"/>
  <c r="V14" i="20" l="1"/>
  <c r="U14" i="20"/>
  <c r="T14" i="20"/>
  <c r="S14" i="20"/>
  <c r="R14" i="20"/>
  <c r="C5" i="19"/>
  <c r="S38" i="18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35" i="15" s="1"/>
  <c r="T36" i="15" s="1"/>
  <c r="V8" i="15"/>
  <c r="V17" i="15"/>
  <c r="V7" i="15"/>
  <c r="C6" i="11" l="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Q16" i="8"/>
  <c r="Q17" i="8"/>
  <c r="G16" i="8"/>
  <c r="G17" i="8"/>
  <c r="D16" i="8"/>
  <c r="D17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2" i="7" l="1"/>
  <c r="C7" i="7"/>
  <c r="C8" i="7" s="1"/>
  <c r="C9" i="7" s="1"/>
  <c r="C10" i="7" s="1"/>
  <c r="C11" i="7" s="1"/>
  <c r="C3" i="6"/>
  <c r="S34" i="6"/>
  <c r="Q34" i="6"/>
  <c r="C23" i="6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S20" i="6"/>
  <c r="Q20" i="6"/>
  <c r="C9" i="6" l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U39" i="4" l="1"/>
  <c r="L39" i="4"/>
  <c r="O39" i="4"/>
  <c r="R39" i="4"/>
  <c r="I39" i="4"/>
  <c r="L40" i="4"/>
  <c r="C31" i="4"/>
  <c r="C32" i="4"/>
  <c r="C33" i="4" s="1"/>
  <c r="C34" i="4" s="1"/>
  <c r="C35" i="4" s="1"/>
  <c r="C36" i="4" s="1"/>
  <c r="C37" i="4" s="1"/>
  <c r="C38" i="4" s="1"/>
  <c r="C30" i="4"/>
  <c r="C25" i="4"/>
  <c r="R40" i="4" l="1"/>
  <c r="B12" i="2"/>
  <c r="B9" i="2"/>
  <c r="B8" i="2"/>
  <c r="O21" i="2"/>
  <c r="O20" i="2"/>
  <c r="V18" i="15"/>
  <c r="V19" i="15" s="1"/>
  <c r="O36" i="15" s="1"/>
</calcChain>
</file>

<file path=xl/sharedStrings.xml><?xml version="1.0" encoding="utf-8"?>
<sst xmlns="http://schemas.openxmlformats.org/spreadsheetml/2006/main" count="810" uniqueCount="511">
  <si>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</si>
  <si>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</si>
  <si>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</si>
  <si>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</si>
  <si>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</si>
  <si>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</si>
  <si>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</si>
  <si>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รายงานการประเมินตนเอง (Self Assessment Report : SAR) เป็นการประเมินการปฏิบัติหน้าที่ตาม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</si>
  <si>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</si>
  <si>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</si>
  <si>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</si>
  <si>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</si>
  <si>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</si>
  <si>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</si>
  <si>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</si>
  <si>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</si>
  <si>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</si>
  <si>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</si>
  <si>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</si>
  <si>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ตอนที่  1  ข้อมูลส่วนตัว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</si>
  <si>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</si>
  <si>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</si>
  <si>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</si>
  <si>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</si>
  <si>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</si>
  <si>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ตอนที่  2  ผลการดำเนินงานตามมาตรฐานการศึกษา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</si>
  <si>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</si>
  <si>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</si>
  <si>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</si>
  <si>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มาตรฐานที่  4  ระบบการประกันคุณภาพภายในที่มีประสิทธิผล</t>
  </si>
  <si>
    <t>ภาคผนวก</t>
  </si>
  <si>
    <t>รายงานการประเมินตนเอง  (SAR)</t>
  </si>
  <si>
    <t>ตอนที่  1  :  ข้อมูลส่วนตัว</t>
  </si>
  <si>
    <t>1.1  ข้อมูลทั่วไป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</si>
  <si>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</si>
  <si>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</si>
  <si>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</si>
  <si>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</si>
  <si>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</si>
  <si>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</si>
  <si>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</si>
  <si>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</si>
  <si>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</si>
  <si>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</si>
  <si>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</si>
  <si>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</si>
  <si>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</si>
  <si>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</si>
  <si>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</si>
  <si>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</si>
  <si>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</si>
  <si>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</si>
  <si>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</si>
  <si>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</si>
  <si>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</si>
  <si>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</si>
  <si>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</si>
  <si>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</si>
  <si>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</si>
  <si>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</si>
  <si>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</si>
  <si>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</si>
  <si>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</si>
  <si>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</si>
  <si>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</si>
  <si>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</si>
  <si>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</si>
  <si>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</si>
  <si>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</si>
  <si>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</si>
  <si>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</si>
  <si>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</si>
  <si>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</si>
  <si>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</si>
  <si>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</si>
  <si>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</si>
  <si>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</si>
  <si>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1.2   ข้อมูลการปฏิบัติหน้าที่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</si>
  <si>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</si>
  <si>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</si>
  <si>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</si>
  <si>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</si>
  <si>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</si>
  <si>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</si>
  <si>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</si>
  <si>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</si>
  <si>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</si>
  <si>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</si>
  <si>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</si>
  <si>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</si>
  <si>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</si>
  <si>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</si>
  <si>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1.2.3  ปฏิบัติหน้าที่ครูที่ปรึกษา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</si>
  <si>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</si>
  <si>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</si>
  <si>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</si>
  <si>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</si>
  <si>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</si>
  <si>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</si>
  <si>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</si>
  <si>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วิชาการ</t>
  </si>
  <si>
    <t>งานประกันคุณภาพ</t>
  </si>
  <si>
    <t>1.3  การจัดกิจกรรมการเรียนการสอน</t>
  </si>
  <si>
    <t>1.3.1  จัดทำแผนการจัดการเรียนรู้     ดังนี้</t>
  </si>
  <si>
    <t>ระดับชั้น</t>
  </si>
  <si>
    <t>จำนวนแผน</t>
  </si>
  <si>
    <t xml:space="preserve">1.3.2  ผลิตสื่อ / นวัตกรรม            </t>
  </si>
  <si>
    <t>ชิ้น     ได้แก่</t>
  </si>
  <si>
    <t>จำนวน (ชิ้น)</t>
  </si>
  <si>
    <t>ชื่อสื่อ/นวัตกรรม</t>
  </si>
  <si>
    <t>1.3.3  จัดทำหน่วยการเรียนรู้แบบบูรณาการ (สวนพฤกษศาสตร์, เศรษฐกิจพอเพียง) ได้แก่</t>
  </si>
  <si>
    <t>หน่วยที่</t>
  </si>
  <si>
    <t>เรื่อง</t>
  </si>
  <si>
    <t>จำนวนชั่วโมง</t>
  </si>
  <si>
    <t>1.3.4  จัดทำวิจัยในชั้นเรียน จำนวน</t>
  </si>
  <si>
    <t>เรื่อง    ได้แก่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</si>
  <si>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</si>
  <si>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ชื่อแหล่งเรียนรู้</t>
  </si>
  <si>
    <t>แหล่งเรียนรู้การเกษตร</t>
  </si>
  <si>
    <t>การเพาะเลี้ยงจิ้งหรีดในบ่อซีเมนต์</t>
  </si>
  <si>
    <t>1.3.6  เชิญวิทยากรภายนอกมาให้ความรู้แก่นักเรียน จำนวน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</si>
  <si>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</si>
  <si>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</si>
  <si>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</si>
  <si>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</si>
  <si>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 xml:space="preserve"> นางสาว</t>
  </si>
  <si>
    <t>การนวดแผนไทยเบื้องต้น</t>
  </si>
  <si>
    <t>ปรัชญาของเศรษฐกิจพอเพียง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</si>
  <si>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</si>
  <si>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</si>
  <si>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</si>
  <si>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</si>
  <si>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</si>
  <si>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</si>
  <si>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</si>
  <si>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</si>
  <si>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</si>
  <si>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</si>
  <si>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</si>
  <si>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</si>
  <si>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</si>
  <si>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</si>
  <si>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</si>
  <si>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</si>
  <si>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</si>
  <si>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</si>
  <si>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</si>
  <si>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</si>
  <si>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</si>
  <si>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</si>
  <si>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</si>
  <si>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</si>
  <si>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</si>
  <si>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</si>
  <si>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</si>
  <si>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</si>
  <si>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</si>
  <si>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</si>
  <si>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</si>
  <si>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</si>
  <si>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</si>
  <si>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</si>
  <si>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</si>
  <si>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</si>
  <si>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</si>
  <si>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</si>
  <si>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</si>
  <si>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</si>
  <si>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</si>
  <si>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</si>
  <si>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ศึกษาดูงาน   ฯลฯ) </t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</si>
  <si>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</si>
  <si>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สถานที่</t>
  </si>
  <si>
    <t>หน่วยงานที่จัด</t>
  </si>
  <si>
    <t>หลักฐาน</t>
  </si>
  <si>
    <t>คำสั่ง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</si>
  <si>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</si>
  <si>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</si>
  <si>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</si>
  <si>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</si>
  <si>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</si>
  <si>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ด้านสถานศึกษา / ครู / นักเรียน</t>
  </si>
  <si>
    <t>หน่วยงานที่มอบ</t>
  </si>
  <si>
    <t>ไม่เคยได้รับรางวัลใดๆ</t>
  </si>
  <si>
    <t>1.3.11  การได้รับเชิญเป็นวิทยากร/กรรมการตัดสินภายในและภายนอกสถานศึกษา</t>
  </si>
  <si>
    <t>รายการ/เรื่อง</t>
  </si>
  <si>
    <t>หน่วยงานที่เชิญ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</si>
  <si>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</si>
  <si>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</si>
  <si>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วิชา</t>
  </si>
  <si>
    <t>ผลการเรียน(คน)</t>
  </si>
  <si>
    <t>ร</t>
  </si>
  <si>
    <t>มส.</t>
  </si>
  <si>
    <t>ร้อยละนักเรียนที่ได้ 3 ขึ้นไป</t>
  </si>
  <si>
    <t>1.4.2  การปฏิบัติงานหน้าที่พิเศษ  ปรากฏผลดังนี้ (หลักฐานปรากฏในภาคผนวก)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</si>
  <si>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</si>
  <si>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</si>
  <si>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</si>
  <si>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</si>
  <si>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</si>
  <si>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</si>
  <si>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</si>
  <si>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</si>
  <si>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</si>
  <si>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</si>
  <si>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</si>
  <si>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</si>
  <si>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</si>
  <si>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</si>
  <si>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</si>
  <si>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</si>
  <si>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</si>
  <si>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</si>
  <si>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</si>
  <si>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</si>
  <si>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</si>
  <si>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</si>
  <si>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</si>
  <si>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</si>
  <si>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</si>
  <si>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</si>
  <si>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</si>
  <si>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</si>
  <si>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</si>
  <si>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</si>
  <si>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</si>
  <si>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</si>
  <si>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</si>
  <si>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</si>
  <si>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</si>
  <si>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</si>
  <si>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</si>
  <si>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</si>
  <si>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</si>
  <si>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</si>
  <si>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</si>
  <si>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</si>
  <si>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</si>
  <si>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</si>
  <si>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</si>
  <si>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</si>
  <si>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</si>
  <si>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</si>
  <si>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</si>
  <si>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</si>
  <si>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</si>
  <si>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</si>
  <si>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</si>
  <si>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</si>
  <si>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</si>
  <si>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</si>
  <si>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</si>
  <si>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</si>
  <si>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</si>
  <si>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</si>
  <si>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</si>
  <si>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</si>
  <si>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</si>
  <si>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</si>
  <si>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</si>
  <si>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</si>
  <si>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</si>
  <si>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</si>
  <si>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</si>
  <si>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</si>
  <si>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</si>
  <si>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</si>
  <si>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</si>
  <si>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</si>
  <si>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</si>
  <si>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</si>
  <si>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</si>
  <si>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</si>
  <si>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</si>
  <si>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</si>
  <si>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</si>
  <si>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</si>
  <si>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</si>
  <si>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</si>
  <si>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</si>
  <si>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</si>
  <si>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</si>
  <si>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</si>
  <si>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</si>
  <si>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</si>
  <si>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</si>
  <si>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</si>
  <si>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</si>
  <si>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</si>
  <si>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</si>
  <si>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</si>
  <si>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</si>
  <si>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</si>
  <si>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</si>
  <si>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ตอนที่ 2</t>
  </si>
  <si>
    <t>ผลการดำเนินงานตามมาตรฐานการศึกษา</t>
  </si>
  <si>
    <t xml:space="preserve">คำชี้แจง  </t>
  </si>
  <si>
    <r>
      <t xml:space="preserve">2. มาตรฐานที่ 1-4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</si>
  <si>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</si>
  <si>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</si>
  <si>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</si>
  <si>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</si>
  <si>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</si>
  <si>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</si>
  <si>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</si>
  <si>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</si>
  <si>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</si>
  <si>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</si>
  <si>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</si>
  <si>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1.2 ผู้เรียนมีความสามารถในด้านการสื่อสารทั้งภาษาไทย และภาษาอังกฤษ</t>
  </si>
  <si>
    <t>1.5 ผู้เรียนมีความคิดริเริ่ม  และสร้างสรรค์ผลงานด้วยความภาคภูมิใจ</t>
  </si>
  <si>
    <t>1.6 ผู้เรียนใช้เทคโนโลยีและการสื่อสารในการเรียนรู้และนำเสนอผลงาน</t>
  </si>
  <si>
    <t xml:space="preserve">1.9 ผู้เรียนมีส่วนร่วมในการอนุรักษ์ทรัพยากรธรรมชาติและสิ่งแวดล้อม 
     อย่างเป็นรูปธรรม     
</t>
  </si>
  <si>
    <t>1.8 ผู้เรียนมีความประพฤติด้านคุณธรรม  จริยธรรม  ค่านิยม  จิตสังคม และจิตสำนึกตามที่          โรงเรียนกำหนดปรากฏชัดเจน</t>
  </si>
  <si>
    <t>1.3 ผู้เรียนความสามารถในการคิดวิเคราะห์  คิดอย่างมีวิจารณญาณ  อภิปรายแลกเปลี่ยน            ความคิดเห็นและแก้ปัญหา</t>
  </si>
  <si>
    <t>1.4 ผู้เรียนมีความรู้ ทักษะและเจตคติที่ดี  พร้อมที่จะศึกษาต่อในระดับชั้นที่สูงขึ้นหรือมีวุฒิ           ภาวะทางอาชีพเหมาะสมกับช่วงวัย</t>
  </si>
  <si>
    <t>1.11 ผู้เรียนยอมรับเหตุผลความคิดเห็นของผู้อื่น และมีมนุษยสัมพันธ์ดี</t>
  </si>
  <si>
    <t>1.12 ผู้เรียนรู้และมีวิธีการป้องกันตนเองจากการล่อลวง ข่มเหงรังแก</t>
  </si>
  <si>
    <t xml:space="preserve">1.10 ผู้เรียนมีความภาคภูมิใจในท้องถิ่น ในความเป็นไทยและเห็นคุณค่าเกี่ยวกับภูมิปัญญาไทย  และแสดงออกได้อย่างเหมาะสมในชีวิตประจำวัน
</t>
  </si>
  <si>
    <t xml:space="preserve">1.13 ผู้เรียนไม่เพิกเฉยต่อการกระทำสิ่งที่ไม่ถูกต้อง  และอยู่ร่วมกันด้วยดีในครอบครัว
</t>
  </si>
  <si>
    <t>1.14 ผู้เรียนมีวิธีการรักษาสุขภาพของตนเองให้แข็งแรง</t>
  </si>
  <si>
    <t>1.15 ผู้เรียนรักษาอารมณ์และสุขภาพจิตให้ดีอยู่เสมอ</t>
  </si>
  <si>
    <t xml:space="preserve">1.16 ผู้เรียนมีความรู้สึกที่ดีต่ออาชีพสุจริตและหาความรู้เกี่ยวกับอาชีพที่ตนเองสนใจ
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</si>
  <si>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</si>
  <si>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</si>
  <si>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</si>
  <si>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</si>
  <si>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</si>
  <si>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</si>
  <si>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</si>
  <si>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</si>
  <si>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</si>
  <si>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</si>
  <si>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มาตรฐานที่ 2  กระบวนการบริหารและการจัดการของผู้บริหารสถานศึกษา</t>
  </si>
  <si>
    <t xml:space="preserve">2.1 สถานศึกษามีการกำหนดเป้าหมายวิสัยทัศน์ และพันธกิจตรงกับวัตถุประสงค์ของแผนการศึกษาชาติ และสอดคล้องกับความต้องการของชุมชน  ท้องถิ่นอย่างชัดเจน
</t>
  </si>
  <si>
    <t xml:space="preserve">2.2 สถานศึกษาพัฒนาวิชาการที่เน้นผู้เรียนทุกกลุ่มเป้าหมายทุกคนและดำเนินการอย่างเป็นรูปธรรม
</t>
  </si>
  <si>
    <t xml:space="preserve">2.3 สถานศึกษาพัฒนาครูและบุคลากรให้มีความเชี่ยวชาญทางวิชาชีพ  มีความรู้ความสามารถและทักษะตามมาตรฐานตำแหน่ง
</t>
  </si>
  <si>
    <t xml:space="preserve">2.4 สถานศึกษาบริหารจัดการข้อมูลสารสนเทศที่มีความถูกต้องครบถ้วนทันสมัย นำไปประยุกต์ใช้ได้  และดำเนินการอย่างเป็นระบบ
</t>
  </si>
  <si>
    <t xml:space="preserve">2.5 สถานศึกษาจัดสภาพแวดล้อมทางกายภาพและสังคมที่ดีและกระตุ้นให้ผู้เรียนใฝ่เรียนรู้ทั่วถึงทุกกลุ่มเป้าหมาย
</t>
  </si>
  <si>
    <t xml:space="preserve">2.6 ผู้เกี่ยวข้องทุกฝ่ายมีส่วนร่วมและมีเครือข่ายความร่วมมือในการร่วมรับผิดชอบต่อผลการจัดการศึกษาให้มีคุณภาพและได้มาตรฐาน
</t>
  </si>
  <si>
    <t xml:space="preserve">2.7 สถานศึกษากำกับ  ติดตามและประเมินผลการบริหารและการจัดการศึกษาอย่างเหมาะสม  ชัดเจนและเปิดโอกาสให้ผู้เกี่ยวข้องมีส่วนร่วม
</t>
  </si>
  <si>
    <t>สรุปผลการประเมินมาตรฐานที่ 2</t>
  </si>
  <si>
    <t xml:space="preserve"> - การประชุมผู้ปกครอง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</si>
  <si>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</si>
  <si>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</si>
  <si>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</si>
  <si>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 xml:space="preserve">3.1 ผู้เรียนมีส่วนร่วมในการวิเคราะห์ตนเอง  กำหนดเนื้อหาสาระกิจกรรมที่สอดคล้องกับความสนใจและความถนัดเป็นรายบุคคลอย่างเป็นรูปธรรมทั้งระบบ
</t>
  </si>
  <si>
    <t xml:space="preserve">3.2 เปิดโอกาสให้ผู้เรียนเรียนรู้โดยผ่านกระบวนการคิด ได้ปฏิบัติจริงด้วยวิธีการและแหล่งเรียนรู้ที่หลากหลาย  สรุปองค์ความรู้ และ สามารถนำไปใช้ในสถานการณ์ต่างๆ ได้เป็นอย่างดี
</t>
  </si>
  <si>
    <t xml:space="preserve">3.3 จัดกิจกรรมให้ผู้เรียนได้ฝึกทักษะ  แสดงออก  นำเสนอผลงานแสดงความคิดเห็น  คิดเป็น  รักการอ่าน  และแสวงหาความรู้จากสื่อเทคโนโลยีด้วยตนเองอย่างเป็นรูปธรรมและต่อเนื่อง
</t>
  </si>
  <si>
    <t xml:space="preserve">3.4 ผู้เรียนได้เรียนรู้โดยเชื่อมโยงบูรณาการสาระการเรียนรู้และทักษะด้านต่างๆ
</t>
  </si>
  <si>
    <t xml:space="preserve">3.5 ผู้เรียนได้เรียนรู้โดยใช้กระบวนการวิจัยอย่างเป็นรูปธรรม  และต่อเนื่อง
</t>
  </si>
  <si>
    <t xml:space="preserve">3.6 จัดกิจกรรมให้ผู้เรียนได้เรียนรู้จากแหล่งเรียนรู้และภูมิปัญญาท้องถิ่น  ในการจัดการเรียนการสอน
</t>
  </si>
  <si>
    <t xml:space="preserve">3.7 ชุมชนมีส่วนร่วมแสดงความคิดเป็นหรือร่วมจัดกิจกรรมการเรียนการสอนอย่างเป็นรูปธรรมและต่อเนื่อง
</t>
  </si>
  <si>
    <t xml:space="preserve">3.8 ประเมินผู้เรียนจากสภาพจริง
</t>
  </si>
  <si>
    <t xml:space="preserve">3.9 มีขั้นตอนตรวจสอบและประเมินอย่างเป็นระบบ
</t>
  </si>
  <si>
    <t xml:space="preserve">3.10 ใช้เครื่องมือและวิธีการวัดและประเมินผลที่เหมาะสมกับเป้าหมาย  และการจัดการเรียนการสอน
</t>
  </si>
  <si>
    <t xml:space="preserve">3.11 นักเรียนและผู้มีส่วนเกี่ยวข้อง มีส่วนร่วมในการวัดและประเมินผล
</t>
  </si>
  <si>
    <t xml:space="preserve">3.12 ให้ข้อมูลย้อนกลับแก่ผู้เรียน  และผู้เรียนนำไปพัฒนาตนเอง
</t>
  </si>
  <si>
    <t>มาตรฐานที่ 4  ระบบการประกันคุณภาพภายในที่มีประสิทธิผล</t>
  </si>
  <si>
    <t xml:space="preserve">4.1  สถานศึกษาจัดวางระบบการประกันคุณภาพภายในของสถานศึกษาที่ส่งผลต่อคุณภาพผู้เรียนอย่างเป็นรูปธรรม
</t>
  </si>
  <si>
    <t xml:space="preserve">4.2 มีขั้นตอนการประกันคุณภาพภายในชัดเจน  และมีความเป็นไปได้ในการปฏิบัติ
</t>
  </si>
  <si>
    <t xml:space="preserve">4.3 พ่อแม่  ผู้ปกครอง  คณะกรรมการสถานศึกษา  ชุมชน/ท้องถิ่น  และผู้มีส่วนเกี่ยวข้อง  มีความมั่นใจต่อระบบการบริหารและการจัดการของสถานศึกษา
</t>
  </si>
  <si>
    <t>สรุปผลการประเมินมาตรฐานที่ 3</t>
  </si>
  <si>
    <t>สรุปผลการประเมินมาตรฐานที่ 4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</si>
  <si>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</si>
  <si>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</si>
  <si>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</si>
  <si>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</si>
  <si>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</si>
  <si>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</si>
  <si>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</si>
  <si>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</si>
  <si>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</si>
  <si>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</si>
  <si>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</si>
  <si>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</si>
  <si>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จำนวนนักเรียนที่ประเมิน (คน)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</si>
  <si>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</si>
  <si>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</si>
  <si>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</si>
  <si>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</si>
  <si>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</si>
  <si>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</si>
  <si>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</si>
  <si>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</si>
  <si>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</si>
  <si>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</si>
  <si>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</si>
  <si>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</si>
  <si>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</si>
  <si>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</si>
  <si>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</si>
  <si>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</si>
  <si>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</si>
  <si>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</si>
  <si>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</si>
  <si>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</si>
  <si>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</si>
  <si>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</si>
  <si>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</si>
  <si>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</si>
  <si>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</si>
  <si>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</si>
  <si>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</si>
  <si>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</si>
  <si>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</si>
  <si>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</si>
  <si>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</si>
  <si>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>รูปภาพกิจกรรม…………….</t>
  </si>
  <si>
    <t>กิจกรรม……………………………………………………….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</si>
  <si>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</si>
  <si>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</si>
  <si>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</si>
  <si>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</si>
  <si>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สำนักงานเขตพื้นที่การศึกษามัธยมศึกษา เขต 38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</si>
  <si>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</si>
  <si>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</si>
  <si>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</si>
  <si>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</si>
  <si>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</si>
  <si>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</si>
  <si>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</si>
  <si>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</si>
  <si>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</si>
  <si>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</si>
  <si>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</si>
  <si>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</si>
  <si>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ม.1/3-1/6</t>
  </si>
  <si>
    <t>ค30201</t>
  </si>
  <si>
    <t>คณิตศาสตร์เพิ่มเติม 1</t>
  </si>
  <si>
    <t>ม.5/1-5/3</t>
  </si>
  <si>
    <t>ม.1/1-1/5</t>
  </si>
  <si>
    <t>ค21102</t>
  </si>
  <si>
    <t>ค30203</t>
  </si>
  <si>
    <t>คณิตศาสตร์ 2</t>
  </si>
  <si>
    <t>คณิตศาสตร์เพิ่มเติม 3</t>
  </si>
  <si>
    <t>ม.2</t>
  </si>
  <si>
    <r>
      <t>ชุมนุม</t>
    </r>
    <r>
      <rPr>
        <sz val="16"/>
        <color rgb="FFFF0000"/>
        <rFont val="TH SarabunPSK"/>
        <family val="2"/>
      </rPr>
      <t>คณิตคิดเลขเร็ว</t>
    </r>
  </si>
  <si>
    <t>มัธยมศึกษาปีที่ 5/3</t>
  </si>
  <si>
    <t>งานแนะแนว</t>
  </si>
  <si>
    <t>ม.1</t>
  </si>
  <si>
    <t>แบบฝึกทักษะคณิตศาสตร์เรื่องระบบจำนวนเต็ม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</si>
  <si>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</si>
  <si>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</si>
  <si>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แบบฝึกทักษะเรื่องตรรกศาสตร์เบื้องต้น</t>
  </si>
  <si>
    <t>แบบฝึกทักษะเรื่องระบบจำนวนจริง</t>
  </si>
  <si>
    <t>แบบฝึกทักษะเรื่องเมทริกซ์</t>
  </si>
  <si>
    <t>แบบฝึกทักษะเรื่องสมการเชิงเส้นตัวแปรเดียว</t>
  </si>
  <si>
    <t>1 เล่ม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</si>
  <si>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</si>
  <si>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</si>
  <si>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</si>
  <si>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</si>
  <si>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4-5 ส.ค. 2560</t>
  </si>
  <si>
    <t>ร.ร.ผดุงปัญญา</t>
  </si>
  <si>
    <t>สพม.38</t>
  </si>
  <si>
    <t>อบรมครูแนะแนวและครูที่ปรึกษา</t>
  </si>
  <si>
    <t>ม.5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</si>
  <si>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</si>
  <si>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</si>
  <si>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</si>
  <si>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</si>
  <si>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ปฏิบัติงาน</t>
  </si>
  <si>
    <t>4.  สอดคล้องกับผลการเรียนรู้</t>
  </si>
  <si>
    <t>1.7 ผู้เรียนแสวงหาความรู้ด้วยตนเองจากห้องสมุด   แหล่งเรียนรู้และสื่อต่างๆ รอบตัว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</si>
  <si>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</si>
  <si>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</si>
  <si>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</si>
  <si>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</si>
  <si>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</si>
  <si>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</si>
  <si>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</si>
  <si>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</si>
  <si>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</si>
  <si>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</si>
  <si>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</si>
  <si>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</si>
  <si>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</si>
  <si>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</si>
  <si>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</si>
  <si>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</si>
  <si>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</si>
  <si>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</si>
  <si>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</si>
  <si>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</si>
  <si>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</si>
  <si>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</si>
  <si>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</si>
  <si>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</si>
  <si>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</si>
  <si>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</si>
  <si>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</si>
  <si>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 xml:space="preserve">    ควรให้ผู้มีส่วนได้ส่วนเสียในการจัดการศึกษามีส่วน</t>
  </si>
  <si>
    <t>ในการประเมินผลการจัดการศึกษาประจำปี</t>
  </si>
  <si>
    <t>คุณภาพอย่างชัดเจน  มีการประกาศมาตรฐาน</t>
  </si>
  <si>
    <t>สถานศึกษาให้คุณครูรับทราบ</t>
  </si>
  <si>
    <t xml:space="preserve">   สถานศึกษามีการแต่งตั้งผู้รับผิดชอบงานประกัน</t>
  </si>
  <si>
    <t>- โครงการประกันคุณภาพภายใน</t>
  </si>
  <si>
    <t>- การประชุมชี้แจงการเปลี่ยนแปลงมาตรฐาน</t>
  </si>
  <si>
    <t xml:space="preserve">  สถานศึกษา</t>
  </si>
  <si>
    <t>- การประชุมคณะกรรมการสถานศึกษาขั้นพื้นฐาน</t>
  </si>
  <si>
    <t>- การประชุมผู้ปกครองนักเรียน</t>
  </si>
  <si>
    <t>ม.1/1</t>
  </si>
  <si>
    <t>ม.5/1</t>
  </si>
  <si>
    <t>ม.5/2</t>
  </si>
  <si>
    <t>ม.5/3</t>
  </si>
  <si>
    <t>นางสาววิมลรัตน์    บุญคง</t>
  </si>
  <si>
    <t>นางสาวอัมพวัน   ด่วนเดิน</t>
  </si>
  <si>
    <t>นายมนตรี    คงเจริญ</t>
  </si>
  <si>
    <t>ผู้อำนวยการโรงเรียนศรีสำโรงชนูปถัมภ์</t>
  </si>
  <si>
    <t>ลาคลอด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</si>
</sst>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1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43" fontId="4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 shrinkToFi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center" vertical="center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90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textRotation="90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7</xdr:col>
      <xdr:colOff>245269</xdr:colOff>
      <xdr:row>10</xdr:row>
      <xdr:rowOff>38101</xdr:rowOff>
    </xdr:from>
    <xdr:to>
      <xdr:col>14</xdr:col>
      <xdr:colOff>47624</xdr:colOff>
      <xdr:row>20</xdr:row>
      <xdr:rowOff>209551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5" b="8642"/>
        <a:stretch/>
      </xdr:blipFill>
      <xdr:spPr>
        <a:xfrm>
          <a:off x="2178844" y="3162301"/>
          <a:ext cx="1735930" cy="264795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180976</xdr:colOff>
      <xdr:row>0</xdr:row>
      <xdr:rowOff>19051</xdr:rowOff>
    </xdr:from>
    <xdr:to>
      <xdr:col>13</xdr:col>
      <xdr:colOff>38100</xdr:colOff>
      <xdr:row>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6" y="19051"/>
          <a:ext cx="1238249" cy="1238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</xdr:col>
      <xdr:colOff>160092</xdr:colOff>
      <xdr:row>4</xdr:row>
      <xdr:rowOff>18614</xdr:rowOff>
    </xdr:from>
    <xdr:to>
      <xdr:col>20</xdr:col>
      <xdr:colOff>80187</xdr:colOff>
      <xdr:row>15</xdr:row>
      <xdr:rowOff>211293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543" y="984529"/>
          <a:ext cx="4991151" cy="2848947"/>
        </a:xfrm>
        <a:prstGeom prst="rect">
          <a:avLst/>
        </a:prstGeom>
      </xdr:spPr>
    </xdr:pic>
    <xdr:clientData/>
  </xdr:twoCellAnchor>
  <xdr:twoCellAnchor editAs="oneCell">
    <xdr:from>
      <xdr:col>2</xdr:col>
      <xdr:colOff>215677</xdr:colOff>
      <xdr:row>19</xdr:row>
      <xdr:rowOff>157599</xdr:rowOff>
    </xdr:from>
    <xdr:to>
      <xdr:col>20</xdr:col>
      <xdr:colOff>123921</xdr:colOff>
      <xdr:row>31</xdr:row>
      <xdr:rowOff>96278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28" y="4745698"/>
          <a:ext cx="4979300" cy="283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Normal="100" workbookViewId="0">
      <selection activeCell="Q5" sqref="Q5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spans="1:22" ht="35.1" customHeight="1">
      <c r="A7" s="135" t="s">
        <v>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</row>
    <row r="8" spans="1:22" ht="30" customHeight="1">
      <c r="A8" s="136" t="s">
        <v>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2" ht="30" customHeight="1">
      <c r="A9" s="130"/>
      <c r="B9" s="130"/>
      <c r="C9" s="130"/>
      <c r="D9" s="130"/>
      <c r="E9" s="130"/>
      <c r="F9" s="2"/>
      <c r="G9" s="130"/>
      <c r="H9" s="136" t="s">
        <v>17</v>
      </c>
      <c r="I9" s="136"/>
      <c r="J9" s="136"/>
      <c r="K9" s="136"/>
      <c r="L9" s="136"/>
      <c r="M9" s="136"/>
      <c r="N9" s="137">
        <v>2560</v>
      </c>
      <c r="O9" s="137"/>
      <c r="P9" s="137"/>
      <c r="Q9" s="130"/>
      <c r="R9" s="130"/>
      <c r="S9" s="130"/>
      <c r="T9" s="130"/>
      <c r="U9" s="130"/>
      <c r="V9" s="130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36" t="s">
        <v>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</row>
    <row r="24" spans="1:22" ht="35.1" customHeight="1">
      <c r="A24" s="130"/>
      <c r="B24" s="130"/>
      <c r="C24" s="130"/>
      <c r="D24" s="132" t="s">
        <v>4</v>
      </c>
      <c r="E24" s="132"/>
      <c r="F24" s="132"/>
      <c r="G24" s="133" t="s">
        <v>411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0"/>
      <c r="T24" s="130"/>
      <c r="U24" s="130"/>
      <c r="V24" s="130"/>
    </row>
    <row r="25" spans="1:22" ht="35.1" customHeight="1">
      <c r="A25" s="130"/>
      <c r="B25" s="130"/>
      <c r="C25" s="130"/>
      <c r="D25" s="132" t="s">
        <v>5</v>
      </c>
      <c r="E25" s="132"/>
      <c r="F25" s="132"/>
      <c r="G25" s="134" t="s">
        <v>412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0"/>
      <c r="T25" s="130"/>
      <c r="U25" s="130"/>
      <c r="V25" s="130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31" t="s">
        <v>413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</row>
    <row r="30" spans="1:22" ht="35.1" customHeight="1">
      <c r="A30" s="131" t="s">
        <v>414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</row>
  </sheetData>
  <mergeCells count="12">
    <mergeCell ref="A6:V6"/>
    <mergeCell ref="A7:V7"/>
    <mergeCell ref="A8:V8"/>
    <mergeCell ref="A23:V23"/>
    <mergeCell ref="H9:M9"/>
    <mergeCell ref="N9:P9"/>
    <mergeCell ref="A29:V29"/>
    <mergeCell ref="A30:V30"/>
    <mergeCell ref="D24:F24"/>
    <mergeCell ref="D25:F25"/>
    <mergeCell ref="G24:R24"/>
    <mergeCell ref="G25:R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7" workbookViewId="0">
      <selection activeCell="AB23" sqref="AB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0"/>
      <c r="B2" s="145" t="s">
        <v>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44" t="s">
        <v>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ht="20.100000000000001" customHeight="1">
      <c r="A5" s="4"/>
      <c r="B5" s="143" t="s">
        <v>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</row>
    <row r="6" spans="1:22" ht="20.100000000000001" customHeight="1">
      <c r="A6" s="4"/>
      <c r="B6" s="143" t="s">
        <v>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ht="20.100000000000001" customHeight="1">
      <c r="A7" s="4"/>
      <c r="B7" s="143" t="s">
        <v>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20.100000000000001" customHeight="1">
      <c r="A8" s="4"/>
      <c r="B8" s="143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เขต 38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</row>
    <row r="9" spans="1:22" ht="20.100000000000001" customHeight="1">
      <c r="A9" s="4"/>
      <c r="B9" s="143" t="str">
        <f>"ประจำปีการศึกษา  " &amp;ปก!N9</f>
        <v>ประจำปีการศึกษา  2560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22" ht="20.100000000000001" customHeight="1">
      <c r="A10" s="4"/>
      <c r="B10" s="144" t="s">
        <v>11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</row>
    <row r="11" spans="1:22" ht="20.100000000000001" customHeight="1">
      <c r="A11" s="4"/>
      <c r="B11" s="143" t="s">
        <v>12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</row>
    <row r="12" spans="1:22" ht="20.100000000000001" customHeight="1">
      <c r="A12" s="4"/>
      <c r="B12" s="143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</row>
    <row r="13" spans="1:22" ht="20.100000000000001" customHeight="1">
      <c r="A13" s="4"/>
      <c r="B13" s="144" t="s">
        <v>13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</row>
    <row r="14" spans="1:22" ht="20.100000000000001" customHeight="1">
      <c r="A14" s="4"/>
      <c r="B14" s="143" t="s">
        <v>14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</row>
    <row r="15" spans="1:22" ht="20.100000000000001" customHeight="1">
      <c r="A15" s="4"/>
      <c r="B15" s="143" t="s">
        <v>15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</row>
    <row r="16" spans="1:22" ht="20.100000000000001" customHeight="1">
      <c r="A16" s="4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</row>
    <row r="17" spans="1:22" ht="20.100000000000001" customHeight="1">
      <c r="A17" s="4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38" t="s">
        <v>16</v>
      </c>
      <c r="N19" s="138"/>
      <c r="O19" s="139"/>
      <c r="P19" s="139"/>
      <c r="Q19" s="139"/>
      <c r="R19" s="139"/>
      <c r="S19" s="139"/>
      <c r="T19" s="139"/>
      <c r="U19" s="139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40" t="str">
        <f>"(" &amp; ปก!G24 &amp; ")"</f>
        <v>(นางสาวนฤมล   สุดเงิน)</v>
      </c>
      <c r="P20" s="140"/>
      <c r="Q20" s="140"/>
      <c r="R20" s="140"/>
      <c r="S20" s="140"/>
      <c r="T20" s="140"/>
      <c r="U20" s="140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0" t="str">
        <f>ปก!G25</f>
        <v>ครู</v>
      </c>
      <c r="P21" s="140"/>
      <c r="Q21" s="140"/>
      <c r="R21" s="140"/>
      <c r="S21" s="140"/>
      <c r="T21" s="140"/>
      <c r="U21" s="140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1">
        <v>241516</v>
      </c>
      <c r="P22" s="141"/>
      <c r="Q22" s="141"/>
      <c r="R22" s="141"/>
      <c r="S22" s="141"/>
      <c r="T22" s="141"/>
      <c r="U22" s="141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0" workbookViewId="0">
      <selection activeCell="Z17" sqref="Z17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0"/>
      <c r="B2" s="145" t="s">
        <v>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47" t="s">
        <v>18</v>
      </c>
      <c r="U4" s="147"/>
      <c r="V4" s="11"/>
    </row>
    <row r="5" spans="1:22" ht="20.100000000000001" customHeight="1">
      <c r="A5" s="4"/>
      <c r="B5" s="143" t="s">
        <v>19</v>
      </c>
      <c r="C5" s="143"/>
      <c r="D5" s="143"/>
      <c r="E5" s="143"/>
      <c r="F5" s="143"/>
      <c r="G5" s="14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47"/>
      <c r="U5" s="147"/>
      <c r="V5" s="11"/>
    </row>
    <row r="6" spans="1:22" ht="20.100000000000001" customHeight="1">
      <c r="A6" s="4"/>
      <c r="B6" s="11"/>
      <c r="C6" s="146" t="s">
        <v>20</v>
      </c>
      <c r="D6" s="146"/>
      <c r="E6" s="146"/>
      <c r="F6" s="146"/>
      <c r="G6" s="146"/>
      <c r="H6" s="146"/>
      <c r="I6" s="146"/>
      <c r="J6" s="146"/>
      <c r="K6" s="146"/>
      <c r="L6" s="11"/>
      <c r="M6" s="11"/>
      <c r="N6" s="11"/>
      <c r="O6" s="11"/>
      <c r="P6" s="11"/>
      <c r="Q6" s="11"/>
      <c r="R6" s="11"/>
      <c r="S6" s="11"/>
      <c r="T6" s="147">
        <v>1</v>
      </c>
      <c r="U6" s="147"/>
      <c r="V6" s="11"/>
    </row>
    <row r="7" spans="1:22" ht="20.100000000000001" customHeight="1">
      <c r="A7" s="4"/>
      <c r="B7" s="11"/>
      <c r="C7" s="146" t="s">
        <v>21</v>
      </c>
      <c r="D7" s="146"/>
      <c r="E7" s="146"/>
      <c r="F7" s="146"/>
      <c r="G7" s="146"/>
      <c r="H7" s="146"/>
      <c r="I7" s="146"/>
      <c r="J7" s="146"/>
      <c r="K7" s="146"/>
      <c r="L7" s="11"/>
      <c r="M7" s="11"/>
      <c r="N7" s="11"/>
      <c r="O7" s="11"/>
      <c r="P7" s="11"/>
      <c r="Q7" s="11"/>
      <c r="R7" s="11"/>
      <c r="S7" s="11"/>
      <c r="T7" s="147">
        <v>2</v>
      </c>
      <c r="U7" s="147"/>
      <c r="V7" s="11"/>
    </row>
    <row r="8" spans="1:22" ht="20.100000000000001" customHeight="1">
      <c r="A8" s="4"/>
      <c r="B8" s="11"/>
      <c r="C8" s="146" t="s">
        <v>22</v>
      </c>
      <c r="D8" s="146"/>
      <c r="E8" s="146"/>
      <c r="F8" s="146"/>
      <c r="G8" s="146"/>
      <c r="H8" s="146"/>
      <c r="I8" s="146"/>
      <c r="J8" s="146"/>
      <c r="K8" s="146"/>
      <c r="L8" s="11"/>
      <c r="M8" s="11"/>
      <c r="N8" s="11"/>
      <c r="O8" s="11"/>
      <c r="P8" s="11"/>
      <c r="Q8" s="11"/>
      <c r="R8" s="11"/>
      <c r="S8" s="11"/>
      <c r="T8" s="147">
        <v>3</v>
      </c>
      <c r="U8" s="147"/>
      <c r="V8" s="11"/>
    </row>
    <row r="9" spans="1:22" ht="20.100000000000001" customHeight="1">
      <c r="A9" s="4"/>
      <c r="B9" s="11"/>
      <c r="C9" s="146" t="s">
        <v>23</v>
      </c>
      <c r="D9" s="146"/>
      <c r="E9" s="146"/>
      <c r="F9" s="146"/>
      <c r="G9" s="146"/>
      <c r="H9" s="146"/>
      <c r="I9" s="146"/>
      <c r="J9" s="146"/>
      <c r="K9" s="146"/>
      <c r="L9" s="11"/>
      <c r="M9" s="11"/>
      <c r="N9" s="11"/>
      <c r="O9" s="11"/>
      <c r="P9" s="11"/>
      <c r="Q9" s="11"/>
      <c r="R9" s="11"/>
      <c r="S9" s="11"/>
      <c r="T9" s="147">
        <v>11</v>
      </c>
      <c r="U9" s="147"/>
      <c r="V9" s="11"/>
    </row>
    <row r="10" spans="1:22" ht="20.100000000000001" customHeight="1">
      <c r="A10" s="4"/>
      <c r="B10" s="11"/>
      <c r="C10" s="146" t="s">
        <v>24</v>
      </c>
      <c r="D10" s="146"/>
      <c r="E10" s="146"/>
      <c r="F10" s="146"/>
      <c r="G10" s="146"/>
      <c r="H10" s="146"/>
      <c r="I10" s="146"/>
      <c r="J10" s="146"/>
      <c r="K10" s="146"/>
      <c r="L10" s="11"/>
      <c r="M10" s="11"/>
      <c r="N10" s="11"/>
      <c r="O10" s="11"/>
      <c r="P10" s="11"/>
      <c r="Q10" s="11"/>
      <c r="R10" s="11"/>
      <c r="S10" s="11"/>
      <c r="T10" s="147">
        <v>12</v>
      </c>
      <c r="U10" s="147"/>
      <c r="V10" s="11"/>
    </row>
    <row r="11" spans="1:22" ht="20.100000000000001" customHeight="1">
      <c r="A11" s="4"/>
      <c r="B11" s="143" t="s">
        <v>25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1"/>
      <c r="M11" s="11"/>
      <c r="N11" s="11"/>
      <c r="O11" s="11"/>
      <c r="P11" s="11"/>
      <c r="Q11" s="11"/>
      <c r="R11" s="11"/>
      <c r="S11" s="11"/>
      <c r="T11" s="147">
        <v>13</v>
      </c>
      <c r="U11" s="147"/>
      <c r="V11" s="11"/>
    </row>
    <row r="12" spans="1:22" ht="20.100000000000001" customHeight="1">
      <c r="A12" s="4"/>
      <c r="B12" s="11"/>
      <c r="C12" s="146" t="s">
        <v>26</v>
      </c>
      <c r="D12" s="146"/>
      <c r="E12" s="146"/>
      <c r="F12" s="146"/>
      <c r="G12" s="146"/>
      <c r="H12" s="146"/>
      <c r="I12" s="146"/>
      <c r="J12" s="146"/>
      <c r="K12" s="146"/>
      <c r="L12" s="11"/>
      <c r="M12" s="11"/>
      <c r="N12" s="11"/>
      <c r="O12" s="11"/>
      <c r="P12" s="11"/>
      <c r="Q12" s="11"/>
      <c r="R12" s="11"/>
      <c r="S12" s="11"/>
      <c r="T12" s="147">
        <v>14</v>
      </c>
      <c r="U12" s="147"/>
      <c r="V12" s="11"/>
    </row>
    <row r="13" spans="1:22" ht="20.100000000000001" customHeight="1">
      <c r="A13" s="4"/>
      <c r="B13" s="11"/>
      <c r="C13" s="146" t="s">
        <v>27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1"/>
      <c r="T13" s="147">
        <v>15</v>
      </c>
      <c r="U13" s="147"/>
      <c r="V13" s="11"/>
    </row>
    <row r="14" spans="1:22" ht="20.100000000000001" customHeight="1">
      <c r="A14" s="4"/>
      <c r="B14" s="11"/>
      <c r="C14" s="146" t="s">
        <v>28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1"/>
      <c r="R14" s="11"/>
      <c r="S14" s="11"/>
      <c r="T14" s="147">
        <v>16</v>
      </c>
      <c r="U14" s="147"/>
      <c r="V14" s="11"/>
    </row>
    <row r="15" spans="1:22" ht="20.100000000000001" customHeight="1">
      <c r="A15" s="4"/>
      <c r="B15" s="11"/>
      <c r="C15" s="146" t="s">
        <v>29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4"/>
      <c r="R15" s="4"/>
      <c r="S15" s="4"/>
      <c r="T15" s="147">
        <v>17</v>
      </c>
      <c r="U15" s="147"/>
      <c r="V15" s="4"/>
    </row>
    <row r="16" spans="1:22" ht="20.100000000000001" customHeight="1">
      <c r="A16" s="4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4"/>
      <c r="M16" s="4"/>
      <c r="N16" s="4"/>
      <c r="O16" s="4"/>
      <c r="P16" s="4"/>
      <c r="Q16" s="4"/>
      <c r="R16" s="4"/>
      <c r="S16" s="4"/>
      <c r="T16" s="147"/>
      <c r="U16" s="147"/>
      <c r="V16" s="4"/>
    </row>
    <row r="17" spans="1:22" ht="20.100000000000001" customHeight="1">
      <c r="A17" s="2"/>
      <c r="B17" s="143" t="s">
        <v>30</v>
      </c>
      <c r="C17" s="143"/>
      <c r="D17" s="143"/>
      <c r="E17" s="143"/>
      <c r="F17" s="143"/>
      <c r="G17" s="143"/>
      <c r="H17" s="143"/>
      <c r="I17" s="143"/>
      <c r="J17" s="143"/>
      <c r="K17" s="143"/>
      <c r="L17" s="4"/>
      <c r="M17" s="7"/>
      <c r="N17" s="7"/>
      <c r="O17" s="7"/>
      <c r="P17" s="7"/>
      <c r="Q17" s="7"/>
      <c r="R17" s="7"/>
      <c r="S17" s="7"/>
      <c r="T17" s="147">
        <v>21</v>
      </c>
      <c r="U17" s="147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2"/>
      <c r="N18" s="12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7"/>
      <c r="N19" s="8"/>
      <c r="O19" s="9"/>
      <c r="P19" s="9"/>
      <c r="Q19" s="9"/>
      <c r="R19" s="9"/>
      <c r="S19" s="9"/>
      <c r="T19" s="9"/>
      <c r="U19" s="9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9"/>
      <c r="P20" s="9"/>
      <c r="Q20" s="9"/>
      <c r="R20" s="9"/>
      <c r="S20" s="9"/>
      <c r="T20" s="9"/>
      <c r="U20" s="9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10"/>
      <c r="P21" s="10"/>
      <c r="Q21" s="10"/>
      <c r="R21" s="10"/>
      <c r="S21" s="10"/>
      <c r="T21" s="10"/>
      <c r="U21" s="10"/>
      <c r="V21" s="4"/>
    </row>
    <row r="22" spans="1:22" ht="20.100000000000001" customHeight="1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7"/>
      <c r="N22" s="7"/>
      <c r="O22" s="7"/>
      <c r="P22" s="7"/>
      <c r="Q22" s="7"/>
      <c r="R22" s="7"/>
      <c r="S22" s="7"/>
      <c r="T22" s="7"/>
      <c r="U22" s="7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  <c r="N23" s="7"/>
      <c r="O23" s="7"/>
      <c r="P23" s="7"/>
      <c r="Q23" s="7"/>
      <c r="R23" s="7"/>
      <c r="S23" s="7"/>
      <c r="T23" s="7"/>
      <c r="U23" s="7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7"/>
      <c r="N24" s="7"/>
      <c r="O24" s="7"/>
      <c r="P24" s="7"/>
      <c r="Q24" s="7"/>
      <c r="R24" s="7"/>
      <c r="S24" s="7"/>
      <c r="T24" s="7"/>
      <c r="U24" s="7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</sheetData>
  <mergeCells count="28">
    <mergeCell ref="B17:K17"/>
    <mergeCell ref="T16:U16"/>
    <mergeCell ref="T17:U17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16:K16"/>
    <mergeCell ref="B5:G5"/>
    <mergeCell ref="C6:K6"/>
    <mergeCell ref="C7:K7"/>
    <mergeCell ref="C8:K8"/>
    <mergeCell ref="C9:K9"/>
    <mergeCell ref="C10:K10"/>
    <mergeCell ref="C12:K12"/>
    <mergeCell ref="B2:V2"/>
    <mergeCell ref="B11:K11"/>
    <mergeCell ref="C14:P14"/>
    <mergeCell ref="C15:P15"/>
    <mergeCell ref="C13:R13"/>
    <mergeCell ref="T13:U13"/>
    <mergeCell ref="T14:U14"/>
    <mergeCell ref="T15:U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3" workbookViewId="0">
      <selection activeCell="R29" sqref="R29:T29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9"/>
      <c r="B2" s="181" t="s">
        <v>31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spans="1:22" ht="20.100000000000001" customHeight="1">
      <c r="A3" s="7"/>
      <c r="B3" s="185" t="s">
        <v>32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1:22" ht="20.100000000000001" customHeight="1">
      <c r="A4" s="7"/>
      <c r="B4" s="185" t="s">
        <v>33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2" ht="20.100000000000001" customHeight="1">
      <c r="A5" s="7"/>
      <c r="B5" s="13"/>
      <c r="C5" s="17" t="s">
        <v>4</v>
      </c>
      <c r="D5" s="178" t="s">
        <v>415</v>
      </c>
      <c r="E5" s="178"/>
      <c r="F5" s="178"/>
      <c r="G5" s="178"/>
      <c r="H5" s="178"/>
      <c r="I5" s="178"/>
      <c r="J5" s="17" t="s">
        <v>34</v>
      </c>
      <c r="K5" s="178" t="s">
        <v>416</v>
      </c>
      <c r="L5" s="178"/>
      <c r="M5" s="178"/>
      <c r="N5" s="178"/>
      <c r="O5" s="178"/>
      <c r="P5" s="178"/>
      <c r="Q5" s="13"/>
      <c r="R5" s="13"/>
      <c r="S5" s="13"/>
      <c r="T5" s="13"/>
      <c r="U5" s="13"/>
      <c r="V5" s="13"/>
    </row>
    <row r="6" spans="1:22" ht="20.100000000000001" customHeight="1">
      <c r="A6" s="7"/>
      <c r="B6" s="13"/>
      <c r="C6" s="186" t="s">
        <v>35</v>
      </c>
      <c r="D6" s="186"/>
      <c r="E6" s="186"/>
      <c r="F6" s="186"/>
      <c r="G6" s="15"/>
      <c r="H6" s="15"/>
      <c r="I6" s="15"/>
      <c r="J6" s="15"/>
      <c r="K6" s="1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3" customHeight="1">
      <c r="A7" s="7"/>
      <c r="B7" s="13"/>
      <c r="C7" s="15"/>
      <c r="D7" s="15"/>
      <c r="E7" s="15"/>
      <c r="F7" s="15"/>
      <c r="G7" s="15"/>
      <c r="H7" s="15"/>
      <c r="I7" s="15"/>
      <c r="J7" s="15"/>
      <c r="K7" s="1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20.100000000000001" customHeight="1">
      <c r="A8" s="7"/>
      <c r="B8" s="13"/>
      <c r="C8" s="18" t="s">
        <v>37</v>
      </c>
      <c r="D8" s="184" t="s">
        <v>38</v>
      </c>
      <c r="E8" s="182"/>
      <c r="F8" s="182"/>
      <c r="G8" s="182" t="s">
        <v>39</v>
      </c>
      <c r="H8" s="182"/>
      <c r="I8" s="183" t="s">
        <v>401</v>
      </c>
      <c r="J8" s="183"/>
      <c r="K8" s="183"/>
      <c r="L8" s="183"/>
      <c r="M8" s="183"/>
      <c r="N8" s="183"/>
      <c r="O8" s="13" t="s">
        <v>40</v>
      </c>
      <c r="P8" s="178" t="s">
        <v>418</v>
      </c>
      <c r="Q8" s="178"/>
      <c r="R8" s="178"/>
      <c r="S8" s="178"/>
      <c r="T8" s="178"/>
      <c r="U8" s="178"/>
      <c r="V8" s="178"/>
    </row>
    <row r="9" spans="1:22" ht="3" customHeight="1">
      <c r="A9" s="7"/>
      <c r="B9" s="13"/>
      <c r="C9" s="15"/>
      <c r="D9" s="15"/>
      <c r="E9" s="15"/>
      <c r="F9" s="15"/>
      <c r="G9" s="15"/>
      <c r="H9" s="15"/>
      <c r="I9" s="15"/>
      <c r="J9" s="15"/>
      <c r="K9" s="1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20.100000000000001" customHeight="1">
      <c r="A10" s="7"/>
      <c r="B10" s="13"/>
      <c r="C10" s="18" t="s">
        <v>37</v>
      </c>
      <c r="D10" s="184" t="s">
        <v>41</v>
      </c>
      <c r="E10" s="182"/>
      <c r="F10" s="182"/>
      <c r="G10" s="182" t="s">
        <v>39</v>
      </c>
      <c r="H10" s="182"/>
      <c r="I10" s="183" t="s">
        <v>417</v>
      </c>
      <c r="J10" s="183"/>
      <c r="K10" s="183"/>
      <c r="L10" s="183"/>
      <c r="M10" s="183"/>
      <c r="N10" s="183"/>
      <c r="O10" s="13" t="s">
        <v>40</v>
      </c>
      <c r="P10" s="178" t="s">
        <v>418</v>
      </c>
      <c r="Q10" s="178"/>
      <c r="R10" s="178"/>
      <c r="S10" s="178"/>
      <c r="T10" s="178"/>
      <c r="U10" s="178"/>
      <c r="V10" s="178"/>
    </row>
    <row r="11" spans="1:22" ht="3" customHeight="1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0.100000000000001" customHeight="1">
      <c r="A12" s="7"/>
      <c r="B12" s="13"/>
      <c r="C12" s="18"/>
      <c r="D12" s="184" t="s">
        <v>42</v>
      </c>
      <c r="E12" s="182"/>
      <c r="F12" s="182"/>
      <c r="G12" s="182" t="s">
        <v>39</v>
      </c>
      <c r="H12" s="182"/>
      <c r="I12" s="183"/>
      <c r="J12" s="183"/>
      <c r="K12" s="183"/>
      <c r="L12" s="183"/>
      <c r="M12" s="183"/>
      <c r="N12" s="183"/>
      <c r="O12" s="13" t="s">
        <v>40</v>
      </c>
      <c r="P12" s="178"/>
      <c r="Q12" s="178"/>
      <c r="R12" s="178"/>
      <c r="S12" s="178"/>
      <c r="T12" s="178"/>
      <c r="U12" s="178"/>
      <c r="V12" s="178"/>
    </row>
    <row r="13" spans="1:22" ht="3" customHeight="1">
      <c r="A13" s="7"/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3"/>
      <c r="T13" s="13"/>
      <c r="U13" s="13"/>
      <c r="V13" s="13"/>
    </row>
    <row r="14" spans="1:22" ht="20.100000000000001" customHeight="1">
      <c r="A14" s="7"/>
      <c r="B14" s="13"/>
      <c r="C14" s="18"/>
      <c r="D14" s="184" t="s">
        <v>43</v>
      </c>
      <c r="E14" s="182"/>
      <c r="F14" s="182"/>
      <c r="G14" s="182" t="s">
        <v>39</v>
      </c>
      <c r="H14" s="182"/>
      <c r="I14" s="183"/>
      <c r="J14" s="183"/>
      <c r="K14" s="183"/>
      <c r="L14" s="183"/>
      <c r="M14" s="183"/>
      <c r="N14" s="183"/>
      <c r="O14" s="13" t="s">
        <v>40</v>
      </c>
      <c r="P14" s="178"/>
      <c r="Q14" s="178"/>
      <c r="R14" s="178"/>
      <c r="S14" s="178"/>
      <c r="T14" s="178"/>
      <c r="U14" s="178"/>
      <c r="V14" s="178"/>
    </row>
    <row r="15" spans="1:22" ht="3" customHeight="1">
      <c r="A15" s="7"/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7"/>
      <c r="R15" s="7"/>
      <c r="S15" s="7"/>
      <c r="T15" s="13"/>
      <c r="U15" s="13"/>
      <c r="V15" s="7"/>
    </row>
    <row r="16" spans="1:22" ht="20.100000000000001" customHeight="1">
      <c r="A16" s="7"/>
      <c r="B16" s="13"/>
      <c r="C16" s="177" t="s">
        <v>5</v>
      </c>
      <c r="D16" s="177"/>
      <c r="E16" s="178" t="s">
        <v>412</v>
      </c>
      <c r="F16" s="178"/>
      <c r="G16" s="178"/>
      <c r="H16" s="178"/>
      <c r="I16" s="179" t="s">
        <v>44</v>
      </c>
      <c r="J16" s="179"/>
      <c r="K16" s="178" t="s">
        <v>419</v>
      </c>
      <c r="L16" s="178"/>
      <c r="M16" s="178"/>
      <c r="N16" s="178"/>
      <c r="O16" s="178"/>
      <c r="P16" s="16" t="s">
        <v>45</v>
      </c>
      <c r="Q16" s="21">
        <v>37</v>
      </c>
      <c r="R16" s="16" t="s">
        <v>46</v>
      </c>
      <c r="S16" s="7"/>
      <c r="T16" s="13"/>
      <c r="U16" s="13"/>
      <c r="V16" s="7"/>
    </row>
    <row r="17" spans="1:22" ht="20.100000000000001" customHeight="1">
      <c r="A17" s="14"/>
      <c r="B17" s="13"/>
      <c r="C17" s="177" t="s">
        <v>47</v>
      </c>
      <c r="D17" s="177"/>
      <c r="E17" s="177"/>
      <c r="F17" s="22">
        <v>14</v>
      </c>
      <c r="G17" s="17" t="s">
        <v>46</v>
      </c>
      <c r="H17" s="179" t="s">
        <v>48</v>
      </c>
      <c r="I17" s="179"/>
      <c r="J17" s="179"/>
      <c r="K17" s="180"/>
      <c r="L17" s="180"/>
      <c r="M17" s="180"/>
      <c r="N17" s="170" t="s">
        <v>49</v>
      </c>
      <c r="O17" s="170"/>
      <c r="P17" s="187">
        <v>32510</v>
      </c>
      <c r="Q17" s="187"/>
      <c r="R17" s="187"/>
      <c r="S17" s="23"/>
      <c r="T17" s="177" t="s">
        <v>50</v>
      </c>
      <c r="U17" s="177"/>
      <c r="V17" s="7"/>
    </row>
    <row r="18" spans="1:22" ht="20.100000000000001" customHeight="1">
      <c r="A18" s="2"/>
      <c r="B18" s="4"/>
      <c r="C18" s="142" t="s">
        <v>51</v>
      </c>
      <c r="D18" s="142"/>
      <c r="E18" s="142"/>
      <c r="F18" s="176">
        <v>5600</v>
      </c>
      <c r="G18" s="176"/>
      <c r="H18" s="176"/>
      <c r="I18" s="142" t="s">
        <v>50</v>
      </c>
      <c r="J18" s="142"/>
      <c r="K18" s="4"/>
      <c r="L18" s="4"/>
      <c r="M18" s="12"/>
      <c r="N18" s="12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165" t="s">
        <v>52</v>
      </c>
      <c r="D19" s="165"/>
      <c r="E19" s="165"/>
      <c r="F19" s="173">
        <v>45136</v>
      </c>
      <c r="G19" s="173"/>
      <c r="H19" s="173"/>
      <c r="I19" s="173"/>
      <c r="J19" s="173"/>
      <c r="K19" s="174" t="s">
        <v>53</v>
      </c>
      <c r="L19" s="174"/>
      <c r="M19" s="174"/>
      <c r="N19" s="174"/>
      <c r="O19" s="174"/>
      <c r="P19" s="174"/>
      <c r="Q19" s="174"/>
      <c r="R19" s="173">
        <v>236181</v>
      </c>
      <c r="S19" s="173"/>
      <c r="T19" s="173"/>
      <c r="U19" s="173"/>
      <c r="V19" s="173"/>
    </row>
    <row r="20" spans="1:22" ht="20.100000000000001" customHeight="1">
      <c r="A20" s="3"/>
      <c r="B20" s="4"/>
      <c r="C20" s="142" t="s">
        <v>54</v>
      </c>
      <c r="D20" s="142"/>
      <c r="E20" s="142"/>
      <c r="F20" s="142"/>
      <c r="G20" s="142"/>
      <c r="H20" s="142"/>
      <c r="I20" s="142"/>
      <c r="J20" s="175" t="s">
        <v>401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</row>
    <row r="21" spans="1:22" ht="20.100000000000001" customHeight="1">
      <c r="A21" s="3"/>
      <c r="B21" s="4"/>
      <c r="C21" s="142" t="s">
        <v>55</v>
      </c>
      <c r="D21" s="142"/>
      <c r="E21" s="142"/>
      <c r="F21" s="142"/>
      <c r="G21" s="169" t="s">
        <v>420</v>
      </c>
      <c r="H21" s="169"/>
      <c r="I21" s="169"/>
      <c r="J21" s="169"/>
      <c r="K21" s="169"/>
      <c r="L21" s="169"/>
      <c r="M21" s="169"/>
      <c r="N21" s="170" t="s">
        <v>56</v>
      </c>
      <c r="O21" s="170"/>
      <c r="P21" s="171" t="s">
        <v>57</v>
      </c>
      <c r="Q21" s="171"/>
      <c r="R21" s="171"/>
      <c r="S21" s="171"/>
      <c r="T21" s="171"/>
      <c r="U21" s="171"/>
      <c r="V21" s="171"/>
    </row>
    <row r="22" spans="1:22" ht="20.100000000000001" customHeight="1">
      <c r="A22" s="2"/>
      <c r="B22" s="4"/>
      <c r="C22" s="4" t="s">
        <v>58</v>
      </c>
      <c r="D22" s="4"/>
      <c r="E22" s="169" t="s">
        <v>421</v>
      </c>
      <c r="F22" s="169"/>
      <c r="G22" s="169"/>
      <c r="H22" s="169"/>
      <c r="I22" s="169"/>
      <c r="J22" s="169"/>
      <c r="K22" s="169"/>
      <c r="L22" s="169"/>
      <c r="M22" s="169"/>
      <c r="N22" s="172" t="s">
        <v>59</v>
      </c>
      <c r="O22" s="172"/>
      <c r="P22" s="164" t="s">
        <v>422</v>
      </c>
      <c r="Q22" s="164"/>
      <c r="R22" s="164"/>
      <c r="S22" s="164"/>
      <c r="T22" s="164"/>
      <c r="U22" s="164"/>
      <c r="V22" s="164"/>
    </row>
    <row r="23" spans="1:22" ht="20.100000000000001" customHeight="1">
      <c r="A23" s="2"/>
      <c r="B23" s="4"/>
      <c r="C23" s="142" t="s">
        <v>60</v>
      </c>
      <c r="D23" s="142"/>
      <c r="E23" s="164" t="s">
        <v>423</v>
      </c>
      <c r="F23" s="164"/>
      <c r="G23" s="164"/>
      <c r="H23" s="164"/>
      <c r="I23" s="164"/>
      <c r="J23" s="165" t="s">
        <v>61</v>
      </c>
      <c r="K23" s="165"/>
      <c r="L23" s="165"/>
      <c r="M23" s="165"/>
      <c r="N23" s="165"/>
      <c r="O23" s="165"/>
      <c r="P23" s="164" t="s">
        <v>424</v>
      </c>
      <c r="Q23" s="164"/>
      <c r="R23" s="164"/>
      <c r="S23" s="164"/>
      <c r="T23" s="164"/>
      <c r="U23" s="7" t="s">
        <v>62</v>
      </c>
      <c r="V23" s="25">
        <v>38</v>
      </c>
    </row>
    <row r="24" spans="1:22" ht="20.100000000000001" customHeight="1">
      <c r="A24" s="2"/>
      <c r="B24" s="4"/>
      <c r="C24" s="6"/>
      <c r="D24" s="6"/>
      <c r="E24" s="26"/>
      <c r="F24" s="26"/>
      <c r="G24" s="26"/>
      <c r="H24" s="26"/>
      <c r="I24" s="26"/>
      <c r="J24" s="24"/>
      <c r="K24" s="24"/>
      <c r="L24" s="24"/>
      <c r="M24" s="24"/>
      <c r="N24" s="24"/>
      <c r="O24" s="24"/>
      <c r="P24" s="26"/>
      <c r="Q24" s="26"/>
      <c r="R24" s="26"/>
      <c r="S24" s="26"/>
      <c r="T24" s="26"/>
      <c r="U24" s="7"/>
      <c r="V24" s="26"/>
    </row>
    <row r="25" spans="1:22" ht="20.100000000000001" customHeight="1">
      <c r="A25" s="2"/>
      <c r="B25" s="4"/>
      <c r="C25" s="161" t="str">
        <f>"แสดงจำนวนวันลา ประจำปีการศึกษา  " &amp; ปก!N9 &amp; " (1 เมษายน  " &amp; ปก!N9 &amp; "  – 31 มีนาคม " &amp;ปก!N9+1 &amp; ")"</f>
        <v>แสดงจำนวนวันลา ประจำปีการศึกษา  2560 (1 เมษายน  2560  – 31 มีนาคม 2561)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59" t="s">
        <v>71</v>
      </c>
      <c r="D27" s="151" t="s">
        <v>63</v>
      </c>
      <c r="E27" s="148"/>
      <c r="F27" s="148"/>
      <c r="G27" s="148"/>
      <c r="H27" s="154"/>
      <c r="I27" s="166" t="s">
        <v>74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8"/>
    </row>
    <row r="28" spans="1:22" ht="20.100000000000001" customHeight="1">
      <c r="A28" s="2"/>
      <c r="B28" s="4"/>
      <c r="C28" s="163"/>
      <c r="D28" s="160" t="s">
        <v>64</v>
      </c>
      <c r="E28" s="150"/>
      <c r="F28" s="150"/>
      <c r="G28" s="150"/>
      <c r="H28" s="162"/>
      <c r="I28" s="166" t="s">
        <v>65</v>
      </c>
      <c r="J28" s="167"/>
      <c r="K28" s="168"/>
      <c r="L28" s="166" t="s">
        <v>68</v>
      </c>
      <c r="M28" s="167"/>
      <c r="N28" s="168"/>
      <c r="O28" s="166" t="s">
        <v>69</v>
      </c>
      <c r="P28" s="167"/>
      <c r="Q28" s="168"/>
      <c r="R28" s="166" t="s">
        <v>510</v>
      </c>
      <c r="S28" s="167"/>
      <c r="T28" s="168"/>
      <c r="U28" s="166" t="s">
        <v>70</v>
      </c>
      <c r="V28" s="168"/>
    </row>
    <row r="29" spans="1:22" ht="20.100000000000001" customHeight="1">
      <c r="A29" s="2"/>
      <c r="B29" s="4"/>
      <c r="C29" s="29">
        <v>1</v>
      </c>
      <c r="D29" s="156">
        <v>241391</v>
      </c>
      <c r="E29" s="157"/>
      <c r="F29" s="157"/>
      <c r="G29" s="157"/>
      <c r="H29" s="158"/>
      <c r="I29" s="152">
        <v>1</v>
      </c>
      <c r="J29" s="155"/>
      <c r="K29" s="153"/>
      <c r="L29" s="152"/>
      <c r="M29" s="155"/>
      <c r="N29" s="153"/>
      <c r="O29" s="152"/>
      <c r="P29" s="155"/>
      <c r="Q29" s="153"/>
      <c r="R29" s="152"/>
      <c r="S29" s="155"/>
      <c r="T29" s="153"/>
      <c r="U29" s="152"/>
      <c r="V29" s="153"/>
    </row>
    <row r="30" spans="1:22" ht="20.100000000000001" customHeight="1">
      <c r="A30" s="2"/>
      <c r="B30" s="4"/>
      <c r="C30" s="29">
        <f>C29+1</f>
        <v>2</v>
      </c>
      <c r="D30" s="156">
        <v>241488</v>
      </c>
      <c r="E30" s="157"/>
      <c r="F30" s="157"/>
      <c r="G30" s="157"/>
      <c r="H30" s="158"/>
      <c r="I30" s="152"/>
      <c r="J30" s="155"/>
      <c r="K30" s="153"/>
      <c r="L30" s="152">
        <v>1</v>
      </c>
      <c r="M30" s="155"/>
      <c r="N30" s="153"/>
      <c r="O30" s="152"/>
      <c r="P30" s="155"/>
      <c r="Q30" s="153"/>
      <c r="R30" s="152"/>
      <c r="S30" s="155"/>
      <c r="T30" s="153"/>
      <c r="U30" s="152"/>
      <c r="V30" s="153"/>
    </row>
    <row r="31" spans="1:22" ht="20.100000000000001" customHeight="1">
      <c r="A31" s="2"/>
      <c r="B31" s="4"/>
      <c r="C31" s="29">
        <f t="shared" ref="C31:C38" si="0">C30+1</f>
        <v>3</v>
      </c>
      <c r="D31" s="156"/>
      <c r="E31" s="157"/>
      <c r="F31" s="157"/>
      <c r="G31" s="157"/>
      <c r="H31" s="158"/>
      <c r="I31" s="152"/>
      <c r="J31" s="155"/>
      <c r="K31" s="153"/>
      <c r="L31" s="152"/>
      <c r="M31" s="155"/>
      <c r="N31" s="153"/>
      <c r="O31" s="152"/>
      <c r="P31" s="155"/>
      <c r="Q31" s="153"/>
      <c r="R31" s="152"/>
      <c r="S31" s="155"/>
      <c r="T31" s="153"/>
      <c r="U31" s="152"/>
      <c r="V31" s="153"/>
    </row>
    <row r="32" spans="1:22" ht="20.100000000000001" customHeight="1">
      <c r="A32" s="2"/>
      <c r="B32" s="4"/>
      <c r="C32" s="29">
        <f t="shared" si="0"/>
        <v>4</v>
      </c>
      <c r="D32" s="156"/>
      <c r="E32" s="157"/>
      <c r="F32" s="157"/>
      <c r="G32" s="157"/>
      <c r="H32" s="158"/>
      <c r="I32" s="152"/>
      <c r="J32" s="155"/>
      <c r="K32" s="153"/>
      <c r="L32" s="152"/>
      <c r="M32" s="155"/>
      <c r="N32" s="153"/>
      <c r="O32" s="152"/>
      <c r="P32" s="155"/>
      <c r="Q32" s="153"/>
      <c r="R32" s="152"/>
      <c r="S32" s="155"/>
      <c r="T32" s="153"/>
      <c r="U32" s="152"/>
      <c r="V32" s="153"/>
    </row>
    <row r="33" spans="1:22" ht="20.100000000000001" customHeight="1">
      <c r="A33" s="3"/>
      <c r="B33" s="4"/>
      <c r="C33" s="29">
        <f t="shared" si="0"/>
        <v>5</v>
      </c>
      <c r="D33" s="156"/>
      <c r="E33" s="157"/>
      <c r="F33" s="157"/>
      <c r="G33" s="157"/>
      <c r="H33" s="158"/>
      <c r="I33" s="152"/>
      <c r="J33" s="155"/>
      <c r="K33" s="153"/>
      <c r="L33" s="152"/>
      <c r="M33" s="155"/>
      <c r="N33" s="153"/>
      <c r="O33" s="152"/>
      <c r="P33" s="155"/>
      <c r="Q33" s="153"/>
      <c r="R33" s="152"/>
      <c r="S33" s="155"/>
      <c r="T33" s="153"/>
      <c r="U33" s="152"/>
      <c r="V33" s="153"/>
    </row>
    <row r="34" spans="1:22" ht="20.100000000000001" customHeight="1">
      <c r="A34" s="3"/>
      <c r="B34" s="4"/>
      <c r="C34" s="29">
        <f t="shared" si="0"/>
        <v>6</v>
      </c>
      <c r="D34" s="156"/>
      <c r="E34" s="157"/>
      <c r="F34" s="157"/>
      <c r="G34" s="157"/>
      <c r="H34" s="158"/>
      <c r="I34" s="152"/>
      <c r="J34" s="155"/>
      <c r="K34" s="153"/>
      <c r="L34" s="152"/>
      <c r="M34" s="155"/>
      <c r="N34" s="153"/>
      <c r="O34" s="152"/>
      <c r="P34" s="155"/>
      <c r="Q34" s="153"/>
      <c r="R34" s="152"/>
      <c r="S34" s="155"/>
      <c r="T34" s="153"/>
      <c r="U34" s="152"/>
      <c r="V34" s="153"/>
    </row>
    <row r="35" spans="1:22" ht="20.100000000000001" customHeight="1">
      <c r="A35" s="3"/>
      <c r="B35" s="4"/>
      <c r="C35" s="29">
        <f t="shared" si="0"/>
        <v>7</v>
      </c>
      <c r="D35" s="156"/>
      <c r="E35" s="157"/>
      <c r="F35" s="157"/>
      <c r="G35" s="157"/>
      <c r="H35" s="158"/>
      <c r="I35" s="152"/>
      <c r="J35" s="155"/>
      <c r="K35" s="153"/>
      <c r="L35" s="152"/>
      <c r="M35" s="155"/>
      <c r="N35" s="153"/>
      <c r="O35" s="152"/>
      <c r="P35" s="155"/>
      <c r="Q35" s="153"/>
      <c r="R35" s="152"/>
      <c r="S35" s="155"/>
      <c r="T35" s="153"/>
      <c r="U35" s="152"/>
      <c r="V35" s="153"/>
    </row>
    <row r="36" spans="1:22" ht="20.100000000000001" customHeight="1">
      <c r="A36" s="3"/>
      <c r="B36" s="4"/>
      <c r="C36" s="29">
        <f t="shared" si="0"/>
        <v>8</v>
      </c>
      <c r="D36" s="156"/>
      <c r="E36" s="157"/>
      <c r="F36" s="157"/>
      <c r="G36" s="157"/>
      <c r="H36" s="158"/>
      <c r="I36" s="152"/>
      <c r="J36" s="155"/>
      <c r="K36" s="153"/>
      <c r="L36" s="152"/>
      <c r="M36" s="155"/>
      <c r="N36" s="153"/>
      <c r="O36" s="152"/>
      <c r="P36" s="155"/>
      <c r="Q36" s="153"/>
      <c r="R36" s="152"/>
      <c r="S36" s="155"/>
      <c r="T36" s="153"/>
      <c r="U36" s="152"/>
      <c r="V36" s="153"/>
    </row>
    <row r="37" spans="1:22" ht="20.100000000000001" customHeight="1">
      <c r="A37" s="3"/>
      <c r="B37" s="4"/>
      <c r="C37" s="29">
        <f t="shared" si="0"/>
        <v>9</v>
      </c>
      <c r="D37" s="156"/>
      <c r="E37" s="157"/>
      <c r="F37" s="157"/>
      <c r="G37" s="157"/>
      <c r="H37" s="158"/>
      <c r="I37" s="152"/>
      <c r="J37" s="155"/>
      <c r="K37" s="153"/>
      <c r="L37" s="152"/>
      <c r="M37" s="155"/>
      <c r="N37" s="153"/>
      <c r="O37" s="152"/>
      <c r="P37" s="155"/>
      <c r="Q37" s="153"/>
      <c r="R37" s="152"/>
      <c r="S37" s="155"/>
      <c r="T37" s="153"/>
      <c r="U37" s="152"/>
      <c r="V37" s="153"/>
    </row>
    <row r="38" spans="1:22" ht="20.100000000000001" customHeight="1">
      <c r="A38" s="3"/>
      <c r="B38" s="4"/>
      <c r="C38" s="29">
        <f t="shared" si="0"/>
        <v>10</v>
      </c>
      <c r="D38" s="156"/>
      <c r="E38" s="157"/>
      <c r="F38" s="157"/>
      <c r="G38" s="157"/>
      <c r="H38" s="158"/>
      <c r="I38" s="152"/>
      <c r="J38" s="155"/>
      <c r="K38" s="153"/>
      <c r="L38" s="152"/>
      <c r="M38" s="155"/>
      <c r="N38" s="153"/>
      <c r="O38" s="152"/>
      <c r="P38" s="155"/>
      <c r="Q38" s="153"/>
      <c r="R38" s="152"/>
      <c r="S38" s="155"/>
      <c r="T38" s="153"/>
      <c r="U38" s="152"/>
      <c r="V38" s="153"/>
    </row>
    <row r="39" spans="1:22" ht="20.100000000000001" customHeight="1">
      <c r="A39" s="3"/>
      <c r="B39" s="4"/>
      <c r="C39" s="159" t="s">
        <v>72</v>
      </c>
      <c r="D39" s="159"/>
      <c r="E39" s="159"/>
      <c r="F39" s="159"/>
      <c r="G39" s="159"/>
      <c r="H39" s="159"/>
      <c r="I39" s="151">
        <f>SUM(I29:I38)</f>
        <v>1</v>
      </c>
      <c r="J39" s="148"/>
      <c r="K39" s="154"/>
      <c r="L39" s="151">
        <f t="shared" ref="L39" si="1">SUM(L29:L38)</f>
        <v>1</v>
      </c>
      <c r="M39" s="148"/>
      <c r="N39" s="154"/>
      <c r="O39" s="151">
        <f t="shared" ref="O39" si="2">SUM(O29:O38)</f>
        <v>0</v>
      </c>
      <c r="P39" s="148"/>
      <c r="Q39" s="154"/>
      <c r="R39" s="151">
        <f t="shared" ref="R39" si="3">SUM(R29:R38)</f>
        <v>0</v>
      </c>
      <c r="S39" s="148"/>
      <c r="T39" s="154"/>
      <c r="U39" s="151">
        <f>SUM(U29:U38)</f>
        <v>0</v>
      </c>
      <c r="V39" s="154"/>
    </row>
    <row r="40" spans="1:22" ht="20.100000000000001" customHeight="1">
      <c r="A40" s="3"/>
      <c r="B40" s="4"/>
      <c r="C40" s="151" t="s">
        <v>73</v>
      </c>
      <c r="D40" s="148"/>
      <c r="E40" s="148"/>
      <c r="F40" s="148"/>
      <c r="G40" s="148"/>
      <c r="H40" s="148"/>
      <c r="I40" s="148" t="s">
        <v>75</v>
      </c>
      <c r="J40" s="148"/>
      <c r="K40" s="148"/>
      <c r="L40" s="149">
        <f>IF(COUNTA(D29:H38)=0,"",COUNTA(D29:H38))</f>
        <v>2</v>
      </c>
      <c r="M40" s="149"/>
      <c r="N40" s="148" t="s">
        <v>66</v>
      </c>
      <c r="O40" s="148"/>
      <c r="P40" s="148" t="s">
        <v>76</v>
      </c>
      <c r="Q40" s="148"/>
      <c r="R40" s="149">
        <f>IF(SUM(I39:V39)=0,"",(SUM(I39:V39)))</f>
        <v>2</v>
      </c>
      <c r="S40" s="149"/>
      <c r="T40" s="27" t="s">
        <v>67</v>
      </c>
      <c r="U40" s="28"/>
      <c r="V40" s="30"/>
    </row>
    <row r="41" spans="1:22" ht="3" customHeight="1">
      <c r="A41" s="3"/>
      <c r="B41" s="4"/>
      <c r="C41" s="16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31"/>
      <c r="Q41" s="31"/>
      <c r="R41" s="31"/>
      <c r="S41" s="31"/>
      <c r="T41" s="31"/>
      <c r="U41" s="31"/>
      <c r="V41" s="32"/>
    </row>
  </sheetData>
  <mergeCells count="138"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I14:N14"/>
    <mergeCell ref="P14:V14"/>
    <mergeCell ref="D12:F12"/>
    <mergeCell ref="G12:H12"/>
    <mergeCell ref="I12:N12"/>
    <mergeCell ref="P12:V12"/>
    <mergeCell ref="D8:F8"/>
    <mergeCell ref="P17:R17"/>
    <mergeCell ref="C18:E18"/>
    <mergeCell ref="F18:H18"/>
    <mergeCell ref="I18:J18"/>
    <mergeCell ref="C16:D16"/>
    <mergeCell ref="E16:H16"/>
    <mergeCell ref="I16:J16"/>
    <mergeCell ref="K16:O16"/>
    <mergeCell ref="C17:E17"/>
    <mergeCell ref="H17:J17"/>
    <mergeCell ref="K17:M17"/>
    <mergeCell ref="N17:O17"/>
    <mergeCell ref="C21:F21"/>
    <mergeCell ref="G21:M21"/>
    <mergeCell ref="N21:O21"/>
    <mergeCell ref="P21:V21"/>
    <mergeCell ref="E22:M22"/>
    <mergeCell ref="N22:O22"/>
    <mergeCell ref="P22:V22"/>
    <mergeCell ref="C19:E19"/>
    <mergeCell ref="F19:J19"/>
    <mergeCell ref="K19:Q19"/>
    <mergeCell ref="R19:V19"/>
    <mergeCell ref="C20:I20"/>
    <mergeCell ref="J20:V20"/>
    <mergeCell ref="C25:V25"/>
    <mergeCell ref="D27:H2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U30:V30"/>
    <mergeCell ref="D38:H38"/>
    <mergeCell ref="C39:H39"/>
    <mergeCell ref="C41:H41"/>
    <mergeCell ref="I33:K33"/>
    <mergeCell ref="I34:K34"/>
    <mergeCell ref="I35:K35"/>
    <mergeCell ref="I36:K36"/>
    <mergeCell ref="D36:H36"/>
    <mergeCell ref="D37:H37"/>
    <mergeCell ref="D34:H34"/>
    <mergeCell ref="D35:H35"/>
    <mergeCell ref="D30:H30"/>
    <mergeCell ref="D31:H31"/>
    <mergeCell ref="D32:H32"/>
    <mergeCell ref="D33:H33"/>
    <mergeCell ref="L30:N30"/>
    <mergeCell ref="O30:Q30"/>
    <mergeCell ref="R30:T30"/>
    <mergeCell ref="I37:K37"/>
    <mergeCell ref="I38:K38"/>
    <mergeCell ref="I30:K30"/>
    <mergeCell ref="I31:K31"/>
    <mergeCell ref="I32:K32"/>
    <mergeCell ref="R36:T36"/>
    <mergeCell ref="L33:N33"/>
    <mergeCell ref="O33:Q33"/>
    <mergeCell ref="R33:T33"/>
    <mergeCell ref="L34:N34"/>
    <mergeCell ref="O34:Q34"/>
    <mergeCell ref="R34:T34"/>
    <mergeCell ref="L31:N31"/>
    <mergeCell ref="O31:Q31"/>
    <mergeCell ref="R31:T31"/>
    <mergeCell ref="L32:N32"/>
    <mergeCell ref="O32:Q32"/>
    <mergeCell ref="R32:T32"/>
    <mergeCell ref="U37:V37"/>
    <mergeCell ref="U38:V38"/>
    <mergeCell ref="I39:K39"/>
    <mergeCell ref="L39:N39"/>
    <mergeCell ref="O39:Q39"/>
    <mergeCell ref="R39:T39"/>
    <mergeCell ref="U39:V39"/>
    <mergeCell ref="U31:V31"/>
    <mergeCell ref="U32:V32"/>
    <mergeCell ref="U33:V33"/>
    <mergeCell ref="U34:V34"/>
    <mergeCell ref="U35:V35"/>
    <mergeCell ref="U36:V36"/>
    <mergeCell ref="L37:N37"/>
    <mergeCell ref="O37:Q37"/>
    <mergeCell ref="R37:T37"/>
    <mergeCell ref="L38:N38"/>
    <mergeCell ref="O38:Q38"/>
    <mergeCell ref="R38:T38"/>
    <mergeCell ref="L35:N35"/>
    <mergeCell ref="O35:Q35"/>
    <mergeCell ref="R35:T35"/>
    <mergeCell ref="L36:N36"/>
    <mergeCell ref="O36:Q36"/>
    <mergeCell ref="P40:Q40"/>
    <mergeCell ref="R40:S40"/>
    <mergeCell ref="I41:K41"/>
    <mergeCell ref="L41:M41"/>
    <mergeCell ref="N41:O41"/>
    <mergeCell ref="C40:H40"/>
    <mergeCell ref="I40:K40"/>
    <mergeCell ref="L40:M40"/>
    <mergeCell ref="N40:O4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6" zoomScaleNormal="100" workbookViewId="0">
      <selection activeCell="S24" sqref="S24:V24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2</v>
      </c>
    </row>
    <row r="2" spans="1:22" ht="20.100000000000001" customHeight="1">
      <c r="A2" s="33"/>
      <c r="B2" s="188" t="s">
        <v>77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20.100000000000001" customHeight="1">
      <c r="A3" s="9"/>
      <c r="B3" s="39"/>
      <c r="C3" s="202" t="str">
        <f>"1.2.1  ปฏิบัติการสอนตลอดปีการศึกษา " &amp; ปก!N9</f>
        <v>1.2.1  ปฏิบัติการสอนตลอดปีการศึกษา 2560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39"/>
      <c r="O3" s="39"/>
      <c r="P3" s="39"/>
      <c r="Q3" s="39"/>
      <c r="R3" s="39"/>
      <c r="S3" s="39"/>
      <c r="T3" s="39"/>
      <c r="U3" s="39"/>
      <c r="V3" s="39"/>
    </row>
    <row r="4" spans="1:22" ht="9.9499999999999993" customHeight="1">
      <c r="A4" s="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20.100000000000001" customHeight="1">
      <c r="A5" s="9"/>
      <c r="B5" s="34"/>
      <c r="C5" s="189" t="s">
        <v>71</v>
      </c>
      <c r="D5" s="189" t="s">
        <v>78</v>
      </c>
      <c r="E5" s="189"/>
      <c r="F5" s="189"/>
      <c r="G5" s="189" t="s">
        <v>79</v>
      </c>
      <c r="H5" s="189"/>
      <c r="I5" s="189"/>
      <c r="J5" s="189"/>
      <c r="K5" s="189"/>
      <c r="L5" s="189"/>
      <c r="M5" s="189"/>
      <c r="N5" s="189"/>
      <c r="O5" s="189" t="s">
        <v>80</v>
      </c>
      <c r="P5" s="189"/>
      <c r="Q5" s="190" t="s">
        <v>81</v>
      </c>
      <c r="R5" s="190"/>
      <c r="S5" s="190" t="s">
        <v>82</v>
      </c>
      <c r="T5" s="190"/>
      <c r="U5" s="190"/>
      <c r="V5" s="190"/>
    </row>
    <row r="6" spans="1:22" ht="20.100000000000001" customHeight="1">
      <c r="A6" s="9"/>
      <c r="B6" s="34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90"/>
      <c r="R6" s="190"/>
      <c r="S6" s="190"/>
      <c r="T6" s="190"/>
      <c r="U6" s="190"/>
      <c r="V6" s="190"/>
    </row>
    <row r="7" spans="1:22" ht="30" customHeight="1">
      <c r="A7" s="9"/>
      <c r="B7" s="34"/>
      <c r="C7" s="206" t="s">
        <v>83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</row>
    <row r="8" spans="1:22" ht="20.100000000000001" customHeight="1">
      <c r="A8" s="9"/>
      <c r="B8" s="34"/>
      <c r="C8" s="42">
        <v>1</v>
      </c>
      <c r="D8" s="194" t="s">
        <v>425</v>
      </c>
      <c r="E8" s="195"/>
      <c r="F8" s="196"/>
      <c r="G8" s="197" t="s">
        <v>426</v>
      </c>
      <c r="H8" s="198"/>
      <c r="I8" s="198"/>
      <c r="J8" s="198"/>
      <c r="K8" s="198"/>
      <c r="L8" s="198"/>
      <c r="M8" s="198"/>
      <c r="N8" s="199"/>
      <c r="O8" s="200" t="s">
        <v>427</v>
      </c>
      <c r="P8" s="201"/>
      <c r="Q8" s="200">
        <v>4</v>
      </c>
      <c r="R8" s="201"/>
      <c r="S8" s="200">
        <v>12</v>
      </c>
      <c r="T8" s="207"/>
      <c r="U8" s="207"/>
      <c r="V8" s="201"/>
    </row>
    <row r="9" spans="1:22" ht="20.100000000000001" customHeight="1">
      <c r="A9" s="9"/>
      <c r="B9" s="34"/>
      <c r="C9" s="42">
        <f>C8+1</f>
        <v>2</v>
      </c>
      <c r="D9" s="194" t="s">
        <v>428</v>
      </c>
      <c r="E9" s="195"/>
      <c r="F9" s="196"/>
      <c r="G9" s="197" t="s">
        <v>429</v>
      </c>
      <c r="H9" s="198"/>
      <c r="I9" s="198"/>
      <c r="J9" s="198"/>
      <c r="K9" s="198"/>
      <c r="L9" s="198"/>
      <c r="M9" s="198"/>
      <c r="N9" s="199"/>
      <c r="O9" s="200" t="s">
        <v>430</v>
      </c>
      <c r="P9" s="201"/>
      <c r="Q9" s="200">
        <v>3</v>
      </c>
      <c r="R9" s="201"/>
      <c r="S9" s="200">
        <v>9</v>
      </c>
      <c r="T9" s="207"/>
      <c r="U9" s="207"/>
      <c r="V9" s="201"/>
    </row>
    <row r="10" spans="1:22" ht="20.100000000000001" customHeight="1">
      <c r="A10" s="9"/>
      <c r="B10" s="34"/>
      <c r="C10" s="42">
        <f t="shared" ref="C10:C19" si="0">C9+1</f>
        <v>3</v>
      </c>
      <c r="D10" s="194"/>
      <c r="E10" s="195"/>
      <c r="F10" s="196"/>
      <c r="G10" s="197"/>
      <c r="H10" s="198"/>
      <c r="I10" s="198"/>
      <c r="J10" s="198"/>
      <c r="K10" s="198"/>
      <c r="L10" s="198"/>
      <c r="M10" s="198"/>
      <c r="N10" s="199"/>
      <c r="O10" s="200"/>
      <c r="P10" s="201"/>
      <c r="Q10" s="200"/>
      <c r="R10" s="201"/>
      <c r="S10" s="200"/>
      <c r="T10" s="207"/>
      <c r="U10" s="207"/>
      <c r="V10" s="201"/>
    </row>
    <row r="11" spans="1:22" ht="20.100000000000001" customHeight="1">
      <c r="A11" s="9"/>
      <c r="B11" s="34"/>
      <c r="C11" s="42">
        <f t="shared" si="0"/>
        <v>4</v>
      </c>
      <c r="D11" s="194"/>
      <c r="E11" s="195"/>
      <c r="F11" s="196"/>
      <c r="G11" s="197"/>
      <c r="H11" s="198"/>
      <c r="I11" s="198"/>
      <c r="J11" s="198"/>
      <c r="K11" s="198"/>
      <c r="L11" s="198"/>
      <c r="M11" s="198"/>
      <c r="N11" s="199"/>
      <c r="O11" s="200"/>
      <c r="P11" s="201"/>
      <c r="Q11" s="200"/>
      <c r="R11" s="201"/>
      <c r="S11" s="200"/>
      <c r="T11" s="207"/>
      <c r="U11" s="207"/>
      <c r="V11" s="201"/>
    </row>
    <row r="12" spans="1:22" ht="20.100000000000001" customHeight="1">
      <c r="A12" s="9"/>
      <c r="B12" s="34"/>
      <c r="C12" s="42">
        <f t="shared" si="0"/>
        <v>5</v>
      </c>
      <c r="D12" s="194"/>
      <c r="E12" s="195"/>
      <c r="F12" s="196"/>
      <c r="G12" s="197"/>
      <c r="H12" s="198"/>
      <c r="I12" s="198"/>
      <c r="J12" s="198"/>
      <c r="K12" s="198"/>
      <c r="L12" s="198"/>
      <c r="M12" s="198"/>
      <c r="N12" s="199"/>
      <c r="O12" s="200"/>
      <c r="P12" s="201"/>
      <c r="Q12" s="200"/>
      <c r="R12" s="201"/>
      <c r="S12" s="200"/>
      <c r="T12" s="207"/>
      <c r="U12" s="207"/>
      <c r="V12" s="201"/>
    </row>
    <row r="13" spans="1:22" ht="20.100000000000001" customHeight="1">
      <c r="A13" s="9"/>
      <c r="B13" s="34"/>
      <c r="C13" s="42">
        <f t="shared" si="0"/>
        <v>6</v>
      </c>
      <c r="D13" s="194"/>
      <c r="E13" s="195"/>
      <c r="F13" s="196"/>
      <c r="G13" s="197"/>
      <c r="H13" s="198"/>
      <c r="I13" s="198"/>
      <c r="J13" s="198"/>
      <c r="K13" s="198"/>
      <c r="L13" s="198"/>
      <c r="M13" s="198"/>
      <c r="N13" s="199"/>
      <c r="O13" s="200"/>
      <c r="P13" s="201"/>
      <c r="Q13" s="200"/>
      <c r="R13" s="201"/>
      <c r="S13" s="200"/>
      <c r="T13" s="207"/>
      <c r="U13" s="207"/>
      <c r="V13" s="201"/>
    </row>
    <row r="14" spans="1:22" ht="20.100000000000001" customHeight="1">
      <c r="A14" s="9"/>
      <c r="B14" s="34"/>
      <c r="C14" s="42">
        <f t="shared" si="0"/>
        <v>7</v>
      </c>
      <c r="D14" s="194"/>
      <c r="E14" s="195"/>
      <c r="F14" s="196"/>
      <c r="G14" s="197"/>
      <c r="H14" s="198"/>
      <c r="I14" s="198"/>
      <c r="J14" s="198"/>
      <c r="K14" s="198"/>
      <c r="L14" s="198"/>
      <c r="M14" s="198"/>
      <c r="N14" s="199"/>
      <c r="O14" s="200"/>
      <c r="P14" s="201"/>
      <c r="Q14" s="200"/>
      <c r="R14" s="201"/>
      <c r="S14" s="200"/>
      <c r="T14" s="207"/>
      <c r="U14" s="207"/>
      <c r="V14" s="201"/>
    </row>
    <row r="15" spans="1:22" ht="20.100000000000001" customHeight="1">
      <c r="A15" s="9"/>
      <c r="B15" s="34"/>
      <c r="C15" s="42">
        <f t="shared" si="0"/>
        <v>8</v>
      </c>
      <c r="D15" s="194"/>
      <c r="E15" s="195"/>
      <c r="F15" s="196"/>
      <c r="G15" s="197"/>
      <c r="H15" s="198"/>
      <c r="I15" s="198"/>
      <c r="J15" s="198"/>
      <c r="K15" s="198"/>
      <c r="L15" s="198"/>
      <c r="M15" s="198"/>
      <c r="N15" s="199"/>
      <c r="O15" s="200"/>
      <c r="P15" s="201"/>
      <c r="Q15" s="200"/>
      <c r="R15" s="201"/>
      <c r="S15" s="200"/>
      <c r="T15" s="207"/>
      <c r="U15" s="207"/>
      <c r="V15" s="201"/>
    </row>
    <row r="16" spans="1:22" ht="20.100000000000001" customHeight="1">
      <c r="A16" s="9"/>
      <c r="B16" s="34"/>
      <c r="C16" s="42">
        <f>C15+1</f>
        <v>9</v>
      </c>
      <c r="D16" s="194"/>
      <c r="E16" s="195"/>
      <c r="F16" s="196"/>
      <c r="G16" s="197"/>
      <c r="H16" s="198"/>
      <c r="I16" s="198"/>
      <c r="J16" s="198"/>
      <c r="K16" s="198"/>
      <c r="L16" s="198"/>
      <c r="M16" s="198"/>
      <c r="N16" s="199"/>
      <c r="O16" s="200"/>
      <c r="P16" s="201"/>
      <c r="Q16" s="200"/>
      <c r="R16" s="201"/>
      <c r="S16" s="200"/>
      <c r="T16" s="207"/>
      <c r="U16" s="207"/>
      <c r="V16" s="201"/>
    </row>
    <row r="17" spans="1:22" ht="20.100000000000001" customHeight="1">
      <c r="A17" s="36"/>
      <c r="B17" s="34"/>
      <c r="C17" s="42">
        <f t="shared" si="0"/>
        <v>10</v>
      </c>
      <c r="D17" s="194"/>
      <c r="E17" s="195"/>
      <c r="F17" s="196"/>
      <c r="G17" s="197"/>
      <c r="H17" s="198"/>
      <c r="I17" s="198"/>
      <c r="J17" s="198"/>
      <c r="K17" s="198"/>
      <c r="L17" s="198"/>
      <c r="M17" s="198"/>
      <c r="N17" s="199"/>
      <c r="O17" s="200"/>
      <c r="P17" s="201"/>
      <c r="Q17" s="200"/>
      <c r="R17" s="201"/>
      <c r="S17" s="200"/>
      <c r="T17" s="207"/>
      <c r="U17" s="207"/>
      <c r="V17" s="201"/>
    </row>
    <row r="18" spans="1:22" ht="20.100000000000001" customHeight="1">
      <c r="A18" s="36"/>
      <c r="B18" s="9"/>
      <c r="C18" s="42">
        <f>C17+1</f>
        <v>11</v>
      </c>
      <c r="D18" s="194"/>
      <c r="E18" s="195"/>
      <c r="F18" s="196"/>
      <c r="G18" s="197"/>
      <c r="H18" s="198"/>
      <c r="I18" s="198"/>
      <c r="J18" s="198"/>
      <c r="K18" s="198"/>
      <c r="L18" s="198"/>
      <c r="M18" s="198"/>
      <c r="N18" s="199"/>
      <c r="O18" s="200"/>
      <c r="P18" s="201"/>
      <c r="Q18" s="200"/>
      <c r="R18" s="201"/>
      <c r="S18" s="200"/>
      <c r="T18" s="207"/>
      <c r="U18" s="207"/>
      <c r="V18" s="201"/>
    </row>
    <row r="19" spans="1:22" ht="20.100000000000001" customHeight="1">
      <c r="A19" s="39"/>
      <c r="B19" s="9"/>
      <c r="C19" s="42">
        <f t="shared" si="0"/>
        <v>12</v>
      </c>
      <c r="D19" s="194"/>
      <c r="E19" s="195"/>
      <c r="F19" s="196"/>
      <c r="G19" s="197"/>
      <c r="H19" s="198"/>
      <c r="I19" s="198"/>
      <c r="J19" s="198"/>
      <c r="K19" s="198"/>
      <c r="L19" s="198"/>
      <c r="M19" s="198"/>
      <c r="N19" s="199"/>
      <c r="O19" s="200"/>
      <c r="P19" s="201"/>
      <c r="Q19" s="200"/>
      <c r="R19" s="201"/>
      <c r="S19" s="200"/>
      <c r="T19" s="207"/>
      <c r="U19" s="207"/>
      <c r="V19" s="201"/>
    </row>
    <row r="20" spans="1:22" ht="20.100000000000001" customHeight="1">
      <c r="A20" s="39"/>
      <c r="B20" s="9"/>
      <c r="C20" s="203" t="s">
        <v>72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5"/>
      <c r="Q20" s="191">
        <f>SUM(Q8:Q19)</f>
        <v>7</v>
      </c>
      <c r="R20" s="193"/>
      <c r="S20" s="191">
        <f>SUM(S8:S19)</f>
        <v>21</v>
      </c>
      <c r="T20" s="192"/>
      <c r="U20" s="192"/>
      <c r="V20" s="193"/>
    </row>
    <row r="21" spans="1:22" ht="30" customHeight="1">
      <c r="A21" s="39"/>
      <c r="B21" s="9"/>
      <c r="C21" s="206" t="s">
        <v>84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</row>
    <row r="22" spans="1:22" ht="20.100000000000001" customHeight="1">
      <c r="A22" s="36"/>
      <c r="B22" s="9"/>
      <c r="C22" s="42">
        <v>1</v>
      </c>
      <c r="D22" s="194" t="s">
        <v>432</v>
      </c>
      <c r="E22" s="195"/>
      <c r="F22" s="196"/>
      <c r="G22" s="197" t="s">
        <v>434</v>
      </c>
      <c r="H22" s="198"/>
      <c r="I22" s="198"/>
      <c r="J22" s="198"/>
      <c r="K22" s="198"/>
      <c r="L22" s="198"/>
      <c r="M22" s="198"/>
      <c r="N22" s="199"/>
      <c r="O22" s="200" t="s">
        <v>431</v>
      </c>
      <c r="P22" s="201"/>
      <c r="Q22" s="200">
        <v>5</v>
      </c>
      <c r="R22" s="201"/>
      <c r="S22" s="200">
        <v>15</v>
      </c>
      <c r="T22" s="207"/>
      <c r="U22" s="207"/>
      <c r="V22" s="201"/>
    </row>
    <row r="23" spans="1:22" ht="20.100000000000001" customHeight="1">
      <c r="A23" s="36"/>
      <c r="B23" s="9"/>
      <c r="C23" s="42">
        <f>C22+1</f>
        <v>2</v>
      </c>
      <c r="D23" s="194" t="s">
        <v>433</v>
      </c>
      <c r="E23" s="195"/>
      <c r="F23" s="196"/>
      <c r="G23" s="197" t="s">
        <v>435</v>
      </c>
      <c r="H23" s="198"/>
      <c r="I23" s="198"/>
      <c r="J23" s="198"/>
      <c r="K23" s="198"/>
      <c r="L23" s="198"/>
      <c r="M23" s="198"/>
      <c r="N23" s="199"/>
      <c r="O23" s="200" t="s">
        <v>430</v>
      </c>
      <c r="P23" s="201"/>
      <c r="Q23" s="200">
        <v>3</v>
      </c>
      <c r="R23" s="201"/>
      <c r="S23" s="200">
        <v>9</v>
      </c>
      <c r="T23" s="207"/>
      <c r="U23" s="207"/>
      <c r="V23" s="201"/>
    </row>
    <row r="24" spans="1:22" ht="20.100000000000001" customHeight="1">
      <c r="A24" s="36"/>
      <c r="B24" s="9"/>
      <c r="C24" s="42">
        <f t="shared" ref="C24:C29" si="1">C23+1</f>
        <v>3</v>
      </c>
      <c r="D24" s="194"/>
      <c r="E24" s="195"/>
      <c r="F24" s="196"/>
      <c r="G24" s="197"/>
      <c r="H24" s="198"/>
      <c r="I24" s="198"/>
      <c r="J24" s="198"/>
      <c r="K24" s="198"/>
      <c r="L24" s="198"/>
      <c r="M24" s="198"/>
      <c r="N24" s="199"/>
      <c r="O24" s="200"/>
      <c r="P24" s="201"/>
      <c r="Q24" s="200"/>
      <c r="R24" s="201"/>
      <c r="S24" s="200"/>
      <c r="T24" s="207"/>
      <c r="U24" s="207"/>
      <c r="V24" s="201"/>
    </row>
    <row r="25" spans="1:22" ht="20.100000000000001" customHeight="1">
      <c r="A25" s="36"/>
      <c r="B25" s="9"/>
      <c r="C25" s="42">
        <f t="shared" si="1"/>
        <v>4</v>
      </c>
      <c r="D25" s="194"/>
      <c r="E25" s="195"/>
      <c r="F25" s="196"/>
      <c r="G25" s="197"/>
      <c r="H25" s="198"/>
      <c r="I25" s="198"/>
      <c r="J25" s="198"/>
      <c r="K25" s="198"/>
      <c r="L25" s="198"/>
      <c r="M25" s="198"/>
      <c r="N25" s="199"/>
      <c r="O25" s="200"/>
      <c r="P25" s="201"/>
      <c r="Q25" s="200"/>
      <c r="R25" s="201"/>
      <c r="S25" s="200"/>
      <c r="T25" s="207"/>
      <c r="U25" s="207"/>
      <c r="V25" s="201"/>
    </row>
    <row r="26" spans="1:22" ht="20.100000000000001" customHeight="1">
      <c r="A26" s="36"/>
      <c r="B26" s="9"/>
      <c r="C26" s="42">
        <f t="shared" si="1"/>
        <v>5</v>
      </c>
      <c r="D26" s="194"/>
      <c r="E26" s="195"/>
      <c r="F26" s="196"/>
      <c r="G26" s="197"/>
      <c r="H26" s="198"/>
      <c r="I26" s="198"/>
      <c r="J26" s="198"/>
      <c r="K26" s="198"/>
      <c r="L26" s="198"/>
      <c r="M26" s="198"/>
      <c r="N26" s="199"/>
      <c r="O26" s="200"/>
      <c r="P26" s="201"/>
      <c r="Q26" s="200"/>
      <c r="R26" s="201"/>
      <c r="S26" s="200"/>
      <c r="T26" s="207"/>
      <c r="U26" s="207"/>
      <c r="V26" s="201"/>
    </row>
    <row r="27" spans="1:22" ht="20.100000000000001" customHeight="1">
      <c r="A27" s="36"/>
      <c r="B27" s="9"/>
      <c r="C27" s="42">
        <f t="shared" si="1"/>
        <v>6</v>
      </c>
      <c r="D27" s="194"/>
      <c r="E27" s="195"/>
      <c r="F27" s="196"/>
      <c r="G27" s="197"/>
      <c r="H27" s="198"/>
      <c r="I27" s="198"/>
      <c r="J27" s="198"/>
      <c r="K27" s="198"/>
      <c r="L27" s="198"/>
      <c r="M27" s="198"/>
      <c r="N27" s="199"/>
      <c r="O27" s="200"/>
      <c r="P27" s="201"/>
      <c r="Q27" s="200"/>
      <c r="R27" s="201"/>
      <c r="S27" s="200"/>
      <c r="T27" s="207"/>
      <c r="U27" s="207"/>
      <c r="V27" s="201"/>
    </row>
    <row r="28" spans="1:22" ht="20.100000000000001" customHeight="1">
      <c r="A28" s="36"/>
      <c r="B28" s="9"/>
      <c r="C28" s="42">
        <f t="shared" si="1"/>
        <v>7</v>
      </c>
      <c r="D28" s="194"/>
      <c r="E28" s="195"/>
      <c r="F28" s="196"/>
      <c r="G28" s="197"/>
      <c r="H28" s="198"/>
      <c r="I28" s="198"/>
      <c r="J28" s="198"/>
      <c r="K28" s="198"/>
      <c r="L28" s="198"/>
      <c r="M28" s="198"/>
      <c r="N28" s="199"/>
      <c r="O28" s="200"/>
      <c r="P28" s="201"/>
      <c r="Q28" s="200"/>
      <c r="R28" s="201"/>
      <c r="S28" s="200"/>
      <c r="T28" s="207"/>
      <c r="U28" s="207"/>
      <c r="V28" s="201"/>
    </row>
    <row r="29" spans="1:22" ht="20.100000000000001" customHeight="1">
      <c r="A29" s="36"/>
      <c r="B29" s="9"/>
      <c r="C29" s="42">
        <f t="shared" si="1"/>
        <v>8</v>
      </c>
      <c r="D29" s="194"/>
      <c r="E29" s="195"/>
      <c r="F29" s="196"/>
      <c r="G29" s="197"/>
      <c r="H29" s="198"/>
      <c r="I29" s="198"/>
      <c r="J29" s="198"/>
      <c r="K29" s="198"/>
      <c r="L29" s="198"/>
      <c r="M29" s="198"/>
      <c r="N29" s="199"/>
      <c r="O29" s="200"/>
      <c r="P29" s="201"/>
      <c r="Q29" s="200"/>
      <c r="R29" s="201"/>
      <c r="S29" s="200"/>
      <c r="T29" s="207"/>
      <c r="U29" s="207"/>
      <c r="V29" s="201"/>
    </row>
    <row r="30" spans="1:22" ht="20.100000000000001" customHeight="1">
      <c r="A30" s="36"/>
      <c r="B30" s="9"/>
      <c r="C30" s="42">
        <f>C29+1</f>
        <v>9</v>
      </c>
      <c r="D30" s="194"/>
      <c r="E30" s="195"/>
      <c r="F30" s="196"/>
      <c r="G30" s="197"/>
      <c r="H30" s="198"/>
      <c r="I30" s="198"/>
      <c r="J30" s="198"/>
      <c r="K30" s="198"/>
      <c r="L30" s="198"/>
      <c r="M30" s="198"/>
      <c r="N30" s="199"/>
      <c r="O30" s="200"/>
      <c r="P30" s="201"/>
      <c r="Q30" s="200"/>
      <c r="R30" s="201"/>
      <c r="S30" s="200"/>
      <c r="T30" s="207"/>
      <c r="U30" s="207"/>
      <c r="V30" s="201"/>
    </row>
    <row r="31" spans="1:22" ht="20.100000000000001" customHeight="1">
      <c r="A31" s="36"/>
      <c r="B31" s="9"/>
      <c r="C31" s="42">
        <f t="shared" ref="C31" si="2">C30+1</f>
        <v>10</v>
      </c>
      <c r="D31" s="194"/>
      <c r="E31" s="195"/>
      <c r="F31" s="196"/>
      <c r="G31" s="197"/>
      <c r="H31" s="198"/>
      <c r="I31" s="198"/>
      <c r="J31" s="198"/>
      <c r="K31" s="198"/>
      <c r="L31" s="198"/>
      <c r="M31" s="198"/>
      <c r="N31" s="199"/>
      <c r="O31" s="200"/>
      <c r="P31" s="201"/>
      <c r="Q31" s="200"/>
      <c r="R31" s="201"/>
      <c r="S31" s="200"/>
      <c r="T31" s="207"/>
      <c r="U31" s="207"/>
      <c r="V31" s="201"/>
    </row>
    <row r="32" spans="1:22" ht="20.100000000000001" customHeight="1">
      <c r="A32" s="36"/>
      <c r="B32" s="9"/>
      <c r="C32" s="42">
        <f>C31+1</f>
        <v>11</v>
      </c>
      <c r="D32" s="194"/>
      <c r="E32" s="195"/>
      <c r="F32" s="196"/>
      <c r="G32" s="197"/>
      <c r="H32" s="198"/>
      <c r="I32" s="198"/>
      <c r="J32" s="198"/>
      <c r="K32" s="198"/>
      <c r="L32" s="198"/>
      <c r="M32" s="198"/>
      <c r="N32" s="199"/>
      <c r="O32" s="200"/>
      <c r="P32" s="201"/>
      <c r="Q32" s="200"/>
      <c r="R32" s="201"/>
      <c r="S32" s="200"/>
      <c r="T32" s="207"/>
      <c r="U32" s="207"/>
      <c r="V32" s="201"/>
    </row>
    <row r="33" spans="1:22" ht="20.100000000000001" customHeight="1">
      <c r="A33" s="39"/>
      <c r="B33" s="9"/>
      <c r="C33" s="42">
        <f t="shared" ref="C33" si="3">C32+1</f>
        <v>12</v>
      </c>
      <c r="D33" s="194"/>
      <c r="E33" s="195"/>
      <c r="F33" s="196"/>
      <c r="G33" s="197"/>
      <c r="H33" s="198"/>
      <c r="I33" s="198"/>
      <c r="J33" s="198"/>
      <c r="K33" s="198"/>
      <c r="L33" s="198"/>
      <c r="M33" s="198"/>
      <c r="N33" s="199"/>
      <c r="O33" s="200"/>
      <c r="P33" s="201"/>
      <c r="Q33" s="200"/>
      <c r="R33" s="201"/>
      <c r="S33" s="200"/>
      <c r="T33" s="207"/>
      <c r="U33" s="207"/>
      <c r="V33" s="201"/>
    </row>
    <row r="34" spans="1:22" ht="20.100000000000001" customHeight="1">
      <c r="A34" s="39"/>
      <c r="B34" s="9"/>
      <c r="C34" s="203" t="s">
        <v>72</v>
      </c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5"/>
      <c r="Q34" s="191">
        <f>SUM(Q22:Q33)</f>
        <v>8</v>
      </c>
      <c r="R34" s="193"/>
      <c r="S34" s="191">
        <f>SUM(S22:S33)</f>
        <v>24</v>
      </c>
      <c r="T34" s="192"/>
      <c r="U34" s="192"/>
      <c r="V34" s="193"/>
    </row>
    <row r="35" spans="1:22" ht="20.100000000000001" customHeight="1">
      <c r="A35" s="39"/>
      <c r="B35" s="9"/>
      <c r="C35" s="38"/>
      <c r="D35" s="40"/>
      <c r="E35" s="40"/>
      <c r="F35" s="40"/>
      <c r="G35" s="40"/>
      <c r="H35" s="4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20.100000000000001" customHeight="1">
      <c r="A36" s="39"/>
      <c r="B36" s="9"/>
      <c r="C36" s="38"/>
      <c r="D36" s="40"/>
      <c r="E36" s="40"/>
      <c r="F36" s="40"/>
      <c r="G36" s="40"/>
      <c r="H36" s="4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</sheetData>
  <mergeCells count="136">
    <mergeCell ref="S33:V33"/>
    <mergeCell ref="C34:P34"/>
    <mergeCell ref="Q34:R34"/>
    <mergeCell ref="S34:V34"/>
    <mergeCell ref="S31:V31"/>
    <mergeCell ref="D32:F32"/>
    <mergeCell ref="G32:N32"/>
    <mergeCell ref="O32:P32"/>
    <mergeCell ref="Q32:R32"/>
    <mergeCell ref="S32:V32"/>
    <mergeCell ref="D33:F33"/>
    <mergeCell ref="G33:N33"/>
    <mergeCell ref="O33:P33"/>
    <mergeCell ref="Q33:R33"/>
    <mergeCell ref="D31:F31"/>
    <mergeCell ref="G31:N31"/>
    <mergeCell ref="O31:P31"/>
    <mergeCell ref="Q31:R31"/>
    <mergeCell ref="S29:V29"/>
    <mergeCell ref="D30:F30"/>
    <mergeCell ref="G30:N30"/>
    <mergeCell ref="O30:P30"/>
    <mergeCell ref="Q30:R30"/>
    <mergeCell ref="S30:V30"/>
    <mergeCell ref="D27:F27"/>
    <mergeCell ref="G27:N27"/>
    <mergeCell ref="O27:P27"/>
    <mergeCell ref="Q27:R27"/>
    <mergeCell ref="S27:V27"/>
    <mergeCell ref="D28:F28"/>
    <mergeCell ref="G28:N28"/>
    <mergeCell ref="O28:P28"/>
    <mergeCell ref="Q28:R28"/>
    <mergeCell ref="S28:V28"/>
    <mergeCell ref="D29:F29"/>
    <mergeCell ref="G29:N29"/>
    <mergeCell ref="O29:P29"/>
    <mergeCell ref="Q29:R29"/>
    <mergeCell ref="D25:F25"/>
    <mergeCell ref="G25:N25"/>
    <mergeCell ref="O25:P25"/>
    <mergeCell ref="Q25:R25"/>
    <mergeCell ref="S25:V25"/>
    <mergeCell ref="D26:F26"/>
    <mergeCell ref="G26:N26"/>
    <mergeCell ref="O26:P26"/>
    <mergeCell ref="Q26:R26"/>
    <mergeCell ref="S26:V26"/>
    <mergeCell ref="Q23:R23"/>
    <mergeCell ref="S23:V23"/>
    <mergeCell ref="D24:F24"/>
    <mergeCell ref="G24:N24"/>
    <mergeCell ref="O24:P24"/>
    <mergeCell ref="Q24:R24"/>
    <mergeCell ref="S24:V24"/>
    <mergeCell ref="C21:V21"/>
    <mergeCell ref="D22:F22"/>
    <mergeCell ref="G22:N22"/>
    <mergeCell ref="O22:P22"/>
    <mergeCell ref="Q22:R22"/>
    <mergeCell ref="S22:V22"/>
    <mergeCell ref="D23:F23"/>
    <mergeCell ref="G23:N23"/>
    <mergeCell ref="O23:P23"/>
    <mergeCell ref="S16:V16"/>
    <mergeCell ref="S17:V17"/>
    <mergeCell ref="S18:V18"/>
    <mergeCell ref="S19:V19"/>
    <mergeCell ref="O18:P18"/>
    <mergeCell ref="Q18:R18"/>
    <mergeCell ref="O19:P19"/>
    <mergeCell ref="Q19:R19"/>
    <mergeCell ref="O16:P16"/>
    <mergeCell ref="Q16:R16"/>
    <mergeCell ref="O17:P17"/>
    <mergeCell ref="Q17:R17"/>
    <mergeCell ref="Q11:R11"/>
    <mergeCell ref="S8:V8"/>
    <mergeCell ref="S9:V9"/>
    <mergeCell ref="S10:V10"/>
    <mergeCell ref="S11:V11"/>
    <mergeCell ref="S12:V12"/>
    <mergeCell ref="S13:V13"/>
    <mergeCell ref="Q14:R14"/>
    <mergeCell ref="O15:P15"/>
    <mergeCell ref="Q15:R15"/>
    <mergeCell ref="S14:V14"/>
    <mergeCell ref="S15:V15"/>
    <mergeCell ref="C20:P20"/>
    <mergeCell ref="Q20:R20"/>
    <mergeCell ref="C7:V7"/>
    <mergeCell ref="D9:F9"/>
    <mergeCell ref="D11:F11"/>
    <mergeCell ref="D13:F13"/>
    <mergeCell ref="D15:F15"/>
    <mergeCell ref="D16:F16"/>
    <mergeCell ref="G16:N16"/>
    <mergeCell ref="O12:P12"/>
    <mergeCell ref="Q12:R12"/>
    <mergeCell ref="O13:P13"/>
    <mergeCell ref="D18:F18"/>
    <mergeCell ref="D19:F19"/>
    <mergeCell ref="G8:N8"/>
    <mergeCell ref="G9:N9"/>
    <mergeCell ref="G10:N10"/>
    <mergeCell ref="G11:N11"/>
    <mergeCell ref="G12:N12"/>
    <mergeCell ref="G13:N13"/>
    <mergeCell ref="G14:N14"/>
    <mergeCell ref="O10:P10"/>
    <mergeCell ref="Q10:R10"/>
    <mergeCell ref="O11:P11"/>
    <mergeCell ref="B2:V2"/>
    <mergeCell ref="O5:P6"/>
    <mergeCell ref="Q5:R6"/>
    <mergeCell ref="S5:V6"/>
    <mergeCell ref="S20:V20"/>
    <mergeCell ref="D17:F17"/>
    <mergeCell ref="G17:N17"/>
    <mergeCell ref="D12:F12"/>
    <mergeCell ref="D14:F14"/>
    <mergeCell ref="Q13:R13"/>
    <mergeCell ref="O14:P14"/>
    <mergeCell ref="D8:F8"/>
    <mergeCell ref="D10:F10"/>
    <mergeCell ref="C3:M3"/>
    <mergeCell ref="C5:C6"/>
    <mergeCell ref="D5:F6"/>
    <mergeCell ref="G5:N6"/>
    <mergeCell ref="G15:N15"/>
    <mergeCell ref="G18:N18"/>
    <mergeCell ref="G19:N19"/>
    <mergeCell ref="O8:P8"/>
    <mergeCell ref="Q8:R8"/>
    <mergeCell ref="O9:P9"/>
    <mergeCell ref="Q9:R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selection activeCell="O9" sqref="O9:P9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3</v>
      </c>
    </row>
    <row r="2" spans="1:22" ht="20.100000000000001" customHeight="1">
      <c r="A2" s="33"/>
      <c r="B2" s="39"/>
      <c r="C2" s="202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39"/>
      <c r="V2" s="39"/>
    </row>
    <row r="3" spans="1:22" ht="9.9499999999999993" customHeight="1">
      <c r="A3" s="33"/>
      <c r="B3" s="39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9"/>
      <c r="V3" s="39"/>
    </row>
    <row r="4" spans="1:22" ht="20.100000000000001" customHeight="1">
      <c r="A4" s="9"/>
      <c r="B4" s="39"/>
      <c r="C4" s="214" t="s">
        <v>71</v>
      </c>
      <c r="D4" s="214" t="s">
        <v>89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190" t="s">
        <v>85</v>
      </c>
      <c r="P4" s="190"/>
      <c r="Q4" s="190" t="s">
        <v>86</v>
      </c>
      <c r="R4" s="190"/>
      <c r="S4" s="190" t="s">
        <v>86</v>
      </c>
      <c r="T4" s="190"/>
      <c r="U4" s="190"/>
      <c r="V4" s="190"/>
    </row>
    <row r="5" spans="1:22" ht="20.100000000000001" customHeight="1">
      <c r="A5" s="9"/>
      <c r="B5" s="3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190"/>
      <c r="P5" s="190"/>
      <c r="Q5" s="190"/>
      <c r="R5" s="190"/>
      <c r="S5" s="190" t="s">
        <v>87</v>
      </c>
      <c r="T5" s="190"/>
      <c r="U5" s="190" t="s">
        <v>88</v>
      </c>
      <c r="V5" s="190"/>
    </row>
    <row r="6" spans="1:22" ht="20.100000000000001" customHeight="1">
      <c r="A6" s="9"/>
      <c r="B6" s="34"/>
      <c r="C6" s="43">
        <v>1</v>
      </c>
      <c r="D6" s="215" t="s">
        <v>90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20" t="s">
        <v>436</v>
      </c>
      <c r="P6" s="220"/>
      <c r="Q6" s="219">
        <v>205</v>
      </c>
      <c r="R6" s="219"/>
      <c r="S6" s="219">
        <v>205</v>
      </c>
      <c r="T6" s="219"/>
      <c r="U6" s="219">
        <v>0</v>
      </c>
      <c r="V6" s="219"/>
    </row>
    <row r="7" spans="1:22" ht="20.100000000000001" customHeight="1">
      <c r="A7" s="9"/>
      <c r="B7" s="34"/>
      <c r="C7" s="43">
        <f>C6+1</f>
        <v>2</v>
      </c>
      <c r="D7" s="216" t="s">
        <v>437</v>
      </c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20"/>
      <c r="P7" s="220"/>
      <c r="Q7" s="219">
        <v>21</v>
      </c>
      <c r="R7" s="219"/>
      <c r="S7" s="219">
        <v>21</v>
      </c>
      <c r="T7" s="219"/>
      <c r="U7" s="219">
        <v>0</v>
      </c>
      <c r="V7" s="219"/>
    </row>
    <row r="8" spans="1:22" ht="20.100000000000001" customHeight="1">
      <c r="A8" s="9"/>
      <c r="B8" s="34"/>
      <c r="C8" s="43">
        <f t="shared" ref="C8:C11" si="0">C7+1</f>
        <v>3</v>
      </c>
      <c r="D8" s="215" t="s">
        <v>91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20" t="s">
        <v>505</v>
      </c>
      <c r="P8" s="220"/>
      <c r="Q8" s="219">
        <v>35</v>
      </c>
      <c r="R8" s="219"/>
      <c r="S8" s="219">
        <v>35</v>
      </c>
      <c r="T8" s="219"/>
      <c r="U8" s="219">
        <v>0</v>
      </c>
      <c r="V8" s="219"/>
    </row>
    <row r="9" spans="1:22" ht="20.100000000000001" customHeight="1">
      <c r="A9" s="9"/>
      <c r="B9" s="34"/>
      <c r="C9" s="43">
        <f t="shared" si="0"/>
        <v>4</v>
      </c>
      <c r="D9" s="216"/>
      <c r="E9" s="217"/>
      <c r="F9" s="217"/>
      <c r="G9" s="217"/>
      <c r="H9" s="217"/>
      <c r="I9" s="217"/>
      <c r="J9" s="217"/>
      <c r="K9" s="217"/>
      <c r="L9" s="217"/>
      <c r="M9" s="217"/>
      <c r="N9" s="218"/>
      <c r="O9" s="220"/>
      <c r="P9" s="220"/>
      <c r="Q9" s="219"/>
      <c r="R9" s="219"/>
      <c r="S9" s="219"/>
      <c r="T9" s="219"/>
      <c r="U9" s="219"/>
      <c r="V9" s="219"/>
    </row>
    <row r="10" spans="1:22" ht="20.100000000000001" customHeight="1">
      <c r="A10" s="9"/>
      <c r="B10" s="34"/>
      <c r="C10" s="43">
        <f t="shared" si="0"/>
        <v>5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20"/>
      <c r="P10" s="220"/>
      <c r="Q10" s="219"/>
      <c r="R10" s="219"/>
      <c r="S10" s="219"/>
      <c r="T10" s="219"/>
      <c r="U10" s="219"/>
      <c r="V10" s="219"/>
    </row>
    <row r="11" spans="1:22" ht="20.100000000000001" customHeight="1">
      <c r="A11" s="9"/>
      <c r="B11" s="34"/>
      <c r="C11" s="43">
        <f t="shared" si="0"/>
        <v>6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20"/>
      <c r="P11" s="220"/>
      <c r="Q11" s="219"/>
      <c r="R11" s="219"/>
      <c r="S11" s="219"/>
      <c r="T11" s="219"/>
      <c r="U11" s="219"/>
      <c r="V11" s="219"/>
    </row>
    <row r="12" spans="1:22" ht="20.100000000000001" customHeight="1">
      <c r="A12" s="9"/>
      <c r="B12" s="34"/>
      <c r="C12" s="41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4"/>
      <c r="P12" s="34"/>
      <c r="Q12" s="34"/>
      <c r="R12" s="34"/>
      <c r="S12" s="34"/>
      <c r="T12" s="34"/>
      <c r="U12" s="34"/>
      <c r="V12" s="34"/>
    </row>
    <row r="13" spans="1:22" ht="20.100000000000001" customHeight="1">
      <c r="A13" s="9"/>
      <c r="B13" s="34"/>
      <c r="C13" s="202" t="s">
        <v>92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34"/>
      <c r="V13" s="34"/>
    </row>
    <row r="14" spans="1:22" ht="9.9499999999999993" customHeight="1">
      <c r="A14" s="9"/>
      <c r="B14" s="34"/>
      <c r="C14" s="4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4"/>
      <c r="P14" s="34"/>
      <c r="Q14" s="34"/>
      <c r="R14" s="34"/>
      <c r="S14" s="34"/>
      <c r="T14" s="34"/>
      <c r="U14" s="34"/>
      <c r="V14" s="34"/>
    </row>
    <row r="15" spans="1:22" ht="20.100000000000001" customHeight="1">
      <c r="A15" s="9"/>
      <c r="B15" s="34"/>
      <c r="C15" s="228" t="s">
        <v>71</v>
      </c>
      <c r="D15" s="222" t="s">
        <v>93</v>
      </c>
      <c r="E15" s="223"/>
      <c r="F15" s="223"/>
      <c r="G15" s="223"/>
      <c r="H15" s="223"/>
      <c r="I15" s="223"/>
      <c r="J15" s="223"/>
      <c r="K15" s="224"/>
      <c r="L15" s="206" t="s">
        <v>86</v>
      </c>
      <c r="M15" s="206"/>
      <c r="N15" s="206"/>
      <c r="O15" s="206"/>
      <c r="P15" s="206"/>
      <c r="Q15" s="206"/>
      <c r="R15" s="189" t="s">
        <v>96</v>
      </c>
      <c r="S15" s="189"/>
      <c r="T15" s="189"/>
      <c r="U15" s="189"/>
      <c r="V15" s="189"/>
    </row>
    <row r="16" spans="1:22" ht="20.100000000000001" customHeight="1">
      <c r="A16" s="9"/>
      <c r="B16" s="34"/>
      <c r="C16" s="229"/>
      <c r="D16" s="225"/>
      <c r="E16" s="226"/>
      <c r="F16" s="226"/>
      <c r="G16" s="226"/>
      <c r="H16" s="226"/>
      <c r="I16" s="226"/>
      <c r="J16" s="226"/>
      <c r="K16" s="227"/>
      <c r="L16" s="206" t="s">
        <v>94</v>
      </c>
      <c r="M16" s="206"/>
      <c r="N16" s="206"/>
      <c r="O16" s="206" t="s">
        <v>95</v>
      </c>
      <c r="P16" s="206"/>
      <c r="Q16" s="206"/>
      <c r="R16" s="189"/>
      <c r="S16" s="189"/>
      <c r="T16" s="189"/>
      <c r="U16" s="189"/>
      <c r="V16" s="189"/>
    </row>
    <row r="17" spans="1:22" ht="20.100000000000001" customHeight="1">
      <c r="A17" s="36"/>
      <c r="B17" s="34"/>
      <c r="C17" s="42">
        <v>1</v>
      </c>
      <c r="D17" s="210" t="s">
        <v>438</v>
      </c>
      <c r="E17" s="211"/>
      <c r="F17" s="211"/>
      <c r="G17" s="211"/>
      <c r="H17" s="211"/>
      <c r="I17" s="211"/>
      <c r="J17" s="211"/>
      <c r="K17" s="212"/>
      <c r="L17" s="213">
        <v>12</v>
      </c>
      <c r="M17" s="213"/>
      <c r="N17" s="213"/>
      <c r="O17" s="220">
        <v>23</v>
      </c>
      <c r="P17" s="220"/>
      <c r="Q17" s="220"/>
      <c r="R17" s="221">
        <f>IF(SUM(L17:Q17)=0,"",SUM(L17:Q17))</f>
        <v>35</v>
      </c>
      <c r="S17" s="221"/>
      <c r="T17" s="221"/>
      <c r="U17" s="221"/>
      <c r="V17" s="221"/>
    </row>
    <row r="18" spans="1:22" ht="20.100000000000001" customHeight="1">
      <c r="A18" s="36"/>
      <c r="B18" s="9"/>
      <c r="C18" s="42">
        <v>2</v>
      </c>
      <c r="D18" s="210"/>
      <c r="E18" s="211"/>
      <c r="F18" s="211"/>
      <c r="G18" s="211"/>
      <c r="H18" s="211"/>
      <c r="I18" s="211"/>
      <c r="J18" s="211"/>
      <c r="K18" s="212"/>
      <c r="L18" s="213"/>
      <c r="M18" s="213"/>
      <c r="N18" s="213"/>
      <c r="O18" s="220"/>
      <c r="P18" s="220"/>
      <c r="Q18" s="220"/>
      <c r="R18" s="221" t="str">
        <f t="shared" ref="R18:R19" si="1">IF(SUM(L18:Q18)=0,"",SUM(L18:Q18))</f>
        <v/>
      </c>
      <c r="S18" s="221"/>
      <c r="T18" s="221"/>
      <c r="U18" s="221"/>
      <c r="V18" s="221"/>
    </row>
    <row r="19" spans="1:22" ht="20.100000000000001" customHeight="1">
      <c r="A19" s="39"/>
      <c r="B19" s="9"/>
      <c r="C19" s="42">
        <v>3</v>
      </c>
      <c r="D19" s="210"/>
      <c r="E19" s="211"/>
      <c r="F19" s="211"/>
      <c r="G19" s="211"/>
      <c r="H19" s="211"/>
      <c r="I19" s="211"/>
      <c r="J19" s="211"/>
      <c r="K19" s="212"/>
      <c r="L19" s="213"/>
      <c r="M19" s="213"/>
      <c r="N19" s="213"/>
      <c r="O19" s="220"/>
      <c r="P19" s="220"/>
      <c r="Q19" s="220"/>
      <c r="R19" s="221" t="str">
        <f t="shared" si="1"/>
        <v/>
      </c>
      <c r="S19" s="221"/>
      <c r="T19" s="221"/>
      <c r="U19" s="221"/>
      <c r="V19" s="221"/>
    </row>
    <row r="20" spans="1:22" ht="20.100000000000001" customHeight="1">
      <c r="A20" s="39"/>
      <c r="B20" s="9"/>
      <c r="C20" s="42">
        <v>4</v>
      </c>
      <c r="D20" s="210"/>
      <c r="E20" s="211"/>
      <c r="F20" s="211"/>
      <c r="G20" s="211"/>
      <c r="H20" s="211"/>
      <c r="I20" s="211"/>
      <c r="J20" s="211"/>
      <c r="K20" s="212"/>
      <c r="L20" s="213"/>
      <c r="M20" s="213"/>
      <c r="N20" s="213"/>
      <c r="O20" s="220"/>
      <c r="P20" s="220"/>
      <c r="Q20" s="220"/>
      <c r="R20" s="221" t="str">
        <f t="shared" ref="R20:R21" si="2">IF(SUM(L20:Q20)=0,"",SUM(L20:Q20))</f>
        <v/>
      </c>
      <c r="S20" s="221"/>
      <c r="T20" s="221"/>
      <c r="U20" s="221"/>
      <c r="V20" s="221"/>
    </row>
    <row r="21" spans="1:22" ht="20.100000000000001" customHeight="1">
      <c r="A21" s="39"/>
      <c r="B21" s="9"/>
      <c r="C21" s="42">
        <v>5</v>
      </c>
      <c r="D21" s="210"/>
      <c r="E21" s="211"/>
      <c r="F21" s="211"/>
      <c r="G21" s="211"/>
      <c r="H21" s="211"/>
      <c r="I21" s="211"/>
      <c r="J21" s="211"/>
      <c r="K21" s="212"/>
      <c r="L21" s="213"/>
      <c r="M21" s="213"/>
      <c r="N21" s="213"/>
      <c r="O21" s="220"/>
      <c r="P21" s="220"/>
      <c r="Q21" s="220"/>
      <c r="R21" s="221" t="str">
        <f t="shared" si="2"/>
        <v/>
      </c>
      <c r="S21" s="221"/>
      <c r="T21" s="221"/>
      <c r="U21" s="221"/>
      <c r="V21" s="221"/>
    </row>
    <row r="22" spans="1:22" ht="20.100000000000001" customHeight="1">
      <c r="A22" s="39"/>
      <c r="B22" s="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9"/>
      <c r="R22" s="9"/>
      <c r="S22" s="9"/>
      <c r="T22" s="9"/>
      <c r="U22" s="9"/>
      <c r="V22" s="9"/>
    </row>
    <row r="23" spans="1:22" ht="20.100000000000001" customHeight="1">
      <c r="A23" s="39"/>
      <c r="B23" s="9"/>
      <c r="C23" s="202" t="s">
        <v>97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44"/>
      <c r="V23" s="44"/>
    </row>
    <row r="24" spans="1:22" ht="9.9499999999999993" customHeight="1">
      <c r="A24" s="36"/>
      <c r="B24" s="9"/>
      <c r="C24" s="4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4"/>
      <c r="P24" s="34"/>
      <c r="Q24" s="34"/>
      <c r="R24" s="34"/>
      <c r="S24" s="34"/>
      <c r="T24" s="34"/>
      <c r="U24" s="34"/>
      <c r="V24" s="34"/>
    </row>
    <row r="25" spans="1:22" ht="20.100000000000001" customHeight="1">
      <c r="A25" s="36"/>
      <c r="B25" s="9"/>
      <c r="C25" s="47" t="s">
        <v>71</v>
      </c>
      <c r="D25" s="206" t="s">
        <v>98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189" t="s">
        <v>99</v>
      </c>
      <c r="P25" s="189"/>
      <c r="Q25" s="189"/>
      <c r="R25" s="189"/>
      <c r="S25" s="189"/>
      <c r="T25" s="189"/>
      <c r="U25" s="189"/>
      <c r="V25" s="189"/>
    </row>
    <row r="26" spans="1:22" ht="20.100000000000001" customHeight="1">
      <c r="A26" s="36"/>
      <c r="B26" s="9"/>
      <c r="C26" s="42">
        <v>1</v>
      </c>
      <c r="D26" s="208" t="s">
        <v>101</v>
      </c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9" t="s">
        <v>57</v>
      </c>
      <c r="P26" s="209"/>
      <c r="Q26" s="209"/>
      <c r="R26" s="209"/>
      <c r="S26" s="209"/>
      <c r="T26" s="209"/>
      <c r="U26" s="209"/>
      <c r="V26" s="209"/>
    </row>
    <row r="27" spans="1:22" ht="20.100000000000001" customHeight="1">
      <c r="A27" s="36"/>
      <c r="B27" s="9"/>
      <c r="C27" s="42">
        <f>C26+1</f>
        <v>2</v>
      </c>
      <c r="D27" s="197" t="s">
        <v>439</v>
      </c>
      <c r="E27" s="198"/>
      <c r="F27" s="198"/>
      <c r="G27" s="198"/>
      <c r="H27" s="198"/>
      <c r="I27" s="198"/>
      <c r="J27" s="198"/>
      <c r="K27" s="198"/>
      <c r="L27" s="198"/>
      <c r="M27" s="198"/>
      <c r="N27" s="199"/>
      <c r="O27" s="230" t="s">
        <v>100</v>
      </c>
      <c r="P27" s="231"/>
      <c r="Q27" s="231"/>
      <c r="R27" s="231"/>
      <c r="S27" s="231"/>
      <c r="T27" s="231"/>
      <c r="U27" s="231"/>
      <c r="V27" s="232"/>
    </row>
    <row r="28" spans="1:22" ht="20.100000000000001" customHeight="1">
      <c r="A28" s="36"/>
      <c r="B28" s="9"/>
      <c r="C28" s="42">
        <f t="shared" ref="C28:C37" si="3">C27+1</f>
        <v>3</v>
      </c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9"/>
      <c r="O28" s="230"/>
      <c r="P28" s="231"/>
      <c r="Q28" s="231"/>
      <c r="R28" s="231"/>
      <c r="S28" s="231"/>
      <c r="T28" s="231"/>
      <c r="U28" s="231"/>
      <c r="V28" s="232"/>
    </row>
    <row r="29" spans="1:22" ht="20.100000000000001" customHeight="1">
      <c r="A29" s="36"/>
      <c r="B29" s="9"/>
      <c r="C29" s="42">
        <f t="shared" si="3"/>
        <v>4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9"/>
      <c r="O29" s="230"/>
      <c r="P29" s="231"/>
      <c r="Q29" s="231"/>
      <c r="R29" s="231"/>
      <c r="S29" s="231"/>
      <c r="T29" s="231"/>
      <c r="U29" s="231"/>
      <c r="V29" s="232"/>
    </row>
    <row r="30" spans="1:22" ht="20.100000000000001" customHeight="1">
      <c r="A30" s="36"/>
      <c r="B30" s="9"/>
      <c r="C30" s="42">
        <f t="shared" si="3"/>
        <v>5</v>
      </c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30"/>
      <c r="P30" s="231"/>
      <c r="Q30" s="231"/>
      <c r="R30" s="231"/>
      <c r="S30" s="231"/>
      <c r="T30" s="231"/>
      <c r="U30" s="231"/>
      <c r="V30" s="232"/>
    </row>
    <row r="31" spans="1:22" ht="20.100000000000001" customHeight="1">
      <c r="A31" s="36"/>
      <c r="B31" s="9"/>
      <c r="C31" s="42">
        <f t="shared" si="3"/>
        <v>6</v>
      </c>
      <c r="D31" s="197"/>
      <c r="E31" s="198"/>
      <c r="F31" s="198"/>
      <c r="G31" s="198"/>
      <c r="H31" s="198"/>
      <c r="I31" s="198"/>
      <c r="J31" s="198"/>
      <c r="K31" s="198"/>
      <c r="L31" s="198"/>
      <c r="M31" s="198"/>
      <c r="N31" s="199"/>
      <c r="O31" s="209"/>
      <c r="P31" s="209"/>
      <c r="Q31" s="209"/>
      <c r="R31" s="209"/>
      <c r="S31" s="209"/>
      <c r="T31" s="209"/>
      <c r="U31" s="209"/>
      <c r="V31" s="209"/>
    </row>
    <row r="32" spans="1:22" ht="20.100000000000001" customHeight="1">
      <c r="A32" s="36"/>
      <c r="B32" s="9"/>
      <c r="C32" s="42">
        <f t="shared" si="3"/>
        <v>7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9"/>
      <c r="P32" s="209"/>
      <c r="Q32" s="209"/>
      <c r="R32" s="209"/>
      <c r="S32" s="209"/>
      <c r="T32" s="209"/>
      <c r="U32" s="209"/>
      <c r="V32" s="209"/>
    </row>
    <row r="33" spans="1:22" ht="20.100000000000001" customHeight="1">
      <c r="A33" s="36"/>
      <c r="B33" s="9"/>
      <c r="C33" s="42">
        <f t="shared" si="3"/>
        <v>8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9"/>
      <c r="P33" s="209"/>
      <c r="Q33" s="209"/>
      <c r="R33" s="209"/>
      <c r="S33" s="209"/>
      <c r="T33" s="209"/>
      <c r="U33" s="209"/>
      <c r="V33" s="209"/>
    </row>
    <row r="34" spans="1:22" ht="20.100000000000001" customHeight="1">
      <c r="A34" s="36"/>
      <c r="B34" s="9"/>
      <c r="C34" s="42">
        <f t="shared" si="3"/>
        <v>9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9"/>
      <c r="P34" s="209"/>
      <c r="Q34" s="209"/>
      <c r="R34" s="209"/>
      <c r="S34" s="209"/>
      <c r="T34" s="209"/>
      <c r="U34" s="209"/>
      <c r="V34" s="209"/>
    </row>
    <row r="35" spans="1:22" ht="20.100000000000001" customHeight="1">
      <c r="A35" s="39"/>
      <c r="B35" s="9"/>
      <c r="C35" s="42">
        <f t="shared" si="3"/>
        <v>10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9"/>
      <c r="P35" s="209"/>
      <c r="Q35" s="209"/>
      <c r="R35" s="209"/>
      <c r="S35" s="209"/>
      <c r="T35" s="209"/>
      <c r="U35" s="209"/>
      <c r="V35" s="209"/>
    </row>
    <row r="36" spans="1:22" ht="20.100000000000001" customHeight="1">
      <c r="A36" s="39"/>
      <c r="B36" s="9"/>
      <c r="C36" s="42">
        <f t="shared" si="3"/>
        <v>11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9"/>
      <c r="P36" s="209"/>
      <c r="Q36" s="209"/>
      <c r="R36" s="209"/>
      <c r="S36" s="209"/>
      <c r="T36" s="209"/>
      <c r="U36" s="209"/>
      <c r="V36" s="209"/>
    </row>
    <row r="37" spans="1:22" ht="20.100000000000001" customHeight="1">
      <c r="A37" s="39"/>
      <c r="B37" s="9"/>
      <c r="C37" s="42">
        <f t="shared" si="3"/>
        <v>12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9"/>
      <c r="P37" s="209"/>
      <c r="Q37" s="209"/>
      <c r="R37" s="209"/>
      <c r="S37" s="209"/>
      <c r="T37" s="209"/>
      <c r="U37" s="209"/>
      <c r="V37" s="209"/>
    </row>
    <row r="38" spans="1:22" ht="20.100000000000001" customHeight="1">
      <c r="A38" s="39"/>
      <c r="B38" s="9"/>
      <c r="C38" s="41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</row>
  </sheetData>
  <mergeCells count="92">
    <mergeCell ref="D35:N35"/>
    <mergeCell ref="O35:V35"/>
    <mergeCell ref="D36:N36"/>
    <mergeCell ref="O36:V36"/>
    <mergeCell ref="D37:N37"/>
    <mergeCell ref="O37:V37"/>
    <mergeCell ref="D31:N31"/>
    <mergeCell ref="O31:V31"/>
    <mergeCell ref="D32:N32"/>
    <mergeCell ref="O32:V32"/>
    <mergeCell ref="D33:N33"/>
    <mergeCell ref="O33:V33"/>
    <mergeCell ref="D28:N28"/>
    <mergeCell ref="O28:V28"/>
    <mergeCell ref="D29:N29"/>
    <mergeCell ref="O29:V29"/>
    <mergeCell ref="D30:N30"/>
    <mergeCell ref="O30:V30"/>
    <mergeCell ref="D25:N25"/>
    <mergeCell ref="O25:V25"/>
    <mergeCell ref="D26:N26"/>
    <mergeCell ref="O26:V26"/>
    <mergeCell ref="D27:N27"/>
    <mergeCell ref="O27:V27"/>
    <mergeCell ref="O20:Q20"/>
    <mergeCell ref="R20:V20"/>
    <mergeCell ref="D21:K21"/>
    <mergeCell ref="L21:N21"/>
    <mergeCell ref="O21:Q21"/>
    <mergeCell ref="R21:V21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6" zoomScaleNormal="100" workbookViewId="0">
      <selection activeCell="D23" sqref="D23:S23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4</v>
      </c>
    </row>
    <row r="2" spans="1:22" ht="20.100000000000001" customHeight="1">
      <c r="A2" s="51"/>
      <c r="B2" s="188" t="s">
        <v>102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20.100000000000001" customHeight="1">
      <c r="A3" s="9"/>
      <c r="B3" s="39"/>
      <c r="C3" s="202" t="s">
        <v>103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39"/>
      <c r="O3" s="39"/>
      <c r="P3" s="39"/>
      <c r="Q3" s="39"/>
      <c r="R3" s="39"/>
      <c r="S3" s="39"/>
      <c r="T3" s="39"/>
      <c r="U3" s="39"/>
      <c r="V3" s="39"/>
    </row>
    <row r="4" spans="1:22" ht="9.9499999999999993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0.100000000000001" customHeight="1">
      <c r="A5" s="9"/>
      <c r="B5" s="34"/>
      <c r="C5" s="54" t="s">
        <v>71</v>
      </c>
      <c r="D5" s="189" t="s">
        <v>78</v>
      </c>
      <c r="E5" s="189"/>
      <c r="F5" s="189"/>
      <c r="G5" s="189" t="s">
        <v>79</v>
      </c>
      <c r="H5" s="189"/>
      <c r="I5" s="189"/>
      <c r="J5" s="189"/>
      <c r="K5" s="189"/>
      <c r="L5" s="189"/>
      <c r="M5" s="189"/>
      <c r="N5" s="189"/>
      <c r="O5" s="189"/>
      <c r="P5" s="189"/>
      <c r="Q5" s="190" t="s">
        <v>104</v>
      </c>
      <c r="R5" s="190"/>
      <c r="S5" s="190"/>
      <c r="T5" s="190" t="s">
        <v>105</v>
      </c>
      <c r="U5" s="190"/>
      <c r="V5" s="190"/>
    </row>
    <row r="6" spans="1:22" ht="20.100000000000001" customHeight="1">
      <c r="A6" s="9"/>
      <c r="B6" s="34"/>
      <c r="C6" s="43">
        <v>1</v>
      </c>
      <c r="D6" s="233" t="s">
        <v>425</v>
      </c>
      <c r="E6" s="234"/>
      <c r="F6" s="235"/>
      <c r="G6" s="209" t="s">
        <v>426</v>
      </c>
      <c r="H6" s="209"/>
      <c r="I6" s="209"/>
      <c r="J6" s="209"/>
      <c r="K6" s="209"/>
      <c r="L6" s="209"/>
      <c r="M6" s="209"/>
      <c r="N6" s="209"/>
      <c r="O6" s="209"/>
      <c r="P6" s="209"/>
      <c r="Q6" s="219" t="s">
        <v>440</v>
      </c>
      <c r="R6" s="219"/>
      <c r="S6" s="219"/>
      <c r="T6" s="219">
        <v>31</v>
      </c>
      <c r="U6" s="219"/>
      <c r="V6" s="219"/>
    </row>
    <row r="7" spans="1:22" ht="20.100000000000001" customHeight="1">
      <c r="A7" s="9"/>
      <c r="B7" s="34"/>
      <c r="C7" s="43">
        <f>C6+1</f>
        <v>2</v>
      </c>
      <c r="D7" s="233" t="s">
        <v>432</v>
      </c>
      <c r="E7" s="234"/>
      <c r="F7" s="235"/>
      <c r="G7" s="209" t="s">
        <v>434</v>
      </c>
      <c r="H7" s="209"/>
      <c r="I7" s="209"/>
      <c r="J7" s="209"/>
      <c r="K7" s="209"/>
      <c r="L7" s="209"/>
      <c r="M7" s="209"/>
      <c r="N7" s="209"/>
      <c r="O7" s="209"/>
      <c r="P7" s="209"/>
      <c r="Q7" s="219" t="s">
        <v>440</v>
      </c>
      <c r="R7" s="219"/>
      <c r="S7" s="219"/>
      <c r="T7" s="219">
        <v>42</v>
      </c>
      <c r="U7" s="219"/>
      <c r="V7" s="219"/>
    </row>
    <row r="8" spans="1:22" ht="20.100000000000001" customHeight="1">
      <c r="A8" s="9"/>
      <c r="B8" s="34"/>
      <c r="C8" s="43">
        <f t="shared" ref="C8:C17" si="0">C7+1</f>
        <v>3</v>
      </c>
      <c r="D8" s="233"/>
      <c r="E8" s="234"/>
      <c r="F8" s="235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19"/>
      <c r="R8" s="219"/>
      <c r="S8" s="219"/>
      <c r="T8" s="219"/>
      <c r="U8" s="219"/>
      <c r="V8" s="219"/>
    </row>
    <row r="9" spans="1:22" ht="20.100000000000001" customHeight="1">
      <c r="A9" s="9"/>
      <c r="B9" s="34"/>
      <c r="C9" s="43">
        <f t="shared" si="0"/>
        <v>4</v>
      </c>
      <c r="D9" s="233"/>
      <c r="E9" s="234"/>
      <c r="F9" s="235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19"/>
      <c r="R9" s="219"/>
      <c r="S9" s="219"/>
      <c r="T9" s="219"/>
      <c r="U9" s="219"/>
      <c r="V9" s="219"/>
    </row>
    <row r="10" spans="1:22" ht="20.100000000000001" customHeight="1">
      <c r="A10" s="9"/>
      <c r="B10" s="34"/>
      <c r="C10" s="43">
        <f t="shared" si="0"/>
        <v>5</v>
      </c>
      <c r="D10" s="233"/>
      <c r="E10" s="234"/>
      <c r="F10" s="235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19"/>
      <c r="R10" s="219"/>
      <c r="S10" s="219"/>
      <c r="T10" s="219"/>
      <c r="U10" s="219"/>
      <c r="V10" s="219"/>
    </row>
    <row r="11" spans="1:22" ht="20.100000000000001" customHeight="1">
      <c r="A11" s="9"/>
      <c r="B11" s="34"/>
      <c r="C11" s="43">
        <f t="shared" si="0"/>
        <v>6</v>
      </c>
      <c r="D11" s="233"/>
      <c r="E11" s="234"/>
      <c r="F11" s="235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19"/>
      <c r="R11" s="219"/>
      <c r="S11" s="219"/>
      <c r="T11" s="219"/>
      <c r="U11" s="219"/>
      <c r="V11" s="219"/>
    </row>
    <row r="12" spans="1:22" ht="20.100000000000001" customHeight="1">
      <c r="A12" s="9"/>
      <c r="B12" s="34"/>
      <c r="C12" s="43">
        <f t="shared" si="0"/>
        <v>7</v>
      </c>
      <c r="D12" s="233"/>
      <c r="E12" s="234"/>
      <c r="F12" s="235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19"/>
      <c r="R12" s="219"/>
      <c r="S12" s="219"/>
      <c r="T12" s="219"/>
      <c r="U12" s="219"/>
      <c r="V12" s="219"/>
    </row>
    <row r="13" spans="1:22" ht="20.100000000000001" customHeight="1">
      <c r="A13" s="9"/>
      <c r="B13" s="34"/>
      <c r="C13" s="43">
        <f t="shared" si="0"/>
        <v>8</v>
      </c>
      <c r="D13" s="233"/>
      <c r="E13" s="234"/>
      <c r="F13" s="235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19"/>
      <c r="R13" s="219"/>
      <c r="S13" s="219"/>
      <c r="T13" s="219"/>
      <c r="U13" s="219"/>
      <c r="V13" s="219"/>
    </row>
    <row r="14" spans="1:22" ht="20.100000000000001" customHeight="1">
      <c r="A14" s="9"/>
      <c r="B14" s="34"/>
      <c r="C14" s="43">
        <f t="shared" si="0"/>
        <v>9</v>
      </c>
      <c r="D14" s="233"/>
      <c r="E14" s="234"/>
      <c r="F14" s="235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19"/>
      <c r="R14" s="219"/>
      <c r="S14" s="219"/>
      <c r="T14" s="219"/>
      <c r="U14" s="219"/>
      <c r="V14" s="219"/>
    </row>
    <row r="15" spans="1:22" ht="20.100000000000001" customHeight="1">
      <c r="A15" s="9"/>
      <c r="B15" s="34"/>
      <c r="C15" s="43">
        <f t="shared" si="0"/>
        <v>10</v>
      </c>
      <c r="D15" s="233"/>
      <c r="E15" s="234"/>
      <c r="F15" s="235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19"/>
      <c r="R15" s="219"/>
      <c r="S15" s="219"/>
      <c r="T15" s="219"/>
      <c r="U15" s="219"/>
      <c r="V15" s="219"/>
    </row>
    <row r="16" spans="1:22" ht="20.100000000000001" customHeight="1">
      <c r="A16" s="9"/>
      <c r="B16" s="34"/>
      <c r="C16" s="43">
        <f t="shared" si="0"/>
        <v>11</v>
      </c>
      <c r="D16" s="236" t="str">
        <f>IF('02'!D32="","",'02'!D32)</f>
        <v/>
      </c>
      <c r="E16" s="237"/>
      <c r="F16" s="238"/>
      <c r="G16" s="215" t="str">
        <f>IF('02'!G32="","",'02'!G32)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39" t="str">
        <f>IF('02'!O32="","",'02'!O32)</f>
        <v/>
      </c>
      <c r="R16" s="239"/>
      <c r="S16" s="239"/>
      <c r="T16" s="219"/>
      <c r="U16" s="219"/>
      <c r="V16" s="219"/>
    </row>
    <row r="17" spans="1:22" ht="20.100000000000001" customHeight="1">
      <c r="A17" s="36"/>
      <c r="B17" s="34"/>
      <c r="C17" s="43">
        <f t="shared" si="0"/>
        <v>12</v>
      </c>
      <c r="D17" s="236" t="str">
        <f>IF('02'!D33="","",'02'!D33)</f>
        <v/>
      </c>
      <c r="E17" s="237"/>
      <c r="F17" s="238"/>
      <c r="G17" s="215" t="str">
        <f>IF('02'!G33="","",'02'!G33)</f>
        <v/>
      </c>
      <c r="H17" s="215"/>
      <c r="I17" s="215"/>
      <c r="J17" s="215"/>
      <c r="K17" s="215"/>
      <c r="L17" s="215"/>
      <c r="M17" s="215"/>
      <c r="N17" s="215"/>
      <c r="O17" s="215"/>
      <c r="P17" s="215"/>
      <c r="Q17" s="239" t="str">
        <f>IF('02'!O33="","",'02'!O33)</f>
        <v/>
      </c>
      <c r="R17" s="239"/>
      <c r="S17" s="239"/>
      <c r="T17" s="219"/>
      <c r="U17" s="219"/>
      <c r="V17" s="219"/>
    </row>
    <row r="18" spans="1:22" ht="20.100000000000001" customHeight="1">
      <c r="A18" s="36"/>
      <c r="B18" s="9"/>
      <c r="C18" s="4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3"/>
      <c r="Q18" s="53"/>
      <c r="R18" s="53"/>
      <c r="S18" s="53"/>
      <c r="T18" s="53"/>
      <c r="U18" s="53"/>
      <c r="V18" s="53"/>
    </row>
    <row r="19" spans="1:22" ht="20.100000000000001" customHeight="1">
      <c r="A19" s="9"/>
      <c r="B19" s="9"/>
      <c r="C19" s="202" t="s">
        <v>106</v>
      </c>
      <c r="D19" s="202"/>
      <c r="E19" s="202"/>
      <c r="F19" s="202"/>
      <c r="G19" s="202"/>
      <c r="H19" s="202"/>
      <c r="I19" s="169">
        <v>6</v>
      </c>
      <c r="J19" s="169"/>
      <c r="K19" s="202" t="s">
        <v>107</v>
      </c>
      <c r="L19" s="202"/>
      <c r="M19" s="202"/>
      <c r="N19" s="52"/>
      <c r="O19" s="53"/>
      <c r="P19" s="53"/>
      <c r="Q19" s="53"/>
      <c r="R19" s="53"/>
      <c r="S19" s="53"/>
      <c r="T19" s="53"/>
      <c r="U19" s="53"/>
      <c r="V19" s="53"/>
    </row>
    <row r="20" spans="1:22" ht="9.949999999999999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0.100000000000001" customHeight="1">
      <c r="A21" s="9"/>
      <c r="B21" s="9"/>
      <c r="C21" s="55" t="s">
        <v>71</v>
      </c>
      <c r="D21" s="206" t="s">
        <v>109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 t="s">
        <v>108</v>
      </c>
      <c r="U21" s="206"/>
      <c r="V21" s="206"/>
    </row>
    <row r="22" spans="1:22" ht="20.100000000000001" customHeight="1">
      <c r="A22" s="36"/>
      <c r="B22" s="9"/>
      <c r="C22" s="42">
        <v>1</v>
      </c>
      <c r="D22" s="197" t="s">
        <v>441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9"/>
      <c r="T22" s="200" t="s">
        <v>442</v>
      </c>
      <c r="U22" s="207"/>
      <c r="V22" s="201"/>
    </row>
    <row r="23" spans="1:22" ht="20.100000000000001" customHeight="1">
      <c r="A23" s="36"/>
      <c r="B23" s="9"/>
      <c r="C23" s="42">
        <f>C22+1</f>
        <v>2</v>
      </c>
      <c r="D23" s="197" t="s">
        <v>443</v>
      </c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  <c r="T23" s="200" t="s">
        <v>442</v>
      </c>
      <c r="U23" s="207"/>
      <c r="V23" s="201"/>
    </row>
    <row r="24" spans="1:22" ht="20.100000000000001" customHeight="1">
      <c r="A24" s="36"/>
      <c r="B24" s="9"/>
      <c r="C24" s="42">
        <f t="shared" ref="C24:C36" si="1">C23+1</f>
        <v>3</v>
      </c>
      <c r="D24" s="197" t="s">
        <v>444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200" t="s">
        <v>449</v>
      </c>
      <c r="U24" s="207"/>
      <c r="V24" s="201"/>
    </row>
    <row r="25" spans="1:22" ht="20.100000000000001" customHeight="1">
      <c r="A25" s="36"/>
      <c r="B25" s="9"/>
      <c r="C25" s="42">
        <f t="shared" si="1"/>
        <v>4</v>
      </c>
      <c r="D25" s="197" t="s">
        <v>445</v>
      </c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9"/>
      <c r="T25" s="200" t="s">
        <v>449</v>
      </c>
      <c r="U25" s="207"/>
      <c r="V25" s="201"/>
    </row>
    <row r="26" spans="1:22" ht="20.100000000000001" customHeight="1">
      <c r="A26" s="36"/>
      <c r="B26" s="9"/>
      <c r="C26" s="42">
        <f t="shared" si="1"/>
        <v>5</v>
      </c>
      <c r="D26" s="197" t="s">
        <v>446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9"/>
      <c r="T26" s="200" t="s">
        <v>449</v>
      </c>
      <c r="U26" s="207"/>
      <c r="V26" s="201"/>
    </row>
    <row r="27" spans="1:22" ht="20.100000000000001" customHeight="1">
      <c r="A27" s="36"/>
      <c r="B27" s="9"/>
      <c r="C27" s="42">
        <f t="shared" si="1"/>
        <v>6</v>
      </c>
      <c r="D27" s="197" t="s">
        <v>447</v>
      </c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9"/>
      <c r="T27" s="200" t="s">
        <v>448</v>
      </c>
      <c r="U27" s="207"/>
      <c r="V27" s="201"/>
    </row>
    <row r="28" spans="1:22" ht="20.100000000000001" customHeight="1">
      <c r="A28" s="36"/>
      <c r="B28" s="9"/>
      <c r="C28" s="42">
        <f t="shared" si="1"/>
        <v>7</v>
      </c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9"/>
      <c r="T28" s="200"/>
      <c r="U28" s="207"/>
      <c r="V28" s="201"/>
    </row>
    <row r="29" spans="1:22" ht="20.100000000000001" customHeight="1">
      <c r="A29" s="36"/>
      <c r="B29" s="9"/>
      <c r="C29" s="42">
        <f t="shared" si="1"/>
        <v>8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9"/>
      <c r="T29" s="200"/>
      <c r="U29" s="207"/>
      <c r="V29" s="201"/>
    </row>
    <row r="30" spans="1:22" ht="20.100000000000001" customHeight="1">
      <c r="A30" s="36"/>
      <c r="B30" s="9"/>
      <c r="C30" s="42">
        <f t="shared" si="1"/>
        <v>9</v>
      </c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9"/>
      <c r="T30" s="200"/>
      <c r="U30" s="207"/>
      <c r="V30" s="201"/>
    </row>
    <row r="31" spans="1:22" ht="20.100000000000001" customHeight="1">
      <c r="A31" s="36"/>
      <c r="B31" s="9"/>
      <c r="C31" s="42">
        <f t="shared" si="1"/>
        <v>10</v>
      </c>
      <c r="D31" s="197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9"/>
      <c r="T31" s="200"/>
      <c r="U31" s="207"/>
      <c r="V31" s="201"/>
    </row>
    <row r="32" spans="1:22" ht="20.100000000000001" customHeight="1">
      <c r="A32" s="36"/>
      <c r="B32" s="9"/>
      <c r="C32" s="42">
        <f t="shared" si="1"/>
        <v>11</v>
      </c>
      <c r="D32" s="197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9"/>
      <c r="T32" s="200"/>
      <c r="U32" s="207"/>
      <c r="V32" s="201"/>
    </row>
    <row r="33" spans="1:22" ht="20.100000000000001" customHeight="1">
      <c r="A33" s="9"/>
      <c r="B33" s="9"/>
      <c r="C33" s="42">
        <f t="shared" si="1"/>
        <v>12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9"/>
      <c r="T33" s="200"/>
      <c r="U33" s="207"/>
      <c r="V33" s="201"/>
    </row>
    <row r="34" spans="1:22" ht="20.100000000000001" customHeight="1">
      <c r="A34" s="9"/>
      <c r="B34" s="9"/>
      <c r="C34" s="42">
        <f>C33+1</f>
        <v>13</v>
      </c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9"/>
      <c r="T34" s="200"/>
      <c r="U34" s="207"/>
      <c r="V34" s="201"/>
    </row>
    <row r="35" spans="1:22" ht="20.100000000000001" customHeight="1">
      <c r="A35" s="9"/>
      <c r="B35" s="9"/>
      <c r="C35" s="42">
        <f t="shared" si="1"/>
        <v>14</v>
      </c>
      <c r="D35" s="197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9"/>
      <c r="T35" s="200"/>
      <c r="U35" s="207"/>
      <c r="V35" s="201"/>
    </row>
    <row r="36" spans="1:22" ht="20.100000000000001" customHeight="1">
      <c r="A36" s="9"/>
      <c r="B36" s="9"/>
      <c r="C36" s="42">
        <f t="shared" si="1"/>
        <v>15</v>
      </c>
      <c r="D36" s="197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9"/>
      <c r="T36" s="200"/>
      <c r="U36" s="207"/>
      <c r="V36" s="201"/>
    </row>
    <row r="37" spans="1:22" ht="20.100000000000001" customHeight="1">
      <c r="A37" s="9"/>
      <c r="B37" s="9"/>
      <c r="C37" s="41"/>
      <c r="D37" s="40"/>
      <c r="E37" s="40"/>
      <c r="F37" s="40"/>
      <c r="G37" s="40"/>
      <c r="H37" s="40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zoomScaleNormal="100" workbookViewId="0">
      <selection activeCell="D24" sqref="D24:I24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5</v>
      </c>
    </row>
    <row r="2" spans="1:22" ht="20.100000000000001" customHeight="1">
      <c r="A2" s="51"/>
      <c r="B2" s="39"/>
      <c r="C2" s="202" t="s">
        <v>110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9.949999999999999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0.100000000000001" customHeight="1">
      <c r="A4" s="9"/>
      <c r="B4" s="34"/>
      <c r="C4" s="189" t="s">
        <v>111</v>
      </c>
      <c r="D4" s="189"/>
      <c r="E4" s="189"/>
      <c r="F4" s="189" t="s">
        <v>112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 t="s">
        <v>113</v>
      </c>
      <c r="T4" s="190"/>
      <c r="U4" s="190"/>
      <c r="V4" s="190"/>
    </row>
    <row r="5" spans="1:22" ht="20.100000000000001" customHeight="1">
      <c r="A5" s="9"/>
      <c r="B5" s="34"/>
      <c r="C5" s="220">
        <v>1</v>
      </c>
      <c r="D5" s="220"/>
      <c r="E5" s="220"/>
      <c r="F5" s="241" t="s">
        <v>127</v>
      </c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19">
        <v>2</v>
      </c>
      <c r="T5" s="219"/>
      <c r="U5" s="219"/>
      <c r="V5" s="219"/>
    </row>
    <row r="6" spans="1:22" ht="20.100000000000001" customHeight="1">
      <c r="A6" s="9"/>
      <c r="B6" s="34"/>
      <c r="C6" s="220">
        <v>2</v>
      </c>
      <c r="D6" s="220"/>
      <c r="E6" s="220"/>
      <c r="F6" s="241" t="s">
        <v>450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19">
        <v>1</v>
      </c>
      <c r="T6" s="219"/>
      <c r="U6" s="219"/>
      <c r="V6" s="219"/>
    </row>
    <row r="7" spans="1:22" ht="20.100000000000001" customHeight="1">
      <c r="A7" s="9"/>
      <c r="B7" s="34"/>
      <c r="C7" s="220">
        <v>3</v>
      </c>
      <c r="D7" s="220"/>
      <c r="E7" s="220"/>
      <c r="F7" s="241" t="s">
        <v>451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19">
        <v>1</v>
      </c>
      <c r="T7" s="219"/>
      <c r="U7" s="219"/>
      <c r="V7" s="219"/>
    </row>
    <row r="8" spans="1:22" ht="20.100000000000001" customHeight="1">
      <c r="A8" s="9"/>
      <c r="B8" s="34"/>
      <c r="C8" s="220">
        <v>4</v>
      </c>
      <c r="D8" s="220"/>
      <c r="E8" s="220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19"/>
      <c r="T8" s="219"/>
      <c r="U8" s="219"/>
      <c r="V8" s="219"/>
    </row>
    <row r="9" spans="1:22" ht="20.100000000000001" customHeight="1">
      <c r="A9" s="9"/>
      <c r="B9" s="34"/>
      <c r="C9" s="220"/>
      <c r="D9" s="220"/>
      <c r="E9" s="220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19"/>
      <c r="T9" s="219"/>
      <c r="U9" s="219"/>
      <c r="V9" s="219"/>
    </row>
    <row r="10" spans="1:22" ht="20.100000000000001" customHeight="1">
      <c r="A10" s="9"/>
      <c r="B10" s="34"/>
      <c r="C10" s="220"/>
      <c r="D10" s="220"/>
      <c r="E10" s="22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19"/>
      <c r="T10" s="219"/>
      <c r="U10" s="219"/>
      <c r="V10" s="219"/>
    </row>
    <row r="11" spans="1:22" ht="20.100000000000001" customHeight="1">
      <c r="A11" s="9"/>
      <c r="B11" s="34"/>
      <c r="C11" s="56"/>
      <c r="D11" s="57"/>
      <c r="E11" s="57"/>
      <c r="F11" s="57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58"/>
      <c r="R11" s="58"/>
      <c r="S11" s="58"/>
      <c r="T11" s="58"/>
      <c r="U11" s="58"/>
      <c r="V11" s="58"/>
    </row>
    <row r="12" spans="1:22" ht="20.100000000000001" customHeight="1">
      <c r="A12" s="9"/>
      <c r="B12" s="34"/>
      <c r="C12" s="202" t="s">
        <v>114</v>
      </c>
      <c r="D12" s="202"/>
      <c r="E12" s="202"/>
      <c r="F12" s="202"/>
      <c r="G12" s="202"/>
      <c r="H12" s="202"/>
      <c r="I12" s="202"/>
      <c r="J12" s="242">
        <v>1</v>
      </c>
      <c r="K12" s="242"/>
      <c r="L12" s="9" t="s">
        <v>115</v>
      </c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9.9499999999999993" customHeight="1">
      <c r="A13" s="9"/>
      <c r="B13" s="3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100000000000001" customHeight="1">
      <c r="A14" s="9"/>
      <c r="B14" s="34"/>
      <c r="C14" s="189" t="s">
        <v>71</v>
      </c>
      <c r="D14" s="189"/>
      <c r="E14" s="189"/>
      <c r="F14" s="189" t="s">
        <v>112</v>
      </c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90" t="s">
        <v>104</v>
      </c>
      <c r="T14" s="190"/>
      <c r="U14" s="190"/>
      <c r="V14" s="190"/>
    </row>
    <row r="15" spans="1:22" ht="20.100000000000001" customHeight="1">
      <c r="A15" s="9"/>
      <c r="B15" s="34"/>
      <c r="C15" s="220">
        <v>1</v>
      </c>
      <c r="D15" s="220"/>
      <c r="E15" s="220"/>
      <c r="F15" s="241" t="s">
        <v>452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19" t="s">
        <v>440</v>
      </c>
      <c r="T15" s="219"/>
      <c r="U15" s="219"/>
      <c r="V15" s="219"/>
    </row>
    <row r="16" spans="1:22" ht="20.100000000000001" customHeight="1">
      <c r="A16" s="36"/>
      <c r="B16" s="34"/>
      <c r="C16" s="220"/>
      <c r="D16" s="220"/>
      <c r="E16" s="220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19"/>
      <c r="T16" s="219"/>
      <c r="U16" s="219"/>
      <c r="V16" s="219"/>
    </row>
    <row r="17" spans="1:22" ht="20.100000000000001" customHeight="1">
      <c r="A17" s="36"/>
      <c r="B17" s="9"/>
      <c r="C17" s="240"/>
      <c r="D17" s="240"/>
      <c r="E17" s="240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19"/>
      <c r="T17" s="219"/>
      <c r="U17" s="219"/>
      <c r="V17" s="219"/>
    </row>
    <row r="18" spans="1:22" ht="20.100000000000001" customHeight="1">
      <c r="A18" s="9"/>
      <c r="B18" s="9"/>
      <c r="C18" s="240"/>
      <c r="D18" s="240"/>
      <c r="E18" s="240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19"/>
      <c r="T18" s="219"/>
      <c r="U18" s="219"/>
      <c r="V18" s="219"/>
    </row>
    <row r="19" spans="1:22" ht="20.100000000000001" customHeight="1">
      <c r="A19" s="9"/>
      <c r="B19" s="9"/>
      <c r="C19" s="240"/>
      <c r="D19" s="240"/>
      <c r="E19" s="240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19"/>
      <c r="T19" s="219"/>
      <c r="U19" s="219"/>
      <c r="V19" s="219"/>
    </row>
    <row r="20" spans="1:22" ht="20.100000000000001" customHeight="1">
      <c r="A20" s="36"/>
      <c r="B20" s="9"/>
      <c r="C20" s="4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4"/>
      <c r="U20" s="34"/>
      <c r="V20" s="34"/>
    </row>
    <row r="21" spans="1:22" ht="20.100000000000001" customHeight="1">
      <c r="A21" s="36"/>
      <c r="B21" s="9"/>
      <c r="C21" s="202" t="s">
        <v>116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</row>
    <row r="22" spans="1:22" ht="9.9499999999999993" customHeight="1">
      <c r="A22" s="36"/>
      <c r="B22" s="9"/>
      <c r="C22" s="4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4"/>
      <c r="U22" s="34"/>
      <c r="V22" s="34"/>
    </row>
    <row r="23" spans="1:22" ht="20.100000000000001" customHeight="1">
      <c r="A23" s="36"/>
      <c r="B23" s="9"/>
      <c r="C23" s="47" t="s">
        <v>71</v>
      </c>
      <c r="D23" s="206" t="s">
        <v>117</v>
      </c>
      <c r="E23" s="206"/>
      <c r="F23" s="206"/>
      <c r="G23" s="206"/>
      <c r="H23" s="206"/>
      <c r="I23" s="206"/>
      <c r="J23" s="206" t="s">
        <v>112</v>
      </c>
      <c r="K23" s="206"/>
      <c r="L23" s="206"/>
      <c r="M23" s="206"/>
      <c r="N23" s="206"/>
      <c r="O23" s="206"/>
      <c r="P23" s="206"/>
      <c r="Q23" s="206"/>
      <c r="R23" s="206"/>
      <c r="S23" s="206"/>
      <c r="T23" s="189" t="s">
        <v>75</v>
      </c>
      <c r="U23" s="189"/>
      <c r="V23" s="189"/>
    </row>
    <row r="24" spans="1:22" ht="20.100000000000001" customHeight="1">
      <c r="A24" s="36"/>
      <c r="B24" s="9"/>
      <c r="C24" s="48">
        <v>1</v>
      </c>
      <c r="D24" s="197" t="s">
        <v>118</v>
      </c>
      <c r="E24" s="198"/>
      <c r="F24" s="198"/>
      <c r="G24" s="198"/>
      <c r="H24" s="198"/>
      <c r="I24" s="199"/>
      <c r="J24" s="197" t="s">
        <v>119</v>
      </c>
      <c r="K24" s="198"/>
      <c r="L24" s="198"/>
      <c r="M24" s="198"/>
      <c r="N24" s="198"/>
      <c r="O24" s="198"/>
      <c r="P24" s="198"/>
      <c r="Q24" s="198"/>
      <c r="R24" s="198"/>
      <c r="S24" s="199"/>
      <c r="T24" s="200">
        <v>1</v>
      </c>
      <c r="U24" s="207"/>
      <c r="V24" s="201"/>
    </row>
    <row r="25" spans="1:22" ht="20.100000000000001" customHeight="1">
      <c r="A25" s="36"/>
      <c r="B25" s="9"/>
      <c r="C25" s="46"/>
      <c r="D25" s="197"/>
      <c r="E25" s="198"/>
      <c r="F25" s="198"/>
      <c r="G25" s="198"/>
      <c r="H25" s="198"/>
      <c r="I25" s="199"/>
      <c r="J25" s="197"/>
      <c r="K25" s="198"/>
      <c r="L25" s="198"/>
      <c r="M25" s="198"/>
      <c r="N25" s="198"/>
      <c r="O25" s="198"/>
      <c r="P25" s="198"/>
      <c r="Q25" s="198"/>
      <c r="R25" s="198"/>
      <c r="S25" s="199"/>
      <c r="T25" s="200"/>
      <c r="U25" s="207"/>
      <c r="V25" s="201"/>
    </row>
    <row r="26" spans="1:22" ht="20.100000000000001" customHeight="1">
      <c r="A26" s="36"/>
      <c r="B26" s="9"/>
      <c r="C26" s="46"/>
      <c r="D26" s="197"/>
      <c r="E26" s="198"/>
      <c r="F26" s="198"/>
      <c r="G26" s="198"/>
      <c r="H26" s="198"/>
      <c r="I26" s="199"/>
      <c r="J26" s="197"/>
      <c r="K26" s="198"/>
      <c r="L26" s="198"/>
      <c r="M26" s="198"/>
      <c r="N26" s="198"/>
      <c r="O26" s="198"/>
      <c r="P26" s="198"/>
      <c r="Q26" s="198"/>
      <c r="R26" s="198"/>
      <c r="S26" s="199"/>
      <c r="T26" s="200"/>
      <c r="U26" s="207"/>
      <c r="V26" s="201"/>
    </row>
    <row r="27" spans="1:22" ht="20.100000000000001" customHeight="1">
      <c r="A27" s="36"/>
      <c r="B27" s="9"/>
      <c r="C27" s="46"/>
      <c r="D27" s="197"/>
      <c r="E27" s="198"/>
      <c r="F27" s="198"/>
      <c r="G27" s="198"/>
      <c r="H27" s="198"/>
      <c r="I27" s="199"/>
      <c r="J27" s="197"/>
      <c r="K27" s="198"/>
      <c r="L27" s="198"/>
      <c r="M27" s="198"/>
      <c r="N27" s="198"/>
      <c r="O27" s="198"/>
      <c r="P27" s="198"/>
      <c r="Q27" s="198"/>
      <c r="R27" s="198"/>
      <c r="S27" s="199"/>
      <c r="T27" s="200"/>
      <c r="U27" s="207"/>
      <c r="V27" s="201"/>
    </row>
    <row r="28" spans="1:22" ht="20.100000000000001" customHeight="1">
      <c r="A28" s="36"/>
      <c r="B28" s="9"/>
      <c r="C28" s="46"/>
      <c r="D28" s="197"/>
      <c r="E28" s="198"/>
      <c r="F28" s="198"/>
      <c r="G28" s="198"/>
      <c r="H28" s="198"/>
      <c r="I28" s="199"/>
      <c r="J28" s="197"/>
      <c r="K28" s="198"/>
      <c r="L28" s="198"/>
      <c r="M28" s="198"/>
      <c r="N28" s="198"/>
      <c r="O28" s="198"/>
      <c r="P28" s="198"/>
      <c r="Q28" s="198"/>
      <c r="R28" s="198"/>
      <c r="S28" s="199"/>
      <c r="T28" s="200"/>
      <c r="U28" s="207"/>
      <c r="V28" s="201"/>
    </row>
    <row r="29" spans="1:22" ht="20.100000000000001" customHeight="1">
      <c r="A29" s="36"/>
      <c r="B29" s="9"/>
      <c r="C29" s="46"/>
      <c r="D29" s="197"/>
      <c r="E29" s="198"/>
      <c r="F29" s="198"/>
      <c r="G29" s="198"/>
      <c r="H29" s="198"/>
      <c r="I29" s="199"/>
      <c r="J29" s="197"/>
      <c r="K29" s="198"/>
      <c r="L29" s="198"/>
      <c r="M29" s="198"/>
      <c r="N29" s="198"/>
      <c r="O29" s="198"/>
      <c r="P29" s="198"/>
      <c r="Q29" s="198"/>
      <c r="R29" s="198"/>
      <c r="S29" s="199"/>
      <c r="T29" s="200"/>
      <c r="U29" s="207"/>
      <c r="V29" s="201"/>
    </row>
    <row r="30" spans="1:22" ht="20.100000000000001" customHeight="1">
      <c r="A30" s="36"/>
      <c r="B30" s="9"/>
      <c r="C30" s="46"/>
      <c r="D30" s="197"/>
      <c r="E30" s="198"/>
      <c r="F30" s="198"/>
      <c r="G30" s="198"/>
      <c r="H30" s="198"/>
      <c r="I30" s="199"/>
      <c r="J30" s="197"/>
      <c r="K30" s="198"/>
      <c r="L30" s="198"/>
      <c r="M30" s="198"/>
      <c r="N30" s="198"/>
      <c r="O30" s="198"/>
      <c r="P30" s="198"/>
      <c r="Q30" s="198"/>
      <c r="R30" s="198"/>
      <c r="S30" s="199"/>
      <c r="T30" s="200"/>
      <c r="U30" s="207"/>
      <c r="V30" s="201"/>
    </row>
    <row r="31" spans="1:22" ht="20.100000000000001" customHeight="1">
      <c r="A31" s="9"/>
      <c r="B31" s="9"/>
      <c r="C31" s="46"/>
      <c r="D31" s="197"/>
      <c r="E31" s="198"/>
      <c r="F31" s="198"/>
      <c r="G31" s="198"/>
      <c r="H31" s="198"/>
      <c r="I31" s="199"/>
      <c r="J31" s="197"/>
      <c r="K31" s="198"/>
      <c r="L31" s="198"/>
      <c r="M31" s="198"/>
      <c r="N31" s="198"/>
      <c r="O31" s="198"/>
      <c r="P31" s="198"/>
      <c r="Q31" s="198"/>
      <c r="R31" s="198"/>
      <c r="S31" s="199"/>
      <c r="T31" s="200"/>
      <c r="U31" s="207"/>
      <c r="V31" s="201"/>
    </row>
    <row r="32" spans="1:22" ht="20.100000000000001" customHeight="1">
      <c r="A32" s="9"/>
      <c r="B32" s="9"/>
      <c r="C32" s="46"/>
      <c r="D32" s="197"/>
      <c r="E32" s="198"/>
      <c r="F32" s="198"/>
      <c r="G32" s="198"/>
      <c r="H32" s="198"/>
      <c r="I32" s="199"/>
      <c r="J32" s="197"/>
      <c r="K32" s="198"/>
      <c r="L32" s="198"/>
      <c r="M32" s="198"/>
      <c r="N32" s="198"/>
      <c r="O32" s="198"/>
      <c r="P32" s="198"/>
      <c r="Q32" s="198"/>
      <c r="R32" s="198"/>
      <c r="S32" s="199"/>
      <c r="T32" s="200"/>
      <c r="U32" s="207"/>
      <c r="V32" s="201"/>
    </row>
    <row r="33" spans="1:22" ht="20.100000000000001" customHeight="1">
      <c r="A33" s="9"/>
      <c r="B33" s="9"/>
      <c r="C33" s="46"/>
      <c r="D33" s="197"/>
      <c r="E33" s="198"/>
      <c r="F33" s="198"/>
      <c r="G33" s="198"/>
      <c r="H33" s="198"/>
      <c r="I33" s="199"/>
      <c r="J33" s="197"/>
      <c r="K33" s="198"/>
      <c r="L33" s="198"/>
      <c r="M33" s="198"/>
      <c r="N33" s="198"/>
      <c r="O33" s="198"/>
      <c r="P33" s="198"/>
      <c r="Q33" s="198"/>
      <c r="R33" s="198"/>
      <c r="S33" s="199"/>
      <c r="T33" s="200"/>
      <c r="U33" s="207"/>
      <c r="V33" s="201"/>
    </row>
    <row r="34" spans="1:22" ht="20.100000000000001" customHeight="1">
      <c r="A34" s="9"/>
      <c r="B34" s="9"/>
      <c r="C34" s="46"/>
      <c r="D34" s="197"/>
      <c r="E34" s="198"/>
      <c r="F34" s="198"/>
      <c r="G34" s="198"/>
      <c r="H34" s="198"/>
      <c r="I34" s="199"/>
      <c r="J34" s="197"/>
      <c r="K34" s="198"/>
      <c r="L34" s="198"/>
      <c r="M34" s="198"/>
      <c r="N34" s="198"/>
      <c r="O34" s="198"/>
      <c r="P34" s="198"/>
      <c r="Q34" s="198"/>
      <c r="R34" s="198"/>
      <c r="S34" s="199"/>
      <c r="T34" s="200"/>
      <c r="U34" s="207"/>
      <c r="V34" s="201"/>
    </row>
    <row r="35" spans="1:22" ht="20.100000000000001" customHeight="1">
      <c r="A35" s="9"/>
      <c r="B35" s="9"/>
      <c r="C35" s="46"/>
      <c r="D35" s="197"/>
      <c r="E35" s="198"/>
      <c r="F35" s="198"/>
      <c r="G35" s="198"/>
      <c r="H35" s="198"/>
      <c r="I35" s="199"/>
      <c r="J35" s="197"/>
      <c r="K35" s="198"/>
      <c r="L35" s="198"/>
      <c r="M35" s="198"/>
      <c r="N35" s="198"/>
      <c r="O35" s="198"/>
      <c r="P35" s="198"/>
      <c r="Q35" s="198"/>
      <c r="R35" s="198"/>
      <c r="S35" s="199"/>
      <c r="T35" s="200"/>
      <c r="U35" s="207"/>
      <c r="V35" s="201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zoomScaleNormal="100" workbookViewId="0">
      <selection activeCell="M30" sqref="M30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6</v>
      </c>
    </row>
    <row r="2" spans="1:22" ht="20.100000000000001" customHeight="1">
      <c r="A2" s="51"/>
      <c r="B2" s="39"/>
      <c r="C2" s="202" t="s">
        <v>120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42">
        <f>IF(COUNTA(P5:V14)=0,"",COUNTA(P5:V14))</f>
        <v>1</v>
      </c>
      <c r="P2" s="242"/>
      <c r="Q2" s="9" t="s">
        <v>121</v>
      </c>
      <c r="R2" s="9"/>
      <c r="S2" s="9"/>
      <c r="T2" s="9"/>
      <c r="U2" s="9"/>
      <c r="V2" s="9"/>
    </row>
    <row r="3" spans="1:22" ht="9.949999999999999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0.100000000000001" customHeight="1">
      <c r="A4" s="9"/>
      <c r="B4" s="34"/>
      <c r="C4" s="54" t="s">
        <v>71</v>
      </c>
      <c r="D4" s="189" t="s">
        <v>122</v>
      </c>
      <c r="E4" s="189"/>
      <c r="F4" s="189"/>
      <c r="G4" s="189"/>
      <c r="H4" s="189"/>
      <c r="I4" s="189" t="s">
        <v>123</v>
      </c>
      <c r="J4" s="189"/>
      <c r="K4" s="189"/>
      <c r="L4" s="189"/>
      <c r="M4" s="189"/>
      <c r="N4" s="189"/>
      <c r="O4" s="189"/>
      <c r="P4" s="189" t="s">
        <v>124</v>
      </c>
      <c r="Q4" s="189"/>
      <c r="R4" s="189"/>
      <c r="S4" s="189"/>
      <c r="T4" s="189"/>
      <c r="U4" s="189"/>
      <c r="V4" s="189"/>
    </row>
    <row r="5" spans="1:22" ht="20.100000000000001" customHeight="1">
      <c r="A5" s="9"/>
      <c r="B5" s="34"/>
      <c r="C5" s="43">
        <v>1</v>
      </c>
      <c r="D5" s="243">
        <v>241470</v>
      </c>
      <c r="E5" s="243"/>
      <c r="F5" s="243"/>
      <c r="G5" s="243"/>
      <c r="H5" s="243"/>
      <c r="I5" s="244" t="s">
        <v>125</v>
      </c>
      <c r="J5" s="245"/>
      <c r="K5" s="245"/>
      <c r="L5" s="245"/>
      <c r="M5" s="245"/>
      <c r="N5" s="245"/>
      <c r="O5" s="246"/>
      <c r="P5" s="233" t="s">
        <v>126</v>
      </c>
      <c r="Q5" s="234"/>
      <c r="R5" s="234"/>
      <c r="S5" s="234"/>
      <c r="T5" s="234"/>
      <c r="U5" s="234"/>
      <c r="V5" s="235"/>
    </row>
    <row r="6" spans="1:22" ht="20.100000000000001" customHeight="1">
      <c r="A6" s="9"/>
      <c r="B6" s="34"/>
      <c r="C6" s="43">
        <f>C5+1</f>
        <v>2</v>
      </c>
      <c r="D6" s="243"/>
      <c r="E6" s="243"/>
      <c r="F6" s="243"/>
      <c r="G6" s="243"/>
      <c r="H6" s="243"/>
      <c r="I6" s="244"/>
      <c r="J6" s="245"/>
      <c r="K6" s="245"/>
      <c r="L6" s="245"/>
      <c r="M6" s="245"/>
      <c r="N6" s="245"/>
      <c r="O6" s="246"/>
      <c r="P6" s="233"/>
      <c r="Q6" s="234"/>
      <c r="R6" s="234"/>
      <c r="S6" s="234"/>
      <c r="T6" s="234"/>
      <c r="U6" s="234"/>
      <c r="V6" s="235"/>
    </row>
    <row r="7" spans="1:22" ht="20.100000000000001" customHeight="1">
      <c r="A7" s="9"/>
      <c r="B7" s="34"/>
      <c r="C7" s="59">
        <f t="shared" ref="C7:C14" si="0">C6+1</f>
        <v>3</v>
      </c>
      <c r="D7" s="243"/>
      <c r="E7" s="243"/>
      <c r="F7" s="243"/>
      <c r="G7" s="243"/>
      <c r="H7" s="243"/>
      <c r="I7" s="244"/>
      <c r="J7" s="245"/>
      <c r="K7" s="245"/>
      <c r="L7" s="245"/>
      <c r="M7" s="245"/>
      <c r="N7" s="245"/>
      <c r="O7" s="246"/>
      <c r="P7" s="233"/>
      <c r="Q7" s="234"/>
      <c r="R7" s="234"/>
      <c r="S7" s="234"/>
      <c r="T7" s="234"/>
      <c r="U7" s="234"/>
      <c r="V7" s="235"/>
    </row>
    <row r="8" spans="1:22" ht="20.100000000000001" customHeight="1">
      <c r="A8" s="9"/>
      <c r="B8" s="34"/>
      <c r="C8" s="59">
        <f t="shared" si="0"/>
        <v>4</v>
      </c>
      <c r="D8" s="243"/>
      <c r="E8" s="243"/>
      <c r="F8" s="243"/>
      <c r="G8" s="243"/>
      <c r="H8" s="243"/>
      <c r="I8" s="244"/>
      <c r="J8" s="245"/>
      <c r="K8" s="245"/>
      <c r="L8" s="245"/>
      <c r="M8" s="245"/>
      <c r="N8" s="245"/>
      <c r="O8" s="246"/>
      <c r="P8" s="233"/>
      <c r="Q8" s="234"/>
      <c r="R8" s="234"/>
      <c r="S8" s="234"/>
      <c r="T8" s="234"/>
      <c r="U8" s="234"/>
      <c r="V8" s="235"/>
    </row>
    <row r="9" spans="1:22" ht="20.100000000000001" customHeight="1">
      <c r="A9" s="9"/>
      <c r="B9" s="34"/>
      <c r="C9" s="59">
        <f t="shared" si="0"/>
        <v>5</v>
      </c>
      <c r="D9" s="243"/>
      <c r="E9" s="243"/>
      <c r="F9" s="243"/>
      <c r="G9" s="243"/>
      <c r="H9" s="243"/>
      <c r="I9" s="244"/>
      <c r="J9" s="245"/>
      <c r="K9" s="245"/>
      <c r="L9" s="245"/>
      <c r="M9" s="245"/>
      <c r="N9" s="245"/>
      <c r="O9" s="246"/>
      <c r="P9" s="233"/>
      <c r="Q9" s="234"/>
      <c r="R9" s="234"/>
      <c r="S9" s="234"/>
      <c r="T9" s="234"/>
      <c r="U9" s="234"/>
      <c r="V9" s="235"/>
    </row>
    <row r="10" spans="1:22" ht="20.100000000000001" customHeight="1">
      <c r="A10" s="9"/>
      <c r="B10" s="34"/>
      <c r="C10" s="59">
        <f t="shared" si="0"/>
        <v>6</v>
      </c>
      <c r="D10" s="243"/>
      <c r="E10" s="243"/>
      <c r="F10" s="243"/>
      <c r="G10" s="243"/>
      <c r="H10" s="243"/>
      <c r="I10" s="244"/>
      <c r="J10" s="245"/>
      <c r="K10" s="245"/>
      <c r="L10" s="245"/>
      <c r="M10" s="245"/>
      <c r="N10" s="245"/>
      <c r="O10" s="246"/>
      <c r="P10" s="233"/>
      <c r="Q10" s="234"/>
      <c r="R10" s="234"/>
      <c r="S10" s="234"/>
      <c r="T10" s="234"/>
      <c r="U10" s="234"/>
      <c r="V10" s="235"/>
    </row>
    <row r="11" spans="1:22" ht="20.100000000000001" customHeight="1">
      <c r="A11" s="9"/>
      <c r="B11" s="34"/>
      <c r="C11" s="59">
        <f t="shared" si="0"/>
        <v>7</v>
      </c>
      <c r="D11" s="243"/>
      <c r="E11" s="243"/>
      <c r="F11" s="243"/>
      <c r="G11" s="243"/>
      <c r="H11" s="243"/>
      <c r="I11" s="244"/>
      <c r="J11" s="245"/>
      <c r="K11" s="245"/>
      <c r="L11" s="245"/>
      <c r="M11" s="245"/>
      <c r="N11" s="245"/>
      <c r="O11" s="246"/>
      <c r="P11" s="233"/>
      <c r="Q11" s="234"/>
      <c r="R11" s="234"/>
      <c r="S11" s="234"/>
      <c r="T11" s="234"/>
      <c r="U11" s="234"/>
      <c r="V11" s="235"/>
    </row>
    <row r="12" spans="1:22" ht="20.100000000000001" customHeight="1">
      <c r="A12" s="9"/>
      <c r="B12" s="34"/>
      <c r="C12" s="59">
        <f t="shared" si="0"/>
        <v>8</v>
      </c>
      <c r="D12" s="243"/>
      <c r="E12" s="243"/>
      <c r="F12" s="243"/>
      <c r="G12" s="243"/>
      <c r="H12" s="243"/>
      <c r="I12" s="244"/>
      <c r="J12" s="245"/>
      <c r="K12" s="245"/>
      <c r="L12" s="245"/>
      <c r="M12" s="245"/>
      <c r="N12" s="245"/>
      <c r="O12" s="246"/>
      <c r="P12" s="233"/>
      <c r="Q12" s="234"/>
      <c r="R12" s="234"/>
      <c r="S12" s="234"/>
      <c r="T12" s="234"/>
      <c r="U12" s="234"/>
      <c r="V12" s="235"/>
    </row>
    <row r="13" spans="1:22" ht="20.100000000000001" customHeight="1">
      <c r="A13" s="9"/>
      <c r="B13" s="34"/>
      <c r="C13" s="59">
        <f t="shared" si="0"/>
        <v>9</v>
      </c>
      <c r="D13" s="243"/>
      <c r="E13" s="243"/>
      <c r="F13" s="243"/>
      <c r="G13" s="243"/>
      <c r="H13" s="243"/>
      <c r="I13" s="244"/>
      <c r="J13" s="245"/>
      <c r="K13" s="245"/>
      <c r="L13" s="245"/>
      <c r="M13" s="245"/>
      <c r="N13" s="245"/>
      <c r="O13" s="246"/>
      <c r="P13" s="233"/>
      <c r="Q13" s="234"/>
      <c r="R13" s="234"/>
      <c r="S13" s="234"/>
      <c r="T13" s="234"/>
      <c r="U13" s="234"/>
      <c r="V13" s="235"/>
    </row>
    <row r="14" spans="1:22" ht="20.100000000000001" customHeight="1">
      <c r="A14" s="9"/>
      <c r="B14" s="34"/>
      <c r="C14" s="59">
        <f t="shared" si="0"/>
        <v>10</v>
      </c>
      <c r="D14" s="243"/>
      <c r="E14" s="243"/>
      <c r="F14" s="243"/>
      <c r="G14" s="243"/>
      <c r="H14" s="243"/>
      <c r="I14" s="244"/>
      <c r="J14" s="245"/>
      <c r="K14" s="245"/>
      <c r="L14" s="245"/>
      <c r="M14" s="245"/>
      <c r="N14" s="245"/>
      <c r="O14" s="246"/>
      <c r="P14" s="233"/>
      <c r="Q14" s="234"/>
      <c r="R14" s="234"/>
      <c r="S14" s="234"/>
      <c r="T14" s="234"/>
      <c r="U14" s="234"/>
      <c r="V14" s="235"/>
    </row>
    <row r="15" spans="1:22" ht="20.100000000000001" customHeight="1">
      <c r="A15" s="9"/>
      <c r="B15" s="34"/>
      <c r="C15" s="34"/>
      <c r="D15" s="34"/>
      <c r="E15" s="34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58"/>
      <c r="U15" s="58"/>
      <c r="V15" s="58"/>
    </row>
    <row r="16" spans="1:22" ht="20.100000000000001" customHeight="1">
      <c r="A16" s="9"/>
      <c r="B16" s="34"/>
      <c r="C16" s="202" t="s">
        <v>128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1:22" ht="5.0999999999999996" customHeight="1">
      <c r="A17" s="9"/>
      <c r="B17" s="3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20.100000000000001" customHeight="1">
      <c r="A18" s="9"/>
      <c r="B18" s="34"/>
      <c r="C18" s="60" t="s">
        <v>37</v>
      </c>
      <c r="D18" s="247" t="s">
        <v>129</v>
      </c>
      <c r="E18" s="247"/>
      <c r="F18" s="247"/>
      <c r="G18" s="247"/>
      <c r="H18" s="247"/>
      <c r="I18" s="247"/>
      <c r="J18" s="247"/>
      <c r="K18" s="247"/>
      <c r="L18" s="247"/>
      <c r="M18" s="18"/>
      <c r="N18" s="248" t="s">
        <v>130</v>
      </c>
      <c r="O18" s="248"/>
      <c r="P18" s="248"/>
      <c r="Q18" s="248"/>
      <c r="R18" s="248"/>
      <c r="S18" s="248"/>
      <c r="T18" s="248"/>
      <c r="U18" s="248"/>
      <c r="V18" s="248"/>
    </row>
    <row r="19" spans="1:22" ht="5.0999999999999996" customHeight="1">
      <c r="A19" s="36"/>
      <c r="B19" s="34"/>
      <c r="C19" s="34"/>
      <c r="D19" s="34"/>
      <c r="E19" s="34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58"/>
      <c r="U19" s="58"/>
      <c r="V19" s="58"/>
    </row>
    <row r="20" spans="1:22" ht="20.100000000000001" customHeight="1">
      <c r="A20" s="36"/>
      <c r="B20" s="9"/>
      <c r="C20" s="18"/>
      <c r="D20" s="247" t="s">
        <v>131</v>
      </c>
      <c r="E20" s="247"/>
      <c r="F20" s="247"/>
      <c r="G20" s="247"/>
      <c r="H20" s="247"/>
      <c r="I20" s="247"/>
      <c r="J20" s="247"/>
      <c r="K20" s="247"/>
      <c r="L20" s="247"/>
      <c r="M20" s="18" t="s">
        <v>37</v>
      </c>
      <c r="N20" s="248" t="s">
        <v>143</v>
      </c>
      <c r="O20" s="248"/>
      <c r="P20" s="248"/>
      <c r="Q20" s="248"/>
      <c r="R20" s="248"/>
      <c r="S20" s="248"/>
      <c r="T20" s="248"/>
      <c r="U20" s="248"/>
      <c r="V20" s="248"/>
    </row>
    <row r="21" spans="1:22" ht="5.0999999999999996" customHeight="1">
      <c r="A21" s="9"/>
      <c r="B21" s="9"/>
      <c r="C21" s="34"/>
      <c r="D21" s="34"/>
      <c r="E21" s="34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8"/>
      <c r="U21" s="58"/>
      <c r="V21" s="58"/>
    </row>
    <row r="22" spans="1:22" ht="20.100000000000001" customHeight="1">
      <c r="A22" s="9"/>
      <c r="B22" s="9"/>
      <c r="C22" s="18" t="s">
        <v>37</v>
      </c>
      <c r="D22" s="247" t="s">
        <v>132</v>
      </c>
      <c r="E22" s="247"/>
      <c r="F22" s="247"/>
      <c r="G22" s="247"/>
      <c r="H22" s="247"/>
      <c r="I22" s="247"/>
      <c r="J22" s="247"/>
      <c r="K22" s="247"/>
      <c r="L22" s="247"/>
      <c r="M22" s="18" t="s">
        <v>37</v>
      </c>
      <c r="N22" s="248" t="s">
        <v>144</v>
      </c>
      <c r="O22" s="248"/>
      <c r="P22" s="248"/>
      <c r="Q22" s="248"/>
      <c r="R22" s="248"/>
      <c r="S22" s="248"/>
      <c r="T22" s="248"/>
      <c r="U22" s="248"/>
      <c r="V22" s="248"/>
    </row>
    <row r="23" spans="1:22" ht="5.0999999999999996" customHeight="1">
      <c r="A23" s="36"/>
      <c r="B23" s="9"/>
      <c r="C23" s="4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4"/>
      <c r="U23" s="34"/>
      <c r="V23" s="34"/>
    </row>
    <row r="24" spans="1:22" ht="20.100000000000001" customHeight="1">
      <c r="A24" s="36"/>
      <c r="B24" s="9"/>
      <c r="C24" s="18"/>
      <c r="D24" s="247" t="s">
        <v>133</v>
      </c>
      <c r="E24" s="247"/>
      <c r="F24" s="247"/>
      <c r="G24" s="247"/>
      <c r="H24" s="247"/>
      <c r="I24" s="247"/>
      <c r="J24" s="247"/>
      <c r="K24" s="247"/>
      <c r="L24" s="247"/>
      <c r="M24" s="18" t="s">
        <v>37</v>
      </c>
      <c r="N24" s="248" t="s">
        <v>145</v>
      </c>
      <c r="O24" s="248"/>
      <c r="P24" s="248"/>
      <c r="Q24" s="248"/>
      <c r="R24" s="248"/>
      <c r="S24" s="248"/>
      <c r="T24" s="248"/>
      <c r="U24" s="248"/>
      <c r="V24" s="248"/>
    </row>
    <row r="25" spans="1:22" ht="5.0999999999999996" customHeight="1">
      <c r="A25" s="36"/>
      <c r="B25" s="9"/>
      <c r="C25" s="4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4"/>
      <c r="U25" s="34"/>
      <c r="V25" s="34"/>
    </row>
    <row r="26" spans="1:22" ht="20.100000000000001" customHeight="1">
      <c r="A26" s="36"/>
      <c r="B26" s="9"/>
      <c r="C26" s="18"/>
      <c r="D26" s="247" t="s">
        <v>134</v>
      </c>
      <c r="E26" s="247"/>
      <c r="F26" s="247"/>
      <c r="G26" s="247"/>
      <c r="H26" s="247"/>
      <c r="I26" s="247"/>
      <c r="J26" s="247"/>
      <c r="K26" s="247"/>
      <c r="L26" s="247"/>
      <c r="M26" s="18"/>
      <c r="N26" s="248" t="s">
        <v>146</v>
      </c>
      <c r="O26" s="248"/>
      <c r="P26" s="248"/>
      <c r="Q26" s="248"/>
      <c r="R26" s="248"/>
      <c r="S26" s="248"/>
      <c r="T26" s="248"/>
      <c r="U26" s="248"/>
      <c r="V26" s="248"/>
    </row>
    <row r="27" spans="1:22" ht="5.0999999999999996" customHeight="1">
      <c r="A27" s="36"/>
      <c r="B27" s="9"/>
      <c r="C27" s="4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4"/>
      <c r="U27" s="34"/>
      <c r="V27" s="34"/>
    </row>
    <row r="28" spans="1:22" ht="20.100000000000001" customHeight="1">
      <c r="A28" s="36"/>
      <c r="B28" s="9"/>
      <c r="C28" s="18"/>
      <c r="D28" s="247" t="s">
        <v>135</v>
      </c>
      <c r="E28" s="247"/>
      <c r="F28" s="247"/>
      <c r="G28" s="247"/>
      <c r="H28" s="247"/>
      <c r="I28" s="247"/>
      <c r="J28" s="247"/>
      <c r="K28" s="247"/>
      <c r="L28" s="247"/>
      <c r="M28" s="18"/>
      <c r="N28" s="248" t="s">
        <v>147</v>
      </c>
      <c r="O28" s="248"/>
      <c r="P28" s="248"/>
      <c r="Q28" s="248"/>
      <c r="R28" s="248"/>
      <c r="S28" s="248"/>
      <c r="T28" s="248"/>
      <c r="U28" s="248"/>
      <c r="V28" s="248"/>
    </row>
    <row r="29" spans="1:22" ht="5.0999999999999996" customHeight="1">
      <c r="A29" s="36"/>
      <c r="B29" s="9"/>
      <c r="C29" s="41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4"/>
      <c r="U29" s="34"/>
      <c r="V29" s="34"/>
    </row>
    <row r="30" spans="1:22" ht="20.100000000000001" customHeight="1">
      <c r="A30" s="36"/>
      <c r="B30" s="9"/>
      <c r="C30" s="18" t="s">
        <v>37</v>
      </c>
      <c r="D30" s="247" t="s">
        <v>136</v>
      </c>
      <c r="E30" s="247"/>
      <c r="F30" s="247"/>
      <c r="G30" s="247"/>
      <c r="H30" s="247"/>
      <c r="I30" s="247"/>
      <c r="J30" s="247"/>
      <c r="K30" s="247"/>
      <c r="L30" s="247"/>
      <c r="M30" s="18" t="s">
        <v>37</v>
      </c>
      <c r="N30" s="248" t="s">
        <v>148</v>
      </c>
      <c r="O30" s="248"/>
      <c r="P30" s="248"/>
      <c r="Q30" s="248"/>
      <c r="R30" s="248"/>
      <c r="S30" s="248"/>
      <c r="T30" s="248"/>
      <c r="U30" s="248"/>
      <c r="V30" s="248"/>
    </row>
    <row r="31" spans="1:22" ht="5.0999999999999996" customHeight="1">
      <c r="A31" s="36"/>
      <c r="B31" s="9"/>
      <c r="C31" s="4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4"/>
      <c r="U31" s="34"/>
      <c r="V31" s="34"/>
    </row>
    <row r="32" spans="1:22" ht="20.100000000000001" customHeight="1">
      <c r="A32" s="36"/>
      <c r="B32" s="9"/>
      <c r="C32" s="18" t="s">
        <v>37</v>
      </c>
      <c r="D32" s="247" t="s">
        <v>137</v>
      </c>
      <c r="E32" s="247"/>
      <c r="F32" s="247"/>
      <c r="G32" s="247"/>
      <c r="H32" s="247"/>
      <c r="I32" s="247"/>
      <c r="J32" s="247"/>
      <c r="K32" s="247"/>
      <c r="L32" s="247"/>
      <c r="M32" s="18"/>
      <c r="N32" s="248" t="s">
        <v>149</v>
      </c>
      <c r="O32" s="248"/>
      <c r="P32" s="248"/>
      <c r="Q32" s="248"/>
      <c r="R32" s="248"/>
      <c r="S32" s="248"/>
      <c r="T32" s="248"/>
      <c r="U32" s="248"/>
      <c r="V32" s="248"/>
    </row>
    <row r="33" spans="1:22" ht="5.0999999999999996" customHeight="1">
      <c r="A33" s="36"/>
      <c r="B33" s="9"/>
      <c r="C33" s="41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4"/>
      <c r="U33" s="34"/>
      <c r="V33" s="34"/>
    </row>
    <row r="34" spans="1:22" ht="20.100000000000001" customHeight="1">
      <c r="A34" s="9"/>
      <c r="B34" s="9"/>
      <c r="C34" s="18"/>
      <c r="D34" s="247" t="s">
        <v>138</v>
      </c>
      <c r="E34" s="247"/>
      <c r="F34" s="247"/>
      <c r="G34" s="247"/>
      <c r="H34" s="247"/>
      <c r="I34" s="247"/>
      <c r="J34" s="247"/>
      <c r="K34" s="247"/>
      <c r="L34" s="247"/>
      <c r="M34" s="18"/>
      <c r="N34" s="248" t="s">
        <v>150</v>
      </c>
      <c r="O34" s="248"/>
      <c r="P34" s="248"/>
      <c r="Q34" s="248"/>
      <c r="R34" s="248"/>
      <c r="S34" s="248"/>
      <c r="T34" s="248"/>
      <c r="U34" s="248"/>
      <c r="V34" s="248"/>
    </row>
    <row r="35" spans="1:22" ht="5.0999999999999996" customHeight="1">
      <c r="A35" s="9"/>
      <c r="B35" s="9"/>
      <c r="C35" s="4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4"/>
      <c r="U35" s="34"/>
      <c r="V35" s="34"/>
    </row>
    <row r="36" spans="1:22" ht="20.100000000000001" customHeight="1">
      <c r="A36" s="9"/>
      <c r="B36" s="9"/>
      <c r="C36" s="18" t="s">
        <v>37</v>
      </c>
      <c r="D36" s="247" t="s">
        <v>139</v>
      </c>
      <c r="E36" s="247"/>
      <c r="F36" s="247"/>
      <c r="G36" s="247"/>
      <c r="H36" s="247"/>
      <c r="I36" s="247"/>
      <c r="J36" s="247"/>
      <c r="K36" s="247"/>
      <c r="L36" s="247"/>
      <c r="M36" s="18"/>
      <c r="N36" s="248" t="s">
        <v>151</v>
      </c>
      <c r="O36" s="248"/>
      <c r="P36" s="248"/>
      <c r="Q36" s="248"/>
      <c r="R36" s="248"/>
      <c r="S36" s="248"/>
      <c r="T36" s="248"/>
      <c r="U36" s="248"/>
      <c r="V36" s="248"/>
    </row>
    <row r="37" spans="1:22" ht="5.0999999999999996" customHeight="1">
      <c r="A37" s="9"/>
      <c r="B37" s="9"/>
      <c r="C37" s="41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4"/>
      <c r="U37" s="34"/>
      <c r="V37" s="34"/>
    </row>
    <row r="38" spans="1:22" ht="20.100000000000001" customHeight="1">
      <c r="A38" s="9"/>
      <c r="B38" s="9"/>
      <c r="C38" s="18" t="s">
        <v>37</v>
      </c>
      <c r="D38" s="247" t="s">
        <v>140</v>
      </c>
      <c r="E38" s="247"/>
      <c r="F38" s="247"/>
      <c r="G38" s="247"/>
      <c r="H38" s="247"/>
      <c r="I38" s="247"/>
      <c r="J38" s="247"/>
      <c r="K38" s="247"/>
      <c r="L38" s="247"/>
      <c r="M38" s="18"/>
      <c r="N38" s="248" t="s">
        <v>152</v>
      </c>
      <c r="O38" s="248"/>
      <c r="P38" s="248"/>
      <c r="Q38" s="248"/>
      <c r="R38" s="248"/>
      <c r="S38" s="248"/>
      <c r="T38" s="248"/>
      <c r="U38" s="248"/>
      <c r="V38" s="248"/>
    </row>
    <row r="39" spans="1:22" ht="5.0999999999999996" customHeight="1">
      <c r="A39" s="9"/>
      <c r="B39" s="9"/>
      <c r="C39" s="41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4"/>
      <c r="U39" s="34"/>
      <c r="V39" s="34"/>
    </row>
    <row r="40" spans="1:22" ht="20.100000000000001" customHeight="1">
      <c r="A40" s="9"/>
      <c r="B40" s="9"/>
      <c r="C40" s="18"/>
      <c r="D40" s="247" t="s">
        <v>141</v>
      </c>
      <c r="E40" s="247"/>
      <c r="F40" s="247"/>
      <c r="G40" s="247"/>
      <c r="H40" s="247"/>
      <c r="I40" s="247"/>
      <c r="J40" s="247"/>
      <c r="K40" s="247"/>
      <c r="L40" s="247"/>
      <c r="M40" s="18"/>
      <c r="N40" s="248" t="s">
        <v>153</v>
      </c>
      <c r="O40" s="248"/>
      <c r="P40" s="248"/>
      <c r="Q40" s="248"/>
      <c r="R40" s="248"/>
      <c r="S40" s="248"/>
      <c r="T40" s="248"/>
      <c r="U40" s="248"/>
      <c r="V40" s="248"/>
    </row>
    <row r="41" spans="1:22" ht="5.0999999999999996" customHeight="1">
      <c r="A41" s="9"/>
      <c r="B41" s="9"/>
      <c r="C41" s="41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4"/>
      <c r="U41" s="34"/>
      <c r="V41" s="34"/>
    </row>
    <row r="42" spans="1:22" ht="20.100000000000001" customHeight="1">
      <c r="A42" s="9"/>
      <c r="B42" s="9"/>
      <c r="C42" s="18" t="s">
        <v>37</v>
      </c>
      <c r="D42" s="247" t="s">
        <v>142</v>
      </c>
      <c r="E42" s="247"/>
      <c r="F42" s="247"/>
      <c r="G42" s="247"/>
      <c r="H42" s="247"/>
      <c r="I42" s="247"/>
      <c r="J42" s="247"/>
      <c r="K42" s="247"/>
      <c r="L42" s="247"/>
      <c r="M42" s="18" t="s">
        <v>37</v>
      </c>
      <c r="N42" s="248" t="s">
        <v>154</v>
      </c>
      <c r="O42" s="248"/>
      <c r="P42" s="248"/>
      <c r="Q42" s="248"/>
      <c r="R42" s="248"/>
      <c r="S42" s="248"/>
      <c r="T42" s="248"/>
      <c r="U42" s="248"/>
      <c r="V42" s="248"/>
    </row>
    <row r="43" spans="1:22" ht="5.0999999999999996" customHeight="1">
      <c r="A43" s="9"/>
      <c r="B43" s="9"/>
      <c r="C43" s="4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4"/>
      <c r="U43" s="34"/>
      <c r="V43" s="34"/>
    </row>
    <row r="44" spans="1:22" ht="20.100000000000001" customHeight="1">
      <c r="A44" s="9"/>
      <c r="B44" s="9"/>
      <c r="C44" s="18"/>
      <c r="D44" s="251" t="s">
        <v>43</v>
      </c>
      <c r="E44" s="247"/>
      <c r="F44" s="247"/>
      <c r="G44" s="252"/>
      <c r="H44" s="252"/>
      <c r="I44" s="252"/>
      <c r="J44" s="252"/>
      <c r="K44" s="252"/>
      <c r="L44" s="253"/>
      <c r="M44" s="18"/>
      <c r="N44" s="251" t="s">
        <v>43</v>
      </c>
      <c r="O44" s="247"/>
      <c r="P44" s="247"/>
      <c r="Q44" s="252"/>
      <c r="R44" s="252"/>
      <c r="S44" s="252"/>
      <c r="T44" s="252"/>
      <c r="U44" s="252"/>
      <c r="V44" s="252"/>
    </row>
    <row r="45" spans="1:22" ht="20.100000000000001" customHeight="1">
      <c r="A45" s="9"/>
      <c r="B45" s="9"/>
      <c r="C45" s="4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4"/>
      <c r="U45" s="34"/>
      <c r="V45" s="34"/>
    </row>
    <row r="46" spans="1:22" ht="20.100000000000001" customHeight="1">
      <c r="A46" s="9"/>
      <c r="B46" s="9"/>
      <c r="C46" s="249" t="s">
        <v>156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50">
        <f>IF(COUNTA(C18:C44,M18:M44)=0,"",COUNTA(C18:C44,M18:M44))</f>
        <v>12</v>
      </c>
      <c r="Q46" s="250"/>
      <c r="R46" s="41" t="s">
        <v>155</v>
      </c>
      <c r="S46" s="57"/>
      <c r="T46" s="57"/>
      <c r="U46" s="57"/>
      <c r="V46" s="57"/>
    </row>
    <row r="47" spans="1:22" ht="20.100000000000001" customHeight="1">
      <c r="A47" s="9"/>
      <c r="B47" s="9"/>
      <c r="C47" s="41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4"/>
      <c r="U47" s="34"/>
      <c r="V47" s="34"/>
    </row>
  </sheetData>
  <mergeCells count="68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I4:O4"/>
    <mergeCell ref="P4:V4"/>
    <mergeCell ref="D5:H5"/>
    <mergeCell ref="D6:H6"/>
    <mergeCell ref="D10:H10"/>
    <mergeCell ref="P5:V5"/>
    <mergeCell ref="P6:V6"/>
    <mergeCell ref="P10:V10"/>
    <mergeCell ref="D11:H11"/>
    <mergeCell ref="I5:O5"/>
    <mergeCell ref="I6:O6"/>
    <mergeCell ref="I10:O10"/>
    <mergeCell ref="I11:O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4" zoomScaleNormal="100" workbookViewId="0">
      <selection activeCell="H18" sqref="H18:M18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7</v>
      </c>
    </row>
    <row r="2" spans="1:22" ht="20.100000000000001" customHeight="1">
      <c r="A2" s="51"/>
      <c r="B2" s="9"/>
      <c r="C2" s="202" t="s">
        <v>169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20.100000000000001" customHeight="1">
      <c r="A3" s="9"/>
      <c r="B3" s="9"/>
      <c r="C3" s="36"/>
      <c r="D3" s="202" t="s">
        <v>157</v>
      </c>
      <c r="E3" s="202"/>
      <c r="F3" s="202"/>
      <c r="G3" s="202"/>
      <c r="H3" s="20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9.9499999999999993" customHeight="1">
      <c r="A4" s="9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58"/>
      <c r="T4" s="58"/>
      <c r="U4" s="58"/>
      <c r="V4" s="58"/>
    </row>
    <row r="5" spans="1:22" ht="20.100000000000001" customHeight="1">
      <c r="A5" s="9"/>
      <c r="B5" s="34"/>
      <c r="C5" s="189" t="s">
        <v>71</v>
      </c>
      <c r="D5" s="189" t="s">
        <v>158</v>
      </c>
      <c r="E5" s="189"/>
      <c r="F5" s="189"/>
      <c r="G5" s="189"/>
      <c r="H5" s="189"/>
      <c r="I5" s="189"/>
      <c r="J5" s="189"/>
      <c r="K5" s="189"/>
      <c r="L5" s="189"/>
      <c r="M5" s="254" t="s">
        <v>159</v>
      </c>
      <c r="N5" s="254"/>
      <c r="O5" s="254" t="s">
        <v>165</v>
      </c>
      <c r="P5" s="254"/>
      <c r="Q5" s="254" t="s">
        <v>166</v>
      </c>
      <c r="R5" s="254"/>
      <c r="S5" s="254" t="s">
        <v>167</v>
      </c>
      <c r="T5" s="254"/>
      <c r="U5" s="254" t="s">
        <v>168</v>
      </c>
      <c r="V5" s="254"/>
    </row>
    <row r="6" spans="1:22" ht="20.100000000000001" customHeight="1">
      <c r="A6" s="9"/>
      <c r="B6" s="34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254"/>
      <c r="N6" s="254"/>
      <c r="O6" s="254"/>
      <c r="P6" s="254"/>
      <c r="Q6" s="254"/>
      <c r="R6" s="254"/>
      <c r="S6" s="254"/>
      <c r="T6" s="254"/>
      <c r="U6" s="254"/>
      <c r="V6" s="254"/>
    </row>
    <row r="7" spans="1:22" ht="20.100000000000001" customHeight="1">
      <c r="A7" s="9"/>
      <c r="B7" s="34"/>
      <c r="C7" s="64">
        <v>1</v>
      </c>
      <c r="D7" s="216" t="s">
        <v>160</v>
      </c>
      <c r="E7" s="217"/>
      <c r="F7" s="217"/>
      <c r="G7" s="217"/>
      <c r="H7" s="217"/>
      <c r="I7" s="217"/>
      <c r="J7" s="217"/>
      <c r="K7" s="217"/>
      <c r="L7" s="218"/>
      <c r="M7" s="255" t="s">
        <v>37</v>
      </c>
      <c r="N7" s="256"/>
      <c r="O7" s="255"/>
      <c r="P7" s="256"/>
      <c r="Q7" s="255"/>
      <c r="R7" s="256"/>
      <c r="S7" s="255"/>
      <c r="T7" s="256"/>
      <c r="U7" s="255"/>
      <c r="V7" s="256"/>
    </row>
    <row r="8" spans="1:22" ht="20.100000000000001" customHeight="1">
      <c r="A8" s="9"/>
      <c r="B8" s="34"/>
      <c r="C8" s="64">
        <v>2</v>
      </c>
      <c r="D8" s="216" t="s">
        <v>161</v>
      </c>
      <c r="E8" s="217"/>
      <c r="F8" s="217"/>
      <c r="G8" s="217"/>
      <c r="H8" s="217"/>
      <c r="I8" s="217"/>
      <c r="J8" s="217"/>
      <c r="K8" s="217"/>
      <c r="L8" s="218"/>
      <c r="M8" s="255" t="s">
        <v>37</v>
      </c>
      <c r="N8" s="256"/>
      <c r="O8" s="255"/>
      <c r="P8" s="256"/>
      <c r="Q8" s="255"/>
      <c r="R8" s="256"/>
      <c r="S8" s="255"/>
      <c r="T8" s="256"/>
      <c r="U8" s="255"/>
      <c r="V8" s="256"/>
    </row>
    <row r="9" spans="1:22" ht="20.100000000000001" customHeight="1">
      <c r="A9" s="9"/>
      <c r="B9" s="34"/>
      <c r="C9" s="64">
        <v>3</v>
      </c>
      <c r="D9" s="216" t="s">
        <v>162</v>
      </c>
      <c r="E9" s="217"/>
      <c r="F9" s="217"/>
      <c r="G9" s="217"/>
      <c r="H9" s="217"/>
      <c r="I9" s="217"/>
      <c r="J9" s="217"/>
      <c r="K9" s="217"/>
      <c r="L9" s="218"/>
      <c r="M9" s="255" t="s">
        <v>37</v>
      </c>
      <c r="N9" s="256"/>
      <c r="O9" s="255"/>
      <c r="P9" s="256"/>
      <c r="Q9" s="255"/>
      <c r="R9" s="256"/>
      <c r="S9" s="255"/>
      <c r="T9" s="256"/>
      <c r="U9" s="255"/>
      <c r="V9" s="256"/>
    </row>
    <row r="10" spans="1:22" ht="20.100000000000001" customHeight="1">
      <c r="A10" s="9"/>
      <c r="B10" s="34"/>
      <c r="C10" s="64">
        <v>4</v>
      </c>
      <c r="D10" s="216" t="s">
        <v>163</v>
      </c>
      <c r="E10" s="217"/>
      <c r="F10" s="217"/>
      <c r="G10" s="217"/>
      <c r="H10" s="217"/>
      <c r="I10" s="217"/>
      <c r="J10" s="217"/>
      <c r="K10" s="217"/>
      <c r="L10" s="218"/>
      <c r="M10" s="255" t="s">
        <v>37</v>
      </c>
      <c r="N10" s="256"/>
      <c r="O10" s="255"/>
      <c r="P10" s="256"/>
      <c r="Q10" s="255"/>
      <c r="R10" s="256"/>
      <c r="S10" s="255"/>
      <c r="T10" s="256"/>
      <c r="U10" s="255"/>
      <c r="V10" s="256"/>
    </row>
    <row r="11" spans="1:22" ht="20.100000000000001" customHeight="1">
      <c r="A11" s="9"/>
      <c r="B11" s="34"/>
      <c r="C11" s="64">
        <v>5</v>
      </c>
      <c r="D11" s="216" t="s">
        <v>164</v>
      </c>
      <c r="E11" s="217"/>
      <c r="F11" s="217"/>
      <c r="G11" s="217"/>
      <c r="H11" s="217"/>
      <c r="I11" s="217"/>
      <c r="J11" s="217"/>
      <c r="K11" s="217"/>
      <c r="L11" s="218"/>
      <c r="M11" s="255" t="s">
        <v>37</v>
      </c>
      <c r="N11" s="256"/>
      <c r="O11" s="255"/>
      <c r="P11" s="256"/>
      <c r="Q11" s="255"/>
      <c r="R11" s="256"/>
      <c r="S11" s="255"/>
      <c r="T11" s="256"/>
      <c r="U11" s="255"/>
      <c r="V11" s="256"/>
    </row>
    <row r="12" spans="1:22" ht="20.100000000000001" customHeight="1">
      <c r="A12" s="9"/>
      <c r="B12" s="3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20.100000000000001" customHeight="1">
      <c r="A13" s="9"/>
      <c r="B13" s="34"/>
      <c r="C13" s="202" t="s">
        <v>171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</row>
    <row r="14" spans="1:22" ht="20.100000000000001" customHeight="1">
      <c r="A14" s="9"/>
      <c r="B14" s="34"/>
      <c r="C14" s="257" t="s">
        <v>170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</row>
    <row r="15" spans="1:22" ht="9.9499999999999993" customHeight="1">
      <c r="A15" s="9"/>
      <c r="B15" s="34"/>
      <c r="C15" s="34"/>
      <c r="D15" s="34"/>
      <c r="E15" s="34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58"/>
      <c r="U15" s="58"/>
      <c r="V15" s="58"/>
    </row>
    <row r="16" spans="1:22" ht="20.100000000000001" customHeight="1">
      <c r="A16" s="36"/>
      <c r="B16" s="34"/>
      <c r="C16" s="62" t="s">
        <v>71</v>
      </c>
      <c r="D16" s="189" t="s">
        <v>63</v>
      </c>
      <c r="E16" s="189"/>
      <c r="F16" s="189"/>
      <c r="G16" s="189"/>
      <c r="H16" s="258" t="s">
        <v>112</v>
      </c>
      <c r="I16" s="258"/>
      <c r="J16" s="258"/>
      <c r="K16" s="258"/>
      <c r="L16" s="258"/>
      <c r="M16" s="258"/>
      <c r="N16" s="258" t="s">
        <v>172</v>
      </c>
      <c r="O16" s="258"/>
      <c r="P16" s="258"/>
      <c r="Q16" s="258" t="s">
        <v>173</v>
      </c>
      <c r="R16" s="258"/>
      <c r="S16" s="258"/>
      <c r="T16" s="258" t="s">
        <v>174</v>
      </c>
      <c r="U16" s="258"/>
      <c r="V16" s="258"/>
    </row>
    <row r="17" spans="1:22" ht="20.100000000000001" customHeight="1">
      <c r="A17" s="36"/>
      <c r="B17" s="9"/>
      <c r="C17" s="63">
        <v>1</v>
      </c>
      <c r="D17" s="265" t="s">
        <v>453</v>
      </c>
      <c r="E17" s="266"/>
      <c r="F17" s="266"/>
      <c r="G17" s="267"/>
      <c r="H17" s="233" t="s">
        <v>456</v>
      </c>
      <c r="I17" s="234"/>
      <c r="J17" s="234"/>
      <c r="K17" s="234"/>
      <c r="L17" s="234"/>
      <c r="M17" s="235"/>
      <c r="N17" s="233" t="s">
        <v>454</v>
      </c>
      <c r="O17" s="234"/>
      <c r="P17" s="235"/>
      <c r="Q17" s="233" t="s">
        <v>455</v>
      </c>
      <c r="R17" s="234"/>
      <c r="S17" s="235"/>
      <c r="T17" s="268" t="s">
        <v>175</v>
      </c>
      <c r="U17" s="269"/>
      <c r="V17" s="270"/>
    </row>
    <row r="18" spans="1:22" ht="20.100000000000001" customHeight="1">
      <c r="A18" s="9"/>
      <c r="B18" s="9"/>
      <c r="C18" s="64">
        <v>2</v>
      </c>
      <c r="D18" s="259"/>
      <c r="E18" s="260"/>
      <c r="F18" s="260"/>
      <c r="G18" s="261"/>
      <c r="H18" s="236"/>
      <c r="I18" s="237"/>
      <c r="J18" s="237"/>
      <c r="K18" s="237"/>
      <c r="L18" s="237"/>
      <c r="M18" s="238"/>
      <c r="N18" s="236"/>
      <c r="O18" s="237"/>
      <c r="P18" s="238"/>
      <c r="Q18" s="236"/>
      <c r="R18" s="237"/>
      <c r="S18" s="238"/>
      <c r="T18" s="262"/>
      <c r="U18" s="263"/>
      <c r="V18" s="264"/>
    </row>
    <row r="19" spans="1:22" ht="20.100000000000001" customHeight="1">
      <c r="A19" s="9"/>
      <c r="B19" s="9"/>
      <c r="C19" s="64"/>
      <c r="D19" s="259"/>
      <c r="E19" s="260"/>
      <c r="F19" s="260"/>
      <c r="G19" s="261"/>
      <c r="H19" s="236"/>
      <c r="I19" s="237"/>
      <c r="J19" s="237"/>
      <c r="K19" s="237"/>
      <c r="L19" s="237"/>
      <c r="M19" s="238"/>
      <c r="N19" s="236"/>
      <c r="O19" s="237"/>
      <c r="P19" s="238"/>
      <c r="Q19" s="236"/>
      <c r="R19" s="237"/>
      <c r="S19" s="238"/>
      <c r="T19" s="262"/>
      <c r="U19" s="263"/>
      <c r="V19" s="264"/>
    </row>
    <row r="20" spans="1:22" ht="20.100000000000001" customHeight="1">
      <c r="A20" s="36"/>
      <c r="B20" s="9"/>
      <c r="C20" s="64"/>
      <c r="D20" s="259"/>
      <c r="E20" s="260"/>
      <c r="F20" s="260"/>
      <c r="G20" s="261"/>
      <c r="H20" s="236"/>
      <c r="I20" s="237"/>
      <c r="J20" s="237"/>
      <c r="K20" s="237"/>
      <c r="L20" s="237"/>
      <c r="M20" s="238"/>
      <c r="N20" s="236"/>
      <c r="O20" s="237"/>
      <c r="P20" s="238"/>
      <c r="Q20" s="236"/>
      <c r="R20" s="237"/>
      <c r="S20" s="238"/>
      <c r="T20" s="262"/>
      <c r="U20" s="263"/>
      <c r="V20" s="264"/>
    </row>
    <row r="21" spans="1:22" ht="20.100000000000001" customHeight="1">
      <c r="A21" s="36"/>
      <c r="B21" s="9"/>
      <c r="C21" s="64"/>
      <c r="D21" s="259"/>
      <c r="E21" s="260"/>
      <c r="F21" s="260"/>
      <c r="G21" s="261"/>
      <c r="H21" s="236"/>
      <c r="I21" s="237"/>
      <c r="J21" s="237"/>
      <c r="K21" s="237"/>
      <c r="L21" s="237"/>
      <c r="M21" s="238"/>
      <c r="N21" s="236"/>
      <c r="O21" s="237"/>
      <c r="P21" s="238"/>
      <c r="Q21" s="236"/>
      <c r="R21" s="237"/>
      <c r="S21" s="238"/>
      <c r="T21" s="262"/>
      <c r="U21" s="263"/>
      <c r="V21" s="264"/>
    </row>
    <row r="22" spans="1:22" ht="20.100000000000001" customHeight="1">
      <c r="A22" s="36"/>
      <c r="B22" s="9"/>
      <c r="C22" s="64"/>
      <c r="D22" s="259"/>
      <c r="E22" s="260"/>
      <c r="F22" s="260"/>
      <c r="G22" s="261"/>
      <c r="H22" s="236"/>
      <c r="I22" s="237"/>
      <c r="J22" s="237"/>
      <c r="K22" s="237"/>
      <c r="L22" s="237"/>
      <c r="M22" s="238"/>
      <c r="N22" s="236"/>
      <c r="O22" s="237"/>
      <c r="P22" s="238"/>
      <c r="Q22" s="236"/>
      <c r="R22" s="237"/>
      <c r="S22" s="238"/>
      <c r="T22" s="262"/>
      <c r="U22" s="263"/>
      <c r="V22" s="264"/>
    </row>
    <row r="23" spans="1:22" ht="20.100000000000001" customHeight="1">
      <c r="A23" s="36"/>
      <c r="B23" s="9"/>
      <c r="C23" s="64"/>
      <c r="D23" s="259"/>
      <c r="E23" s="260"/>
      <c r="F23" s="260"/>
      <c r="G23" s="261"/>
      <c r="H23" s="236"/>
      <c r="I23" s="237"/>
      <c r="J23" s="237"/>
      <c r="K23" s="237"/>
      <c r="L23" s="237"/>
      <c r="M23" s="238"/>
      <c r="N23" s="236"/>
      <c r="O23" s="237"/>
      <c r="P23" s="238"/>
      <c r="Q23" s="236"/>
      <c r="R23" s="237"/>
      <c r="S23" s="238"/>
      <c r="T23" s="262"/>
      <c r="U23" s="263"/>
      <c r="V23" s="264"/>
    </row>
    <row r="24" spans="1:22" ht="20.100000000000001" customHeight="1">
      <c r="A24" s="36"/>
      <c r="B24" s="9"/>
      <c r="C24" s="64"/>
      <c r="D24" s="259"/>
      <c r="E24" s="260"/>
      <c r="F24" s="260"/>
      <c r="G24" s="261"/>
      <c r="H24" s="236"/>
      <c r="I24" s="237"/>
      <c r="J24" s="237"/>
      <c r="K24" s="237"/>
      <c r="L24" s="237"/>
      <c r="M24" s="238"/>
      <c r="N24" s="236"/>
      <c r="O24" s="237"/>
      <c r="P24" s="238"/>
      <c r="Q24" s="236"/>
      <c r="R24" s="237"/>
      <c r="S24" s="238"/>
      <c r="T24" s="262"/>
      <c r="U24" s="263"/>
      <c r="V24" s="264"/>
    </row>
    <row r="25" spans="1:22" ht="20.100000000000001" customHeight="1">
      <c r="A25" s="36"/>
      <c r="B25" s="9"/>
      <c r="C25" s="64"/>
      <c r="D25" s="259"/>
      <c r="E25" s="260"/>
      <c r="F25" s="260"/>
      <c r="G25" s="261"/>
      <c r="H25" s="236"/>
      <c r="I25" s="237"/>
      <c r="J25" s="237"/>
      <c r="K25" s="237"/>
      <c r="L25" s="237"/>
      <c r="M25" s="238"/>
      <c r="N25" s="236"/>
      <c r="O25" s="237"/>
      <c r="P25" s="238"/>
      <c r="Q25" s="236"/>
      <c r="R25" s="237"/>
      <c r="S25" s="238"/>
      <c r="T25" s="262"/>
      <c r="U25" s="263"/>
      <c r="V25" s="264"/>
    </row>
    <row r="26" spans="1:22" ht="20.100000000000001" customHeight="1">
      <c r="A26" s="36"/>
      <c r="B26" s="9"/>
      <c r="C26" s="64"/>
      <c r="D26" s="259"/>
      <c r="E26" s="260"/>
      <c r="F26" s="260"/>
      <c r="G26" s="261"/>
      <c r="H26" s="236"/>
      <c r="I26" s="237"/>
      <c r="J26" s="237"/>
      <c r="K26" s="237"/>
      <c r="L26" s="237"/>
      <c r="M26" s="238"/>
      <c r="N26" s="236"/>
      <c r="O26" s="237"/>
      <c r="P26" s="238"/>
      <c r="Q26" s="236"/>
      <c r="R26" s="237"/>
      <c r="S26" s="238"/>
      <c r="T26" s="262"/>
      <c r="U26" s="263"/>
      <c r="V26" s="264"/>
    </row>
    <row r="27" spans="1:22" ht="20.100000000000001" customHeight="1">
      <c r="A27" s="36"/>
      <c r="B27" s="9"/>
      <c r="C27" s="64"/>
      <c r="D27" s="259"/>
      <c r="E27" s="260"/>
      <c r="F27" s="260"/>
      <c r="G27" s="261"/>
      <c r="H27" s="236"/>
      <c r="I27" s="237"/>
      <c r="J27" s="237"/>
      <c r="K27" s="237"/>
      <c r="L27" s="237"/>
      <c r="M27" s="238"/>
      <c r="N27" s="236"/>
      <c r="O27" s="237"/>
      <c r="P27" s="238"/>
      <c r="Q27" s="236"/>
      <c r="R27" s="237"/>
      <c r="S27" s="238"/>
      <c r="T27" s="262"/>
      <c r="U27" s="263"/>
      <c r="V27" s="264"/>
    </row>
    <row r="28" spans="1:22" ht="20.100000000000001" customHeight="1">
      <c r="A28" s="36"/>
      <c r="B28" s="9"/>
      <c r="C28" s="64"/>
      <c r="D28" s="259"/>
      <c r="E28" s="260"/>
      <c r="F28" s="260"/>
      <c r="G28" s="261"/>
      <c r="H28" s="236"/>
      <c r="I28" s="237"/>
      <c r="J28" s="237"/>
      <c r="K28" s="237"/>
      <c r="L28" s="237"/>
      <c r="M28" s="238"/>
      <c r="N28" s="236"/>
      <c r="O28" s="237"/>
      <c r="P28" s="238"/>
      <c r="Q28" s="236"/>
      <c r="R28" s="237"/>
      <c r="S28" s="238"/>
      <c r="T28" s="262"/>
      <c r="U28" s="263"/>
      <c r="V28" s="264"/>
    </row>
    <row r="29" spans="1:22" ht="20.100000000000001" customHeight="1">
      <c r="A29" s="36"/>
      <c r="B29" s="9"/>
      <c r="C29" s="64"/>
      <c r="D29" s="259"/>
      <c r="E29" s="260"/>
      <c r="F29" s="260"/>
      <c r="G29" s="261"/>
      <c r="H29" s="236"/>
      <c r="I29" s="237"/>
      <c r="J29" s="237"/>
      <c r="K29" s="237"/>
      <c r="L29" s="237"/>
      <c r="M29" s="238"/>
      <c r="N29" s="236"/>
      <c r="O29" s="237"/>
      <c r="P29" s="238"/>
      <c r="Q29" s="236"/>
      <c r="R29" s="237"/>
      <c r="S29" s="238"/>
      <c r="T29" s="262"/>
      <c r="U29" s="263"/>
      <c r="V29" s="264"/>
    </row>
    <row r="30" spans="1:22" ht="20.100000000000001" customHeight="1">
      <c r="A30" s="36"/>
      <c r="B30" s="9"/>
      <c r="C30" s="64"/>
      <c r="D30" s="259"/>
      <c r="E30" s="260"/>
      <c r="F30" s="260"/>
      <c r="G30" s="261"/>
      <c r="H30" s="236"/>
      <c r="I30" s="237"/>
      <c r="J30" s="237"/>
      <c r="K30" s="237"/>
      <c r="L30" s="237"/>
      <c r="M30" s="238"/>
      <c r="N30" s="236"/>
      <c r="O30" s="237"/>
      <c r="P30" s="238"/>
      <c r="Q30" s="236"/>
      <c r="R30" s="237"/>
      <c r="S30" s="238"/>
      <c r="T30" s="262"/>
      <c r="U30" s="263"/>
      <c r="V30" s="264"/>
    </row>
    <row r="31" spans="1:22" ht="20.100000000000001" customHeight="1">
      <c r="A31" s="36"/>
      <c r="B31" s="9"/>
      <c r="C31" s="64"/>
      <c r="D31" s="259"/>
      <c r="E31" s="260"/>
      <c r="F31" s="260"/>
      <c r="G31" s="261"/>
      <c r="H31" s="236"/>
      <c r="I31" s="237"/>
      <c r="J31" s="237"/>
      <c r="K31" s="237"/>
      <c r="L31" s="237"/>
      <c r="M31" s="238"/>
      <c r="N31" s="236"/>
      <c r="O31" s="237"/>
      <c r="P31" s="238"/>
      <c r="Q31" s="236"/>
      <c r="R31" s="237"/>
      <c r="S31" s="238"/>
      <c r="T31" s="262"/>
      <c r="U31" s="263"/>
      <c r="V31" s="264"/>
    </row>
    <row r="32" spans="1:22" ht="20.100000000000001" customHeight="1">
      <c r="A32" s="36"/>
      <c r="B32" s="9"/>
      <c r="C32" s="64"/>
      <c r="D32" s="259"/>
      <c r="E32" s="260"/>
      <c r="F32" s="260"/>
      <c r="G32" s="261"/>
      <c r="H32" s="236"/>
      <c r="I32" s="237"/>
      <c r="J32" s="237"/>
      <c r="K32" s="237"/>
      <c r="L32" s="237"/>
      <c r="M32" s="238"/>
      <c r="N32" s="236"/>
      <c r="O32" s="237"/>
      <c r="P32" s="238"/>
      <c r="Q32" s="236"/>
      <c r="R32" s="237"/>
      <c r="S32" s="238"/>
      <c r="T32" s="262"/>
      <c r="U32" s="263"/>
      <c r="V32" s="264"/>
    </row>
    <row r="33" spans="1:22" ht="20.100000000000001" customHeight="1">
      <c r="A33" s="9"/>
      <c r="B33" s="9"/>
      <c r="C33" s="64"/>
      <c r="D33" s="259"/>
      <c r="E33" s="260"/>
      <c r="F33" s="260"/>
      <c r="G33" s="261"/>
      <c r="H33" s="236"/>
      <c r="I33" s="237"/>
      <c r="J33" s="237"/>
      <c r="K33" s="237"/>
      <c r="L33" s="237"/>
      <c r="M33" s="238"/>
      <c r="N33" s="236"/>
      <c r="O33" s="237"/>
      <c r="P33" s="238"/>
      <c r="Q33" s="236"/>
      <c r="R33" s="237"/>
      <c r="S33" s="238"/>
      <c r="T33" s="262"/>
      <c r="U33" s="263"/>
      <c r="V33" s="264"/>
    </row>
    <row r="34" spans="1:22" ht="20.100000000000001" customHeight="1">
      <c r="A34" s="9"/>
      <c r="B34" s="9"/>
      <c r="C34" s="64"/>
      <c r="D34" s="259"/>
      <c r="E34" s="260"/>
      <c r="F34" s="260"/>
      <c r="G34" s="261"/>
      <c r="H34" s="236"/>
      <c r="I34" s="237"/>
      <c r="J34" s="237"/>
      <c r="K34" s="237"/>
      <c r="L34" s="237"/>
      <c r="M34" s="238"/>
      <c r="N34" s="236"/>
      <c r="O34" s="237"/>
      <c r="P34" s="238"/>
      <c r="Q34" s="236"/>
      <c r="R34" s="237"/>
      <c r="S34" s="238"/>
      <c r="T34" s="262"/>
      <c r="U34" s="263"/>
      <c r="V34" s="264"/>
    </row>
    <row r="35" spans="1:22" ht="9.9499999999999993" customHeight="1">
      <c r="A35" s="9"/>
      <c r="B35" s="9"/>
      <c r="C35" s="56"/>
      <c r="D35" s="56"/>
      <c r="E35" s="56"/>
      <c r="F35" s="56"/>
      <c r="G35" s="5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70"/>
      <c r="U35" s="70"/>
      <c r="V35" s="70"/>
    </row>
    <row r="36" spans="1:22" ht="20.100000000000001" customHeight="1">
      <c r="A36" s="9"/>
      <c r="B36" s="9"/>
      <c r="C36" s="271" t="s">
        <v>176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</row>
    <row r="37" spans="1:22" ht="20.100000000000001" customHeight="1">
      <c r="A37" s="9"/>
      <c r="B37" s="9"/>
      <c r="C37" s="36"/>
      <c r="D37" s="36" t="s">
        <v>76</v>
      </c>
      <c r="E37" s="36"/>
      <c r="F37" s="61">
        <v>1</v>
      </c>
      <c r="G37" s="36" t="s">
        <v>66</v>
      </c>
      <c r="H37" s="36" t="s">
        <v>76</v>
      </c>
      <c r="I37" s="36"/>
      <c r="J37" s="61">
        <v>1</v>
      </c>
      <c r="K37" s="36" t="s">
        <v>67</v>
      </c>
      <c r="L37" s="36" t="s">
        <v>177</v>
      </c>
      <c r="M37" s="36"/>
      <c r="N37" s="61">
        <v>6</v>
      </c>
      <c r="O37" s="51" t="s">
        <v>178</v>
      </c>
      <c r="P37" s="36"/>
      <c r="Q37" s="36" t="s">
        <v>179</v>
      </c>
      <c r="R37" s="36"/>
      <c r="S37" s="36"/>
      <c r="T37" s="61">
        <v>1</v>
      </c>
      <c r="U37" s="36" t="s">
        <v>66</v>
      </c>
      <c r="V37" s="36"/>
    </row>
    <row r="38" spans="1:22" ht="20.100000000000001" customHeight="1">
      <c r="A38" s="9"/>
      <c r="B38" s="9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</sheetData>
  <mergeCells count="137">
    <mergeCell ref="C36:V36"/>
    <mergeCell ref="D34:G34"/>
    <mergeCell ref="H34:M34"/>
    <mergeCell ref="N34:P34"/>
    <mergeCell ref="Q34:S34"/>
    <mergeCell ref="T34:V34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  <mergeCell ref="D29:G29"/>
    <mergeCell ref="H29:M29"/>
    <mergeCell ref="N29:P29"/>
    <mergeCell ref="Q29:S29"/>
    <mergeCell ref="T29:V29"/>
    <mergeCell ref="Q30:S30"/>
    <mergeCell ref="T30:V30"/>
    <mergeCell ref="D31:G31"/>
    <mergeCell ref="H31:M31"/>
    <mergeCell ref="N31:P31"/>
    <mergeCell ref="Q31:S31"/>
    <mergeCell ref="T31:V31"/>
    <mergeCell ref="D30:G30"/>
    <mergeCell ref="H30:M30"/>
    <mergeCell ref="N30:P30"/>
    <mergeCell ref="D28:G28"/>
    <mergeCell ref="H28:M28"/>
    <mergeCell ref="N28:P28"/>
    <mergeCell ref="Q28:S28"/>
    <mergeCell ref="T28:V28"/>
    <mergeCell ref="D27:G27"/>
    <mergeCell ref="H27:M27"/>
    <mergeCell ref="N27:P27"/>
    <mergeCell ref="Q27:S27"/>
    <mergeCell ref="T27:V27"/>
    <mergeCell ref="D26:G26"/>
    <mergeCell ref="H26:M26"/>
    <mergeCell ref="N26:P26"/>
    <mergeCell ref="Q26:S26"/>
    <mergeCell ref="T26:V26"/>
    <mergeCell ref="D25:G25"/>
    <mergeCell ref="H25:M25"/>
    <mergeCell ref="N25:P25"/>
    <mergeCell ref="Q25:S25"/>
    <mergeCell ref="T25:V25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zoomScaleNormal="100" workbookViewId="0">
      <selection activeCell="R25" sqref="R25:V25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8</v>
      </c>
    </row>
    <row r="2" spans="1:22" ht="20.100000000000001" customHeight="1">
      <c r="A2" s="51"/>
      <c r="B2" s="9"/>
      <c r="C2" s="202" t="s">
        <v>180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20.100000000000001" customHeight="1">
      <c r="A3" s="9"/>
      <c r="B3" s="9"/>
      <c r="C3" s="272" t="s">
        <v>181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2" ht="9.9499999999999993" customHeight="1">
      <c r="A4" s="9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58"/>
      <c r="T4" s="58"/>
      <c r="U4" s="58"/>
      <c r="V4" s="58"/>
    </row>
    <row r="5" spans="1:22" ht="20.100000000000001" customHeight="1">
      <c r="A5" s="9"/>
      <c r="B5" s="34"/>
      <c r="C5" s="62" t="s">
        <v>71</v>
      </c>
      <c r="D5" s="189" t="s">
        <v>63</v>
      </c>
      <c r="E5" s="189"/>
      <c r="F5" s="189"/>
      <c r="G5" s="189"/>
      <c r="H5" s="273" t="s">
        <v>112</v>
      </c>
      <c r="I5" s="274"/>
      <c r="J5" s="274"/>
      <c r="K5" s="274"/>
      <c r="L5" s="274"/>
      <c r="M5" s="274"/>
      <c r="N5" s="274"/>
      <c r="O5" s="275"/>
      <c r="P5" s="273" t="s">
        <v>182</v>
      </c>
      <c r="Q5" s="274"/>
      <c r="R5" s="274"/>
      <c r="S5" s="275"/>
      <c r="T5" s="258" t="s">
        <v>174</v>
      </c>
      <c r="U5" s="258"/>
      <c r="V5" s="258"/>
    </row>
    <row r="6" spans="1:22" ht="20.100000000000001" customHeight="1">
      <c r="A6" s="9"/>
      <c r="B6" s="34"/>
      <c r="C6" s="63"/>
      <c r="D6" s="265"/>
      <c r="E6" s="266"/>
      <c r="F6" s="266"/>
      <c r="G6" s="267"/>
      <c r="H6" s="213" t="s">
        <v>183</v>
      </c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68"/>
      <c r="U6" s="269"/>
      <c r="V6" s="270"/>
    </row>
    <row r="7" spans="1:22" ht="20.100000000000001" customHeight="1">
      <c r="A7" s="9"/>
      <c r="B7" s="34"/>
      <c r="C7" s="63"/>
      <c r="D7" s="265"/>
      <c r="E7" s="266"/>
      <c r="F7" s="266"/>
      <c r="G7" s="267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68"/>
      <c r="U7" s="269"/>
      <c r="V7" s="270"/>
    </row>
    <row r="8" spans="1:22" ht="20.100000000000001" customHeight="1">
      <c r="A8" s="9"/>
      <c r="B8" s="34"/>
      <c r="C8" s="63"/>
      <c r="D8" s="265"/>
      <c r="E8" s="266"/>
      <c r="F8" s="266"/>
      <c r="G8" s="267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68"/>
      <c r="U8" s="269"/>
      <c r="V8" s="270"/>
    </row>
    <row r="9" spans="1:22" ht="20.100000000000001" customHeight="1">
      <c r="A9" s="9"/>
      <c r="B9" s="34"/>
      <c r="C9" s="63"/>
      <c r="D9" s="265"/>
      <c r="E9" s="266"/>
      <c r="F9" s="266"/>
      <c r="G9" s="267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68"/>
      <c r="U9" s="269"/>
      <c r="V9" s="270"/>
    </row>
    <row r="10" spans="1:22" ht="20.100000000000001" customHeight="1">
      <c r="A10" s="9"/>
      <c r="B10" s="34"/>
      <c r="C10" s="63"/>
      <c r="D10" s="265"/>
      <c r="E10" s="266"/>
      <c r="F10" s="266"/>
      <c r="G10" s="267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68"/>
      <c r="U10" s="269"/>
      <c r="V10" s="270"/>
    </row>
    <row r="11" spans="1:22" ht="20.100000000000001" customHeight="1">
      <c r="A11" s="9"/>
      <c r="B11" s="34"/>
      <c r="C11" s="63"/>
      <c r="D11" s="265"/>
      <c r="E11" s="266"/>
      <c r="F11" s="266"/>
      <c r="G11" s="267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68"/>
      <c r="U11" s="269"/>
      <c r="V11" s="270"/>
    </row>
    <row r="12" spans="1:22" ht="20.100000000000001" customHeight="1">
      <c r="A12" s="9"/>
      <c r="B12" s="34"/>
      <c r="C12" s="63"/>
      <c r="D12" s="265"/>
      <c r="E12" s="266"/>
      <c r="F12" s="266"/>
      <c r="G12" s="267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68"/>
      <c r="U12" s="269"/>
      <c r="V12" s="270"/>
    </row>
    <row r="13" spans="1:22" ht="20.100000000000001" customHeight="1">
      <c r="A13" s="9"/>
      <c r="B13" s="34"/>
      <c r="C13" s="63"/>
      <c r="D13" s="265"/>
      <c r="E13" s="266"/>
      <c r="F13" s="266"/>
      <c r="G13" s="267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68"/>
      <c r="U13" s="269"/>
      <c r="V13" s="270"/>
    </row>
    <row r="14" spans="1:22" ht="20.100000000000001" customHeight="1">
      <c r="A14" s="9"/>
      <c r="B14" s="34"/>
      <c r="C14" s="63"/>
      <c r="D14" s="265"/>
      <c r="E14" s="266"/>
      <c r="F14" s="266"/>
      <c r="G14" s="267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68"/>
      <c r="U14" s="269"/>
      <c r="V14" s="270"/>
    </row>
    <row r="15" spans="1:22" ht="20.100000000000001" customHeight="1">
      <c r="A15" s="9"/>
      <c r="B15" s="34"/>
      <c r="C15" s="63"/>
      <c r="D15" s="265"/>
      <c r="E15" s="266"/>
      <c r="F15" s="266"/>
      <c r="G15" s="267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68"/>
      <c r="U15" s="269"/>
      <c r="V15" s="270"/>
    </row>
    <row r="16" spans="1:22" ht="20.100000000000001" customHeight="1">
      <c r="A16" s="9"/>
      <c r="B16" s="34"/>
      <c r="C16" s="63"/>
      <c r="D16" s="265"/>
      <c r="E16" s="266"/>
      <c r="F16" s="266"/>
      <c r="G16" s="267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68"/>
      <c r="U16" s="269"/>
      <c r="V16" s="270"/>
    </row>
    <row r="17" spans="1:22" ht="20.100000000000001" customHeight="1">
      <c r="A17" s="9"/>
      <c r="B17" s="34"/>
      <c r="C17" s="63"/>
      <c r="D17" s="265"/>
      <c r="E17" s="266"/>
      <c r="F17" s="266"/>
      <c r="G17" s="267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68"/>
      <c r="U17" s="269"/>
      <c r="V17" s="270"/>
    </row>
    <row r="18" spans="1:22" ht="20.100000000000001" customHeight="1">
      <c r="A18" s="9"/>
      <c r="B18" s="34"/>
      <c r="C18" s="63"/>
      <c r="D18" s="265"/>
      <c r="E18" s="266"/>
      <c r="F18" s="266"/>
      <c r="G18" s="267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68"/>
      <c r="U18" s="269"/>
      <c r="V18" s="270"/>
    </row>
    <row r="19" spans="1:22" ht="20.100000000000001" customHeight="1">
      <c r="A19" s="9"/>
      <c r="B19" s="34"/>
      <c r="C19" s="63"/>
      <c r="D19" s="265"/>
      <c r="E19" s="266"/>
      <c r="F19" s="266"/>
      <c r="G19" s="267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68"/>
      <c r="U19" s="269"/>
      <c r="V19" s="270"/>
    </row>
    <row r="20" spans="1:22" ht="20.100000000000001" customHeight="1">
      <c r="A20" s="9"/>
      <c r="B20" s="34"/>
      <c r="C20" s="63"/>
      <c r="D20" s="265"/>
      <c r="E20" s="266"/>
      <c r="F20" s="266"/>
      <c r="G20" s="267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68"/>
      <c r="U20" s="269"/>
      <c r="V20" s="270"/>
    </row>
    <row r="21" spans="1:22" ht="20.100000000000001" customHeight="1">
      <c r="A21" s="36"/>
      <c r="B21" s="34"/>
      <c r="C21" s="56"/>
      <c r="D21" s="34"/>
      <c r="E21" s="34"/>
      <c r="F21" s="34"/>
      <c r="G21" s="34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20.100000000000001" customHeight="1">
      <c r="A22" s="36"/>
      <c r="B22" s="9"/>
      <c r="C22" s="202" t="s">
        <v>184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</row>
    <row r="23" spans="1:22" ht="20.100000000000001" customHeight="1">
      <c r="A23" s="9"/>
      <c r="B23" s="9"/>
      <c r="C23" s="56"/>
      <c r="D23" s="34"/>
      <c r="E23" s="34"/>
      <c r="F23" s="34"/>
      <c r="G23" s="34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  <c r="U23" s="58"/>
      <c r="V23" s="58"/>
    </row>
    <row r="24" spans="1:22" ht="20.100000000000001" customHeight="1">
      <c r="A24" s="9"/>
      <c r="B24" s="9"/>
      <c r="C24" s="62" t="s">
        <v>71</v>
      </c>
      <c r="D24" s="189" t="s">
        <v>63</v>
      </c>
      <c r="E24" s="189"/>
      <c r="F24" s="189"/>
      <c r="G24" s="189"/>
      <c r="H24" s="258" t="s">
        <v>185</v>
      </c>
      <c r="I24" s="258"/>
      <c r="J24" s="258"/>
      <c r="K24" s="258"/>
      <c r="L24" s="258"/>
      <c r="M24" s="258"/>
      <c r="N24" s="258"/>
      <c r="O24" s="258"/>
      <c r="P24" s="258"/>
      <c r="Q24" s="258"/>
      <c r="R24" s="258" t="s">
        <v>186</v>
      </c>
      <c r="S24" s="258"/>
      <c r="T24" s="258"/>
      <c r="U24" s="258"/>
      <c r="V24" s="258"/>
    </row>
    <row r="25" spans="1:22" ht="20.100000000000001" customHeight="1">
      <c r="A25" s="36"/>
      <c r="B25" s="9"/>
      <c r="C25" s="63">
        <v>1</v>
      </c>
      <c r="D25" s="265"/>
      <c r="E25" s="266"/>
      <c r="F25" s="266"/>
      <c r="G25" s="267"/>
      <c r="H25" s="233"/>
      <c r="I25" s="234"/>
      <c r="J25" s="234"/>
      <c r="K25" s="234"/>
      <c r="L25" s="234"/>
      <c r="M25" s="234"/>
      <c r="N25" s="234"/>
      <c r="O25" s="234"/>
      <c r="P25" s="234"/>
      <c r="Q25" s="235"/>
      <c r="R25" s="233"/>
      <c r="S25" s="234"/>
      <c r="T25" s="234"/>
      <c r="U25" s="234"/>
      <c r="V25" s="235"/>
    </row>
    <row r="26" spans="1:22" ht="20.100000000000001" customHeight="1">
      <c r="A26" s="36"/>
      <c r="B26" s="9"/>
      <c r="C26" s="63">
        <v>2</v>
      </c>
      <c r="D26" s="265"/>
      <c r="E26" s="266"/>
      <c r="F26" s="266"/>
      <c r="G26" s="267"/>
      <c r="H26" s="233"/>
      <c r="I26" s="234"/>
      <c r="J26" s="234"/>
      <c r="K26" s="234"/>
      <c r="L26" s="234"/>
      <c r="M26" s="234"/>
      <c r="N26" s="234"/>
      <c r="O26" s="234"/>
      <c r="P26" s="234"/>
      <c r="Q26" s="235"/>
      <c r="R26" s="233"/>
      <c r="S26" s="234"/>
      <c r="T26" s="234"/>
      <c r="U26" s="234"/>
      <c r="V26" s="235"/>
    </row>
    <row r="27" spans="1:22" ht="20.100000000000001" customHeight="1">
      <c r="A27" s="36"/>
      <c r="B27" s="9"/>
      <c r="C27" s="63">
        <v>3</v>
      </c>
      <c r="D27" s="265"/>
      <c r="E27" s="266"/>
      <c r="F27" s="266"/>
      <c r="G27" s="267"/>
      <c r="H27" s="233"/>
      <c r="I27" s="234"/>
      <c r="J27" s="234"/>
      <c r="K27" s="234"/>
      <c r="L27" s="234"/>
      <c r="M27" s="234"/>
      <c r="N27" s="234"/>
      <c r="O27" s="234"/>
      <c r="P27" s="234"/>
      <c r="Q27" s="235"/>
      <c r="R27" s="233"/>
      <c r="S27" s="234"/>
      <c r="T27" s="234"/>
      <c r="U27" s="234"/>
      <c r="V27" s="235"/>
    </row>
    <row r="28" spans="1:22" ht="20.100000000000001" customHeight="1">
      <c r="A28" s="36"/>
      <c r="B28" s="9"/>
      <c r="C28" s="63"/>
      <c r="D28" s="265"/>
      <c r="E28" s="266"/>
      <c r="F28" s="266"/>
      <c r="G28" s="267"/>
      <c r="H28" s="233"/>
      <c r="I28" s="234"/>
      <c r="J28" s="234"/>
      <c r="K28" s="234"/>
      <c r="L28" s="234"/>
      <c r="M28" s="234"/>
      <c r="N28" s="234"/>
      <c r="O28" s="234"/>
      <c r="P28" s="234"/>
      <c r="Q28" s="235"/>
      <c r="R28" s="233"/>
      <c r="S28" s="234"/>
      <c r="T28" s="234"/>
      <c r="U28" s="234"/>
      <c r="V28" s="235"/>
    </row>
    <row r="29" spans="1:22" ht="20.100000000000001" customHeight="1">
      <c r="A29" s="36"/>
      <c r="B29" s="9"/>
      <c r="C29" s="63"/>
      <c r="D29" s="265"/>
      <c r="E29" s="266"/>
      <c r="F29" s="266"/>
      <c r="G29" s="267"/>
      <c r="H29" s="233"/>
      <c r="I29" s="234"/>
      <c r="J29" s="234"/>
      <c r="K29" s="234"/>
      <c r="L29" s="234"/>
      <c r="M29" s="234"/>
      <c r="N29" s="234"/>
      <c r="O29" s="234"/>
      <c r="P29" s="234"/>
      <c r="Q29" s="235"/>
      <c r="R29" s="233"/>
      <c r="S29" s="234"/>
      <c r="T29" s="234"/>
      <c r="U29" s="234"/>
      <c r="V29" s="235"/>
    </row>
    <row r="30" spans="1:22" ht="20.100000000000001" customHeight="1">
      <c r="A30" s="36"/>
      <c r="B30" s="9"/>
      <c r="C30" s="63"/>
      <c r="D30" s="265"/>
      <c r="E30" s="266"/>
      <c r="F30" s="266"/>
      <c r="G30" s="267"/>
      <c r="H30" s="233"/>
      <c r="I30" s="234"/>
      <c r="J30" s="234"/>
      <c r="K30" s="234"/>
      <c r="L30" s="234"/>
      <c r="M30" s="234"/>
      <c r="N30" s="234"/>
      <c r="O30" s="234"/>
      <c r="P30" s="234"/>
      <c r="Q30" s="235"/>
      <c r="R30" s="233"/>
      <c r="S30" s="234"/>
      <c r="T30" s="234"/>
      <c r="U30" s="234"/>
      <c r="V30" s="235"/>
    </row>
    <row r="31" spans="1:22" ht="20.100000000000001" customHeight="1">
      <c r="A31" s="36"/>
      <c r="B31" s="9"/>
      <c r="C31" s="63"/>
      <c r="D31" s="265"/>
      <c r="E31" s="266"/>
      <c r="F31" s="266"/>
      <c r="G31" s="267"/>
      <c r="H31" s="233"/>
      <c r="I31" s="234"/>
      <c r="J31" s="234"/>
      <c r="K31" s="234"/>
      <c r="L31" s="234"/>
      <c r="M31" s="234"/>
      <c r="N31" s="234"/>
      <c r="O31" s="234"/>
      <c r="P31" s="234"/>
      <c r="Q31" s="235"/>
      <c r="R31" s="233"/>
      <c r="S31" s="234"/>
      <c r="T31" s="234"/>
      <c r="U31" s="234"/>
      <c r="V31" s="235"/>
    </row>
    <row r="32" spans="1:22" ht="20.100000000000001" customHeight="1">
      <c r="A32" s="36"/>
      <c r="B32" s="9"/>
      <c r="C32" s="63"/>
      <c r="D32" s="265"/>
      <c r="E32" s="266"/>
      <c r="F32" s="266"/>
      <c r="G32" s="267"/>
      <c r="H32" s="233"/>
      <c r="I32" s="234"/>
      <c r="J32" s="234"/>
      <c r="K32" s="234"/>
      <c r="L32" s="234"/>
      <c r="M32" s="234"/>
      <c r="N32" s="234"/>
      <c r="O32" s="234"/>
      <c r="P32" s="234"/>
      <c r="Q32" s="235"/>
      <c r="R32" s="233"/>
      <c r="S32" s="234"/>
      <c r="T32" s="234"/>
      <c r="U32" s="234"/>
      <c r="V32" s="235"/>
    </row>
    <row r="33" spans="1:22" ht="20.100000000000001" customHeight="1">
      <c r="A33" s="36"/>
      <c r="B33" s="9"/>
      <c r="C33" s="63"/>
      <c r="D33" s="265"/>
      <c r="E33" s="266"/>
      <c r="F33" s="266"/>
      <c r="G33" s="267"/>
      <c r="H33" s="233"/>
      <c r="I33" s="234"/>
      <c r="J33" s="234"/>
      <c r="K33" s="234"/>
      <c r="L33" s="234"/>
      <c r="M33" s="234"/>
      <c r="N33" s="234"/>
      <c r="O33" s="234"/>
      <c r="P33" s="234"/>
      <c r="Q33" s="235"/>
      <c r="R33" s="233"/>
      <c r="S33" s="234"/>
      <c r="T33" s="234"/>
      <c r="U33" s="234"/>
      <c r="V33" s="235"/>
    </row>
    <row r="34" spans="1:22" ht="20.100000000000001" customHeight="1">
      <c r="A34" s="36"/>
      <c r="B34" s="9"/>
      <c r="C34" s="63"/>
      <c r="D34" s="265"/>
      <c r="E34" s="266"/>
      <c r="F34" s="266"/>
      <c r="G34" s="267"/>
      <c r="H34" s="233"/>
      <c r="I34" s="234"/>
      <c r="J34" s="234"/>
      <c r="K34" s="234"/>
      <c r="L34" s="234"/>
      <c r="M34" s="234"/>
      <c r="N34" s="234"/>
      <c r="O34" s="234"/>
      <c r="P34" s="234"/>
      <c r="Q34" s="235"/>
      <c r="R34" s="233"/>
      <c r="S34" s="234"/>
      <c r="T34" s="234"/>
      <c r="U34" s="234"/>
      <c r="V34" s="235"/>
    </row>
    <row r="35" spans="1:22" ht="20.100000000000001" customHeight="1">
      <c r="A35" s="36"/>
      <c r="B35" s="9"/>
      <c r="C35" s="63"/>
      <c r="D35" s="265"/>
      <c r="E35" s="266"/>
      <c r="F35" s="266"/>
      <c r="G35" s="267"/>
      <c r="H35" s="233"/>
      <c r="I35" s="234"/>
      <c r="J35" s="234"/>
      <c r="K35" s="234"/>
      <c r="L35" s="234"/>
      <c r="M35" s="234"/>
      <c r="N35" s="234"/>
      <c r="O35" s="234"/>
      <c r="P35" s="234"/>
      <c r="Q35" s="235"/>
      <c r="R35" s="233"/>
      <c r="S35" s="234"/>
      <c r="T35" s="234"/>
      <c r="U35" s="234"/>
      <c r="V35" s="235"/>
    </row>
    <row r="36" spans="1:22" ht="20.100000000000001" customHeight="1">
      <c r="A36" s="36"/>
      <c r="B36" s="9"/>
      <c r="C36" s="63"/>
      <c r="D36" s="265"/>
      <c r="E36" s="266"/>
      <c r="F36" s="266"/>
      <c r="G36" s="267"/>
      <c r="H36" s="233"/>
      <c r="I36" s="234"/>
      <c r="J36" s="234"/>
      <c r="K36" s="234"/>
      <c r="L36" s="234"/>
      <c r="M36" s="234"/>
      <c r="N36" s="234"/>
      <c r="O36" s="234"/>
      <c r="P36" s="234"/>
      <c r="Q36" s="235"/>
      <c r="R36" s="233"/>
      <c r="S36" s="234"/>
      <c r="T36" s="234"/>
      <c r="U36" s="234"/>
      <c r="V36" s="235"/>
    </row>
    <row r="37" spans="1:22" ht="20.100000000000001" customHeight="1">
      <c r="A37" s="36"/>
      <c r="B37" s="9"/>
      <c r="C37" s="56"/>
      <c r="D37" s="34"/>
      <c r="E37" s="34"/>
      <c r="F37" s="34"/>
      <c r="G37" s="34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58"/>
      <c r="V37" s="58"/>
    </row>
  </sheetData>
  <mergeCells count="106"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F25" sqref="F25:J25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9</v>
      </c>
    </row>
    <row r="2" spans="1:22" ht="20.100000000000001" customHeight="1">
      <c r="A2" s="51"/>
      <c r="B2" s="188" t="s">
        <v>187</v>
      </c>
      <c r="C2" s="188"/>
      <c r="D2" s="188"/>
      <c r="E2" s="188"/>
      <c r="F2" s="188"/>
      <c r="G2" s="18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20.100000000000001" customHeight="1">
      <c r="A3" s="9"/>
      <c r="B3" s="9"/>
      <c r="C3" s="272" t="s">
        <v>188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2" ht="23.1" customHeight="1">
      <c r="A4" s="9"/>
      <c r="B4" s="34"/>
      <c r="C4" s="285" t="s">
        <v>83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7"/>
    </row>
    <row r="5" spans="1:22" ht="20.100000000000001" customHeight="1">
      <c r="A5" s="9"/>
      <c r="B5" s="34"/>
      <c r="C5" s="189" t="s">
        <v>71</v>
      </c>
      <c r="D5" s="189" t="s">
        <v>78</v>
      </c>
      <c r="E5" s="189"/>
      <c r="F5" s="189" t="s">
        <v>189</v>
      </c>
      <c r="G5" s="189"/>
      <c r="H5" s="189"/>
      <c r="I5" s="189"/>
      <c r="J5" s="189"/>
      <c r="K5" s="258" t="s">
        <v>80</v>
      </c>
      <c r="L5" s="258" t="s">
        <v>190</v>
      </c>
      <c r="M5" s="258"/>
      <c r="N5" s="258"/>
      <c r="O5" s="258"/>
      <c r="P5" s="258"/>
      <c r="Q5" s="258"/>
      <c r="R5" s="258"/>
      <c r="S5" s="258"/>
      <c r="T5" s="258"/>
      <c r="U5" s="258"/>
      <c r="V5" s="258"/>
    </row>
    <row r="6" spans="1:22" ht="20.100000000000001" customHeight="1">
      <c r="A6" s="9"/>
      <c r="B6" s="34"/>
      <c r="C6" s="189"/>
      <c r="D6" s="189"/>
      <c r="E6" s="189"/>
      <c r="F6" s="189"/>
      <c r="G6" s="189"/>
      <c r="H6" s="189"/>
      <c r="I6" s="189"/>
      <c r="J6" s="189"/>
      <c r="K6" s="258"/>
      <c r="L6" s="71" t="s">
        <v>191</v>
      </c>
      <c r="M6" s="71" t="s">
        <v>192</v>
      </c>
      <c r="N6" s="71">
        <v>0</v>
      </c>
      <c r="O6" s="71">
        <v>1</v>
      </c>
      <c r="P6" s="71">
        <v>1.5</v>
      </c>
      <c r="Q6" s="71">
        <v>2</v>
      </c>
      <c r="R6" s="71">
        <v>2.5</v>
      </c>
      <c r="S6" s="71">
        <v>3</v>
      </c>
      <c r="T6" s="65">
        <v>3.5</v>
      </c>
      <c r="U6" s="65">
        <v>4</v>
      </c>
      <c r="V6" s="65" t="s">
        <v>72</v>
      </c>
    </row>
    <row r="7" spans="1:22" ht="20.100000000000001" customHeight="1">
      <c r="A7" s="9"/>
      <c r="B7" s="34"/>
      <c r="C7" s="69">
        <v>1</v>
      </c>
      <c r="D7" s="278" t="s">
        <v>425</v>
      </c>
      <c r="E7" s="278"/>
      <c r="F7" s="279" t="s">
        <v>426</v>
      </c>
      <c r="G7" s="280"/>
      <c r="H7" s="280"/>
      <c r="I7" s="280"/>
      <c r="J7" s="281"/>
      <c r="K7" s="66" t="s">
        <v>440</v>
      </c>
      <c r="L7" s="66"/>
      <c r="M7" s="66"/>
      <c r="N7" s="66"/>
      <c r="O7" s="66"/>
      <c r="P7" s="66">
        <v>2</v>
      </c>
      <c r="Q7" s="66">
        <v>3</v>
      </c>
      <c r="R7" s="66">
        <v>3</v>
      </c>
      <c r="S7" s="66">
        <v>5</v>
      </c>
      <c r="T7" s="67">
        <v>2</v>
      </c>
      <c r="U7" s="67">
        <v>2</v>
      </c>
      <c r="V7" s="67">
        <f>IF(SUM(L7:U7)=0,"",SUM(L7:U7))</f>
        <v>17</v>
      </c>
    </row>
    <row r="8" spans="1:22" ht="20.100000000000001" customHeight="1">
      <c r="A8" s="9"/>
      <c r="B8" s="34"/>
      <c r="C8" s="69">
        <v>2</v>
      </c>
      <c r="D8" s="278" t="s">
        <v>428</v>
      </c>
      <c r="E8" s="278"/>
      <c r="F8" s="279" t="s">
        <v>429</v>
      </c>
      <c r="G8" s="280"/>
      <c r="H8" s="280"/>
      <c r="I8" s="280"/>
      <c r="J8" s="281"/>
      <c r="K8" s="66" t="s">
        <v>457</v>
      </c>
      <c r="L8" s="66"/>
      <c r="M8" s="66"/>
      <c r="N8" s="66"/>
      <c r="O8" s="66"/>
      <c r="P8" s="66">
        <v>2</v>
      </c>
      <c r="Q8" s="66">
        <v>3</v>
      </c>
      <c r="R8" s="66">
        <v>3</v>
      </c>
      <c r="S8" s="66">
        <v>5</v>
      </c>
      <c r="T8" s="67">
        <v>2</v>
      </c>
      <c r="U8" s="67">
        <v>2</v>
      </c>
      <c r="V8" s="67">
        <f t="shared" ref="V8:V18" si="0">IF(SUM(L8:U8)=0,"",SUM(L8:U8))</f>
        <v>17</v>
      </c>
    </row>
    <row r="9" spans="1:22" ht="20.100000000000001" customHeight="1">
      <c r="A9" s="9"/>
      <c r="B9" s="34"/>
      <c r="C9" s="69">
        <v>3</v>
      </c>
      <c r="D9" s="278"/>
      <c r="E9" s="278"/>
      <c r="F9" s="265"/>
      <c r="G9" s="266"/>
      <c r="H9" s="266"/>
      <c r="I9" s="266"/>
      <c r="J9" s="267"/>
      <c r="K9" s="66"/>
      <c r="L9" s="66"/>
      <c r="M9" s="66"/>
      <c r="N9" s="66"/>
      <c r="O9" s="66"/>
      <c r="P9" s="66"/>
      <c r="Q9" s="66"/>
      <c r="R9" s="66"/>
      <c r="S9" s="66"/>
      <c r="T9" s="67"/>
      <c r="U9" s="67"/>
      <c r="V9" s="67"/>
    </row>
    <row r="10" spans="1:22" ht="20.100000000000001" customHeight="1">
      <c r="A10" s="9"/>
      <c r="B10" s="34"/>
      <c r="C10" s="69">
        <v>4</v>
      </c>
      <c r="D10" s="278"/>
      <c r="E10" s="278"/>
      <c r="F10" s="265"/>
      <c r="G10" s="266"/>
      <c r="H10" s="266"/>
      <c r="I10" s="266"/>
      <c r="J10" s="267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67"/>
      <c r="V10" s="67"/>
    </row>
    <row r="11" spans="1:22" ht="20.100000000000001" customHeight="1">
      <c r="A11" s="9"/>
      <c r="B11" s="34"/>
      <c r="C11" s="69">
        <v>5</v>
      </c>
      <c r="D11" s="278"/>
      <c r="E11" s="278"/>
      <c r="F11" s="265"/>
      <c r="G11" s="266"/>
      <c r="H11" s="266"/>
      <c r="I11" s="266"/>
      <c r="J11" s="267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67"/>
      <c r="V11" s="67"/>
    </row>
    <row r="12" spans="1:22" ht="20.100000000000001" customHeight="1">
      <c r="A12" s="9"/>
      <c r="B12" s="34"/>
      <c r="C12" s="69">
        <v>6</v>
      </c>
      <c r="D12" s="278"/>
      <c r="E12" s="278"/>
      <c r="F12" s="265"/>
      <c r="G12" s="266"/>
      <c r="H12" s="266"/>
      <c r="I12" s="266"/>
      <c r="J12" s="267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7"/>
      <c r="V12" s="67"/>
    </row>
    <row r="13" spans="1:22" ht="20.100000000000001" customHeight="1">
      <c r="A13" s="9"/>
      <c r="B13" s="34"/>
      <c r="C13" s="69">
        <v>7</v>
      </c>
      <c r="D13" s="278"/>
      <c r="E13" s="278"/>
      <c r="F13" s="265"/>
      <c r="G13" s="266"/>
      <c r="H13" s="266"/>
      <c r="I13" s="266"/>
      <c r="J13" s="267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67"/>
      <c r="V13" s="67"/>
    </row>
    <row r="14" spans="1:22" ht="20.100000000000001" customHeight="1">
      <c r="A14" s="9"/>
      <c r="B14" s="34"/>
      <c r="C14" s="69">
        <v>8</v>
      </c>
      <c r="D14" s="278"/>
      <c r="E14" s="278"/>
      <c r="F14" s="265"/>
      <c r="G14" s="266"/>
      <c r="H14" s="266"/>
      <c r="I14" s="266"/>
      <c r="J14" s="267"/>
      <c r="K14" s="66"/>
      <c r="L14" s="66"/>
      <c r="M14" s="66"/>
      <c r="N14" s="66"/>
      <c r="O14" s="66"/>
      <c r="P14" s="66"/>
      <c r="Q14" s="66"/>
      <c r="R14" s="66"/>
      <c r="S14" s="66"/>
      <c r="T14" s="67"/>
      <c r="U14" s="67"/>
      <c r="V14" s="67"/>
    </row>
    <row r="15" spans="1:22" ht="20.100000000000001" customHeight="1">
      <c r="A15" s="9"/>
      <c r="B15" s="34"/>
      <c r="C15" s="69">
        <v>9</v>
      </c>
      <c r="D15" s="278"/>
      <c r="E15" s="278"/>
      <c r="F15" s="265"/>
      <c r="G15" s="266"/>
      <c r="H15" s="266"/>
      <c r="I15" s="266"/>
      <c r="J15" s="267"/>
      <c r="K15" s="66"/>
      <c r="L15" s="66"/>
      <c r="M15" s="66"/>
      <c r="N15" s="66"/>
      <c r="O15" s="66"/>
      <c r="P15" s="66"/>
      <c r="Q15" s="66"/>
      <c r="R15" s="66"/>
      <c r="S15" s="66"/>
      <c r="T15" s="67"/>
      <c r="U15" s="67"/>
      <c r="V15" s="67"/>
    </row>
    <row r="16" spans="1:22" ht="20.100000000000001" customHeight="1">
      <c r="A16" s="9"/>
      <c r="B16" s="34"/>
      <c r="C16" s="69">
        <v>10</v>
      </c>
      <c r="D16" s="278"/>
      <c r="E16" s="278"/>
      <c r="F16" s="265"/>
      <c r="G16" s="266"/>
      <c r="H16" s="266"/>
      <c r="I16" s="266"/>
      <c r="J16" s="267"/>
      <c r="K16" s="66"/>
      <c r="L16" s="66"/>
      <c r="M16" s="66"/>
      <c r="N16" s="66"/>
      <c r="O16" s="66"/>
      <c r="P16" s="66"/>
      <c r="Q16" s="66"/>
      <c r="R16" s="66"/>
      <c r="S16" s="66"/>
      <c r="T16" s="67"/>
      <c r="U16" s="67"/>
      <c r="V16" s="67"/>
    </row>
    <row r="17" spans="1:22" ht="20.100000000000001" customHeight="1">
      <c r="A17" s="9"/>
      <c r="B17" s="34"/>
      <c r="C17" s="69">
        <v>11</v>
      </c>
      <c r="D17" s="278"/>
      <c r="E17" s="278"/>
      <c r="F17" s="265"/>
      <c r="G17" s="266"/>
      <c r="H17" s="266"/>
      <c r="I17" s="266"/>
      <c r="J17" s="267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67"/>
      <c r="V17" s="67" t="str">
        <f t="shared" si="0"/>
        <v/>
      </c>
    </row>
    <row r="18" spans="1:22" ht="19.5" customHeight="1">
      <c r="A18" s="9"/>
      <c r="B18" s="34"/>
      <c r="C18" s="69">
        <v>12</v>
      </c>
      <c r="D18" s="278"/>
      <c r="E18" s="278"/>
      <c r="F18" s="288"/>
      <c r="G18" s="288"/>
      <c r="H18" s="288"/>
      <c r="I18" s="288"/>
      <c r="J18" s="288"/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67"/>
      <c r="V18" s="67" t="str">
        <f t="shared" si="0"/>
        <v/>
      </c>
    </row>
    <row r="19" spans="1:22" ht="19.5" customHeight="1">
      <c r="A19" s="9"/>
      <c r="B19" s="34"/>
      <c r="C19" s="285" t="s">
        <v>72</v>
      </c>
      <c r="D19" s="286"/>
      <c r="E19" s="286"/>
      <c r="F19" s="286"/>
      <c r="G19" s="286"/>
      <c r="H19" s="286"/>
      <c r="I19" s="286"/>
      <c r="J19" s="286"/>
      <c r="K19" s="287"/>
      <c r="L19" s="68">
        <f>SUM(L7:L18)</f>
        <v>0</v>
      </c>
      <c r="M19" s="68">
        <f t="shared" ref="M19:V19" si="1">SUM(M7:M18)</f>
        <v>0</v>
      </c>
      <c r="N19" s="68">
        <f t="shared" si="1"/>
        <v>0</v>
      </c>
      <c r="O19" s="68">
        <f t="shared" si="1"/>
        <v>0</v>
      </c>
      <c r="P19" s="68">
        <f t="shared" si="1"/>
        <v>4</v>
      </c>
      <c r="Q19" s="68">
        <f t="shared" si="1"/>
        <v>6</v>
      </c>
      <c r="R19" s="68">
        <f t="shared" si="1"/>
        <v>6</v>
      </c>
      <c r="S19" s="68">
        <f t="shared" si="1"/>
        <v>10</v>
      </c>
      <c r="T19" s="68">
        <f t="shared" si="1"/>
        <v>4</v>
      </c>
      <c r="U19" s="68">
        <f t="shared" si="1"/>
        <v>4</v>
      </c>
      <c r="V19" s="68">
        <f t="shared" si="1"/>
        <v>34</v>
      </c>
    </row>
    <row r="20" spans="1:22" ht="23.1" customHeight="1">
      <c r="A20" s="36"/>
      <c r="B20" s="9"/>
      <c r="C20" s="189" t="s">
        <v>84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</row>
    <row r="21" spans="1:22" ht="20.100000000000001" customHeight="1">
      <c r="A21" s="9"/>
      <c r="B21" s="9"/>
      <c r="C21" s="189" t="s">
        <v>71</v>
      </c>
      <c r="D21" s="189" t="s">
        <v>78</v>
      </c>
      <c r="E21" s="189"/>
      <c r="F21" s="189" t="s">
        <v>189</v>
      </c>
      <c r="G21" s="189"/>
      <c r="H21" s="189"/>
      <c r="I21" s="189"/>
      <c r="J21" s="189"/>
      <c r="K21" s="258" t="s">
        <v>80</v>
      </c>
      <c r="L21" s="258" t="s">
        <v>190</v>
      </c>
      <c r="M21" s="258"/>
      <c r="N21" s="258"/>
      <c r="O21" s="258"/>
      <c r="P21" s="258"/>
      <c r="Q21" s="258"/>
      <c r="R21" s="258"/>
      <c r="S21" s="258"/>
      <c r="T21" s="258"/>
      <c r="U21" s="258"/>
      <c r="V21" s="258"/>
    </row>
    <row r="22" spans="1:22" ht="20.100000000000001" customHeight="1">
      <c r="A22" s="9"/>
      <c r="B22" s="9"/>
      <c r="C22" s="189"/>
      <c r="D22" s="189"/>
      <c r="E22" s="189"/>
      <c r="F22" s="189"/>
      <c r="G22" s="189"/>
      <c r="H22" s="189"/>
      <c r="I22" s="189"/>
      <c r="J22" s="189"/>
      <c r="K22" s="258"/>
      <c r="L22" s="71" t="s">
        <v>191</v>
      </c>
      <c r="M22" s="71" t="s">
        <v>192</v>
      </c>
      <c r="N22" s="71">
        <v>0</v>
      </c>
      <c r="O22" s="71">
        <v>1</v>
      </c>
      <c r="P22" s="71">
        <v>1.5</v>
      </c>
      <c r="Q22" s="71">
        <v>2</v>
      </c>
      <c r="R22" s="71">
        <v>2.5</v>
      </c>
      <c r="S22" s="71">
        <v>3</v>
      </c>
      <c r="T22" s="65">
        <v>3.5</v>
      </c>
      <c r="U22" s="65">
        <v>4</v>
      </c>
      <c r="V22" s="65" t="s">
        <v>72</v>
      </c>
    </row>
    <row r="23" spans="1:22" ht="20.100000000000001" customHeight="1">
      <c r="A23" s="36"/>
      <c r="B23" s="9"/>
      <c r="C23" s="69">
        <v>1</v>
      </c>
      <c r="D23" s="278" t="s">
        <v>432</v>
      </c>
      <c r="E23" s="278"/>
      <c r="F23" s="279" t="s">
        <v>434</v>
      </c>
      <c r="G23" s="280"/>
      <c r="H23" s="280"/>
      <c r="I23" s="280"/>
      <c r="J23" s="281"/>
      <c r="K23" s="129" t="s">
        <v>440</v>
      </c>
      <c r="L23" s="66"/>
      <c r="M23" s="66"/>
      <c r="N23" s="66"/>
      <c r="O23" s="66"/>
      <c r="P23" s="66">
        <v>2</v>
      </c>
      <c r="Q23" s="66">
        <v>3</v>
      </c>
      <c r="R23" s="66">
        <v>3</v>
      </c>
      <c r="S23" s="66">
        <v>5</v>
      </c>
      <c r="T23" s="67">
        <v>2</v>
      </c>
      <c r="U23" s="67">
        <v>2</v>
      </c>
      <c r="V23" s="67">
        <f>IF(SUM(L23:U23)=0,"",SUM(L23:U23))</f>
        <v>17</v>
      </c>
    </row>
    <row r="24" spans="1:22" ht="20.100000000000001" customHeight="1">
      <c r="A24" s="36"/>
      <c r="B24" s="9"/>
      <c r="C24" s="69">
        <v>2</v>
      </c>
      <c r="D24" s="278" t="s">
        <v>433</v>
      </c>
      <c r="E24" s="278"/>
      <c r="F24" s="279" t="s">
        <v>435</v>
      </c>
      <c r="G24" s="280"/>
      <c r="H24" s="280"/>
      <c r="I24" s="280"/>
      <c r="J24" s="281"/>
      <c r="K24" s="129" t="s">
        <v>457</v>
      </c>
      <c r="L24" s="66"/>
      <c r="M24" s="66"/>
      <c r="N24" s="66"/>
      <c r="O24" s="66"/>
      <c r="P24" s="66">
        <v>2</v>
      </c>
      <c r="Q24" s="66">
        <v>3</v>
      </c>
      <c r="R24" s="66">
        <v>3</v>
      </c>
      <c r="S24" s="66">
        <v>5</v>
      </c>
      <c r="T24" s="67">
        <v>2</v>
      </c>
      <c r="U24" s="67">
        <v>2</v>
      </c>
      <c r="V24" s="67">
        <f t="shared" ref="V24:V34" si="2">IF(SUM(L24:U24)=0,"",SUM(L24:U24))</f>
        <v>17</v>
      </c>
    </row>
    <row r="25" spans="1:22" ht="20.100000000000001" customHeight="1">
      <c r="A25" s="36"/>
      <c r="B25" s="9"/>
      <c r="C25" s="69">
        <v>3</v>
      </c>
      <c r="D25" s="278"/>
      <c r="E25" s="278"/>
      <c r="F25" s="265"/>
      <c r="G25" s="266"/>
      <c r="H25" s="266"/>
      <c r="I25" s="266"/>
      <c r="J25" s="267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67"/>
      <c r="V25" s="67"/>
    </row>
    <row r="26" spans="1:22" ht="20.100000000000001" customHeight="1">
      <c r="A26" s="36"/>
      <c r="B26" s="9"/>
      <c r="C26" s="69">
        <v>4</v>
      </c>
      <c r="D26" s="278"/>
      <c r="E26" s="278"/>
      <c r="F26" s="265"/>
      <c r="G26" s="266"/>
      <c r="H26" s="266"/>
      <c r="I26" s="266"/>
      <c r="J26" s="267"/>
      <c r="K26" s="66"/>
      <c r="L26" s="66"/>
      <c r="M26" s="66"/>
      <c r="N26" s="66"/>
      <c r="O26" s="66"/>
      <c r="P26" s="66"/>
      <c r="Q26" s="66"/>
      <c r="R26" s="66"/>
      <c r="S26" s="66"/>
      <c r="T26" s="67"/>
      <c r="U26" s="67"/>
      <c r="V26" s="67"/>
    </row>
    <row r="27" spans="1:22" ht="20.100000000000001" customHeight="1">
      <c r="A27" s="36"/>
      <c r="B27" s="9"/>
      <c r="C27" s="69">
        <v>5</v>
      </c>
      <c r="D27" s="278"/>
      <c r="E27" s="278"/>
      <c r="F27" s="265"/>
      <c r="G27" s="266"/>
      <c r="H27" s="266"/>
      <c r="I27" s="266"/>
      <c r="J27" s="267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67"/>
      <c r="V27" s="67"/>
    </row>
    <row r="28" spans="1:22" ht="20.100000000000001" customHeight="1">
      <c r="A28" s="36"/>
      <c r="B28" s="9"/>
      <c r="C28" s="69">
        <v>6</v>
      </c>
      <c r="D28" s="278"/>
      <c r="E28" s="278"/>
      <c r="F28" s="265"/>
      <c r="G28" s="266"/>
      <c r="H28" s="266"/>
      <c r="I28" s="266"/>
      <c r="J28" s="267"/>
      <c r="K28" s="66"/>
      <c r="L28" s="66"/>
      <c r="M28" s="66"/>
      <c r="N28" s="66"/>
      <c r="O28" s="66"/>
      <c r="P28" s="66"/>
      <c r="Q28" s="66"/>
      <c r="R28" s="66"/>
      <c r="S28" s="66"/>
      <c r="T28" s="67"/>
      <c r="U28" s="67"/>
      <c r="V28" s="67"/>
    </row>
    <row r="29" spans="1:22" ht="20.100000000000001" customHeight="1">
      <c r="A29" s="36"/>
      <c r="B29" s="9"/>
      <c r="C29" s="69">
        <v>7</v>
      </c>
      <c r="D29" s="278"/>
      <c r="E29" s="278"/>
      <c r="F29" s="265"/>
      <c r="G29" s="266"/>
      <c r="H29" s="266"/>
      <c r="I29" s="266"/>
      <c r="J29" s="267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67"/>
      <c r="V29" s="67"/>
    </row>
    <row r="30" spans="1:22" ht="20.100000000000001" customHeight="1">
      <c r="A30" s="36"/>
      <c r="B30" s="9"/>
      <c r="C30" s="69">
        <v>8</v>
      </c>
      <c r="D30" s="278"/>
      <c r="E30" s="278"/>
      <c r="F30" s="265"/>
      <c r="G30" s="266"/>
      <c r="H30" s="266"/>
      <c r="I30" s="266"/>
      <c r="J30" s="267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67"/>
      <c r="V30" s="67"/>
    </row>
    <row r="31" spans="1:22" ht="20.100000000000001" customHeight="1">
      <c r="A31" s="36"/>
      <c r="B31" s="9"/>
      <c r="C31" s="69">
        <v>9</v>
      </c>
      <c r="D31" s="278"/>
      <c r="E31" s="278"/>
      <c r="F31" s="265"/>
      <c r="G31" s="266"/>
      <c r="H31" s="266"/>
      <c r="I31" s="266"/>
      <c r="J31" s="267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7"/>
    </row>
    <row r="32" spans="1:22" ht="20.100000000000001" customHeight="1">
      <c r="A32" s="36"/>
      <c r="B32" s="9"/>
      <c r="C32" s="69">
        <v>10</v>
      </c>
      <c r="D32" s="278"/>
      <c r="E32" s="278"/>
      <c r="F32" s="265"/>
      <c r="G32" s="266"/>
      <c r="H32" s="266"/>
      <c r="I32" s="266"/>
      <c r="J32" s="267"/>
      <c r="K32" s="66"/>
      <c r="L32" s="66"/>
      <c r="M32" s="66"/>
      <c r="N32" s="66"/>
      <c r="O32" s="66"/>
      <c r="P32" s="66"/>
      <c r="Q32" s="66"/>
      <c r="R32" s="66"/>
      <c r="S32" s="66"/>
      <c r="T32" s="67"/>
      <c r="U32" s="67"/>
      <c r="V32" s="67"/>
    </row>
    <row r="33" spans="1:22" ht="20.100000000000001" customHeight="1">
      <c r="A33" s="36"/>
      <c r="B33" s="9"/>
      <c r="C33" s="69">
        <v>11</v>
      </c>
      <c r="D33" s="278"/>
      <c r="E33" s="278"/>
      <c r="F33" s="265"/>
      <c r="G33" s="266"/>
      <c r="H33" s="266"/>
      <c r="I33" s="266"/>
      <c r="J33" s="267"/>
      <c r="K33" s="66"/>
      <c r="L33" s="66"/>
      <c r="M33" s="66"/>
      <c r="N33" s="66"/>
      <c r="O33" s="66"/>
      <c r="P33" s="66"/>
      <c r="Q33" s="66"/>
      <c r="R33" s="66"/>
      <c r="S33" s="66"/>
      <c r="T33" s="67"/>
      <c r="U33" s="67"/>
      <c r="V33" s="67" t="str">
        <f t="shared" si="2"/>
        <v/>
      </c>
    </row>
    <row r="34" spans="1:22" ht="20.100000000000001" customHeight="1">
      <c r="A34" s="36"/>
      <c r="B34" s="9"/>
      <c r="C34" s="69">
        <v>12</v>
      </c>
      <c r="D34" s="278"/>
      <c r="E34" s="278"/>
      <c r="F34" s="265"/>
      <c r="G34" s="266"/>
      <c r="H34" s="266"/>
      <c r="I34" s="266"/>
      <c r="J34" s="267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67"/>
      <c r="V34" s="67" t="str">
        <f t="shared" si="2"/>
        <v/>
      </c>
    </row>
    <row r="35" spans="1:22" ht="20.100000000000001" customHeight="1">
      <c r="A35" s="36"/>
      <c r="B35" s="9"/>
      <c r="C35" s="282" t="s">
        <v>72</v>
      </c>
      <c r="D35" s="283"/>
      <c r="E35" s="283"/>
      <c r="F35" s="283"/>
      <c r="G35" s="283"/>
      <c r="H35" s="283"/>
      <c r="I35" s="283"/>
      <c r="J35" s="283"/>
      <c r="K35" s="284"/>
      <c r="L35" s="77">
        <f>SUM(L23:L34)</f>
        <v>0</v>
      </c>
      <c r="M35" s="77">
        <f t="shared" ref="M35" si="3">SUM(M23:M34)</f>
        <v>0</v>
      </c>
      <c r="N35" s="77">
        <f t="shared" ref="N35" si="4">SUM(N23:N34)</f>
        <v>0</v>
      </c>
      <c r="O35" s="77">
        <f t="shared" ref="O35" si="5">SUM(O23:O34)</f>
        <v>0</v>
      </c>
      <c r="P35" s="77">
        <f t="shared" ref="P35" si="6">SUM(P23:P34)</f>
        <v>4</v>
      </c>
      <c r="Q35" s="77">
        <f t="shared" ref="Q35" si="7">SUM(Q23:Q34)</f>
        <v>6</v>
      </c>
      <c r="R35" s="77">
        <f t="shared" ref="R35" si="8">SUM(R23:R34)</f>
        <v>6</v>
      </c>
      <c r="S35" s="77">
        <f t="shared" ref="S35" si="9">SUM(S23:S34)</f>
        <v>10</v>
      </c>
      <c r="T35" s="77">
        <f t="shared" ref="T35" si="10">SUM(T23:T34)</f>
        <v>4</v>
      </c>
      <c r="U35" s="77">
        <f t="shared" ref="U35" si="11">SUM(U23:U34)</f>
        <v>4</v>
      </c>
      <c r="V35" s="77">
        <f t="shared" ref="V35" si="12">SUM(V23:V34)</f>
        <v>34</v>
      </c>
    </row>
    <row r="36" spans="1:22" ht="20.100000000000001" customHeight="1">
      <c r="A36" s="36"/>
      <c r="B36" s="9"/>
      <c r="C36" s="282" t="s">
        <v>193</v>
      </c>
      <c r="D36" s="283"/>
      <c r="E36" s="283"/>
      <c r="F36" s="283"/>
      <c r="G36" s="283"/>
      <c r="H36" s="283"/>
      <c r="I36" s="283"/>
      <c r="J36" s="283"/>
      <c r="K36" s="284"/>
      <c r="L36" s="276" t="s">
        <v>83</v>
      </c>
      <c r="M36" s="276"/>
      <c r="N36" s="276"/>
      <c r="O36" s="277">
        <f>(SUM(S19:U19)/V19)*100</f>
        <v>52.941176470588239</v>
      </c>
      <c r="P36" s="277"/>
      <c r="Q36" s="276" t="s">
        <v>84</v>
      </c>
      <c r="R36" s="276"/>
      <c r="S36" s="276"/>
      <c r="T36" s="277">
        <f>(SUM(S35:U35)/V35)*100</f>
        <v>52.941176470588239</v>
      </c>
      <c r="U36" s="277"/>
      <c r="V36" s="78"/>
    </row>
    <row r="37" spans="1:22" ht="5.0999999999999996" customHeight="1">
      <c r="A37" s="36"/>
      <c r="B37" s="9"/>
      <c r="C37" s="79"/>
      <c r="D37" s="80"/>
      <c r="E37" s="80"/>
      <c r="F37" s="80"/>
      <c r="G37" s="80"/>
      <c r="H37" s="80"/>
      <c r="I37" s="80"/>
      <c r="J37" s="80"/>
      <c r="K37" s="84"/>
      <c r="L37" s="81"/>
      <c r="M37" s="81"/>
      <c r="N37" s="81"/>
      <c r="O37" s="81"/>
      <c r="P37" s="81"/>
      <c r="Q37" s="82"/>
      <c r="R37" s="82"/>
      <c r="S37" s="82"/>
      <c r="T37" s="82"/>
      <c r="U37" s="82"/>
      <c r="V37" s="83"/>
    </row>
  </sheetData>
  <mergeCells count="69"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D10:E10"/>
    <mergeCell ref="F10:J10"/>
    <mergeCell ref="D11:E11"/>
    <mergeCell ref="F11:J11"/>
    <mergeCell ref="D12:E12"/>
    <mergeCell ref="F12:J12"/>
    <mergeCell ref="F24:J24"/>
    <mergeCell ref="D25:E25"/>
    <mergeCell ref="F25:J25"/>
    <mergeCell ref="D26:E26"/>
    <mergeCell ref="F26:J26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5" zoomScaleNormal="100" workbookViewId="0">
      <selection activeCell="E30" sqref="E30:V30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10</v>
      </c>
    </row>
    <row r="2" spans="1:22" ht="20.100000000000001" customHeight="1">
      <c r="A2" s="51"/>
      <c r="B2" s="9"/>
      <c r="C2" s="202" t="s">
        <v>194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20.100000000000001" customHeight="1">
      <c r="A3" s="9"/>
      <c r="B3" s="9"/>
      <c r="C3" s="51"/>
      <c r="D3" s="202" t="s">
        <v>195</v>
      </c>
      <c r="E3" s="202"/>
      <c r="F3" s="202"/>
      <c r="G3" s="202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20.100000000000001" customHeight="1">
      <c r="A4" s="9"/>
      <c r="B4" s="34"/>
      <c r="C4" s="34"/>
      <c r="D4" s="87" t="s">
        <v>196</v>
      </c>
      <c r="E4" s="289" t="s">
        <v>458</v>
      </c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ht="20.100000000000001" customHeight="1">
      <c r="A5" s="9"/>
      <c r="B5" s="34"/>
      <c r="C5" s="34"/>
      <c r="D5" s="87" t="s">
        <v>197</v>
      </c>
      <c r="E5" s="289" t="s">
        <v>459</v>
      </c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ht="20.100000000000001" customHeight="1">
      <c r="A6" s="9"/>
      <c r="B6" s="34"/>
      <c r="C6" s="34"/>
      <c r="D6" s="87" t="s">
        <v>198</v>
      </c>
      <c r="E6" s="289" t="s">
        <v>460</v>
      </c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</row>
    <row r="7" spans="1:22" ht="20.100000000000001" customHeight="1">
      <c r="A7" s="9"/>
      <c r="B7" s="34"/>
      <c r="C7" s="56"/>
      <c r="D7" s="87" t="s">
        <v>199</v>
      </c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</row>
    <row r="8" spans="1:22" ht="20.100000000000001" customHeight="1">
      <c r="A8" s="9"/>
      <c r="B8" s="34"/>
      <c r="C8" s="56"/>
      <c r="D8" s="87" t="s">
        <v>200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2" ht="9.9499999999999993" customHeight="1">
      <c r="A9" s="9"/>
      <c r="B9" s="34"/>
      <c r="C9" s="56"/>
      <c r="D9" s="85"/>
      <c r="E9" s="85"/>
      <c r="F9" s="86"/>
      <c r="G9" s="86"/>
      <c r="H9" s="86"/>
      <c r="I9" s="86"/>
      <c r="J9" s="86"/>
      <c r="K9" s="73"/>
      <c r="L9" s="73"/>
      <c r="M9" s="73"/>
      <c r="N9" s="73"/>
      <c r="O9" s="73"/>
      <c r="P9" s="73"/>
      <c r="Q9" s="73"/>
      <c r="R9" s="73"/>
      <c r="S9" s="73"/>
      <c r="T9" s="74"/>
      <c r="U9" s="74"/>
      <c r="V9" s="74"/>
    </row>
    <row r="10" spans="1:22" ht="20.100000000000001" customHeight="1">
      <c r="A10" s="9"/>
      <c r="B10" s="34"/>
      <c r="C10" s="56"/>
      <c r="D10" s="202" t="s">
        <v>204</v>
      </c>
      <c r="E10" s="202"/>
      <c r="F10" s="202"/>
      <c r="G10" s="202"/>
      <c r="H10" s="202"/>
      <c r="I10" s="202"/>
      <c r="J10" s="202"/>
      <c r="K10" s="202"/>
      <c r="L10" s="88" t="s">
        <v>37</v>
      </c>
      <c r="M10" s="41" t="s">
        <v>201</v>
      </c>
      <c r="N10" s="41"/>
      <c r="O10" s="88"/>
      <c r="P10" s="290" t="s">
        <v>202</v>
      </c>
      <c r="Q10" s="291"/>
      <c r="R10" s="41"/>
      <c r="S10" s="88"/>
      <c r="T10" s="292" t="s">
        <v>203</v>
      </c>
      <c r="U10" s="293"/>
      <c r="V10" s="293"/>
    </row>
    <row r="11" spans="1:22" ht="5.0999999999999996" customHeight="1">
      <c r="A11" s="9"/>
      <c r="B11" s="34"/>
      <c r="C11" s="56"/>
      <c r="D11" s="9"/>
      <c r="E11" s="9"/>
      <c r="F11" s="72"/>
      <c r="G11" s="72"/>
      <c r="H11" s="72"/>
      <c r="I11" s="72"/>
      <c r="J11" s="72"/>
      <c r="K11" s="41"/>
      <c r="L11" s="41"/>
      <c r="M11" s="41"/>
      <c r="N11" s="41"/>
      <c r="O11" s="41"/>
      <c r="P11" s="41"/>
      <c r="Q11" s="41"/>
      <c r="R11" s="41"/>
      <c r="S11" s="41"/>
      <c r="T11" s="70"/>
      <c r="U11" s="70"/>
      <c r="V11" s="70"/>
    </row>
    <row r="12" spans="1:22" ht="20.100000000000001" customHeight="1">
      <c r="A12" s="9"/>
      <c r="B12" s="34"/>
      <c r="C12" s="56"/>
      <c r="D12" s="202" t="s">
        <v>205</v>
      </c>
      <c r="E12" s="202"/>
      <c r="F12" s="202"/>
      <c r="G12" s="202"/>
      <c r="H12" s="202"/>
      <c r="I12" s="202"/>
      <c r="J12" s="202"/>
      <c r="K12" s="202"/>
      <c r="L12" s="202"/>
      <c r="M12" s="41"/>
      <c r="N12" s="41"/>
      <c r="O12" s="41"/>
      <c r="P12" s="41"/>
      <c r="Q12" s="41"/>
      <c r="R12" s="41"/>
      <c r="S12" s="41"/>
      <c r="T12" s="70"/>
      <c r="U12" s="70"/>
      <c r="V12" s="70"/>
    </row>
    <row r="13" spans="1:22" ht="20.100000000000001" customHeight="1">
      <c r="A13" s="9"/>
      <c r="B13" s="34"/>
      <c r="C13" s="56"/>
      <c r="D13" s="87" t="s">
        <v>196</v>
      </c>
      <c r="E13" s="257" t="s">
        <v>206</v>
      </c>
      <c r="F13" s="257"/>
      <c r="G13" s="257"/>
      <c r="H13" s="257"/>
      <c r="I13" s="257"/>
      <c r="J13" s="178" t="s">
        <v>438</v>
      </c>
      <c r="K13" s="178"/>
      <c r="L13" s="178"/>
      <c r="M13" s="178"/>
      <c r="N13" s="178"/>
      <c r="O13" s="178"/>
      <c r="P13" s="178"/>
      <c r="Q13" s="53"/>
      <c r="R13" s="53"/>
      <c r="S13" s="53"/>
      <c r="T13" s="53"/>
      <c r="U13" s="53"/>
      <c r="V13" s="53"/>
    </row>
    <row r="14" spans="1:22" ht="20.100000000000001" customHeight="1">
      <c r="A14" s="9"/>
      <c r="B14" s="34"/>
      <c r="C14" s="56"/>
      <c r="D14" s="87" t="s">
        <v>197</v>
      </c>
      <c r="E14" s="257" t="s">
        <v>207</v>
      </c>
      <c r="F14" s="257"/>
      <c r="G14" s="257"/>
      <c r="H14" s="257"/>
      <c r="I14" s="257"/>
      <c r="J14" s="257"/>
      <c r="K14" s="180" t="s">
        <v>461</v>
      </c>
      <c r="L14" s="180"/>
      <c r="M14" s="180"/>
      <c r="N14" s="180"/>
      <c r="O14" s="180"/>
      <c r="P14" s="180"/>
      <c r="Q14" s="53"/>
      <c r="R14" s="53"/>
      <c r="S14" s="53"/>
      <c r="T14" s="53"/>
      <c r="U14" s="53"/>
      <c r="V14" s="53"/>
    </row>
    <row r="15" spans="1:22" ht="20.100000000000001" customHeight="1">
      <c r="A15" s="9"/>
      <c r="B15" s="34"/>
      <c r="C15" s="56"/>
      <c r="D15" s="87" t="s">
        <v>198</v>
      </c>
      <c r="E15" s="257" t="s">
        <v>208</v>
      </c>
      <c r="F15" s="257"/>
      <c r="G15" s="257"/>
      <c r="H15" s="257"/>
      <c r="I15" s="257"/>
      <c r="J15" s="257"/>
      <c r="K15" s="257"/>
      <c r="L15" s="180">
        <v>7</v>
      </c>
      <c r="M15" s="180"/>
      <c r="N15" s="257" t="s">
        <v>209</v>
      </c>
      <c r="O15" s="257"/>
      <c r="P15" s="257"/>
      <c r="Q15" s="257"/>
      <c r="R15" s="53"/>
      <c r="S15" s="53"/>
      <c r="T15" s="53"/>
      <c r="U15" s="53"/>
      <c r="V15" s="53"/>
    </row>
    <row r="16" spans="1:22" ht="20.100000000000001" customHeight="1">
      <c r="A16" s="9"/>
      <c r="B16" s="34"/>
      <c r="C16" s="56"/>
      <c r="D16" s="87" t="s">
        <v>199</v>
      </c>
      <c r="E16" s="257" t="s">
        <v>210</v>
      </c>
      <c r="F16" s="257"/>
      <c r="G16" s="257"/>
      <c r="H16" s="257"/>
      <c r="I16" s="257"/>
      <c r="J16" s="257"/>
      <c r="K16" s="257"/>
      <c r="L16" s="180">
        <v>4</v>
      </c>
      <c r="M16" s="180"/>
      <c r="N16" s="257" t="s">
        <v>209</v>
      </c>
      <c r="O16" s="257"/>
      <c r="P16" s="257"/>
      <c r="Q16" s="257"/>
      <c r="R16" s="53"/>
      <c r="S16" s="53"/>
      <c r="T16" s="53"/>
      <c r="U16" s="53"/>
      <c r="V16" s="53"/>
    </row>
    <row r="17" spans="1:22" ht="20.100000000000001" customHeight="1">
      <c r="A17" s="9"/>
      <c r="B17" s="34"/>
      <c r="C17" s="56"/>
      <c r="D17" s="87" t="s">
        <v>200</v>
      </c>
      <c r="E17" s="34" t="s">
        <v>211</v>
      </c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</row>
    <row r="18" spans="1:22" ht="5.0999999999999996" customHeight="1">
      <c r="A18" s="9"/>
      <c r="B18" s="34"/>
      <c r="C18" s="56"/>
      <c r="D18" s="9"/>
      <c r="E18" s="9"/>
      <c r="F18" s="72"/>
      <c r="G18" s="72"/>
      <c r="H18" s="72"/>
      <c r="I18" s="72"/>
      <c r="J18" s="72"/>
      <c r="K18" s="41"/>
      <c r="L18" s="41"/>
      <c r="M18" s="41"/>
      <c r="N18" s="41"/>
      <c r="O18" s="41"/>
      <c r="P18" s="41"/>
      <c r="Q18" s="41"/>
      <c r="R18" s="41"/>
      <c r="S18" s="41"/>
      <c r="T18" s="70"/>
      <c r="U18" s="70"/>
      <c r="V18" s="70"/>
    </row>
    <row r="19" spans="1:22" ht="20.100000000000001" customHeight="1">
      <c r="A19" s="9"/>
      <c r="B19" s="34"/>
      <c r="C19" s="56"/>
      <c r="D19" s="202" t="s">
        <v>204</v>
      </c>
      <c r="E19" s="202"/>
      <c r="F19" s="202"/>
      <c r="G19" s="202"/>
      <c r="H19" s="202"/>
      <c r="I19" s="202"/>
      <c r="J19" s="202"/>
      <c r="K19" s="202"/>
      <c r="L19" s="88" t="s">
        <v>37</v>
      </c>
      <c r="M19" s="41" t="s">
        <v>201</v>
      </c>
      <c r="N19" s="41"/>
      <c r="O19" s="88"/>
      <c r="P19" s="290" t="s">
        <v>202</v>
      </c>
      <c r="Q19" s="291"/>
      <c r="R19" s="41"/>
      <c r="S19" s="88"/>
      <c r="T19" s="292" t="s">
        <v>203</v>
      </c>
      <c r="U19" s="293"/>
      <c r="V19" s="293"/>
    </row>
    <row r="20" spans="1:22" ht="9.9499999999999993" customHeight="1">
      <c r="A20" s="9"/>
      <c r="B20" s="34"/>
      <c r="C20" s="56"/>
      <c r="D20" s="9"/>
      <c r="E20" s="9"/>
      <c r="F20" s="72"/>
      <c r="G20" s="72"/>
      <c r="H20" s="72"/>
      <c r="I20" s="72"/>
      <c r="J20" s="72"/>
      <c r="K20" s="41"/>
      <c r="L20" s="41"/>
      <c r="M20" s="41"/>
      <c r="N20" s="41"/>
      <c r="O20" s="41"/>
      <c r="P20" s="41"/>
      <c r="Q20" s="41"/>
      <c r="R20" s="41"/>
      <c r="S20" s="41"/>
      <c r="T20" s="70"/>
      <c r="U20" s="70"/>
      <c r="V20" s="70"/>
    </row>
    <row r="21" spans="1:22" ht="20.100000000000001" customHeight="1">
      <c r="A21" s="9"/>
      <c r="B21" s="34"/>
      <c r="C21" s="34"/>
      <c r="D21" s="202" t="s">
        <v>212</v>
      </c>
      <c r="E21" s="202"/>
      <c r="F21" s="202"/>
      <c r="G21" s="202"/>
      <c r="H21" s="202"/>
      <c r="I21" s="202"/>
      <c r="J21" s="202"/>
      <c r="K21" s="202"/>
      <c r="L21" s="202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2" ht="20.100000000000001" customHeight="1">
      <c r="A22" s="36"/>
      <c r="B22" s="9"/>
      <c r="C22" s="34"/>
      <c r="D22" s="87" t="s">
        <v>196</v>
      </c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</row>
    <row r="23" spans="1:22" ht="20.100000000000001" customHeight="1">
      <c r="A23" s="9"/>
      <c r="B23" s="9"/>
      <c r="C23" s="34"/>
      <c r="D23" s="87" t="s">
        <v>197</v>
      </c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</row>
    <row r="24" spans="1:22" ht="20.100000000000001" customHeight="1">
      <c r="A24" s="9"/>
      <c r="B24" s="9"/>
      <c r="C24" s="34"/>
      <c r="D24" s="87" t="s">
        <v>198</v>
      </c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</row>
    <row r="25" spans="1:22" ht="5.0999999999999996" customHeight="1">
      <c r="A25" s="36"/>
      <c r="B25" s="9"/>
      <c r="C25" s="56"/>
      <c r="D25" s="85"/>
      <c r="E25" s="85"/>
      <c r="F25" s="86"/>
      <c r="G25" s="86"/>
      <c r="H25" s="86"/>
      <c r="I25" s="86"/>
      <c r="J25" s="86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4"/>
      <c r="V25" s="74"/>
    </row>
    <row r="26" spans="1:22" ht="20.100000000000001" customHeight="1">
      <c r="A26" s="36"/>
      <c r="B26" s="9"/>
      <c r="C26" s="56"/>
      <c r="D26" s="202" t="s">
        <v>204</v>
      </c>
      <c r="E26" s="202"/>
      <c r="F26" s="202"/>
      <c r="G26" s="202"/>
      <c r="H26" s="202"/>
      <c r="I26" s="202"/>
      <c r="J26" s="202"/>
      <c r="K26" s="202"/>
      <c r="L26" s="88"/>
      <c r="M26" s="41" t="s">
        <v>201</v>
      </c>
      <c r="N26" s="41"/>
      <c r="O26" s="88" t="s">
        <v>37</v>
      </c>
      <c r="P26" s="290" t="s">
        <v>202</v>
      </c>
      <c r="Q26" s="291"/>
      <c r="R26" s="41"/>
      <c r="S26" s="88"/>
      <c r="T26" s="292" t="s">
        <v>203</v>
      </c>
      <c r="U26" s="293"/>
      <c r="V26" s="293"/>
    </row>
    <row r="27" spans="1:22" ht="9.9499999999999993" customHeight="1">
      <c r="A27" s="36"/>
      <c r="B27" s="9"/>
      <c r="C27" s="56"/>
      <c r="D27" s="9"/>
      <c r="E27" s="9"/>
      <c r="F27" s="72"/>
      <c r="G27" s="72"/>
      <c r="H27" s="72"/>
      <c r="I27" s="72"/>
      <c r="J27" s="72"/>
      <c r="K27" s="41"/>
      <c r="L27" s="41"/>
      <c r="M27" s="41"/>
      <c r="N27" s="41"/>
      <c r="O27" s="41"/>
      <c r="P27" s="41"/>
      <c r="Q27" s="41"/>
      <c r="R27" s="41"/>
      <c r="S27" s="41"/>
      <c r="T27" s="70"/>
      <c r="U27" s="70"/>
      <c r="V27" s="70"/>
    </row>
    <row r="28" spans="1:22" ht="20.100000000000001" customHeight="1">
      <c r="A28" s="36"/>
      <c r="B28" s="9"/>
      <c r="C28" s="56"/>
      <c r="D28" s="202" t="s">
        <v>213</v>
      </c>
      <c r="E28" s="202"/>
      <c r="F28" s="202"/>
      <c r="G28" s="202"/>
      <c r="H28" s="202"/>
      <c r="I28" s="202"/>
      <c r="J28" s="202"/>
      <c r="K28" s="202"/>
      <c r="L28" s="202"/>
      <c r="M28" s="41"/>
      <c r="N28" s="41"/>
      <c r="O28" s="41"/>
      <c r="P28" s="41"/>
      <c r="Q28" s="41"/>
      <c r="R28" s="41"/>
      <c r="S28" s="41"/>
      <c r="T28" s="41"/>
      <c r="U28" s="41"/>
      <c r="V28" s="41"/>
    </row>
    <row r="29" spans="1:22" ht="20.100000000000001" customHeight="1">
      <c r="A29" s="36"/>
      <c r="B29" s="9"/>
      <c r="C29" s="56"/>
      <c r="D29" s="87" t="s">
        <v>196</v>
      </c>
      <c r="E29" s="289" t="s">
        <v>462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</row>
    <row r="30" spans="1:22" ht="20.100000000000001" customHeight="1">
      <c r="A30" s="36"/>
      <c r="B30" s="9"/>
      <c r="C30" s="56"/>
      <c r="D30" s="87" t="s">
        <v>197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</row>
    <row r="31" spans="1:22" ht="20.100000000000001" customHeight="1">
      <c r="A31" s="36"/>
      <c r="B31" s="9"/>
      <c r="C31" s="56"/>
      <c r="D31" s="87" t="s">
        <v>198</v>
      </c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</row>
    <row r="32" spans="1:22" ht="5.0999999999999996" customHeight="1">
      <c r="A32" s="36"/>
      <c r="B32" s="9"/>
      <c r="C32" s="56"/>
      <c r="D32" s="85"/>
      <c r="E32" s="85"/>
      <c r="F32" s="86"/>
      <c r="G32" s="86"/>
      <c r="H32" s="86"/>
      <c r="I32" s="86"/>
      <c r="J32" s="86"/>
      <c r="K32" s="73"/>
      <c r="L32" s="73"/>
      <c r="M32" s="73"/>
      <c r="N32" s="73"/>
      <c r="O32" s="73"/>
      <c r="P32" s="73"/>
      <c r="Q32" s="73"/>
      <c r="R32" s="73"/>
      <c r="S32" s="73"/>
      <c r="T32" s="74"/>
      <c r="U32" s="74"/>
      <c r="V32" s="74"/>
    </row>
    <row r="33" spans="1:22" ht="20.100000000000001" customHeight="1">
      <c r="A33" s="36"/>
      <c r="B33" s="9"/>
      <c r="C33" s="34"/>
      <c r="D33" s="202" t="s">
        <v>204</v>
      </c>
      <c r="E33" s="202"/>
      <c r="F33" s="202"/>
      <c r="G33" s="202"/>
      <c r="H33" s="202"/>
      <c r="I33" s="202"/>
      <c r="J33" s="202"/>
      <c r="K33" s="202"/>
      <c r="L33" s="88"/>
      <c r="M33" s="41" t="s">
        <v>201</v>
      </c>
      <c r="N33" s="41"/>
      <c r="O33" s="88"/>
      <c r="P33" s="290" t="s">
        <v>202</v>
      </c>
      <c r="Q33" s="291"/>
      <c r="R33" s="41"/>
      <c r="S33" s="88" t="s">
        <v>37</v>
      </c>
      <c r="T33" s="292" t="s">
        <v>203</v>
      </c>
      <c r="U33" s="293"/>
      <c r="V33" s="293"/>
    </row>
    <row r="34" spans="1:22" ht="9.9499999999999993" customHeight="1">
      <c r="A34" s="36"/>
      <c r="B34" s="9"/>
      <c r="C34" s="34"/>
      <c r="D34" s="34"/>
      <c r="E34" s="34"/>
      <c r="F34" s="34"/>
      <c r="G34" s="34"/>
      <c r="H34" s="34"/>
      <c r="I34" s="34"/>
      <c r="J34" s="34"/>
      <c r="K34" s="34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</row>
    <row r="35" spans="1:22" ht="20.100000000000001" customHeight="1">
      <c r="A35" s="36"/>
      <c r="B35" s="9"/>
      <c r="C35" s="34"/>
      <c r="D35" s="202" t="s">
        <v>214</v>
      </c>
      <c r="E35" s="202"/>
      <c r="F35" s="202"/>
      <c r="G35" s="202"/>
      <c r="H35" s="202"/>
      <c r="I35" s="202"/>
      <c r="J35" s="202"/>
      <c r="K35" s="202"/>
      <c r="L35" s="202"/>
      <c r="M35" s="41"/>
      <c r="N35" s="41"/>
      <c r="O35" s="41"/>
      <c r="P35" s="41"/>
      <c r="Q35" s="41"/>
      <c r="R35" s="41"/>
      <c r="S35" s="41"/>
      <c r="T35" s="41"/>
      <c r="U35" s="41"/>
      <c r="V35" s="41"/>
    </row>
    <row r="36" spans="1:22" ht="20.100000000000001" customHeight="1">
      <c r="A36" s="36"/>
      <c r="B36" s="9"/>
      <c r="C36" s="34"/>
      <c r="D36" s="87" t="s">
        <v>196</v>
      </c>
      <c r="E36" s="252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2560</v>
      </c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</row>
    <row r="37" spans="1:22" ht="20.100000000000001" customHeight="1">
      <c r="A37" s="36"/>
      <c r="B37" s="9"/>
      <c r="C37" s="34"/>
      <c r="D37" s="87" t="s">
        <v>197</v>
      </c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</row>
    <row r="38" spans="1:22" ht="20.100000000000001" customHeight="1">
      <c r="A38" s="36"/>
      <c r="B38" s="9"/>
      <c r="C38" s="34"/>
      <c r="D38" s="87" t="s">
        <v>198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</row>
    <row r="39" spans="1:22" ht="20.100000000000001" customHeight="1">
      <c r="A39" s="36"/>
      <c r="B39" s="9"/>
      <c r="C39" s="34"/>
      <c r="D39" s="85"/>
      <c r="E39" s="85"/>
      <c r="F39" s="86"/>
      <c r="G39" s="86"/>
      <c r="H39" s="86"/>
      <c r="I39" s="86"/>
      <c r="J39" s="86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74"/>
      <c r="V39" s="74"/>
    </row>
    <row r="40" spans="1:22" ht="20.100000000000001" customHeight="1">
      <c r="A40" s="36"/>
      <c r="B40" s="9"/>
      <c r="C40" s="34"/>
      <c r="D40" s="202" t="s">
        <v>204</v>
      </c>
      <c r="E40" s="202"/>
      <c r="F40" s="202"/>
      <c r="G40" s="202"/>
      <c r="H40" s="202"/>
      <c r="I40" s="202"/>
      <c r="J40" s="202"/>
      <c r="K40" s="202"/>
      <c r="L40" s="88"/>
      <c r="M40" s="41" t="s">
        <v>201</v>
      </c>
      <c r="N40" s="41"/>
      <c r="O40" s="88" t="s">
        <v>37</v>
      </c>
      <c r="P40" s="290" t="s">
        <v>202</v>
      </c>
      <c r="Q40" s="291"/>
      <c r="R40" s="41"/>
      <c r="S40" s="88"/>
      <c r="T40" s="292" t="s">
        <v>203</v>
      </c>
      <c r="U40" s="293"/>
      <c r="V40" s="293"/>
    </row>
    <row r="41" spans="1:22" ht="20.100000000000001" customHeight="1">
      <c r="A41" s="36"/>
      <c r="B41" s="9"/>
      <c r="C41" s="56"/>
      <c r="D41" s="56"/>
      <c r="E41" s="56"/>
      <c r="F41" s="56"/>
      <c r="G41" s="56"/>
      <c r="H41" s="56"/>
      <c r="I41" s="56"/>
      <c r="J41" s="56"/>
      <c r="K41" s="56"/>
      <c r="L41" s="75"/>
      <c r="M41" s="75"/>
      <c r="N41" s="75"/>
      <c r="O41" s="75"/>
      <c r="P41" s="75"/>
      <c r="Q41" s="76"/>
      <c r="R41" s="76"/>
      <c r="S41" s="76"/>
      <c r="T41" s="76"/>
      <c r="U41" s="76"/>
      <c r="V41" s="76"/>
    </row>
  </sheetData>
  <mergeCells count="46"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  <mergeCell ref="E15:K15"/>
    <mergeCell ref="L15:M15"/>
    <mergeCell ref="N15:Q15"/>
    <mergeCell ref="E16:K16"/>
    <mergeCell ref="L16:M16"/>
    <mergeCell ref="N16:Q16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6" zoomScaleNormal="100" workbookViewId="0">
      <selection activeCell="C21" sqref="C21:L21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11</v>
      </c>
    </row>
    <row r="2" spans="1:22" ht="20.100000000000001" customHeight="1">
      <c r="A2" s="51"/>
      <c r="B2" s="188" t="s">
        <v>216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20.100000000000001" customHeight="1">
      <c r="A3" s="9"/>
      <c r="B3" s="305" t="s">
        <v>215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</row>
    <row r="4" spans="1:22" ht="5.0999999999999996" customHeight="1">
      <c r="A4" s="9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.95" customHeight="1">
      <c r="A5" s="9"/>
      <c r="B5" s="189" t="s">
        <v>71</v>
      </c>
      <c r="C5" s="189" t="s">
        <v>217</v>
      </c>
      <c r="D5" s="189"/>
      <c r="E5" s="189"/>
      <c r="F5" s="189"/>
      <c r="G5" s="189"/>
      <c r="H5" s="189"/>
      <c r="I5" s="189"/>
      <c r="J5" s="189"/>
      <c r="K5" s="189"/>
      <c r="L5" s="189"/>
      <c r="M5" s="258" t="s">
        <v>218</v>
      </c>
      <c r="N5" s="258"/>
      <c r="O5" s="258"/>
      <c r="P5" s="258"/>
      <c r="Q5" s="258"/>
      <c r="R5" s="258"/>
      <c r="S5" s="258"/>
      <c r="T5" s="258"/>
      <c r="U5" s="258"/>
      <c r="V5" s="258"/>
    </row>
    <row r="6" spans="1:22" ht="39.950000000000003" customHeight="1">
      <c r="A6" s="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254" t="s">
        <v>159</v>
      </c>
      <c r="N6" s="254"/>
      <c r="O6" s="254" t="s">
        <v>165</v>
      </c>
      <c r="P6" s="254"/>
      <c r="Q6" s="254" t="s">
        <v>166</v>
      </c>
      <c r="R6" s="254"/>
      <c r="S6" s="254" t="s">
        <v>167</v>
      </c>
      <c r="T6" s="254"/>
      <c r="U6" s="254" t="s">
        <v>168</v>
      </c>
      <c r="V6" s="254"/>
    </row>
    <row r="7" spans="1:22" ht="20.100000000000001" customHeight="1">
      <c r="A7" s="9"/>
      <c r="B7" s="89">
        <v>1</v>
      </c>
      <c r="C7" s="302" t="s">
        <v>231</v>
      </c>
      <c r="D7" s="303"/>
      <c r="E7" s="303"/>
      <c r="F7" s="303"/>
      <c r="G7" s="303"/>
      <c r="H7" s="303"/>
      <c r="I7" s="303"/>
      <c r="J7" s="303"/>
      <c r="K7" s="303"/>
      <c r="L7" s="304"/>
      <c r="M7" s="233">
        <v>30</v>
      </c>
      <c r="N7" s="235"/>
      <c r="O7" s="233">
        <v>20</v>
      </c>
      <c r="P7" s="235"/>
      <c r="Q7" s="233">
        <v>30</v>
      </c>
      <c r="R7" s="235"/>
      <c r="S7" s="233">
        <v>10</v>
      </c>
      <c r="T7" s="235"/>
      <c r="U7" s="233">
        <v>10</v>
      </c>
      <c r="V7" s="235"/>
    </row>
    <row r="8" spans="1:22" ht="20.100000000000001" customHeight="1">
      <c r="A8" s="9"/>
      <c r="B8" s="89">
        <f>B7+1</f>
        <v>2</v>
      </c>
      <c r="C8" s="302" t="s">
        <v>230</v>
      </c>
      <c r="D8" s="303"/>
      <c r="E8" s="303"/>
      <c r="F8" s="303"/>
      <c r="G8" s="303"/>
      <c r="H8" s="303"/>
      <c r="I8" s="303"/>
      <c r="J8" s="303"/>
      <c r="K8" s="303"/>
      <c r="L8" s="304"/>
      <c r="M8" s="236"/>
      <c r="N8" s="238"/>
      <c r="O8" s="236"/>
      <c r="P8" s="238"/>
      <c r="Q8" s="236"/>
      <c r="R8" s="238"/>
      <c r="S8" s="236"/>
      <c r="T8" s="238"/>
      <c r="U8" s="236"/>
      <c r="V8" s="238"/>
    </row>
    <row r="9" spans="1:22" ht="20.100000000000001" customHeight="1">
      <c r="A9" s="9"/>
      <c r="B9" s="89">
        <f t="shared" ref="B9:B26" si="0">B8+1</f>
        <v>3</v>
      </c>
      <c r="C9" s="302" t="s">
        <v>229</v>
      </c>
      <c r="D9" s="303"/>
      <c r="E9" s="303"/>
      <c r="F9" s="303"/>
      <c r="G9" s="303"/>
      <c r="H9" s="303"/>
      <c r="I9" s="303"/>
      <c r="J9" s="303"/>
      <c r="K9" s="303"/>
      <c r="L9" s="304"/>
      <c r="M9" s="236"/>
      <c r="N9" s="238"/>
      <c r="O9" s="236"/>
      <c r="P9" s="238"/>
      <c r="Q9" s="236"/>
      <c r="R9" s="238"/>
      <c r="S9" s="236"/>
      <c r="T9" s="238"/>
      <c r="U9" s="236"/>
      <c r="V9" s="238"/>
    </row>
    <row r="10" spans="1:22" ht="39.950000000000003" customHeight="1">
      <c r="A10" s="9"/>
      <c r="B10" s="89">
        <f t="shared" si="0"/>
        <v>4</v>
      </c>
      <c r="C10" s="299" t="s">
        <v>228</v>
      </c>
      <c r="D10" s="300"/>
      <c r="E10" s="300"/>
      <c r="F10" s="300"/>
      <c r="G10" s="300"/>
      <c r="H10" s="300"/>
      <c r="I10" s="300"/>
      <c r="J10" s="300"/>
      <c r="K10" s="300"/>
      <c r="L10" s="301"/>
      <c r="M10" s="236"/>
      <c r="N10" s="238"/>
      <c r="O10" s="236"/>
      <c r="P10" s="238"/>
      <c r="Q10" s="236"/>
      <c r="R10" s="238"/>
      <c r="S10" s="236"/>
      <c r="T10" s="238"/>
      <c r="U10" s="236"/>
      <c r="V10" s="238"/>
    </row>
    <row r="11" spans="1:22" ht="20.100000000000001" customHeight="1">
      <c r="A11" s="9"/>
      <c r="B11" s="89">
        <f t="shared" si="0"/>
        <v>5</v>
      </c>
      <c r="C11" s="302" t="s">
        <v>227</v>
      </c>
      <c r="D11" s="303"/>
      <c r="E11" s="303"/>
      <c r="F11" s="303"/>
      <c r="G11" s="303"/>
      <c r="H11" s="303"/>
      <c r="I11" s="303"/>
      <c r="J11" s="303"/>
      <c r="K11" s="303"/>
      <c r="L11" s="304"/>
      <c r="M11" s="236"/>
      <c r="N11" s="238"/>
      <c r="O11" s="236"/>
      <c r="P11" s="238"/>
      <c r="Q11" s="236"/>
      <c r="R11" s="238"/>
      <c r="S11" s="236"/>
      <c r="T11" s="238"/>
      <c r="U11" s="236"/>
      <c r="V11" s="238"/>
    </row>
    <row r="12" spans="1:22" ht="39.950000000000003" customHeight="1">
      <c r="A12" s="9"/>
      <c r="B12" s="89">
        <f t="shared" si="0"/>
        <v>6</v>
      </c>
      <c r="C12" s="299" t="s">
        <v>226</v>
      </c>
      <c r="D12" s="300"/>
      <c r="E12" s="300"/>
      <c r="F12" s="300"/>
      <c r="G12" s="300"/>
      <c r="H12" s="300"/>
      <c r="I12" s="300"/>
      <c r="J12" s="300"/>
      <c r="K12" s="300"/>
      <c r="L12" s="301"/>
      <c r="M12" s="236"/>
      <c r="N12" s="238"/>
      <c r="O12" s="236"/>
      <c r="P12" s="238"/>
      <c r="Q12" s="236"/>
      <c r="R12" s="238"/>
      <c r="S12" s="236"/>
      <c r="T12" s="238"/>
      <c r="U12" s="236"/>
      <c r="V12" s="238"/>
    </row>
    <row r="13" spans="1:22" ht="39.950000000000003" customHeight="1">
      <c r="A13" s="9"/>
      <c r="B13" s="89">
        <f t="shared" si="0"/>
        <v>7</v>
      </c>
      <c r="C13" s="299" t="s">
        <v>225</v>
      </c>
      <c r="D13" s="300"/>
      <c r="E13" s="300"/>
      <c r="F13" s="300"/>
      <c r="G13" s="300"/>
      <c r="H13" s="300"/>
      <c r="I13" s="300"/>
      <c r="J13" s="300"/>
      <c r="K13" s="300"/>
      <c r="L13" s="301"/>
      <c r="M13" s="236"/>
      <c r="N13" s="238"/>
      <c r="O13" s="236"/>
      <c r="P13" s="238"/>
      <c r="Q13" s="236"/>
      <c r="R13" s="238"/>
      <c r="S13" s="236"/>
      <c r="T13" s="238"/>
      <c r="U13" s="236"/>
      <c r="V13" s="238"/>
    </row>
    <row r="14" spans="1:22" ht="39.950000000000003" customHeight="1">
      <c r="A14" s="9"/>
      <c r="B14" s="89">
        <f t="shared" si="0"/>
        <v>8</v>
      </c>
      <c r="C14" s="299" t="s">
        <v>224</v>
      </c>
      <c r="D14" s="300"/>
      <c r="E14" s="300"/>
      <c r="F14" s="300"/>
      <c r="G14" s="300"/>
      <c r="H14" s="300"/>
      <c r="I14" s="300"/>
      <c r="J14" s="300"/>
      <c r="K14" s="300"/>
      <c r="L14" s="301"/>
      <c r="M14" s="236"/>
      <c r="N14" s="238"/>
      <c r="O14" s="236"/>
      <c r="P14" s="238"/>
      <c r="Q14" s="236"/>
      <c r="R14" s="238"/>
      <c r="S14" s="236"/>
      <c r="T14" s="238"/>
      <c r="U14" s="236"/>
      <c r="V14" s="238"/>
    </row>
    <row r="15" spans="1:22" ht="39.950000000000003" customHeight="1">
      <c r="A15" s="9"/>
      <c r="B15" s="89">
        <f t="shared" si="0"/>
        <v>9</v>
      </c>
      <c r="C15" s="299" t="s">
        <v>223</v>
      </c>
      <c r="D15" s="300"/>
      <c r="E15" s="300"/>
      <c r="F15" s="300"/>
      <c r="G15" s="300"/>
      <c r="H15" s="300"/>
      <c r="I15" s="300"/>
      <c r="J15" s="300"/>
      <c r="K15" s="300"/>
      <c r="L15" s="301"/>
      <c r="M15" s="236"/>
      <c r="N15" s="238"/>
      <c r="O15" s="236"/>
      <c r="P15" s="238"/>
      <c r="Q15" s="236"/>
      <c r="R15" s="238"/>
      <c r="S15" s="236"/>
      <c r="T15" s="238"/>
      <c r="U15" s="236"/>
      <c r="V15" s="238"/>
    </row>
    <row r="16" spans="1:22" ht="20.100000000000001" customHeight="1">
      <c r="A16" s="9"/>
      <c r="B16" s="89">
        <f t="shared" si="0"/>
        <v>10</v>
      </c>
      <c r="C16" s="302" t="s">
        <v>222</v>
      </c>
      <c r="D16" s="303"/>
      <c r="E16" s="303"/>
      <c r="F16" s="303"/>
      <c r="G16" s="303"/>
      <c r="H16" s="303"/>
      <c r="I16" s="303"/>
      <c r="J16" s="303"/>
      <c r="K16" s="303"/>
      <c r="L16" s="304"/>
      <c r="M16" s="236"/>
      <c r="N16" s="238"/>
      <c r="O16" s="236"/>
      <c r="P16" s="238"/>
      <c r="Q16" s="236"/>
      <c r="R16" s="238"/>
      <c r="S16" s="236"/>
      <c r="T16" s="238"/>
      <c r="U16" s="236"/>
      <c r="V16" s="238"/>
    </row>
    <row r="17" spans="1:22" ht="39.950000000000003" customHeight="1">
      <c r="A17" s="9"/>
      <c r="B17" s="89">
        <f t="shared" si="0"/>
        <v>11</v>
      </c>
      <c r="C17" s="299" t="s">
        <v>221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36"/>
      <c r="N17" s="238"/>
      <c r="O17" s="236"/>
      <c r="P17" s="238"/>
      <c r="Q17" s="236"/>
      <c r="R17" s="238"/>
      <c r="S17" s="236"/>
      <c r="T17" s="238"/>
      <c r="U17" s="236"/>
      <c r="V17" s="238"/>
    </row>
    <row r="18" spans="1:22" ht="19.5" customHeight="1">
      <c r="A18" s="9"/>
      <c r="B18" s="89">
        <f t="shared" si="0"/>
        <v>12</v>
      </c>
      <c r="C18" s="299" t="s">
        <v>220</v>
      </c>
      <c r="D18" s="300"/>
      <c r="E18" s="300"/>
      <c r="F18" s="300"/>
      <c r="G18" s="300"/>
      <c r="H18" s="300"/>
      <c r="I18" s="300"/>
      <c r="J18" s="300"/>
      <c r="K18" s="300"/>
      <c r="L18" s="301"/>
      <c r="M18" s="236"/>
      <c r="N18" s="238"/>
      <c r="O18" s="236"/>
      <c r="P18" s="238"/>
      <c r="Q18" s="236"/>
      <c r="R18" s="238"/>
      <c r="S18" s="236"/>
      <c r="T18" s="238"/>
      <c r="U18" s="236"/>
      <c r="V18" s="238"/>
    </row>
    <row r="19" spans="1:22" ht="19.5" customHeight="1">
      <c r="A19" s="9"/>
      <c r="B19" s="89">
        <f t="shared" si="0"/>
        <v>13</v>
      </c>
      <c r="C19" s="299" t="s">
        <v>232</v>
      </c>
      <c r="D19" s="300"/>
      <c r="E19" s="300"/>
      <c r="F19" s="300"/>
      <c r="G19" s="300"/>
      <c r="H19" s="300"/>
      <c r="I19" s="300"/>
      <c r="J19" s="300"/>
      <c r="K19" s="300"/>
      <c r="L19" s="301"/>
      <c r="M19" s="236"/>
      <c r="N19" s="238"/>
      <c r="O19" s="236"/>
      <c r="P19" s="238"/>
      <c r="Q19" s="236"/>
      <c r="R19" s="238"/>
      <c r="S19" s="236"/>
      <c r="T19" s="238"/>
      <c r="U19" s="236"/>
      <c r="V19" s="238"/>
    </row>
    <row r="20" spans="1:22" ht="39.950000000000003" customHeight="1">
      <c r="A20" s="36"/>
      <c r="B20" s="89">
        <f t="shared" si="0"/>
        <v>14</v>
      </c>
      <c r="C20" s="299" t="s">
        <v>233</v>
      </c>
      <c r="D20" s="300"/>
      <c r="E20" s="300"/>
      <c r="F20" s="300"/>
      <c r="G20" s="300"/>
      <c r="H20" s="300"/>
      <c r="I20" s="300"/>
      <c r="J20" s="300"/>
      <c r="K20" s="300"/>
      <c r="L20" s="301"/>
      <c r="M20" s="236"/>
      <c r="N20" s="238"/>
      <c r="O20" s="236"/>
      <c r="P20" s="238"/>
      <c r="Q20" s="236"/>
      <c r="R20" s="238"/>
      <c r="S20" s="236"/>
      <c r="T20" s="238"/>
      <c r="U20" s="236"/>
      <c r="V20" s="238"/>
    </row>
    <row r="21" spans="1:22" ht="20.100000000000001" customHeight="1">
      <c r="A21" s="9"/>
      <c r="B21" s="89">
        <f t="shared" si="0"/>
        <v>15</v>
      </c>
      <c r="C21" s="299" t="s">
        <v>234</v>
      </c>
      <c r="D21" s="300"/>
      <c r="E21" s="300"/>
      <c r="F21" s="300"/>
      <c r="G21" s="300"/>
      <c r="H21" s="300"/>
      <c r="I21" s="300"/>
      <c r="J21" s="300"/>
      <c r="K21" s="300"/>
      <c r="L21" s="301"/>
      <c r="M21" s="236"/>
      <c r="N21" s="238"/>
      <c r="O21" s="236"/>
      <c r="P21" s="238"/>
      <c r="Q21" s="236"/>
      <c r="R21" s="238"/>
      <c r="S21" s="236"/>
      <c r="T21" s="238"/>
      <c r="U21" s="236"/>
      <c r="V21" s="238"/>
    </row>
    <row r="22" spans="1:22" ht="20.100000000000001" customHeight="1">
      <c r="A22" s="9"/>
      <c r="B22" s="89">
        <f t="shared" si="0"/>
        <v>16</v>
      </c>
      <c r="C22" s="299" t="s">
        <v>235</v>
      </c>
      <c r="D22" s="300"/>
      <c r="E22" s="300"/>
      <c r="F22" s="300"/>
      <c r="G22" s="300"/>
      <c r="H22" s="300"/>
      <c r="I22" s="300"/>
      <c r="J22" s="300"/>
      <c r="K22" s="300"/>
      <c r="L22" s="301"/>
      <c r="M22" s="236"/>
      <c r="N22" s="238"/>
      <c r="O22" s="236"/>
      <c r="P22" s="238"/>
      <c r="Q22" s="236"/>
      <c r="R22" s="238"/>
      <c r="S22" s="236"/>
      <c r="T22" s="238"/>
      <c r="U22" s="236"/>
      <c r="V22" s="238"/>
    </row>
    <row r="23" spans="1:22" ht="39.950000000000003" customHeight="1">
      <c r="A23" s="36"/>
      <c r="B23" s="89">
        <f t="shared" si="0"/>
        <v>17</v>
      </c>
      <c r="C23" s="299" t="s">
        <v>236</v>
      </c>
      <c r="D23" s="300"/>
      <c r="E23" s="300"/>
      <c r="F23" s="300"/>
      <c r="G23" s="300"/>
      <c r="H23" s="300"/>
      <c r="I23" s="300"/>
      <c r="J23" s="300"/>
      <c r="K23" s="300"/>
      <c r="L23" s="301"/>
      <c r="M23" s="236"/>
      <c r="N23" s="238"/>
      <c r="O23" s="236"/>
      <c r="P23" s="238"/>
      <c r="Q23" s="236"/>
      <c r="R23" s="238"/>
      <c r="S23" s="236"/>
      <c r="T23" s="238"/>
      <c r="U23" s="236"/>
      <c r="V23" s="238"/>
    </row>
    <row r="24" spans="1:22" ht="20.100000000000001" customHeight="1">
      <c r="A24" s="36"/>
      <c r="B24" s="89">
        <f t="shared" si="0"/>
        <v>18</v>
      </c>
      <c r="C24" s="299" t="s">
        <v>237</v>
      </c>
      <c r="D24" s="300"/>
      <c r="E24" s="300"/>
      <c r="F24" s="300"/>
      <c r="G24" s="300"/>
      <c r="H24" s="300"/>
      <c r="I24" s="300"/>
      <c r="J24" s="300"/>
      <c r="K24" s="300"/>
      <c r="L24" s="301"/>
      <c r="M24" s="236"/>
      <c r="N24" s="238"/>
      <c r="O24" s="236"/>
      <c r="P24" s="238"/>
      <c r="Q24" s="236"/>
      <c r="R24" s="238"/>
      <c r="S24" s="236"/>
      <c r="T24" s="238"/>
      <c r="U24" s="236"/>
      <c r="V24" s="238"/>
    </row>
    <row r="25" spans="1:22" ht="20.100000000000001" customHeight="1">
      <c r="A25" s="36"/>
      <c r="B25" s="89">
        <f t="shared" si="0"/>
        <v>19</v>
      </c>
      <c r="C25" s="299" t="s">
        <v>238</v>
      </c>
      <c r="D25" s="300"/>
      <c r="E25" s="300"/>
      <c r="F25" s="300"/>
      <c r="G25" s="300"/>
      <c r="H25" s="300"/>
      <c r="I25" s="300"/>
      <c r="J25" s="300"/>
      <c r="K25" s="300"/>
      <c r="L25" s="301"/>
      <c r="M25" s="236"/>
      <c r="N25" s="238"/>
      <c r="O25" s="236"/>
      <c r="P25" s="238"/>
      <c r="Q25" s="236"/>
      <c r="R25" s="238"/>
      <c r="S25" s="236"/>
      <c r="T25" s="238"/>
      <c r="U25" s="236"/>
      <c r="V25" s="238"/>
    </row>
    <row r="26" spans="1:22" ht="20.100000000000001" customHeight="1">
      <c r="A26" s="36"/>
      <c r="B26" s="89">
        <f t="shared" si="0"/>
        <v>20</v>
      </c>
      <c r="C26" s="299" t="s">
        <v>219</v>
      </c>
      <c r="D26" s="300"/>
      <c r="E26" s="300"/>
      <c r="F26" s="300"/>
      <c r="G26" s="300"/>
      <c r="H26" s="300"/>
      <c r="I26" s="300"/>
      <c r="J26" s="300"/>
      <c r="K26" s="300"/>
      <c r="L26" s="301"/>
      <c r="M26" s="236"/>
      <c r="N26" s="238"/>
      <c r="O26" s="236"/>
      <c r="P26" s="238"/>
      <c r="Q26" s="236"/>
      <c r="R26" s="238"/>
      <c r="S26" s="236"/>
      <c r="T26" s="238"/>
      <c r="U26" s="236"/>
      <c r="V26" s="238"/>
    </row>
    <row r="27" spans="1:22" ht="23.25" customHeight="1">
      <c r="A27" s="36"/>
      <c r="B27" s="295" t="s">
        <v>239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</row>
    <row r="28" spans="1:22" ht="3" customHeight="1">
      <c r="A28" s="36"/>
      <c r="B28" s="9"/>
      <c r="C28" s="56"/>
      <c r="D28" s="9"/>
      <c r="E28" s="9"/>
      <c r="F28" s="72"/>
      <c r="G28" s="72"/>
      <c r="H28" s="72"/>
      <c r="I28" s="72"/>
      <c r="J28" s="72"/>
      <c r="K28" s="41"/>
      <c r="L28" s="41"/>
      <c r="M28" s="41"/>
      <c r="N28" s="41"/>
      <c r="O28" s="41"/>
      <c r="P28" s="41"/>
      <c r="Q28" s="41"/>
      <c r="R28" s="41"/>
      <c r="S28" s="41"/>
      <c r="T28" s="70"/>
      <c r="U28" s="70"/>
      <c r="V28" s="70"/>
    </row>
    <row r="29" spans="1:22" ht="20.100000000000001" customHeight="1">
      <c r="A29" s="36"/>
      <c r="B29" s="60"/>
      <c r="C29" s="296" t="s">
        <v>159</v>
      </c>
      <c r="D29" s="296"/>
      <c r="E29" s="9"/>
      <c r="F29" s="60"/>
      <c r="G29" s="297" t="s">
        <v>165</v>
      </c>
      <c r="H29" s="298"/>
      <c r="I29" s="72"/>
      <c r="J29" s="60" t="s">
        <v>37</v>
      </c>
      <c r="K29" s="297" t="s">
        <v>166</v>
      </c>
      <c r="L29" s="298"/>
      <c r="M29" s="298"/>
      <c r="N29" s="57"/>
      <c r="O29" s="60"/>
      <c r="P29" s="290" t="s">
        <v>167</v>
      </c>
      <c r="Q29" s="291"/>
      <c r="R29" s="91"/>
      <c r="S29" s="60"/>
      <c r="T29" s="290" t="s">
        <v>168</v>
      </c>
      <c r="U29" s="291"/>
      <c r="V29" s="291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28" zoomScaleNormal="100" workbookViewId="0">
      <selection activeCell="M40" sqref="M40:V40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12</v>
      </c>
    </row>
    <row r="2" spans="1:22" ht="20.100000000000001" customHeight="1">
      <c r="A2" s="51"/>
      <c r="B2" s="188" t="s">
        <v>240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20.100000000000001" customHeight="1">
      <c r="A3" s="9"/>
      <c r="B3" s="9"/>
      <c r="C3" s="202" t="s">
        <v>241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2" ht="5.0999999999999996" customHeight="1">
      <c r="A4" s="9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" customHeight="1">
      <c r="A5" s="9"/>
      <c r="B5" s="189" t="s">
        <v>242</v>
      </c>
      <c r="C5" s="189"/>
      <c r="D5" s="189"/>
      <c r="E5" s="189"/>
      <c r="F5" s="189"/>
      <c r="G5" s="189"/>
      <c r="H5" s="189" t="s">
        <v>243</v>
      </c>
      <c r="I5" s="189"/>
      <c r="J5" s="189"/>
      <c r="K5" s="189"/>
      <c r="L5" s="189" t="s">
        <v>244</v>
      </c>
      <c r="M5" s="189"/>
      <c r="N5" s="189"/>
      <c r="O5" s="189"/>
      <c r="P5" s="189"/>
      <c r="Q5" s="189"/>
      <c r="R5" s="189"/>
      <c r="S5" s="189"/>
      <c r="T5" s="189"/>
      <c r="U5" s="189"/>
      <c r="V5" s="189"/>
    </row>
    <row r="6" spans="1:22" ht="15" customHeight="1">
      <c r="A6" s="9"/>
      <c r="B6" s="189"/>
      <c r="C6" s="189"/>
      <c r="D6" s="189"/>
      <c r="E6" s="189"/>
      <c r="F6" s="189"/>
      <c r="G6" s="189"/>
      <c r="H6" s="90">
        <v>4</v>
      </c>
      <c r="I6" s="90">
        <v>3</v>
      </c>
      <c r="J6" s="90">
        <v>2</v>
      </c>
      <c r="K6" s="90">
        <v>1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2" ht="18.95" customHeight="1">
      <c r="A7" s="9"/>
      <c r="B7" s="314" t="s">
        <v>246</v>
      </c>
      <c r="C7" s="315"/>
      <c r="D7" s="315"/>
      <c r="E7" s="315"/>
      <c r="F7" s="315"/>
      <c r="G7" s="315"/>
      <c r="H7" s="98"/>
      <c r="I7" s="98"/>
      <c r="J7" s="98"/>
      <c r="K7" s="98"/>
      <c r="L7" s="306" t="s">
        <v>245</v>
      </c>
      <c r="M7" s="307"/>
      <c r="N7" s="307"/>
      <c r="O7" s="307"/>
      <c r="P7" s="307"/>
      <c r="Q7" s="307"/>
      <c r="R7" s="307"/>
      <c r="S7" s="307"/>
      <c r="T7" s="307"/>
      <c r="U7" s="307"/>
      <c r="V7" s="308"/>
    </row>
    <row r="8" spans="1:22" ht="18.95" customHeight="1">
      <c r="A8" s="9"/>
      <c r="B8" s="314" t="s">
        <v>247</v>
      </c>
      <c r="C8" s="315"/>
      <c r="D8" s="315"/>
      <c r="E8" s="315"/>
      <c r="F8" s="315"/>
      <c r="G8" s="315"/>
      <c r="H8" s="96"/>
      <c r="I8" s="96"/>
      <c r="J8" s="96"/>
      <c r="K8" s="96"/>
      <c r="L8" s="326" t="s">
        <v>252</v>
      </c>
      <c r="M8" s="309"/>
      <c r="N8" s="309"/>
      <c r="O8" s="309"/>
      <c r="P8" s="309"/>
      <c r="Q8" s="309"/>
      <c r="R8" s="309"/>
      <c r="S8" s="309"/>
      <c r="T8" s="309"/>
      <c r="U8" s="309"/>
      <c r="V8" s="310"/>
    </row>
    <row r="9" spans="1:22" ht="18.95" customHeight="1">
      <c r="A9" s="9"/>
      <c r="B9" s="311" t="s">
        <v>248</v>
      </c>
      <c r="C9" s="312"/>
      <c r="D9" s="312"/>
      <c r="E9" s="312"/>
      <c r="F9" s="312"/>
      <c r="G9" s="312"/>
      <c r="H9" s="313" t="s">
        <v>37</v>
      </c>
      <c r="I9" s="313"/>
      <c r="J9" s="313"/>
      <c r="K9" s="313"/>
      <c r="L9" s="327" t="s">
        <v>253</v>
      </c>
      <c r="M9" s="328"/>
      <c r="N9" s="328"/>
      <c r="O9" s="328"/>
      <c r="P9" s="328"/>
      <c r="Q9" s="328"/>
      <c r="R9" s="328"/>
      <c r="S9" s="328"/>
      <c r="T9" s="328"/>
      <c r="U9" s="328"/>
      <c r="V9" s="329"/>
    </row>
    <row r="10" spans="1:22" ht="18.95" customHeight="1">
      <c r="A10" s="9"/>
      <c r="B10" s="311" t="s">
        <v>249</v>
      </c>
      <c r="C10" s="312"/>
      <c r="D10" s="312"/>
      <c r="E10" s="312"/>
      <c r="F10" s="312"/>
      <c r="G10" s="312"/>
      <c r="H10" s="313"/>
      <c r="I10" s="313"/>
      <c r="J10" s="313"/>
      <c r="K10" s="313"/>
      <c r="L10" s="326" t="s">
        <v>254</v>
      </c>
      <c r="M10" s="309"/>
      <c r="N10" s="309"/>
      <c r="O10" s="309"/>
      <c r="P10" s="309"/>
      <c r="Q10" s="309"/>
      <c r="R10" s="309"/>
      <c r="S10" s="309"/>
      <c r="T10" s="309"/>
      <c r="U10" s="309"/>
      <c r="V10" s="310"/>
    </row>
    <row r="11" spans="1:22" ht="18.95" customHeight="1">
      <c r="A11" s="9"/>
      <c r="B11" s="311" t="s">
        <v>250</v>
      </c>
      <c r="C11" s="312"/>
      <c r="D11" s="312"/>
      <c r="E11" s="312"/>
      <c r="F11" s="312"/>
      <c r="G11" s="312"/>
      <c r="H11" s="96"/>
      <c r="I11" s="96"/>
      <c r="J11" s="96"/>
      <c r="K11" s="96"/>
      <c r="L11" s="326" t="s">
        <v>463</v>
      </c>
      <c r="M11" s="309"/>
      <c r="N11" s="309"/>
      <c r="O11" s="309"/>
      <c r="P11" s="309"/>
      <c r="Q11" s="309"/>
      <c r="R11" s="309"/>
      <c r="S11" s="309"/>
      <c r="T11" s="309"/>
      <c r="U11" s="309"/>
      <c r="V11" s="310"/>
    </row>
    <row r="12" spans="1:22" ht="18.95" customHeight="1">
      <c r="A12" s="9"/>
      <c r="B12" s="321" t="s">
        <v>251</v>
      </c>
      <c r="C12" s="322"/>
      <c r="D12" s="322"/>
      <c r="E12" s="322"/>
      <c r="F12" s="322"/>
      <c r="G12" s="322"/>
      <c r="H12" s="97"/>
      <c r="I12" s="97"/>
      <c r="J12" s="97"/>
      <c r="K12" s="97"/>
      <c r="L12" s="323" t="s">
        <v>255</v>
      </c>
      <c r="M12" s="324"/>
      <c r="N12" s="324"/>
      <c r="O12" s="324"/>
      <c r="P12" s="324"/>
      <c r="Q12" s="324"/>
      <c r="R12" s="324"/>
      <c r="S12" s="324"/>
      <c r="T12" s="324"/>
      <c r="U12" s="324"/>
      <c r="V12" s="325"/>
    </row>
    <row r="13" spans="1:22" ht="18.95" customHeight="1">
      <c r="A13" s="9"/>
      <c r="B13" s="316" t="s">
        <v>256</v>
      </c>
      <c r="C13" s="317"/>
      <c r="D13" s="317"/>
      <c r="E13" s="317"/>
      <c r="F13" s="317"/>
      <c r="G13" s="317"/>
      <c r="H13" s="99"/>
      <c r="I13" s="99"/>
      <c r="J13" s="99"/>
      <c r="K13" s="99"/>
      <c r="L13" s="309" t="s">
        <v>258</v>
      </c>
      <c r="M13" s="309"/>
      <c r="N13" s="309"/>
      <c r="O13" s="309"/>
      <c r="P13" s="309"/>
      <c r="Q13" s="309"/>
      <c r="R13" s="309"/>
      <c r="S13" s="309"/>
      <c r="T13" s="309"/>
      <c r="U13" s="309"/>
      <c r="V13" s="310"/>
    </row>
    <row r="14" spans="1:22" ht="18.95" customHeight="1">
      <c r="A14" s="9"/>
      <c r="B14" s="314" t="s">
        <v>257</v>
      </c>
      <c r="C14" s="315"/>
      <c r="D14" s="315"/>
      <c r="E14" s="315"/>
      <c r="F14" s="315"/>
      <c r="G14" s="315"/>
      <c r="H14" s="100"/>
      <c r="I14" s="100"/>
      <c r="J14" s="100"/>
      <c r="K14" s="100"/>
      <c r="L14" s="309" t="s">
        <v>259</v>
      </c>
      <c r="M14" s="309"/>
      <c r="N14" s="309"/>
      <c r="O14" s="309"/>
      <c r="P14" s="309"/>
      <c r="Q14" s="309"/>
      <c r="R14" s="309"/>
      <c r="S14" s="309"/>
      <c r="T14" s="309"/>
      <c r="U14" s="309"/>
      <c r="V14" s="310"/>
    </row>
    <row r="15" spans="1:22" ht="18.95" customHeight="1">
      <c r="A15" s="9"/>
      <c r="B15" s="311" t="s">
        <v>248</v>
      </c>
      <c r="C15" s="312"/>
      <c r="D15" s="312"/>
      <c r="E15" s="312"/>
      <c r="F15" s="312"/>
      <c r="G15" s="312"/>
      <c r="H15" s="100"/>
      <c r="I15" s="100"/>
      <c r="J15" s="100"/>
      <c r="K15" s="100"/>
      <c r="L15" s="309" t="s">
        <v>260</v>
      </c>
      <c r="M15" s="309"/>
      <c r="N15" s="309"/>
      <c r="O15" s="309"/>
      <c r="P15" s="309"/>
      <c r="Q15" s="309"/>
      <c r="R15" s="309"/>
      <c r="S15" s="309"/>
      <c r="T15" s="309"/>
      <c r="U15" s="309"/>
      <c r="V15" s="310"/>
    </row>
    <row r="16" spans="1:22" ht="18.95" customHeight="1">
      <c r="A16" s="9"/>
      <c r="B16" s="311" t="s">
        <v>249</v>
      </c>
      <c r="C16" s="312"/>
      <c r="D16" s="312"/>
      <c r="E16" s="312"/>
      <c r="F16" s="312"/>
      <c r="G16" s="312"/>
      <c r="H16" s="313"/>
      <c r="I16" s="313" t="s">
        <v>37</v>
      </c>
      <c r="J16" s="313"/>
      <c r="K16" s="313"/>
      <c r="L16" s="309" t="s">
        <v>261</v>
      </c>
      <c r="M16" s="309"/>
      <c r="N16" s="309"/>
      <c r="O16" s="309"/>
      <c r="P16" s="309"/>
      <c r="Q16" s="309"/>
      <c r="R16" s="309"/>
      <c r="S16" s="309"/>
      <c r="T16" s="309"/>
      <c r="U16" s="309"/>
      <c r="V16" s="310"/>
    </row>
    <row r="17" spans="1:22" ht="18.95" customHeight="1">
      <c r="A17" s="9"/>
      <c r="B17" s="311" t="s">
        <v>250</v>
      </c>
      <c r="C17" s="312"/>
      <c r="D17" s="312"/>
      <c r="E17" s="312"/>
      <c r="F17" s="312"/>
      <c r="G17" s="312"/>
      <c r="H17" s="313"/>
      <c r="I17" s="313"/>
      <c r="J17" s="313"/>
      <c r="K17" s="313"/>
      <c r="L17" s="309" t="s">
        <v>262</v>
      </c>
      <c r="M17" s="309"/>
      <c r="N17" s="309"/>
      <c r="O17" s="309"/>
      <c r="P17" s="309"/>
      <c r="Q17" s="309"/>
      <c r="R17" s="309"/>
      <c r="S17" s="309"/>
      <c r="T17" s="309"/>
      <c r="U17" s="309"/>
      <c r="V17" s="310"/>
    </row>
    <row r="18" spans="1:22" ht="18.95" customHeight="1">
      <c r="A18" s="9"/>
      <c r="B18" s="311" t="s">
        <v>251</v>
      </c>
      <c r="C18" s="312"/>
      <c r="D18" s="312"/>
      <c r="E18" s="312"/>
      <c r="F18" s="312"/>
      <c r="G18" s="312"/>
      <c r="H18" s="100"/>
      <c r="I18" s="100"/>
      <c r="J18" s="100"/>
      <c r="K18" s="100"/>
      <c r="L18" s="309" t="s">
        <v>263</v>
      </c>
      <c r="M18" s="309"/>
      <c r="N18" s="309"/>
      <c r="O18" s="309"/>
      <c r="P18" s="309"/>
      <c r="Q18" s="309"/>
      <c r="R18" s="309"/>
      <c r="S18" s="309"/>
      <c r="T18" s="309"/>
      <c r="U18" s="309"/>
      <c r="V18" s="310"/>
    </row>
    <row r="19" spans="1:22" ht="18.95" customHeight="1">
      <c r="A19" s="9"/>
      <c r="B19" s="311"/>
      <c r="C19" s="312"/>
      <c r="D19" s="312"/>
      <c r="E19" s="312"/>
      <c r="F19" s="312"/>
      <c r="G19" s="312"/>
      <c r="H19" s="100"/>
      <c r="I19" s="100"/>
      <c r="J19" s="100"/>
      <c r="K19" s="100"/>
      <c r="L19" s="309" t="s">
        <v>264</v>
      </c>
      <c r="M19" s="309"/>
      <c r="N19" s="309"/>
      <c r="O19" s="309"/>
      <c r="P19" s="309"/>
      <c r="Q19" s="309"/>
      <c r="R19" s="309"/>
      <c r="S19" s="309"/>
      <c r="T19" s="309"/>
      <c r="U19" s="309"/>
      <c r="V19" s="310"/>
    </row>
    <row r="20" spans="1:22" ht="18.95" customHeight="1">
      <c r="A20" s="36"/>
      <c r="B20" s="321"/>
      <c r="C20" s="322"/>
      <c r="D20" s="322"/>
      <c r="E20" s="322"/>
      <c r="F20" s="322"/>
      <c r="G20" s="322"/>
      <c r="H20" s="95"/>
      <c r="I20" s="95"/>
      <c r="J20" s="95"/>
      <c r="K20" s="95"/>
      <c r="L20" s="319" t="s">
        <v>265</v>
      </c>
      <c r="M20" s="319"/>
      <c r="N20" s="319"/>
      <c r="O20" s="319"/>
      <c r="P20" s="319"/>
      <c r="Q20" s="319"/>
      <c r="R20" s="319"/>
      <c r="S20" s="319"/>
      <c r="T20" s="319"/>
      <c r="U20" s="319"/>
      <c r="V20" s="320"/>
    </row>
    <row r="21" spans="1:22" ht="18.95" customHeight="1">
      <c r="A21" s="9"/>
      <c r="B21" s="316" t="s">
        <v>266</v>
      </c>
      <c r="C21" s="317"/>
      <c r="D21" s="317"/>
      <c r="E21" s="317"/>
      <c r="F21" s="317"/>
      <c r="G21" s="318"/>
      <c r="H21" s="99"/>
      <c r="I21" s="99"/>
      <c r="J21" s="99"/>
      <c r="K21" s="99"/>
      <c r="L21" s="306" t="s">
        <v>267</v>
      </c>
      <c r="M21" s="307"/>
      <c r="N21" s="307"/>
      <c r="O21" s="307"/>
      <c r="P21" s="307"/>
      <c r="Q21" s="307"/>
      <c r="R21" s="307"/>
      <c r="S21" s="307"/>
      <c r="T21" s="307"/>
      <c r="U21" s="307"/>
      <c r="V21" s="308"/>
    </row>
    <row r="22" spans="1:22" ht="18.95" customHeight="1">
      <c r="A22" s="36"/>
      <c r="B22" s="311" t="s">
        <v>248</v>
      </c>
      <c r="C22" s="312"/>
      <c r="D22" s="312"/>
      <c r="E22" s="312"/>
      <c r="F22" s="312"/>
      <c r="G22" s="331"/>
      <c r="H22" s="313"/>
      <c r="I22" s="313" t="s">
        <v>37</v>
      </c>
      <c r="J22" s="313"/>
      <c r="K22" s="313"/>
      <c r="L22" s="326" t="s">
        <v>268</v>
      </c>
      <c r="M22" s="309"/>
      <c r="N22" s="309"/>
      <c r="O22" s="309"/>
      <c r="P22" s="309"/>
      <c r="Q22" s="309"/>
      <c r="R22" s="309"/>
      <c r="S22" s="309"/>
      <c r="T22" s="309"/>
      <c r="U22" s="309"/>
      <c r="V22" s="310"/>
    </row>
    <row r="23" spans="1:22" ht="18.95" customHeight="1">
      <c r="A23" s="36"/>
      <c r="B23" s="311" t="s">
        <v>249</v>
      </c>
      <c r="C23" s="312"/>
      <c r="D23" s="312"/>
      <c r="E23" s="312"/>
      <c r="F23" s="312"/>
      <c r="G23" s="331"/>
      <c r="H23" s="313"/>
      <c r="I23" s="313"/>
      <c r="J23" s="313"/>
      <c r="K23" s="313"/>
      <c r="L23" s="326" t="s">
        <v>269</v>
      </c>
      <c r="M23" s="309"/>
      <c r="N23" s="309"/>
      <c r="O23" s="309"/>
      <c r="P23" s="309"/>
      <c r="Q23" s="309"/>
      <c r="R23" s="309"/>
      <c r="S23" s="309"/>
      <c r="T23" s="309"/>
      <c r="U23" s="309"/>
      <c r="V23" s="310"/>
    </row>
    <row r="24" spans="1:22" ht="18.95" customHeight="1">
      <c r="A24" s="36"/>
      <c r="B24" s="311" t="s">
        <v>250</v>
      </c>
      <c r="C24" s="312"/>
      <c r="D24" s="312"/>
      <c r="E24" s="312"/>
      <c r="F24" s="312"/>
      <c r="G24" s="331"/>
      <c r="H24" s="100"/>
      <c r="I24" s="100"/>
      <c r="J24" s="100"/>
      <c r="K24" s="100"/>
      <c r="L24" s="326" t="s">
        <v>270</v>
      </c>
      <c r="M24" s="309"/>
      <c r="N24" s="309"/>
      <c r="O24" s="309"/>
      <c r="P24" s="309"/>
      <c r="Q24" s="309"/>
      <c r="R24" s="309"/>
      <c r="S24" s="309"/>
      <c r="T24" s="309"/>
      <c r="U24" s="309"/>
      <c r="V24" s="310"/>
    </row>
    <row r="25" spans="1:22" ht="18.95" customHeight="1">
      <c r="A25" s="36"/>
      <c r="B25" s="321" t="s">
        <v>251</v>
      </c>
      <c r="C25" s="322"/>
      <c r="D25" s="322"/>
      <c r="E25" s="322"/>
      <c r="F25" s="322"/>
      <c r="G25" s="330"/>
      <c r="H25" s="95"/>
      <c r="I25" s="95"/>
      <c r="J25" s="95"/>
      <c r="K25" s="95"/>
      <c r="L25" s="323" t="s">
        <v>271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5"/>
    </row>
    <row r="26" spans="1:22" ht="18.95" customHeight="1">
      <c r="A26" s="36"/>
      <c r="B26" s="316" t="s">
        <v>272</v>
      </c>
      <c r="C26" s="317"/>
      <c r="D26" s="317"/>
      <c r="E26" s="317"/>
      <c r="F26" s="317"/>
      <c r="G26" s="318"/>
      <c r="H26" s="98"/>
      <c r="I26" s="98"/>
      <c r="J26" s="98"/>
      <c r="K26" s="98"/>
      <c r="L26" s="306" t="s">
        <v>273</v>
      </c>
      <c r="M26" s="307"/>
      <c r="N26" s="307"/>
      <c r="O26" s="307"/>
      <c r="P26" s="307"/>
      <c r="Q26" s="307"/>
      <c r="R26" s="307"/>
      <c r="S26" s="307"/>
      <c r="T26" s="307"/>
      <c r="U26" s="307"/>
      <c r="V26" s="308"/>
    </row>
    <row r="27" spans="1:22" ht="18.95" customHeight="1">
      <c r="A27" s="36"/>
      <c r="B27" s="311" t="s">
        <v>248</v>
      </c>
      <c r="C27" s="312"/>
      <c r="D27" s="312"/>
      <c r="E27" s="312"/>
      <c r="F27" s="312"/>
      <c r="G27" s="331"/>
      <c r="H27" s="313"/>
      <c r="I27" s="313" t="s">
        <v>37</v>
      </c>
      <c r="J27" s="313"/>
      <c r="K27" s="313"/>
      <c r="L27" s="326" t="s">
        <v>274</v>
      </c>
      <c r="M27" s="309"/>
      <c r="N27" s="309"/>
      <c r="O27" s="309"/>
      <c r="P27" s="309"/>
      <c r="Q27" s="309"/>
      <c r="R27" s="309"/>
      <c r="S27" s="309"/>
      <c r="T27" s="309"/>
      <c r="U27" s="309"/>
      <c r="V27" s="310"/>
    </row>
    <row r="28" spans="1:22" ht="18.95" customHeight="1">
      <c r="A28" s="36"/>
      <c r="B28" s="311" t="s">
        <v>249</v>
      </c>
      <c r="C28" s="312"/>
      <c r="D28" s="312"/>
      <c r="E28" s="312"/>
      <c r="F28" s="312"/>
      <c r="G28" s="331"/>
      <c r="H28" s="313"/>
      <c r="I28" s="313"/>
      <c r="J28" s="313"/>
      <c r="K28" s="313"/>
      <c r="L28" s="326" t="s">
        <v>275</v>
      </c>
      <c r="M28" s="309"/>
      <c r="N28" s="309"/>
      <c r="O28" s="309"/>
      <c r="P28" s="309"/>
      <c r="Q28" s="309"/>
      <c r="R28" s="309"/>
      <c r="S28" s="309"/>
      <c r="T28" s="309"/>
      <c r="U28" s="309"/>
      <c r="V28" s="310"/>
    </row>
    <row r="29" spans="1:22" ht="18.95" customHeight="1">
      <c r="A29" s="36"/>
      <c r="B29" s="311" t="s">
        <v>250</v>
      </c>
      <c r="C29" s="312"/>
      <c r="D29" s="312"/>
      <c r="E29" s="312"/>
      <c r="F29" s="312"/>
      <c r="G29" s="331"/>
      <c r="H29" s="100"/>
      <c r="I29" s="100"/>
      <c r="J29" s="100"/>
      <c r="K29" s="100"/>
      <c r="L29" s="326" t="s">
        <v>270</v>
      </c>
      <c r="M29" s="309"/>
      <c r="N29" s="309"/>
      <c r="O29" s="309"/>
      <c r="P29" s="309"/>
      <c r="Q29" s="309"/>
      <c r="R29" s="309"/>
      <c r="S29" s="309"/>
      <c r="T29" s="309"/>
      <c r="U29" s="309"/>
      <c r="V29" s="310"/>
    </row>
    <row r="30" spans="1:22" ht="18.95" customHeight="1">
      <c r="A30" s="36"/>
      <c r="B30" s="321" t="s">
        <v>251</v>
      </c>
      <c r="C30" s="322"/>
      <c r="D30" s="322"/>
      <c r="E30" s="322"/>
      <c r="F30" s="322"/>
      <c r="G30" s="330"/>
      <c r="H30" s="97"/>
      <c r="I30" s="97"/>
      <c r="J30" s="97"/>
      <c r="K30" s="97"/>
      <c r="L30" s="323" t="s">
        <v>276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5"/>
    </row>
    <row r="31" spans="1:22" ht="18.95" customHeight="1">
      <c r="A31" s="36"/>
      <c r="B31" s="332" t="s">
        <v>277</v>
      </c>
      <c r="C31" s="317"/>
      <c r="D31" s="317"/>
      <c r="E31" s="317"/>
      <c r="F31" s="317"/>
      <c r="G31" s="318"/>
      <c r="H31" s="96"/>
      <c r="I31" s="96"/>
      <c r="J31" s="96"/>
      <c r="K31" s="96"/>
      <c r="L31" s="306" t="s">
        <v>278</v>
      </c>
      <c r="M31" s="307"/>
      <c r="N31" s="307"/>
      <c r="O31" s="307"/>
      <c r="P31" s="307"/>
      <c r="Q31" s="307"/>
      <c r="R31" s="307"/>
      <c r="S31" s="307"/>
      <c r="T31" s="307"/>
      <c r="U31" s="307"/>
      <c r="V31" s="308"/>
    </row>
    <row r="32" spans="1:22" ht="18.95" customHeight="1">
      <c r="A32" s="36"/>
      <c r="B32" s="311" t="s">
        <v>248</v>
      </c>
      <c r="C32" s="312"/>
      <c r="D32" s="312"/>
      <c r="E32" s="312"/>
      <c r="F32" s="312"/>
      <c r="G32" s="331"/>
      <c r="H32" s="96"/>
      <c r="I32" s="96"/>
      <c r="J32" s="96"/>
      <c r="K32" s="96"/>
      <c r="L32" s="326" t="s">
        <v>279</v>
      </c>
      <c r="M32" s="309"/>
      <c r="N32" s="309"/>
      <c r="O32" s="309"/>
      <c r="P32" s="309"/>
      <c r="Q32" s="309"/>
      <c r="R32" s="309"/>
      <c r="S32" s="309"/>
      <c r="T32" s="309"/>
      <c r="U32" s="309"/>
      <c r="V32" s="310"/>
    </row>
    <row r="33" spans="1:22" ht="18.95" customHeight="1">
      <c r="A33" s="36"/>
      <c r="B33" s="311" t="s">
        <v>249</v>
      </c>
      <c r="C33" s="312"/>
      <c r="D33" s="312"/>
      <c r="E33" s="312"/>
      <c r="F33" s="312"/>
      <c r="G33" s="331"/>
      <c r="H33" s="313"/>
      <c r="I33" s="313" t="s">
        <v>37</v>
      </c>
      <c r="J33" s="313"/>
      <c r="K33" s="313"/>
      <c r="L33" s="326" t="s">
        <v>280</v>
      </c>
      <c r="M33" s="309"/>
      <c r="N33" s="309"/>
      <c r="O33" s="309"/>
      <c r="P33" s="309"/>
      <c r="Q33" s="309"/>
      <c r="R33" s="309"/>
      <c r="S33" s="309"/>
      <c r="T33" s="309"/>
      <c r="U33" s="309"/>
      <c r="V33" s="310"/>
    </row>
    <row r="34" spans="1:22" ht="18.95" customHeight="1">
      <c r="A34" s="36"/>
      <c r="B34" s="311" t="s">
        <v>250</v>
      </c>
      <c r="C34" s="312"/>
      <c r="D34" s="312"/>
      <c r="E34" s="312"/>
      <c r="F34" s="312"/>
      <c r="G34" s="331"/>
      <c r="H34" s="313"/>
      <c r="I34" s="313"/>
      <c r="J34" s="313"/>
      <c r="K34" s="313"/>
      <c r="L34" s="326" t="s">
        <v>281</v>
      </c>
      <c r="M34" s="309"/>
      <c r="N34" s="309"/>
      <c r="O34" s="309"/>
      <c r="P34" s="309"/>
      <c r="Q34" s="309"/>
      <c r="R34" s="309"/>
      <c r="S34" s="309"/>
      <c r="T34" s="309"/>
      <c r="U34" s="309"/>
      <c r="V34" s="310"/>
    </row>
    <row r="35" spans="1:22" ht="18.95" customHeight="1">
      <c r="A35" s="36"/>
      <c r="B35" s="311" t="s">
        <v>251</v>
      </c>
      <c r="C35" s="312"/>
      <c r="D35" s="312"/>
      <c r="E35" s="312"/>
      <c r="F35" s="312"/>
      <c r="G35" s="331"/>
      <c r="H35" s="96"/>
      <c r="I35" s="96"/>
      <c r="J35" s="96"/>
      <c r="K35" s="96"/>
      <c r="L35" s="326" t="s">
        <v>282</v>
      </c>
      <c r="M35" s="309"/>
      <c r="N35" s="309"/>
      <c r="O35" s="309"/>
      <c r="P35" s="309"/>
      <c r="Q35" s="309"/>
      <c r="R35" s="309"/>
      <c r="S35" s="309"/>
      <c r="T35" s="309"/>
      <c r="U35" s="309"/>
      <c r="V35" s="310"/>
    </row>
    <row r="36" spans="1:22" ht="18.95" customHeight="1">
      <c r="A36" s="36"/>
      <c r="B36" s="321"/>
      <c r="C36" s="322"/>
      <c r="D36" s="322"/>
      <c r="E36" s="322"/>
      <c r="F36" s="322"/>
      <c r="G36" s="330"/>
      <c r="H36" s="95"/>
      <c r="I36" s="95"/>
      <c r="J36" s="95"/>
      <c r="K36" s="95"/>
      <c r="L36" s="323" t="s">
        <v>283</v>
      </c>
      <c r="M36" s="324"/>
      <c r="N36" s="324"/>
      <c r="O36" s="324"/>
      <c r="P36" s="324"/>
      <c r="Q36" s="324"/>
      <c r="R36" s="324"/>
      <c r="S36" s="324"/>
      <c r="T36" s="324"/>
      <c r="U36" s="324"/>
      <c r="V36" s="325"/>
    </row>
    <row r="37" spans="1:22" ht="18.95" customHeight="1">
      <c r="A37" s="36"/>
      <c r="B37" s="334" t="s">
        <v>72</v>
      </c>
      <c r="C37" s="334"/>
      <c r="D37" s="334"/>
      <c r="E37" s="334"/>
      <c r="F37" s="334"/>
      <c r="G37" s="335" t="s">
        <v>290</v>
      </c>
      <c r="H37" s="335"/>
      <c r="I37" s="335"/>
      <c r="J37" s="335"/>
      <c r="K37" s="335" t="s">
        <v>291</v>
      </c>
      <c r="L37" s="335"/>
      <c r="M37" s="335"/>
      <c r="N37" s="335"/>
      <c r="O37" s="335" t="s">
        <v>292</v>
      </c>
      <c r="P37" s="335"/>
      <c r="Q37" s="335"/>
      <c r="R37" s="335"/>
      <c r="S37" s="335" t="s">
        <v>293</v>
      </c>
      <c r="T37" s="335"/>
      <c r="U37" s="335"/>
      <c r="V37" s="335"/>
    </row>
    <row r="38" spans="1:22" ht="18.95" customHeight="1">
      <c r="A38" s="36"/>
      <c r="B38" s="334"/>
      <c r="C38" s="334"/>
      <c r="D38" s="334"/>
      <c r="E38" s="334"/>
      <c r="F38" s="334"/>
      <c r="G38" s="335">
        <f>COUNTIF(H7:H36,"P")</f>
        <v>1</v>
      </c>
      <c r="H38" s="335"/>
      <c r="I38" s="335"/>
      <c r="J38" s="335"/>
      <c r="K38" s="335">
        <f>COUNTIF(I7:I36,"P")</f>
        <v>4</v>
      </c>
      <c r="L38" s="335"/>
      <c r="M38" s="335"/>
      <c r="N38" s="335"/>
      <c r="O38" s="335">
        <f>COUNTIF(J7:J36,"P")</f>
        <v>0</v>
      </c>
      <c r="P38" s="335"/>
      <c r="Q38" s="335"/>
      <c r="R38" s="335"/>
      <c r="S38" s="335">
        <f>COUNTIF(K7:K36,"P")</f>
        <v>0</v>
      </c>
      <c r="T38" s="335"/>
      <c r="U38" s="335"/>
      <c r="V38" s="335"/>
    </row>
    <row r="39" spans="1:22" ht="9.9499999999999993" customHeight="1">
      <c r="A39" s="36"/>
      <c r="B39" s="94"/>
      <c r="C39" s="94"/>
      <c r="D39" s="94"/>
      <c r="E39" s="94"/>
      <c r="F39" s="94"/>
      <c r="G39" s="94"/>
      <c r="H39" s="93"/>
      <c r="I39" s="93"/>
      <c r="J39" s="93"/>
      <c r="K39" s="93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</row>
    <row r="40" spans="1:22" ht="20.100000000000001" customHeight="1">
      <c r="A40" s="36"/>
      <c r="B40" s="315" t="s">
        <v>284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33" t="s">
        <v>287</v>
      </c>
      <c r="N40" s="333"/>
      <c r="O40" s="333"/>
      <c r="P40" s="333"/>
      <c r="Q40" s="333"/>
      <c r="R40" s="333"/>
      <c r="S40" s="333"/>
      <c r="T40" s="333"/>
      <c r="U40" s="333"/>
      <c r="V40" s="333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20" zoomScaleNormal="100" workbookViewId="0">
      <selection activeCell="T19" sqref="T19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13</v>
      </c>
    </row>
    <row r="2" spans="1:22" ht="20.100000000000001" customHeight="1">
      <c r="A2" s="51"/>
      <c r="B2" s="337" t="s">
        <v>294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</row>
    <row r="3" spans="1:22" ht="20.100000000000001" customHeight="1">
      <c r="A3" s="9"/>
      <c r="B3" s="337" t="s">
        <v>295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</row>
    <row r="4" spans="1:22" ht="20.100000000000001" customHeight="1">
      <c r="A4" s="9"/>
      <c r="B4" s="188" t="s">
        <v>296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</row>
    <row r="5" spans="1:22" ht="20.100000000000001" customHeight="1">
      <c r="A5" s="9"/>
      <c r="B5" s="34"/>
      <c r="C5" s="257" t="str">
        <f>"1. ศึกษาเกณฑ์มาตรฐานคุณภาพการศึกษาของ" &amp; ปก!A29 &amp; " มาตรฐานที่ 1-4"</f>
        <v>1. ศึกษาเกณฑ์มาตรฐานคุณภาพการศึกษาของโรงเรียนศรีสำโรงชนูปถัมภ์ มาตรฐานที่ 1-4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</row>
    <row r="6" spans="1:22" ht="20.100000000000001" customHeight="1">
      <c r="A6" s="9"/>
      <c r="B6" s="34"/>
      <c r="C6" s="257" t="s">
        <v>297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</row>
    <row r="7" spans="1:22" ht="20.100000000000001" customHeight="1">
      <c r="A7" s="9"/>
      <c r="B7" s="101"/>
      <c r="C7" s="338" t="s">
        <v>298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</row>
    <row r="8" spans="1:22" ht="20.100000000000001" customHeight="1">
      <c r="A8" s="9"/>
      <c r="B8" s="101"/>
      <c r="C8" s="338" t="s">
        <v>299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</row>
    <row r="9" spans="1:22" ht="20.100000000000001" customHeight="1">
      <c r="A9" s="9"/>
      <c r="B9" s="101"/>
      <c r="C9" s="339" t="s">
        <v>300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</row>
    <row r="10" spans="1:22" ht="20.100000000000001" customHeight="1">
      <c r="A10" s="9"/>
      <c r="B10" s="101"/>
      <c r="C10" s="339" t="s">
        <v>301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</row>
    <row r="11" spans="1:22" ht="20.100000000000001" customHeight="1">
      <c r="A11" s="9"/>
      <c r="B11" s="101"/>
      <c r="C11" s="339" t="s">
        <v>302</v>
      </c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</row>
    <row r="12" spans="1:22" ht="20.100000000000001" customHeight="1">
      <c r="A12" s="9"/>
      <c r="B12" s="101"/>
      <c r="C12" s="339" t="s">
        <v>303</v>
      </c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</row>
    <row r="13" spans="1:22" ht="20.100000000000001" customHeight="1">
      <c r="A13" s="9"/>
      <c r="B13" s="101"/>
      <c r="C13" s="339" t="s">
        <v>304</v>
      </c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</row>
    <row r="14" spans="1:22" ht="9.9499999999999993" customHeight="1">
      <c r="A14" s="9"/>
      <c r="B14" s="101"/>
      <c r="C14" s="101"/>
      <c r="D14" s="101"/>
      <c r="E14" s="101"/>
      <c r="F14" s="101"/>
      <c r="G14" s="101"/>
      <c r="H14" s="103"/>
      <c r="I14" s="103"/>
      <c r="J14" s="103"/>
      <c r="K14" s="103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2" ht="20.100000000000001" customHeight="1">
      <c r="A15" s="9"/>
      <c r="B15" s="188" t="s">
        <v>305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1:22" ht="9.9499999999999993" customHeight="1">
      <c r="A16" s="9"/>
      <c r="B16" s="101"/>
      <c r="C16" s="101"/>
      <c r="D16" s="101"/>
      <c r="E16" s="101"/>
      <c r="F16" s="101"/>
      <c r="G16" s="101"/>
      <c r="H16" s="103"/>
      <c r="I16" s="103"/>
      <c r="J16" s="103"/>
      <c r="K16" s="103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2" ht="39.950000000000003" customHeight="1">
      <c r="A17" s="9"/>
      <c r="B17" s="189" t="s">
        <v>306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340" t="s">
        <v>307</v>
      </c>
      <c r="S17" s="340"/>
      <c r="T17" s="340"/>
      <c r="U17" s="340"/>
      <c r="V17" s="340"/>
    </row>
    <row r="18" spans="1:22" ht="20.100000000000001" customHeight="1">
      <c r="A18" s="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04">
        <v>5</v>
      </c>
      <c r="S18" s="104">
        <v>4</v>
      </c>
      <c r="T18" s="104">
        <v>3</v>
      </c>
      <c r="U18" s="104">
        <v>2</v>
      </c>
      <c r="V18" s="104">
        <v>1</v>
      </c>
    </row>
    <row r="19" spans="1:22" ht="30" customHeight="1">
      <c r="A19" s="9"/>
      <c r="B19" s="341" t="s">
        <v>308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107"/>
      <c r="S19" s="107" t="s">
        <v>37</v>
      </c>
      <c r="T19" s="107"/>
      <c r="U19" s="107"/>
      <c r="V19" s="107"/>
    </row>
    <row r="20" spans="1:22" ht="30" customHeight="1">
      <c r="A20" s="9"/>
      <c r="B20" s="341" t="s">
        <v>309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107"/>
      <c r="S20" s="107"/>
      <c r="T20" s="107"/>
      <c r="U20" s="107" t="s">
        <v>37</v>
      </c>
      <c r="V20" s="107"/>
    </row>
    <row r="21" spans="1:22" ht="39.950000000000003" customHeight="1">
      <c r="A21" s="9"/>
      <c r="B21" s="336" t="s">
        <v>314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107"/>
      <c r="S21" s="107"/>
      <c r="T21" s="107" t="s">
        <v>37</v>
      </c>
      <c r="U21" s="107"/>
      <c r="V21" s="107"/>
    </row>
    <row r="22" spans="1:22" ht="39.950000000000003" customHeight="1">
      <c r="A22" s="9"/>
      <c r="B22" s="336" t="s">
        <v>315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107"/>
      <c r="S22" s="107" t="s">
        <v>37</v>
      </c>
      <c r="T22" s="107"/>
      <c r="U22" s="107"/>
      <c r="V22" s="107"/>
    </row>
    <row r="23" spans="1:22" ht="30" customHeight="1">
      <c r="A23" s="9"/>
      <c r="B23" s="336" t="s">
        <v>310</v>
      </c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107"/>
      <c r="S23" s="107" t="s">
        <v>37</v>
      </c>
      <c r="T23" s="107"/>
      <c r="U23" s="107"/>
      <c r="V23" s="107"/>
    </row>
    <row r="24" spans="1:22" ht="30" customHeight="1">
      <c r="A24" s="9"/>
      <c r="B24" s="336" t="s">
        <v>311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107"/>
      <c r="S24" s="107" t="s">
        <v>37</v>
      </c>
      <c r="T24" s="107"/>
      <c r="U24" s="107"/>
      <c r="V24" s="107"/>
    </row>
    <row r="25" spans="1:22" ht="30" customHeight="1">
      <c r="A25" s="9"/>
      <c r="B25" s="336" t="s">
        <v>464</v>
      </c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107"/>
      <c r="S25" s="107"/>
      <c r="T25" s="107" t="s">
        <v>37</v>
      </c>
      <c r="U25" s="107"/>
      <c r="V25" s="107"/>
    </row>
    <row r="26" spans="1:22" ht="39.950000000000003" customHeight="1">
      <c r="A26" s="9"/>
      <c r="B26" s="336" t="s">
        <v>313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107"/>
      <c r="S26" s="107" t="s">
        <v>37</v>
      </c>
      <c r="T26" s="107"/>
      <c r="U26" s="107"/>
      <c r="V26" s="107"/>
    </row>
    <row r="27" spans="1:22" ht="39.950000000000003" customHeight="1">
      <c r="A27" s="9"/>
      <c r="B27" s="336" t="s">
        <v>312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107"/>
      <c r="S27" s="107" t="s">
        <v>37</v>
      </c>
      <c r="T27" s="107"/>
      <c r="U27" s="107"/>
      <c r="V27" s="107"/>
    </row>
    <row r="28" spans="1:22" ht="20.100000000000001" customHeight="1">
      <c r="A28" s="9"/>
      <c r="B28" s="101"/>
      <c r="C28" s="101"/>
      <c r="D28" s="101"/>
      <c r="E28" s="101"/>
      <c r="F28" s="101"/>
      <c r="G28" s="101"/>
      <c r="H28" s="103"/>
      <c r="I28" s="103"/>
      <c r="J28" s="103"/>
      <c r="K28" s="103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:22" ht="20.100000000000001" customHeight="1">
      <c r="A29" s="9"/>
      <c r="B29" s="101"/>
      <c r="C29" s="101"/>
      <c r="D29" s="101"/>
      <c r="E29" s="101"/>
      <c r="F29" s="101"/>
      <c r="G29" s="101"/>
      <c r="H29" s="103"/>
      <c r="I29" s="103"/>
      <c r="J29" s="103"/>
      <c r="K29" s="103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100000000000001" customHeight="1">
      <c r="A30" s="9"/>
      <c r="B30" s="101"/>
      <c r="C30" s="101"/>
      <c r="D30" s="101"/>
      <c r="E30" s="101"/>
      <c r="F30" s="101"/>
      <c r="G30" s="101"/>
      <c r="H30" s="103"/>
      <c r="I30" s="103"/>
      <c r="J30" s="103"/>
      <c r="K30" s="103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</sheetData>
  <mergeCells count="24">
    <mergeCell ref="B22:Q22"/>
    <mergeCell ref="B23:Q23"/>
    <mergeCell ref="B24:Q24"/>
    <mergeCell ref="B2:V2"/>
    <mergeCell ref="C8:V8"/>
    <mergeCell ref="C9:V9"/>
    <mergeCell ref="C10:V10"/>
    <mergeCell ref="C11:V11"/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R19:V27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9" zoomScaleNormal="100" workbookViewId="0">
      <selection activeCell="L23" sqref="L23:V23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14</v>
      </c>
    </row>
    <row r="2" spans="1:22" ht="20.100000000000001" customHeight="1">
      <c r="A2" s="51"/>
      <c r="B2" s="337" t="s">
        <v>294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</row>
    <row r="3" spans="1:22" ht="20.100000000000001" customHeight="1">
      <c r="A3" s="9"/>
      <c r="B3" s="337" t="s">
        <v>295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</row>
    <row r="4" spans="1:22" ht="9.9499999999999993" customHeight="1">
      <c r="A4" s="9"/>
      <c r="B4" s="101"/>
      <c r="C4" s="101"/>
      <c r="D4" s="101"/>
      <c r="E4" s="101"/>
      <c r="F4" s="101"/>
      <c r="G4" s="101"/>
      <c r="H4" s="103"/>
      <c r="I4" s="103"/>
      <c r="J4" s="103"/>
      <c r="K4" s="103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39.950000000000003" customHeight="1">
      <c r="A5" s="9"/>
      <c r="B5" s="189" t="s">
        <v>306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340" t="s">
        <v>307</v>
      </c>
      <c r="S5" s="340"/>
      <c r="T5" s="340"/>
      <c r="U5" s="340"/>
      <c r="V5" s="340"/>
    </row>
    <row r="6" spans="1:22" ht="20.100000000000001" customHeight="1">
      <c r="A6" s="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04">
        <v>5</v>
      </c>
      <c r="S6" s="104">
        <v>4</v>
      </c>
      <c r="T6" s="104">
        <v>3</v>
      </c>
      <c r="U6" s="104">
        <v>2</v>
      </c>
      <c r="V6" s="104">
        <v>1</v>
      </c>
    </row>
    <row r="7" spans="1:22" ht="39.950000000000003" customHeight="1">
      <c r="A7" s="9"/>
      <c r="B7" s="336" t="s">
        <v>318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107" t="s">
        <v>37</v>
      </c>
      <c r="S7" s="107"/>
      <c r="T7" s="107"/>
      <c r="U7" s="107"/>
      <c r="V7" s="107"/>
    </row>
    <row r="8" spans="1:22" ht="30" customHeight="1">
      <c r="A8" s="9"/>
      <c r="B8" s="341" t="s">
        <v>316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107"/>
      <c r="S8" s="107" t="s">
        <v>37</v>
      </c>
      <c r="T8" s="107"/>
      <c r="U8" s="107"/>
      <c r="V8" s="107"/>
    </row>
    <row r="9" spans="1:22" ht="30" customHeight="1">
      <c r="A9" s="9"/>
      <c r="B9" s="336" t="s">
        <v>317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107"/>
      <c r="S9" s="107" t="s">
        <v>37</v>
      </c>
      <c r="T9" s="107"/>
      <c r="U9" s="107"/>
      <c r="V9" s="107"/>
    </row>
    <row r="10" spans="1:22" ht="30" customHeight="1">
      <c r="A10" s="9"/>
      <c r="B10" s="336" t="s">
        <v>319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107"/>
      <c r="S10" s="107" t="s">
        <v>37</v>
      </c>
      <c r="T10" s="107"/>
      <c r="U10" s="107"/>
      <c r="V10" s="107"/>
    </row>
    <row r="11" spans="1:22" ht="30" customHeight="1">
      <c r="A11" s="9"/>
      <c r="B11" s="336" t="s">
        <v>320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107"/>
      <c r="S11" s="107" t="s">
        <v>37</v>
      </c>
      <c r="T11" s="107"/>
      <c r="U11" s="107"/>
      <c r="V11" s="107"/>
    </row>
    <row r="12" spans="1:22" ht="30" customHeight="1">
      <c r="A12" s="9"/>
      <c r="B12" s="336" t="s">
        <v>321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107"/>
      <c r="S12" s="107" t="s">
        <v>37</v>
      </c>
      <c r="T12" s="107"/>
      <c r="U12" s="107"/>
      <c r="V12" s="107"/>
    </row>
    <row r="13" spans="1:22" ht="30" customHeight="1">
      <c r="A13" s="9"/>
      <c r="B13" s="336" t="s">
        <v>322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107" t="s">
        <v>37</v>
      </c>
      <c r="S13" s="107"/>
      <c r="T13" s="107"/>
      <c r="U13" s="107"/>
      <c r="V13" s="107"/>
    </row>
    <row r="14" spans="1:22" ht="30" customHeight="1">
      <c r="A14" s="9"/>
      <c r="B14" s="345" t="s">
        <v>72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106">
        <f>COUNTIF('13'!R19:R27,"P")+COUNTIF('14'!R7:R13,"P")</f>
        <v>2</v>
      </c>
      <c r="S14" s="106">
        <f>COUNTIF('13'!S19:S27,"P")+COUNTIF('14'!S7:S13,"P")</f>
        <v>11</v>
      </c>
      <c r="T14" s="106">
        <f>COUNTIF('13'!T19:T27,"P")+COUNTIF('14'!T7:T13,"P")</f>
        <v>2</v>
      </c>
      <c r="U14" s="106">
        <f>COUNTIF('13'!U19:U27,"P")+COUNTIF('14'!U7:U13,"P")</f>
        <v>1</v>
      </c>
      <c r="V14" s="106">
        <f>COUNTIF('13'!V19:V27,"P")+COUNTIF('14'!V7:V13,"P")</f>
        <v>0</v>
      </c>
    </row>
    <row r="15" spans="1:22" ht="5.0999999999999996" customHeight="1">
      <c r="A15" s="9"/>
      <c r="B15" s="101"/>
      <c r="C15" s="101"/>
      <c r="D15" s="101"/>
      <c r="E15" s="101"/>
      <c r="F15" s="101"/>
      <c r="G15" s="101"/>
      <c r="H15" s="103"/>
      <c r="I15" s="103"/>
      <c r="J15" s="103"/>
      <c r="K15" s="103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1:22" ht="24" customHeight="1">
      <c r="A16" s="9"/>
      <c r="B16" s="346" t="s">
        <v>323</v>
      </c>
      <c r="C16" s="346"/>
      <c r="D16" s="346"/>
      <c r="E16" s="346"/>
      <c r="F16" s="346"/>
      <c r="G16" s="346"/>
      <c r="H16" s="346"/>
      <c r="I16" s="346"/>
      <c r="J16" s="346"/>
      <c r="K16" s="178" t="s">
        <v>301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02"/>
    </row>
    <row r="17" spans="1:22" ht="5.0999999999999996" customHeight="1">
      <c r="A17" s="9"/>
      <c r="B17" s="101"/>
      <c r="C17" s="101"/>
      <c r="D17" s="101"/>
      <c r="E17" s="101"/>
      <c r="F17" s="101"/>
      <c r="G17" s="101"/>
      <c r="H17" s="103"/>
      <c r="I17" s="103"/>
      <c r="J17" s="103"/>
      <c r="K17" s="103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20.100000000000001" customHeight="1">
      <c r="A18" s="9"/>
      <c r="B18" s="189" t="s">
        <v>324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 t="s">
        <v>325</v>
      </c>
      <c r="M18" s="189"/>
      <c r="N18" s="189"/>
      <c r="O18" s="189"/>
      <c r="P18" s="189"/>
      <c r="Q18" s="189"/>
      <c r="R18" s="189"/>
      <c r="S18" s="189"/>
      <c r="T18" s="189"/>
      <c r="U18" s="189"/>
      <c r="V18" s="189"/>
    </row>
    <row r="19" spans="1:22" ht="20.100000000000001" customHeight="1">
      <c r="A19" s="9"/>
      <c r="B19" s="342" t="s">
        <v>328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3" t="s">
        <v>326</v>
      </c>
      <c r="M19" s="343"/>
      <c r="N19" s="343"/>
      <c r="O19" s="343"/>
      <c r="P19" s="343"/>
      <c r="Q19" s="343"/>
      <c r="R19" s="343"/>
      <c r="S19" s="343"/>
      <c r="T19" s="343"/>
      <c r="U19" s="343"/>
      <c r="V19" s="343"/>
    </row>
    <row r="20" spans="1:22" ht="20.100000000000001" customHeight="1">
      <c r="A20" s="9"/>
      <c r="B20" s="342" t="s">
        <v>469</v>
      </c>
      <c r="C20" s="342"/>
      <c r="D20" s="342"/>
      <c r="E20" s="342"/>
      <c r="F20" s="342"/>
      <c r="G20" s="342"/>
      <c r="H20" s="342"/>
      <c r="I20" s="342"/>
      <c r="J20" s="342"/>
      <c r="K20" s="342"/>
      <c r="L20" s="344" t="s">
        <v>331</v>
      </c>
      <c r="M20" s="344"/>
      <c r="N20" s="344"/>
      <c r="O20" s="344"/>
      <c r="P20" s="344"/>
      <c r="Q20" s="344"/>
      <c r="R20" s="344"/>
      <c r="S20" s="344"/>
      <c r="T20" s="344"/>
      <c r="U20" s="344"/>
      <c r="V20" s="344"/>
    </row>
    <row r="21" spans="1:22" ht="20.100000000000001" customHeight="1">
      <c r="A21" s="9"/>
      <c r="B21" s="342" t="s">
        <v>465</v>
      </c>
      <c r="C21" s="342"/>
      <c r="D21" s="342"/>
      <c r="E21" s="342"/>
      <c r="F21" s="342"/>
      <c r="G21" s="342"/>
      <c r="H21" s="342"/>
      <c r="I21" s="342"/>
      <c r="J21" s="342"/>
      <c r="K21" s="342"/>
      <c r="L21" s="344" t="s">
        <v>473</v>
      </c>
      <c r="M21" s="344"/>
      <c r="N21" s="344"/>
      <c r="O21" s="344"/>
      <c r="P21" s="344"/>
      <c r="Q21" s="344"/>
      <c r="R21" s="344"/>
      <c r="S21" s="344"/>
      <c r="T21" s="344"/>
      <c r="U21" s="344"/>
      <c r="V21" s="344"/>
    </row>
    <row r="22" spans="1:22" ht="20.100000000000001" customHeight="1">
      <c r="A22" s="9"/>
      <c r="B22" s="342" t="s">
        <v>466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4" t="s">
        <v>474</v>
      </c>
      <c r="M22" s="344"/>
      <c r="N22" s="344"/>
      <c r="O22" s="344"/>
      <c r="P22" s="344"/>
      <c r="Q22" s="344"/>
      <c r="R22" s="344"/>
      <c r="S22" s="344"/>
      <c r="T22" s="344"/>
      <c r="U22" s="344"/>
      <c r="V22" s="344"/>
    </row>
    <row r="23" spans="1:22" ht="20.100000000000001" customHeight="1">
      <c r="A23" s="9"/>
      <c r="B23" s="342" t="s">
        <v>329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</row>
    <row r="24" spans="1:22" ht="20.100000000000001" customHeight="1">
      <c r="A24" s="9"/>
      <c r="B24" s="347" t="s">
        <v>467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</row>
    <row r="25" spans="1:22" ht="20.100000000000001" customHeight="1">
      <c r="A25" s="9"/>
      <c r="B25" s="347" t="s">
        <v>468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</row>
    <row r="26" spans="1:22" ht="20.100000000000001" customHeight="1">
      <c r="A26" s="9"/>
      <c r="B26" s="347" t="s">
        <v>470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</row>
    <row r="27" spans="1:22" ht="20.100000000000001" customHeight="1">
      <c r="A27" s="9"/>
      <c r="B27" s="347" t="s">
        <v>471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3" t="s">
        <v>327</v>
      </c>
      <c r="M27" s="343"/>
      <c r="N27" s="343"/>
      <c r="O27" s="343"/>
      <c r="P27" s="343"/>
      <c r="Q27" s="343"/>
      <c r="R27" s="343"/>
      <c r="S27" s="343"/>
      <c r="T27" s="343"/>
      <c r="U27" s="343"/>
      <c r="V27" s="343"/>
    </row>
    <row r="28" spans="1:22" ht="20.100000000000001" customHeight="1">
      <c r="A28" s="9"/>
      <c r="B28" s="347" t="s">
        <v>472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4" t="s">
        <v>332</v>
      </c>
      <c r="M28" s="344"/>
      <c r="N28" s="344"/>
      <c r="O28" s="344"/>
      <c r="P28" s="344"/>
      <c r="Q28" s="344"/>
      <c r="R28" s="344"/>
      <c r="S28" s="344"/>
      <c r="T28" s="344"/>
      <c r="U28" s="344"/>
      <c r="V28" s="344"/>
    </row>
    <row r="29" spans="1:22" ht="20.100000000000001" customHeight="1">
      <c r="A29" s="9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4" t="s">
        <v>330</v>
      </c>
      <c r="M29" s="344"/>
      <c r="N29" s="344"/>
      <c r="O29" s="344"/>
      <c r="P29" s="344"/>
      <c r="Q29" s="344"/>
      <c r="R29" s="344"/>
      <c r="S29" s="344"/>
      <c r="T29" s="344"/>
      <c r="U29" s="344"/>
      <c r="V29" s="344"/>
    </row>
    <row r="30" spans="1:22" ht="20.100000000000001" customHeight="1">
      <c r="A30" s="9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</row>
    <row r="31" spans="1:22" ht="20.100000000000001" customHeight="1">
      <c r="A31" s="9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</row>
    <row r="32" spans="1:22" ht="20.100000000000001" customHeight="1">
      <c r="A32" s="9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</row>
  </sheetData>
  <mergeCells count="44">
    <mergeCell ref="B32:K32"/>
    <mergeCell ref="L32:V32"/>
    <mergeCell ref="B25:K25"/>
    <mergeCell ref="L25:V25"/>
    <mergeCell ref="B28:K28"/>
    <mergeCell ref="L28:V28"/>
    <mergeCell ref="B29:K29"/>
    <mergeCell ref="L29:V29"/>
    <mergeCell ref="B30:K30"/>
    <mergeCell ref="L30:V30"/>
    <mergeCell ref="B26:K26"/>
    <mergeCell ref="L26:V26"/>
    <mergeCell ref="B27:K27"/>
    <mergeCell ref="L27:V27"/>
    <mergeCell ref="B31:K31"/>
    <mergeCell ref="L31:V31"/>
    <mergeCell ref="B22:K22"/>
    <mergeCell ref="L22:V22"/>
    <mergeCell ref="B23:K23"/>
    <mergeCell ref="L23:V23"/>
    <mergeCell ref="B24:K24"/>
    <mergeCell ref="L24:V24"/>
    <mergeCell ref="B14:Q14"/>
    <mergeCell ref="B16:J16"/>
    <mergeCell ref="K16:U16"/>
    <mergeCell ref="B18:K18"/>
    <mergeCell ref="B21:K21"/>
    <mergeCell ref="L21:V21"/>
    <mergeCell ref="B2:V2"/>
    <mergeCell ref="B3:V3"/>
    <mergeCell ref="B19:K19"/>
    <mergeCell ref="L19:V19"/>
    <mergeCell ref="B20:K20"/>
    <mergeCell ref="L20:V20"/>
    <mergeCell ref="B5:Q6"/>
    <mergeCell ref="R5:V5"/>
    <mergeCell ref="B7:Q7"/>
    <mergeCell ref="B8:Q8"/>
    <mergeCell ref="B9:Q9"/>
    <mergeCell ref="L18:V18"/>
    <mergeCell ref="B10:Q10"/>
    <mergeCell ref="B11:Q11"/>
    <mergeCell ref="B12:Q12"/>
    <mergeCell ref="B13:Q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R7:V13</xm:sqref>
        </x14:dataValidation>
        <x14:dataValidation type="list" allowBlank="1" showInputMessage="1" showErrorMessage="1">
          <x14:formula1>
            <xm:f>List!$C$2:$C$6</xm:f>
          </x14:formula1>
          <xm:sqref>K16:U16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16" zoomScaleNormal="100" workbookViewId="0">
      <selection activeCell="L21" sqref="L21:V21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15</v>
      </c>
    </row>
    <row r="2" spans="1:22" ht="20.100000000000001" customHeight="1">
      <c r="A2" s="9"/>
      <c r="B2" s="188" t="s">
        <v>333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9.9499999999999993" customHeight="1">
      <c r="A3" s="9"/>
      <c r="B3" s="101"/>
      <c r="C3" s="101"/>
      <c r="D3" s="101"/>
      <c r="E3" s="101"/>
      <c r="F3" s="101"/>
      <c r="G3" s="101"/>
      <c r="H3" s="103"/>
      <c r="I3" s="103"/>
      <c r="J3" s="103"/>
      <c r="K3" s="103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ht="39.950000000000003" customHeight="1">
      <c r="A4" s="9"/>
      <c r="B4" s="189" t="s">
        <v>306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340" t="s">
        <v>307</v>
      </c>
      <c r="S4" s="340"/>
      <c r="T4" s="340"/>
      <c r="U4" s="340"/>
      <c r="V4" s="340"/>
    </row>
    <row r="5" spans="1:22" ht="20.100000000000001" customHeight="1">
      <c r="A5" s="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04">
        <v>5</v>
      </c>
      <c r="S5" s="104">
        <v>4</v>
      </c>
      <c r="T5" s="104">
        <v>3</v>
      </c>
      <c r="U5" s="104">
        <v>2</v>
      </c>
      <c r="V5" s="104">
        <v>1</v>
      </c>
    </row>
    <row r="6" spans="1:22" ht="39.950000000000003" customHeight="1">
      <c r="A6" s="9"/>
      <c r="B6" s="336" t="s">
        <v>334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107"/>
      <c r="S6" s="107" t="s">
        <v>37</v>
      </c>
      <c r="T6" s="107"/>
      <c r="U6" s="107"/>
      <c r="V6" s="107"/>
    </row>
    <row r="7" spans="1:22" ht="39.950000000000003" customHeight="1">
      <c r="A7" s="9"/>
      <c r="B7" s="336" t="s">
        <v>335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107"/>
      <c r="S7" s="107" t="s">
        <v>37</v>
      </c>
      <c r="T7" s="107"/>
      <c r="U7" s="107"/>
      <c r="V7" s="107"/>
    </row>
    <row r="8" spans="1:22" ht="39.950000000000003" customHeight="1">
      <c r="A8" s="9"/>
      <c r="B8" s="336" t="s">
        <v>336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107"/>
      <c r="S8" s="107" t="s">
        <v>37</v>
      </c>
      <c r="T8" s="107"/>
      <c r="U8" s="107"/>
      <c r="V8" s="107"/>
    </row>
    <row r="9" spans="1:22" ht="39.950000000000003" customHeight="1">
      <c r="A9" s="9"/>
      <c r="B9" s="336" t="s">
        <v>337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107"/>
      <c r="S9" s="107"/>
      <c r="T9" s="107" t="s">
        <v>37</v>
      </c>
      <c r="U9" s="107"/>
      <c r="V9" s="107"/>
    </row>
    <row r="10" spans="1:22" ht="39.950000000000003" customHeight="1">
      <c r="A10" s="9"/>
      <c r="B10" s="336" t="s">
        <v>338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107"/>
      <c r="S10" s="107"/>
      <c r="T10" s="107" t="s">
        <v>37</v>
      </c>
      <c r="U10" s="107"/>
      <c r="V10" s="107"/>
    </row>
    <row r="11" spans="1:22" ht="39.950000000000003" customHeight="1">
      <c r="A11" s="9"/>
      <c r="B11" s="336" t="s">
        <v>339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107"/>
      <c r="S11" s="107" t="s">
        <v>37</v>
      </c>
      <c r="T11" s="107"/>
      <c r="U11" s="107"/>
      <c r="V11" s="107"/>
    </row>
    <row r="12" spans="1:22" ht="39.950000000000003" customHeight="1">
      <c r="A12" s="9"/>
      <c r="B12" s="336" t="s">
        <v>340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107"/>
      <c r="S12" s="107" t="s">
        <v>37</v>
      </c>
      <c r="T12" s="107"/>
      <c r="U12" s="107"/>
      <c r="V12" s="107"/>
    </row>
    <row r="13" spans="1:22" ht="20.100000000000001" customHeight="1">
      <c r="A13" s="9"/>
      <c r="B13" s="340" t="s">
        <v>72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106">
        <f>COUNTIF(R6:R12,"P")</f>
        <v>0</v>
      </c>
      <c r="S13" s="106">
        <f t="shared" ref="S13:V13" si="0">COUNTIF(S6:S12,"P")</f>
        <v>5</v>
      </c>
      <c r="T13" s="106">
        <f t="shared" si="0"/>
        <v>2</v>
      </c>
      <c r="U13" s="106">
        <f t="shared" si="0"/>
        <v>0</v>
      </c>
      <c r="V13" s="106">
        <f t="shared" si="0"/>
        <v>0</v>
      </c>
    </row>
    <row r="14" spans="1:22" ht="5.0999999999999996" customHeight="1">
      <c r="A14" s="9"/>
      <c r="B14" s="101"/>
      <c r="C14" s="101"/>
      <c r="D14" s="101"/>
      <c r="E14" s="101"/>
      <c r="F14" s="101"/>
      <c r="G14" s="101"/>
      <c r="H14" s="103"/>
      <c r="I14" s="103"/>
      <c r="J14" s="103"/>
      <c r="K14" s="103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2" ht="24" customHeight="1">
      <c r="A15" s="9"/>
      <c r="B15" s="346" t="s">
        <v>341</v>
      </c>
      <c r="C15" s="346"/>
      <c r="D15" s="346"/>
      <c r="E15" s="346"/>
      <c r="F15" s="346"/>
      <c r="G15" s="346"/>
      <c r="H15" s="346"/>
      <c r="I15" s="346"/>
      <c r="J15" s="346"/>
      <c r="K15" s="178" t="s">
        <v>301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02"/>
    </row>
    <row r="16" spans="1:22" ht="5.0999999999999996" customHeight="1">
      <c r="A16" s="9"/>
      <c r="B16" s="105"/>
      <c r="C16" s="105"/>
      <c r="D16" s="105"/>
      <c r="E16" s="105"/>
      <c r="F16" s="105"/>
      <c r="G16" s="105"/>
      <c r="H16" s="105"/>
      <c r="I16" s="105"/>
      <c r="J16" s="105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2"/>
    </row>
    <row r="17" spans="1:22" ht="20.100000000000001" customHeight="1">
      <c r="A17" s="9"/>
      <c r="B17" s="189" t="s">
        <v>324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 t="s">
        <v>325</v>
      </c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20.100000000000001" customHeight="1">
      <c r="A18" s="9"/>
      <c r="B18" s="342" t="s">
        <v>342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3" t="s">
        <v>326</v>
      </c>
      <c r="M18" s="343"/>
      <c r="N18" s="343"/>
      <c r="O18" s="343"/>
      <c r="P18" s="343"/>
      <c r="Q18" s="343"/>
      <c r="R18" s="343"/>
      <c r="S18" s="343"/>
      <c r="T18" s="343"/>
      <c r="U18" s="343"/>
      <c r="V18" s="343"/>
    </row>
    <row r="19" spans="1:22" ht="20.100000000000001" customHeight="1">
      <c r="A19" s="36"/>
      <c r="B19" s="342" t="s">
        <v>343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4" t="s">
        <v>475</v>
      </c>
      <c r="M19" s="344"/>
      <c r="N19" s="344"/>
      <c r="O19" s="344"/>
      <c r="P19" s="344"/>
      <c r="Q19" s="344"/>
      <c r="R19" s="344"/>
      <c r="S19" s="344"/>
      <c r="T19" s="344"/>
      <c r="U19" s="344"/>
      <c r="V19" s="344"/>
    </row>
    <row r="20" spans="1:22" ht="20.100000000000001" customHeight="1">
      <c r="A20" s="36"/>
      <c r="B20" s="342" t="s">
        <v>344</v>
      </c>
      <c r="C20" s="342"/>
      <c r="D20" s="342"/>
      <c r="E20" s="342"/>
      <c r="F20" s="342"/>
      <c r="G20" s="342"/>
      <c r="H20" s="342"/>
      <c r="I20" s="342"/>
      <c r="J20" s="342"/>
      <c r="K20" s="342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</row>
    <row r="21" spans="1:22" ht="20.100000000000001" customHeight="1">
      <c r="A21" s="36"/>
      <c r="B21" s="347" t="s">
        <v>476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</row>
    <row r="22" spans="1:22" ht="20.100000000000001" customHeight="1">
      <c r="A22" s="36"/>
      <c r="B22" s="347" t="s">
        <v>477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</row>
    <row r="23" spans="1:22" ht="20.100000000000001" customHeight="1">
      <c r="A23" s="36"/>
      <c r="B23" s="347" t="s">
        <v>478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</row>
    <row r="24" spans="1:22" ht="20.100000000000001" customHeight="1">
      <c r="A24" s="36"/>
      <c r="B24" s="351"/>
      <c r="C24" s="352"/>
      <c r="D24" s="352"/>
      <c r="E24" s="352"/>
      <c r="F24" s="352"/>
      <c r="G24" s="352"/>
      <c r="H24" s="352"/>
      <c r="I24" s="352"/>
      <c r="J24" s="352"/>
      <c r="K24" s="353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50"/>
    </row>
    <row r="25" spans="1:22" ht="20.100000000000001" customHeight="1">
      <c r="A25" s="36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3" t="s">
        <v>327</v>
      </c>
      <c r="M25" s="343"/>
      <c r="N25" s="343"/>
      <c r="O25" s="343"/>
      <c r="P25" s="343"/>
      <c r="Q25" s="343"/>
      <c r="R25" s="343"/>
      <c r="S25" s="343"/>
      <c r="T25" s="343"/>
      <c r="U25" s="343"/>
      <c r="V25" s="343"/>
    </row>
    <row r="26" spans="1:22" ht="20.100000000000001" customHeight="1">
      <c r="A26" s="36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4" t="s">
        <v>479</v>
      </c>
      <c r="M26" s="344"/>
      <c r="N26" s="344"/>
      <c r="O26" s="344"/>
      <c r="P26" s="344"/>
      <c r="Q26" s="344"/>
      <c r="R26" s="344"/>
      <c r="S26" s="344"/>
      <c r="T26" s="344"/>
      <c r="U26" s="344"/>
      <c r="V26" s="344"/>
    </row>
    <row r="27" spans="1:22" ht="20.100000000000001" customHeight="1">
      <c r="A27" s="36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4" t="s">
        <v>480</v>
      </c>
      <c r="M27" s="344"/>
      <c r="N27" s="344"/>
      <c r="O27" s="344"/>
      <c r="P27" s="344"/>
      <c r="Q27" s="344"/>
      <c r="R27" s="344"/>
      <c r="S27" s="344"/>
      <c r="T27" s="344"/>
      <c r="U27" s="344"/>
      <c r="V27" s="344"/>
    </row>
    <row r="28" spans="1:22" ht="20.100000000000001" customHeight="1">
      <c r="A28" s="36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</row>
    <row r="29" spans="1:22" ht="18" customHeight="1">
      <c r="A29" s="36"/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</row>
    <row r="30" spans="1:22" ht="20.100000000000001" customHeight="1">
      <c r="A30" s="36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</row>
  </sheetData>
  <mergeCells count="41">
    <mergeCell ref="L24:V24"/>
    <mergeCell ref="B24:K24"/>
    <mergeCell ref="B23:K23"/>
    <mergeCell ref="L23:V23"/>
    <mergeCell ref="B28:K28"/>
    <mergeCell ref="L28:V28"/>
    <mergeCell ref="B29:K29"/>
    <mergeCell ref="L29:V29"/>
    <mergeCell ref="B30:K30"/>
    <mergeCell ref="L30:V30"/>
    <mergeCell ref="B25:K25"/>
    <mergeCell ref="L25:V25"/>
    <mergeCell ref="B26:K26"/>
    <mergeCell ref="L26:V26"/>
    <mergeCell ref="B27:K27"/>
    <mergeCell ref="L27:V27"/>
    <mergeCell ref="B22:K22"/>
    <mergeCell ref="L22:V22"/>
    <mergeCell ref="B19:K19"/>
    <mergeCell ref="L19:V19"/>
    <mergeCell ref="B20:K20"/>
    <mergeCell ref="L20:V20"/>
    <mergeCell ref="B21:K21"/>
    <mergeCell ref="L21:V21"/>
    <mergeCell ref="B15:J15"/>
    <mergeCell ref="K15:U15"/>
    <mergeCell ref="B17:K17"/>
    <mergeCell ref="L17:V17"/>
    <mergeCell ref="B18:K18"/>
    <mergeCell ref="L18:V18"/>
    <mergeCell ref="B9:Q9"/>
    <mergeCell ref="B10:Q10"/>
    <mergeCell ref="B11:Q11"/>
    <mergeCell ref="B12:Q12"/>
    <mergeCell ref="B13:Q13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R6:V12</xm:sqref>
        </x14:dataValidation>
        <x14:dataValidation type="list" allowBlank="1" showInputMessage="1" showErrorMessage="1">
          <x14:formula1>
            <xm:f>List!$C$2:$C$6</xm:f>
          </x14:formula1>
          <xm:sqref>K15:U16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2" zoomScaleNormal="100" workbookViewId="0">
      <selection activeCell="L32" sqref="L32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16</v>
      </c>
    </row>
    <row r="2" spans="1:22" ht="20.100000000000001" customHeight="1">
      <c r="A2" s="9"/>
      <c r="B2" s="188" t="s">
        <v>345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9.9499999999999993" customHeight="1">
      <c r="A3" s="9"/>
      <c r="B3" s="101"/>
      <c r="C3" s="101"/>
      <c r="D3" s="101"/>
      <c r="E3" s="101"/>
      <c r="F3" s="101"/>
      <c r="G3" s="101"/>
      <c r="H3" s="103"/>
      <c r="I3" s="103"/>
      <c r="J3" s="103"/>
      <c r="K3" s="103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ht="39.950000000000003" customHeight="1">
      <c r="A4" s="9"/>
      <c r="B4" s="189" t="s">
        <v>306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340" t="s">
        <v>307</v>
      </c>
      <c r="S4" s="340"/>
      <c r="T4" s="340"/>
      <c r="U4" s="340"/>
      <c r="V4" s="340"/>
    </row>
    <row r="5" spans="1:22" ht="20.100000000000001" customHeight="1">
      <c r="A5" s="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04">
        <v>5</v>
      </c>
      <c r="S5" s="104">
        <v>4</v>
      </c>
      <c r="T5" s="104">
        <v>3</v>
      </c>
      <c r="U5" s="104">
        <v>2</v>
      </c>
      <c r="V5" s="104">
        <v>1</v>
      </c>
    </row>
    <row r="6" spans="1:22" ht="39.950000000000003" customHeight="1">
      <c r="A6" s="9"/>
      <c r="B6" s="336" t="s">
        <v>346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107"/>
      <c r="S6" s="107" t="s">
        <v>37</v>
      </c>
      <c r="T6" s="107"/>
      <c r="U6" s="107"/>
      <c r="V6" s="107"/>
    </row>
    <row r="7" spans="1:22" ht="39.950000000000003" customHeight="1">
      <c r="A7" s="9"/>
      <c r="B7" s="336" t="s">
        <v>347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107"/>
      <c r="S7" s="107" t="s">
        <v>37</v>
      </c>
      <c r="T7" s="107"/>
      <c r="U7" s="107"/>
      <c r="V7" s="107"/>
    </row>
    <row r="8" spans="1:22" ht="39.950000000000003" customHeight="1">
      <c r="A8" s="9"/>
      <c r="B8" s="336" t="s">
        <v>348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107"/>
      <c r="S8" s="107" t="s">
        <v>37</v>
      </c>
      <c r="T8" s="107"/>
      <c r="U8" s="107"/>
      <c r="V8" s="107"/>
    </row>
    <row r="9" spans="1:22" ht="20.100000000000001" customHeight="1">
      <c r="A9" s="9"/>
      <c r="B9" s="336" t="s">
        <v>349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107"/>
      <c r="S9" s="107"/>
      <c r="T9" s="107" t="s">
        <v>37</v>
      </c>
      <c r="U9" s="107"/>
      <c r="V9" s="107"/>
    </row>
    <row r="10" spans="1:22" ht="20.100000000000001" customHeight="1">
      <c r="A10" s="9"/>
      <c r="B10" s="336" t="s">
        <v>350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107"/>
      <c r="S10" s="107"/>
      <c r="T10" s="107" t="s">
        <v>37</v>
      </c>
      <c r="U10" s="107"/>
      <c r="V10" s="107"/>
    </row>
    <row r="11" spans="1:22" ht="39.950000000000003" customHeight="1">
      <c r="A11" s="9"/>
      <c r="B11" s="336" t="s">
        <v>351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107"/>
      <c r="S11" s="107" t="s">
        <v>37</v>
      </c>
      <c r="T11" s="107"/>
      <c r="U11" s="107"/>
      <c r="V11" s="107"/>
    </row>
    <row r="12" spans="1:22" ht="39.950000000000003" customHeight="1">
      <c r="A12" s="9"/>
      <c r="B12" s="336" t="s">
        <v>352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107"/>
      <c r="S12" s="107"/>
      <c r="T12" s="107" t="s">
        <v>37</v>
      </c>
      <c r="U12" s="107"/>
      <c r="V12" s="107"/>
    </row>
    <row r="13" spans="1:22" ht="20.100000000000001" customHeight="1">
      <c r="A13" s="9"/>
      <c r="B13" s="336" t="s">
        <v>353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107"/>
      <c r="S13" s="107" t="s">
        <v>37</v>
      </c>
      <c r="T13" s="107"/>
      <c r="U13" s="107"/>
      <c r="V13" s="107"/>
    </row>
    <row r="14" spans="1:22" ht="20.100000000000001" customHeight="1">
      <c r="A14" s="9"/>
      <c r="B14" s="336" t="s">
        <v>354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107"/>
      <c r="S14" s="107" t="s">
        <v>37</v>
      </c>
      <c r="T14" s="107"/>
      <c r="U14" s="107"/>
      <c r="V14" s="107"/>
    </row>
    <row r="15" spans="1:22" ht="39.950000000000003" customHeight="1">
      <c r="A15" s="9"/>
      <c r="B15" s="336" t="s">
        <v>355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107"/>
      <c r="S15" s="107" t="s">
        <v>37</v>
      </c>
      <c r="T15" s="107"/>
      <c r="U15" s="107"/>
      <c r="V15" s="107"/>
    </row>
    <row r="16" spans="1:22" ht="20.100000000000001" customHeight="1">
      <c r="A16" s="9"/>
      <c r="B16" s="336" t="s">
        <v>356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107"/>
      <c r="S16" s="107" t="s">
        <v>37</v>
      </c>
      <c r="T16" s="107"/>
      <c r="U16" s="107"/>
      <c r="V16" s="107"/>
    </row>
    <row r="17" spans="1:22" ht="20.100000000000001" customHeight="1">
      <c r="A17" s="9"/>
      <c r="B17" s="336" t="s">
        <v>357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107"/>
      <c r="S17" s="107" t="s">
        <v>37</v>
      </c>
      <c r="T17" s="107"/>
      <c r="U17" s="107"/>
      <c r="V17" s="107"/>
    </row>
    <row r="18" spans="1:22" ht="20.100000000000001" customHeight="1">
      <c r="A18" s="9"/>
      <c r="B18" s="340" t="s">
        <v>72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106">
        <f>COUNTIF(R6:R17,"P")</f>
        <v>0</v>
      </c>
      <c r="S18" s="106">
        <f t="shared" ref="S18:V18" si="0">COUNTIF(S6:S17,"P")</f>
        <v>9</v>
      </c>
      <c r="T18" s="106">
        <f t="shared" si="0"/>
        <v>3</v>
      </c>
      <c r="U18" s="106">
        <f t="shared" si="0"/>
        <v>0</v>
      </c>
      <c r="V18" s="106">
        <f t="shared" si="0"/>
        <v>0</v>
      </c>
    </row>
    <row r="19" spans="1:22" ht="5.0999999999999996" customHeight="1">
      <c r="A19" s="9"/>
      <c r="B19" s="101"/>
      <c r="C19" s="101"/>
      <c r="D19" s="101"/>
      <c r="E19" s="101"/>
      <c r="F19" s="101"/>
      <c r="G19" s="101"/>
      <c r="H19" s="103"/>
      <c r="I19" s="103"/>
      <c r="J19" s="103"/>
      <c r="K19" s="103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2" ht="24" customHeight="1">
      <c r="A20" s="9"/>
      <c r="B20" s="346" t="s">
        <v>362</v>
      </c>
      <c r="C20" s="346"/>
      <c r="D20" s="346"/>
      <c r="E20" s="346"/>
      <c r="F20" s="346"/>
      <c r="G20" s="346"/>
      <c r="H20" s="346"/>
      <c r="I20" s="346"/>
      <c r="J20" s="346"/>
      <c r="K20" s="178" t="s">
        <v>301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02"/>
    </row>
    <row r="21" spans="1:22" ht="5.0999999999999996" customHeight="1">
      <c r="A21" s="9"/>
      <c r="B21" s="105"/>
      <c r="C21" s="105"/>
      <c r="D21" s="105"/>
      <c r="E21" s="105"/>
      <c r="F21" s="105"/>
      <c r="G21" s="105"/>
      <c r="H21" s="105"/>
      <c r="I21" s="105"/>
      <c r="J21" s="105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2"/>
    </row>
    <row r="22" spans="1:22" ht="20.100000000000001" customHeight="1">
      <c r="A22" s="9"/>
      <c r="B22" s="189" t="s">
        <v>324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 t="s">
        <v>325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</row>
    <row r="23" spans="1:22" ht="20.100000000000001" customHeight="1">
      <c r="A23" s="9"/>
      <c r="B23" s="347" t="s">
        <v>481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3" t="s">
        <v>326</v>
      </c>
      <c r="M23" s="343"/>
      <c r="N23" s="343"/>
      <c r="O23" s="343"/>
      <c r="P23" s="343"/>
      <c r="Q23" s="343"/>
      <c r="R23" s="343"/>
      <c r="S23" s="343"/>
      <c r="T23" s="343"/>
      <c r="U23" s="343"/>
      <c r="V23" s="343"/>
    </row>
    <row r="24" spans="1:22" ht="20.100000000000001" customHeight="1">
      <c r="A24" s="36"/>
      <c r="B24" s="347" t="s">
        <v>482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4" t="s">
        <v>485</v>
      </c>
      <c r="M24" s="344"/>
      <c r="N24" s="344"/>
      <c r="O24" s="344"/>
      <c r="P24" s="344"/>
      <c r="Q24" s="344"/>
      <c r="R24" s="344"/>
      <c r="S24" s="344"/>
      <c r="T24" s="344"/>
      <c r="U24" s="344"/>
      <c r="V24" s="344"/>
    </row>
    <row r="25" spans="1:22" ht="20.100000000000001" customHeight="1">
      <c r="A25" s="36"/>
      <c r="B25" s="347" t="s">
        <v>484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4" t="s">
        <v>486</v>
      </c>
      <c r="M25" s="344"/>
      <c r="N25" s="344"/>
      <c r="O25" s="344"/>
      <c r="P25" s="344"/>
      <c r="Q25" s="344"/>
      <c r="R25" s="344"/>
      <c r="S25" s="344"/>
      <c r="T25" s="344"/>
      <c r="U25" s="344"/>
      <c r="V25" s="344"/>
    </row>
    <row r="26" spans="1:22" ht="20.100000000000001" customHeight="1">
      <c r="A26" s="36"/>
      <c r="B26" s="347" t="s">
        <v>483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4" t="s">
        <v>487</v>
      </c>
      <c r="M26" s="344"/>
      <c r="N26" s="344"/>
      <c r="O26" s="344"/>
      <c r="P26" s="344"/>
      <c r="Q26" s="344"/>
      <c r="R26" s="344"/>
      <c r="S26" s="344"/>
      <c r="T26" s="344"/>
      <c r="U26" s="344"/>
      <c r="V26" s="344"/>
    </row>
    <row r="27" spans="1:22" ht="20.100000000000001" customHeight="1">
      <c r="A27" s="36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4" t="s">
        <v>488</v>
      </c>
      <c r="M27" s="344"/>
      <c r="N27" s="344"/>
      <c r="O27" s="344"/>
      <c r="P27" s="344"/>
      <c r="Q27" s="344"/>
      <c r="R27" s="344"/>
      <c r="S27" s="344"/>
      <c r="T27" s="344"/>
      <c r="U27" s="344"/>
      <c r="V27" s="344"/>
    </row>
    <row r="28" spans="1:22" ht="20.100000000000001" customHeight="1">
      <c r="A28" s="36"/>
      <c r="B28" s="351"/>
      <c r="C28" s="352"/>
      <c r="D28" s="352"/>
      <c r="E28" s="352"/>
      <c r="F28" s="352"/>
      <c r="G28" s="352"/>
      <c r="H28" s="352"/>
      <c r="I28" s="352"/>
      <c r="J28" s="352"/>
      <c r="K28" s="353"/>
      <c r="L28" s="354" t="s">
        <v>327</v>
      </c>
      <c r="M28" s="355"/>
      <c r="N28" s="355"/>
      <c r="O28" s="355"/>
      <c r="P28" s="355"/>
      <c r="Q28" s="355"/>
      <c r="R28" s="355"/>
      <c r="S28" s="355"/>
      <c r="T28" s="355"/>
      <c r="U28" s="355"/>
      <c r="V28" s="356"/>
    </row>
    <row r="29" spans="1:22" ht="20.100000000000001" customHeight="1">
      <c r="A29" s="36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4" t="s">
        <v>489</v>
      </c>
      <c r="M29" s="344"/>
      <c r="N29" s="344"/>
      <c r="O29" s="344"/>
      <c r="P29" s="344"/>
      <c r="Q29" s="344"/>
      <c r="R29" s="344"/>
      <c r="S29" s="344"/>
      <c r="T29" s="344"/>
      <c r="U29" s="344"/>
      <c r="V29" s="344"/>
    </row>
    <row r="30" spans="1:22" ht="20.100000000000001" customHeight="1">
      <c r="A30" s="36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4" t="s">
        <v>490</v>
      </c>
      <c r="M30" s="344"/>
      <c r="N30" s="344"/>
      <c r="O30" s="344"/>
      <c r="P30" s="344"/>
      <c r="Q30" s="344"/>
      <c r="R30" s="344"/>
      <c r="S30" s="344"/>
      <c r="T30" s="344"/>
      <c r="U30" s="344"/>
      <c r="V30" s="344"/>
    </row>
    <row r="31" spans="1:22" ht="20.100000000000001" customHeight="1">
      <c r="A31" s="36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4" t="s">
        <v>491</v>
      </c>
      <c r="M31" s="344"/>
      <c r="N31" s="344"/>
      <c r="O31" s="344"/>
      <c r="P31" s="344"/>
      <c r="Q31" s="344"/>
      <c r="R31" s="344"/>
      <c r="S31" s="344"/>
      <c r="T31" s="344"/>
      <c r="U31" s="344"/>
      <c r="V31" s="344"/>
    </row>
  </sheetData>
  <mergeCells count="38">
    <mergeCell ref="B15:Q15"/>
    <mergeCell ref="B16:Q16"/>
    <mergeCell ref="B30:K30"/>
    <mergeCell ref="L30:V30"/>
    <mergeCell ref="B31:K31"/>
    <mergeCell ref="L31:V31"/>
    <mergeCell ref="B28:K28"/>
    <mergeCell ref="L28:V28"/>
    <mergeCell ref="B29:K29"/>
    <mergeCell ref="L29:V29"/>
    <mergeCell ref="B25:K25"/>
    <mergeCell ref="L25:V25"/>
    <mergeCell ref="B26:K26"/>
    <mergeCell ref="L26:V26"/>
    <mergeCell ref="B27:K27"/>
    <mergeCell ref="L27:V27"/>
    <mergeCell ref="B22:K22"/>
    <mergeCell ref="L22:V22"/>
    <mergeCell ref="B23:K23"/>
    <mergeCell ref="L23:V23"/>
    <mergeCell ref="B24:K24"/>
    <mergeCell ref="L24:V24"/>
    <mergeCell ref="B20:J20"/>
    <mergeCell ref="K20:U20"/>
    <mergeCell ref="B2:V2"/>
    <mergeCell ref="B4:Q5"/>
    <mergeCell ref="R4:V4"/>
    <mergeCell ref="B6:Q6"/>
    <mergeCell ref="B7:Q7"/>
    <mergeCell ref="B8:Q8"/>
    <mergeCell ref="B9:Q9"/>
    <mergeCell ref="B10:Q10"/>
    <mergeCell ref="B11:Q11"/>
    <mergeCell ref="B17:Q17"/>
    <mergeCell ref="B18:Q18"/>
    <mergeCell ref="B12:Q12"/>
    <mergeCell ref="B13:Q13"/>
    <mergeCell ref="B14:Q1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K20:U21</xm:sqref>
        </x14:dataValidation>
        <x14:dataValidation type="list" allowBlank="1" showInputMessage="1" showErrorMessage="1">
          <x14:formula1>
            <xm:f>List!$A$2</xm:f>
          </x14:formula1>
          <xm:sqref>R6:V17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11" zoomScaleNormal="100" workbookViewId="0">
      <selection activeCell="B19" sqref="B19:K19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17</v>
      </c>
    </row>
    <row r="2" spans="1:22" ht="20.100000000000001" customHeight="1">
      <c r="A2" s="9"/>
      <c r="B2" s="188" t="s">
        <v>358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9.9499999999999993" customHeight="1">
      <c r="A3" s="9"/>
      <c r="B3" s="101"/>
      <c r="C3" s="101"/>
      <c r="D3" s="101"/>
      <c r="E3" s="101"/>
      <c r="F3" s="101"/>
      <c r="G3" s="101"/>
      <c r="H3" s="103"/>
      <c r="I3" s="103"/>
      <c r="J3" s="103"/>
      <c r="K3" s="103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ht="39.950000000000003" customHeight="1">
      <c r="A4" s="9"/>
      <c r="B4" s="189" t="s">
        <v>306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340" t="s">
        <v>307</v>
      </c>
      <c r="S4" s="340"/>
      <c r="T4" s="340"/>
      <c r="U4" s="340"/>
      <c r="V4" s="340"/>
    </row>
    <row r="5" spans="1:22" ht="20.100000000000001" customHeight="1">
      <c r="A5" s="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09">
        <v>5</v>
      </c>
      <c r="S5" s="109">
        <v>4</v>
      </c>
      <c r="T5" s="109">
        <v>3</v>
      </c>
      <c r="U5" s="109">
        <v>2</v>
      </c>
      <c r="V5" s="109">
        <v>1</v>
      </c>
    </row>
    <row r="6" spans="1:22" ht="39.950000000000003" customHeight="1">
      <c r="A6" s="9"/>
      <c r="B6" s="336" t="s">
        <v>359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107"/>
      <c r="S6" s="107"/>
      <c r="T6" s="107" t="s">
        <v>37</v>
      </c>
      <c r="U6" s="107"/>
      <c r="V6" s="107"/>
    </row>
    <row r="7" spans="1:22" ht="39.950000000000003" customHeight="1">
      <c r="A7" s="9"/>
      <c r="B7" s="336" t="s">
        <v>360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107"/>
      <c r="S7" s="107" t="s">
        <v>37</v>
      </c>
      <c r="T7" s="107"/>
      <c r="U7" s="107"/>
      <c r="V7" s="107"/>
    </row>
    <row r="8" spans="1:22" ht="39.950000000000003" customHeight="1">
      <c r="A8" s="9"/>
      <c r="B8" s="336" t="s">
        <v>361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107"/>
      <c r="S8" s="107" t="s">
        <v>37</v>
      </c>
      <c r="T8" s="107"/>
      <c r="U8" s="107"/>
      <c r="V8" s="107"/>
    </row>
    <row r="9" spans="1:22" ht="20.100000000000001" customHeight="1">
      <c r="A9" s="9"/>
      <c r="B9" s="340" t="s">
        <v>72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106">
        <f>COUNTIF(R6:R8,"P")</f>
        <v>0</v>
      </c>
      <c r="S9" s="106">
        <f>COUNTIF(S6:S8,"P")</f>
        <v>2</v>
      </c>
      <c r="T9" s="106">
        <f>COUNTIF(T6:T8,"P")</f>
        <v>1</v>
      </c>
      <c r="U9" s="106">
        <f>COUNTIF(U6:U8,"P")</f>
        <v>0</v>
      </c>
      <c r="V9" s="106">
        <f>COUNTIF(V6:V8,"P")</f>
        <v>0</v>
      </c>
    </row>
    <row r="10" spans="1:22" ht="5.0999999999999996" customHeight="1">
      <c r="A10" s="9"/>
      <c r="B10" s="101"/>
      <c r="C10" s="101"/>
      <c r="D10" s="101"/>
      <c r="E10" s="101"/>
      <c r="F10" s="101"/>
      <c r="G10" s="101"/>
      <c r="H10" s="103"/>
      <c r="I10" s="103"/>
      <c r="J10" s="103"/>
      <c r="K10" s="103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22" ht="24" customHeight="1">
      <c r="A11" s="9"/>
      <c r="B11" s="346" t="s">
        <v>363</v>
      </c>
      <c r="C11" s="346"/>
      <c r="D11" s="346"/>
      <c r="E11" s="346"/>
      <c r="F11" s="346"/>
      <c r="G11" s="346"/>
      <c r="H11" s="346"/>
      <c r="I11" s="346"/>
      <c r="J11" s="346"/>
      <c r="K11" s="178" t="s">
        <v>301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02"/>
    </row>
    <row r="12" spans="1:22" ht="24" customHeight="1">
      <c r="A12" s="9"/>
      <c r="B12" s="110"/>
      <c r="C12" s="110"/>
      <c r="D12" s="110"/>
      <c r="E12" s="110"/>
      <c r="F12" s="110"/>
      <c r="G12" s="110"/>
      <c r="H12" s="110"/>
      <c r="I12" s="110"/>
      <c r="J12" s="110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2"/>
    </row>
    <row r="13" spans="1:22" ht="20.100000000000001" customHeight="1">
      <c r="A13" s="9"/>
      <c r="B13" s="189" t="s">
        <v>324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 t="s">
        <v>325</v>
      </c>
      <c r="M13" s="189"/>
      <c r="N13" s="189"/>
      <c r="O13" s="189"/>
      <c r="P13" s="189"/>
      <c r="Q13" s="189"/>
      <c r="R13" s="189"/>
      <c r="S13" s="189"/>
      <c r="T13" s="189"/>
      <c r="U13" s="189"/>
      <c r="V13" s="189"/>
    </row>
    <row r="14" spans="1:22" ht="20.100000000000001" customHeight="1">
      <c r="A14" s="9"/>
      <c r="B14" s="347" t="s">
        <v>497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3" t="s">
        <v>326</v>
      </c>
      <c r="M14" s="343"/>
      <c r="N14" s="343"/>
      <c r="O14" s="343"/>
      <c r="P14" s="343"/>
      <c r="Q14" s="343"/>
      <c r="R14" s="343"/>
      <c r="S14" s="343"/>
      <c r="T14" s="343"/>
      <c r="U14" s="343"/>
      <c r="V14" s="343"/>
    </row>
    <row r="15" spans="1:22" ht="20.100000000000001" customHeight="1">
      <c r="A15" s="36"/>
      <c r="B15" s="347" t="s">
        <v>498</v>
      </c>
      <c r="C15" s="347"/>
      <c r="D15" s="347"/>
      <c r="E15" s="347"/>
      <c r="F15" s="347"/>
      <c r="G15" s="347"/>
      <c r="H15" s="347"/>
      <c r="I15" s="347"/>
      <c r="J15" s="347"/>
      <c r="K15" s="347"/>
      <c r="L15" s="344" t="s">
        <v>496</v>
      </c>
      <c r="M15" s="344"/>
      <c r="N15" s="344"/>
      <c r="O15" s="344"/>
      <c r="P15" s="344"/>
      <c r="Q15" s="344"/>
      <c r="R15" s="344"/>
      <c r="S15" s="344"/>
      <c r="T15" s="344"/>
      <c r="U15" s="344"/>
      <c r="V15" s="344"/>
    </row>
    <row r="16" spans="1:22" ht="20.100000000000001" customHeight="1">
      <c r="A16" s="36"/>
      <c r="B16" s="347" t="s">
        <v>499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4" t="s">
        <v>494</v>
      </c>
      <c r="M16" s="344"/>
      <c r="N16" s="344"/>
      <c r="O16" s="344"/>
      <c r="P16" s="344"/>
      <c r="Q16" s="344"/>
      <c r="R16" s="344"/>
      <c r="S16" s="344"/>
      <c r="T16" s="344"/>
      <c r="U16" s="344"/>
      <c r="V16" s="344"/>
    </row>
    <row r="17" spans="1:22" ht="20.100000000000001" customHeight="1">
      <c r="A17" s="36"/>
      <c r="B17" s="347" t="s">
        <v>500</v>
      </c>
      <c r="C17" s="347"/>
      <c r="D17" s="347"/>
      <c r="E17" s="347"/>
      <c r="F17" s="347"/>
      <c r="G17" s="347"/>
      <c r="H17" s="347"/>
      <c r="I17" s="347"/>
      <c r="J17" s="347"/>
      <c r="K17" s="347"/>
      <c r="L17" s="344" t="s">
        <v>495</v>
      </c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spans="1:22" ht="20.100000000000001" customHeight="1">
      <c r="A18" s="36"/>
      <c r="B18" s="347" t="s">
        <v>501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</row>
    <row r="19" spans="1:22" ht="20.100000000000001" customHeight="1">
      <c r="A19" s="36"/>
      <c r="B19" s="351"/>
      <c r="C19" s="352"/>
      <c r="D19" s="352"/>
      <c r="E19" s="352"/>
      <c r="F19" s="352"/>
      <c r="G19" s="352"/>
      <c r="H19" s="352"/>
      <c r="I19" s="352"/>
      <c r="J19" s="352"/>
      <c r="K19" s="353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</row>
    <row r="20" spans="1:22" ht="20.100000000000001" customHeight="1">
      <c r="A20" s="36"/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</row>
    <row r="21" spans="1:22" ht="20.100000000000001" customHeight="1">
      <c r="A21" s="36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</row>
    <row r="22" spans="1:22" ht="20.100000000000001" customHeight="1">
      <c r="A22" s="36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</row>
    <row r="23" spans="1:22" ht="20.100000000000001" customHeight="1">
      <c r="A23" s="36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</row>
    <row r="24" spans="1:22" ht="20.100000000000001" customHeight="1">
      <c r="A24" s="36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</row>
    <row r="25" spans="1:22" ht="20.100000000000001" customHeight="1">
      <c r="A25" s="36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</row>
    <row r="26" spans="1:22" ht="20.100000000000001" customHeight="1">
      <c r="A26" s="36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54" t="s">
        <v>327</v>
      </c>
      <c r="M26" s="355"/>
      <c r="N26" s="355"/>
      <c r="O26" s="355"/>
      <c r="P26" s="355"/>
      <c r="Q26" s="355"/>
      <c r="R26" s="355"/>
      <c r="S26" s="355"/>
      <c r="T26" s="355"/>
      <c r="U26" s="355"/>
      <c r="V26" s="356"/>
    </row>
    <row r="27" spans="1:22" ht="20.100000000000001" customHeight="1">
      <c r="A27" s="36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4" t="s">
        <v>492</v>
      </c>
      <c r="M27" s="344"/>
      <c r="N27" s="344"/>
      <c r="O27" s="344"/>
      <c r="P27" s="344"/>
      <c r="Q27" s="344"/>
      <c r="R27" s="344"/>
      <c r="S27" s="344"/>
      <c r="T27" s="344"/>
      <c r="U27" s="344"/>
      <c r="V27" s="344"/>
    </row>
    <row r="28" spans="1:22" ht="20.100000000000001" customHeight="1">
      <c r="A28" s="36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4" t="s">
        <v>493</v>
      </c>
      <c r="M28" s="344"/>
      <c r="N28" s="344"/>
      <c r="O28" s="344"/>
      <c r="P28" s="344"/>
      <c r="Q28" s="344"/>
      <c r="R28" s="344"/>
      <c r="S28" s="344"/>
      <c r="T28" s="344"/>
      <c r="U28" s="344"/>
      <c r="V28" s="344"/>
    </row>
    <row r="29" spans="1:22" ht="20.100000000000001" customHeight="1">
      <c r="A29" s="36"/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</row>
    <row r="30" spans="1:22" ht="20.100000000000001" customHeight="1">
      <c r="A30" s="36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</row>
    <row r="31" spans="1:22" ht="20.100000000000001" customHeight="1">
      <c r="A31" s="36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</row>
    <row r="32" spans="1:22" ht="20.100000000000001" customHeight="1">
      <c r="A32" s="36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</row>
    <row r="33" spans="1:22" ht="20.100000000000001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49">
    <mergeCell ref="B9:Q9"/>
    <mergeCell ref="B11:J11"/>
    <mergeCell ref="K11:U11"/>
    <mergeCell ref="B2:V2"/>
    <mergeCell ref="B4:Q5"/>
    <mergeCell ref="R4:V4"/>
    <mergeCell ref="B6:Q6"/>
    <mergeCell ref="B7:Q7"/>
    <mergeCell ref="B8:Q8"/>
    <mergeCell ref="B13:K13"/>
    <mergeCell ref="L13:V13"/>
    <mergeCell ref="B14:K14"/>
    <mergeCell ref="L14:V14"/>
    <mergeCell ref="B15:K15"/>
    <mergeCell ref="L15:V15"/>
    <mergeCell ref="B16:K16"/>
    <mergeCell ref="L16:V16"/>
    <mergeCell ref="B17:K17"/>
    <mergeCell ref="L17:V17"/>
    <mergeCell ref="B18:K18"/>
    <mergeCell ref="L18:V18"/>
    <mergeCell ref="B19:K19"/>
    <mergeCell ref="L26:V26"/>
    <mergeCell ref="B20:K20"/>
    <mergeCell ref="L20:V20"/>
    <mergeCell ref="B21:K21"/>
    <mergeCell ref="L21:V21"/>
    <mergeCell ref="B22:K22"/>
    <mergeCell ref="L22:V22"/>
    <mergeCell ref="B23:K23"/>
    <mergeCell ref="L23:V23"/>
    <mergeCell ref="B24:K24"/>
    <mergeCell ref="L24:V24"/>
    <mergeCell ref="B31:K31"/>
    <mergeCell ref="L31:V31"/>
    <mergeCell ref="L19:V19"/>
    <mergeCell ref="B32:K32"/>
    <mergeCell ref="L32:V32"/>
    <mergeCell ref="B28:K28"/>
    <mergeCell ref="L28:V28"/>
    <mergeCell ref="B29:K29"/>
    <mergeCell ref="L29:V29"/>
    <mergeCell ref="B30:K30"/>
    <mergeCell ref="L30:V30"/>
    <mergeCell ref="B25:K25"/>
    <mergeCell ref="L25:V25"/>
    <mergeCell ref="B26:K26"/>
    <mergeCell ref="B27:K27"/>
    <mergeCell ref="L27:V2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R6:V8</xm:sqref>
        </x14:dataValidation>
        <x14:dataValidation type="list" allowBlank="1" showInputMessage="1" showErrorMessage="1">
          <x14:formula1>
            <xm:f>List!$C$2:$C$6</xm:f>
          </x14:formula1>
          <xm:sqref>K11:U12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2" zoomScaleNormal="100" workbookViewId="0">
      <selection activeCell="D24" sqref="D24:J24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18</v>
      </c>
    </row>
    <row r="2" spans="1:22" ht="20.100000000000001" customHeight="1">
      <c r="A2" s="9"/>
      <c r="B2" s="188" t="s">
        <v>364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9.949999999999999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0.100000000000001" customHeight="1">
      <c r="A4" s="9"/>
      <c r="B4" s="359" t="s">
        <v>71</v>
      </c>
      <c r="C4" s="362" t="s">
        <v>80</v>
      </c>
      <c r="D4" s="363"/>
      <c r="E4" s="363"/>
      <c r="F4" s="363"/>
      <c r="G4" s="363"/>
      <c r="H4" s="363"/>
      <c r="I4" s="363"/>
      <c r="J4" s="364"/>
      <c r="K4" s="370" t="s">
        <v>365</v>
      </c>
      <c r="L4" s="371"/>
      <c r="M4" s="214" t="s">
        <v>372</v>
      </c>
      <c r="N4" s="214"/>
      <c r="O4" s="214"/>
      <c r="P4" s="214"/>
      <c r="Q4" s="214"/>
      <c r="R4" s="214"/>
      <c r="S4" s="214"/>
      <c r="T4" s="214"/>
      <c r="U4" s="214"/>
      <c r="V4" s="214"/>
    </row>
    <row r="5" spans="1:22" ht="97.5" customHeight="1">
      <c r="A5" s="9"/>
      <c r="B5" s="360"/>
      <c r="C5" s="365"/>
      <c r="D5" s="337"/>
      <c r="E5" s="337"/>
      <c r="F5" s="337"/>
      <c r="G5" s="337"/>
      <c r="H5" s="337"/>
      <c r="I5" s="337"/>
      <c r="J5" s="366"/>
      <c r="K5" s="372"/>
      <c r="L5" s="373"/>
      <c r="M5" s="376" t="s">
        <v>366</v>
      </c>
      <c r="N5" s="376"/>
      <c r="O5" s="376" t="s">
        <v>367</v>
      </c>
      <c r="P5" s="376"/>
      <c r="Q5" s="376" t="s">
        <v>368</v>
      </c>
      <c r="R5" s="376"/>
      <c r="S5" s="376" t="s">
        <v>369</v>
      </c>
      <c r="T5" s="376"/>
      <c r="U5" s="376" t="s">
        <v>370</v>
      </c>
      <c r="V5" s="376"/>
    </row>
    <row r="6" spans="1:22" ht="20.100000000000001" customHeight="1">
      <c r="A6" s="9"/>
      <c r="B6" s="361"/>
      <c r="C6" s="367"/>
      <c r="D6" s="368"/>
      <c r="E6" s="368"/>
      <c r="F6" s="368"/>
      <c r="G6" s="368"/>
      <c r="H6" s="368"/>
      <c r="I6" s="368"/>
      <c r="J6" s="369"/>
      <c r="K6" s="374"/>
      <c r="L6" s="375"/>
      <c r="M6" s="214">
        <v>5</v>
      </c>
      <c r="N6" s="214"/>
      <c r="O6" s="214">
        <v>4</v>
      </c>
      <c r="P6" s="214"/>
      <c r="Q6" s="214">
        <v>3</v>
      </c>
      <c r="R6" s="214"/>
      <c r="S6" s="214">
        <v>2</v>
      </c>
      <c r="T6" s="214"/>
      <c r="U6" s="214">
        <v>1</v>
      </c>
      <c r="V6" s="214"/>
    </row>
    <row r="7" spans="1:22" ht="20.100000000000001" customHeight="1">
      <c r="A7" s="9"/>
      <c r="B7" s="111">
        <v>1</v>
      </c>
      <c r="C7" s="278" t="s">
        <v>438</v>
      </c>
      <c r="D7" s="278"/>
      <c r="E7" s="278"/>
      <c r="F7" s="278"/>
      <c r="G7" s="278"/>
      <c r="H7" s="278"/>
      <c r="I7" s="278"/>
      <c r="J7" s="278"/>
      <c r="K7" s="278">
        <v>35</v>
      </c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</row>
    <row r="8" spans="1:22" ht="20.100000000000001" customHeight="1">
      <c r="A8" s="9"/>
      <c r="B8" s="111">
        <v>2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</row>
    <row r="9" spans="1:22" ht="20.100000000000001" customHeight="1">
      <c r="A9" s="9"/>
      <c r="B9" s="111">
        <v>3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</row>
    <row r="10" spans="1:22" ht="20.100000000000001" customHeight="1">
      <c r="A10" s="9"/>
      <c r="B10" s="111">
        <v>4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</row>
    <row r="11" spans="1:22" ht="20.100000000000001" customHeight="1">
      <c r="A11" s="9"/>
      <c r="B11" s="111">
        <v>5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</row>
    <row r="12" spans="1:22" ht="20.100000000000001" customHeight="1">
      <c r="A12" s="9"/>
      <c r="B12" s="111">
        <v>6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</row>
    <row r="13" spans="1:22" ht="20.100000000000001" customHeight="1">
      <c r="A13" s="9"/>
      <c r="B13" s="111">
        <v>7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</row>
    <row r="14" spans="1:22" ht="20.100000000000001" customHeight="1">
      <c r="A14" s="9"/>
      <c r="B14" s="111">
        <v>8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</row>
    <row r="15" spans="1:22" ht="20.100000000000001" customHeight="1">
      <c r="A15" s="9"/>
      <c r="B15" s="111">
        <v>9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</row>
    <row r="16" spans="1:22" ht="20.100000000000001" customHeight="1">
      <c r="A16" s="9"/>
      <c r="B16" s="111">
        <v>10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</row>
    <row r="17" spans="1:22" ht="9.949999999999999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20.100000000000001" customHeight="1">
      <c r="A18" s="9"/>
      <c r="B18" s="358" t="s">
        <v>371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169" t="s">
        <v>201</v>
      </c>
      <c r="Q18" s="169"/>
      <c r="R18" s="169"/>
      <c r="S18" s="169"/>
      <c r="T18" s="169"/>
      <c r="U18" s="169"/>
      <c r="V18" s="9"/>
    </row>
    <row r="19" spans="1:22" ht="9.949999999999999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20.100000000000001" customHeight="1">
      <c r="A20" s="9"/>
      <c r="B20" s="188" t="s">
        <v>375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</row>
    <row r="21" spans="1:22" ht="9.949999999999999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20.100000000000001" customHeight="1">
      <c r="A22" s="9"/>
      <c r="B22" s="214" t="s">
        <v>71</v>
      </c>
      <c r="C22" s="214"/>
      <c r="D22" s="214" t="s">
        <v>376</v>
      </c>
      <c r="E22" s="214"/>
      <c r="F22" s="214"/>
      <c r="G22" s="214"/>
      <c r="H22" s="214"/>
      <c r="I22" s="214"/>
      <c r="J22" s="214"/>
      <c r="K22" s="214" t="s">
        <v>377</v>
      </c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</row>
    <row r="23" spans="1:22" ht="20.100000000000001" customHeight="1">
      <c r="A23" s="9"/>
      <c r="B23" s="214"/>
      <c r="C23" s="214"/>
      <c r="D23" s="214"/>
      <c r="E23" s="214"/>
      <c r="F23" s="214"/>
      <c r="G23" s="214"/>
      <c r="H23" s="214"/>
      <c r="I23" s="214"/>
      <c r="J23" s="214"/>
      <c r="K23" s="214" t="s">
        <v>378</v>
      </c>
      <c r="L23" s="214"/>
      <c r="M23" s="214"/>
      <c r="N23" s="214" t="s">
        <v>381</v>
      </c>
      <c r="O23" s="214"/>
      <c r="P23" s="214"/>
      <c r="Q23" s="214" t="s">
        <v>379</v>
      </c>
      <c r="R23" s="214"/>
      <c r="S23" s="214"/>
      <c r="T23" s="214" t="s">
        <v>380</v>
      </c>
      <c r="U23" s="214"/>
      <c r="V23" s="214"/>
    </row>
    <row r="24" spans="1:22" ht="20.100000000000001" customHeight="1">
      <c r="A24" s="9"/>
      <c r="B24" s="357">
        <v>1</v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</row>
    <row r="25" spans="1:22" ht="20.100000000000001" customHeight="1">
      <c r="A25" s="9"/>
      <c r="B25" s="357">
        <v>2</v>
      </c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</row>
    <row r="26" spans="1:22" ht="20.100000000000001" customHeight="1">
      <c r="A26" s="9"/>
      <c r="B26" s="357">
        <v>3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</row>
    <row r="27" spans="1:22" ht="20.100000000000001" customHeight="1">
      <c r="A27" s="9"/>
      <c r="B27" s="357">
        <v>4</v>
      </c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</row>
    <row r="28" spans="1:22" ht="20.100000000000001" customHeight="1">
      <c r="A28" s="9"/>
      <c r="B28" s="357">
        <v>5</v>
      </c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</row>
    <row r="29" spans="1:22" ht="20.100000000000001" customHeight="1">
      <c r="A29" s="9"/>
      <c r="B29" s="357">
        <v>6</v>
      </c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</row>
    <row r="30" spans="1:22" ht="20.100000000000001" customHeight="1">
      <c r="A30" s="9"/>
      <c r="B30" s="357">
        <v>7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</row>
    <row r="31" spans="1:22" ht="20.100000000000001" customHeight="1">
      <c r="A31" s="9"/>
      <c r="B31" s="357">
        <v>8</v>
      </c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</row>
    <row r="32" spans="1:22" ht="20.100000000000001" customHeight="1">
      <c r="A32" s="9"/>
      <c r="B32" s="357">
        <v>9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</row>
    <row r="33" spans="1:22" ht="20.100000000000001" customHeight="1">
      <c r="A33" s="9"/>
      <c r="B33" s="357">
        <v>10</v>
      </c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</row>
    <row r="34" spans="1:22" ht="9.9499999999999993" customHeight="1">
      <c r="A34" s="9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 ht="20.100000000000001" customHeight="1">
      <c r="A35" s="9"/>
      <c r="B35" s="358" t="s">
        <v>382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169" t="s">
        <v>201</v>
      </c>
      <c r="Q35" s="169"/>
      <c r="R35" s="169"/>
      <c r="S35" s="169"/>
      <c r="T35" s="169"/>
      <c r="U35" s="169"/>
      <c r="V35" s="9"/>
    </row>
  </sheetData>
  <mergeCells count="157"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10" sqref="B10:C10"/>
    </sheetView>
  </sheetViews>
  <sheetFormatPr defaultColWidth="3.625" defaultRowHeight="20.100000000000001" customHeight="1"/>
  <cols>
    <col min="1" max="16384" width="3.625" style="37"/>
  </cols>
  <sheetData>
    <row r="1" spans="1:22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9">
        <v>19</v>
      </c>
    </row>
    <row r="2" spans="1:22" ht="20.100000000000001" customHeight="1">
      <c r="A2" s="9"/>
      <c r="B2" s="188" t="s">
        <v>383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9.949999999999999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0.100000000000001" customHeight="1">
      <c r="A4" s="359" t="s">
        <v>71</v>
      </c>
      <c r="B4" s="362" t="s">
        <v>80</v>
      </c>
      <c r="C4" s="364"/>
      <c r="D4" s="389" t="s">
        <v>86</v>
      </c>
      <c r="E4" s="282" t="s">
        <v>384</v>
      </c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4"/>
      <c r="S4" s="285" t="s">
        <v>377</v>
      </c>
      <c r="T4" s="286"/>
      <c r="U4" s="286"/>
      <c r="V4" s="287"/>
    </row>
    <row r="5" spans="1:22" ht="60" customHeight="1">
      <c r="A5" s="361"/>
      <c r="B5" s="367"/>
      <c r="C5" s="369"/>
      <c r="D5" s="390"/>
      <c r="E5" s="39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3"/>
      <c r="S5" s="115" t="s">
        <v>378</v>
      </c>
      <c r="T5" s="115" t="s">
        <v>381</v>
      </c>
      <c r="U5" s="115" t="s">
        <v>379</v>
      </c>
      <c r="V5" s="115" t="s">
        <v>380</v>
      </c>
    </row>
    <row r="6" spans="1:22" ht="20.100000000000001" customHeight="1">
      <c r="A6" s="113">
        <v>1</v>
      </c>
      <c r="B6" s="200" t="s">
        <v>502</v>
      </c>
      <c r="C6" s="201"/>
      <c r="D6" s="112">
        <v>44</v>
      </c>
      <c r="E6" s="377" t="s">
        <v>386</v>
      </c>
      <c r="F6" s="380" t="s">
        <v>387</v>
      </c>
      <c r="G6" s="380" t="s">
        <v>388</v>
      </c>
      <c r="H6" s="380" t="s">
        <v>389</v>
      </c>
      <c r="I6" s="380" t="s">
        <v>390</v>
      </c>
      <c r="J6" s="380" t="s">
        <v>391</v>
      </c>
      <c r="K6" s="380" t="s">
        <v>392</v>
      </c>
      <c r="L6" s="380" t="s">
        <v>393</v>
      </c>
      <c r="M6" s="386"/>
      <c r="N6" s="386"/>
      <c r="O6" s="386"/>
      <c r="P6" s="386"/>
      <c r="Q6" s="386"/>
      <c r="R6" s="383"/>
      <c r="S6" s="112">
        <v>7</v>
      </c>
      <c r="T6" s="112">
        <v>5</v>
      </c>
      <c r="U6" s="112">
        <v>5</v>
      </c>
      <c r="V6" s="112">
        <v>0</v>
      </c>
    </row>
    <row r="7" spans="1:22" ht="20.100000000000001" customHeight="1">
      <c r="A7" s="113">
        <f>A6+1</f>
        <v>2</v>
      </c>
      <c r="B7" s="200" t="s">
        <v>503</v>
      </c>
      <c r="C7" s="201"/>
      <c r="D7" s="112">
        <v>36</v>
      </c>
      <c r="E7" s="378"/>
      <c r="F7" s="381"/>
      <c r="G7" s="381"/>
      <c r="H7" s="381"/>
      <c r="I7" s="381"/>
      <c r="J7" s="381"/>
      <c r="K7" s="381"/>
      <c r="L7" s="381"/>
      <c r="M7" s="387"/>
      <c r="N7" s="387"/>
      <c r="O7" s="387"/>
      <c r="P7" s="387"/>
      <c r="Q7" s="387"/>
      <c r="R7" s="384"/>
      <c r="S7" s="112"/>
      <c r="T7" s="112"/>
      <c r="U7" s="112"/>
      <c r="V7" s="112"/>
    </row>
    <row r="8" spans="1:22" ht="20.100000000000001" customHeight="1">
      <c r="A8" s="113">
        <f t="shared" ref="A8:A15" si="0">A7+1</f>
        <v>3</v>
      </c>
      <c r="B8" s="200" t="s">
        <v>504</v>
      </c>
      <c r="C8" s="201"/>
      <c r="D8" s="112">
        <v>36</v>
      </c>
      <c r="E8" s="378"/>
      <c r="F8" s="381"/>
      <c r="G8" s="381"/>
      <c r="H8" s="381"/>
      <c r="I8" s="381"/>
      <c r="J8" s="381"/>
      <c r="K8" s="381"/>
      <c r="L8" s="381"/>
      <c r="M8" s="387"/>
      <c r="N8" s="387"/>
      <c r="O8" s="387"/>
      <c r="P8" s="387"/>
      <c r="Q8" s="387"/>
      <c r="R8" s="384"/>
      <c r="S8" s="112"/>
      <c r="T8" s="112"/>
      <c r="U8" s="112"/>
      <c r="V8" s="112"/>
    </row>
    <row r="9" spans="1:22" ht="20.100000000000001" customHeight="1">
      <c r="A9" s="113">
        <f t="shared" si="0"/>
        <v>4</v>
      </c>
      <c r="B9" s="200" t="s">
        <v>505</v>
      </c>
      <c r="C9" s="201"/>
      <c r="D9" s="112">
        <v>35</v>
      </c>
      <c r="E9" s="378"/>
      <c r="F9" s="381"/>
      <c r="G9" s="381"/>
      <c r="H9" s="381"/>
      <c r="I9" s="381"/>
      <c r="J9" s="381"/>
      <c r="K9" s="381"/>
      <c r="L9" s="381"/>
      <c r="M9" s="387"/>
      <c r="N9" s="387"/>
      <c r="O9" s="387"/>
      <c r="P9" s="387"/>
      <c r="Q9" s="387"/>
      <c r="R9" s="384"/>
      <c r="S9" s="112"/>
      <c r="T9" s="112"/>
      <c r="U9" s="112"/>
      <c r="V9" s="112"/>
    </row>
    <row r="10" spans="1:22" ht="20.100000000000001" customHeight="1">
      <c r="A10" s="113">
        <f t="shared" si="0"/>
        <v>5</v>
      </c>
      <c r="B10" s="200"/>
      <c r="C10" s="201"/>
      <c r="D10" s="112"/>
      <c r="E10" s="378"/>
      <c r="F10" s="381"/>
      <c r="G10" s="381"/>
      <c r="H10" s="381"/>
      <c r="I10" s="381"/>
      <c r="J10" s="381"/>
      <c r="K10" s="381"/>
      <c r="L10" s="381"/>
      <c r="M10" s="387"/>
      <c r="N10" s="387"/>
      <c r="O10" s="387"/>
      <c r="P10" s="387"/>
      <c r="Q10" s="387"/>
      <c r="R10" s="384"/>
      <c r="S10" s="112"/>
      <c r="T10" s="112"/>
      <c r="U10" s="112"/>
      <c r="V10" s="112"/>
    </row>
    <row r="11" spans="1:22" ht="20.100000000000001" customHeight="1">
      <c r="A11" s="113">
        <f t="shared" si="0"/>
        <v>6</v>
      </c>
      <c r="B11" s="200"/>
      <c r="C11" s="201"/>
      <c r="D11" s="112"/>
      <c r="E11" s="378"/>
      <c r="F11" s="381"/>
      <c r="G11" s="381"/>
      <c r="H11" s="381"/>
      <c r="I11" s="381"/>
      <c r="J11" s="381"/>
      <c r="K11" s="381"/>
      <c r="L11" s="381"/>
      <c r="M11" s="387"/>
      <c r="N11" s="387"/>
      <c r="O11" s="387"/>
      <c r="P11" s="387"/>
      <c r="Q11" s="387"/>
      <c r="R11" s="384"/>
      <c r="S11" s="112"/>
      <c r="T11" s="112"/>
      <c r="U11" s="112"/>
      <c r="V11" s="112"/>
    </row>
    <row r="12" spans="1:22" ht="20.100000000000001" customHeight="1">
      <c r="A12" s="113">
        <f t="shared" si="0"/>
        <v>7</v>
      </c>
      <c r="B12" s="200"/>
      <c r="C12" s="201"/>
      <c r="D12" s="112"/>
      <c r="E12" s="378"/>
      <c r="F12" s="381"/>
      <c r="G12" s="381"/>
      <c r="H12" s="381"/>
      <c r="I12" s="381"/>
      <c r="J12" s="381"/>
      <c r="K12" s="381"/>
      <c r="L12" s="381"/>
      <c r="M12" s="387"/>
      <c r="N12" s="387"/>
      <c r="O12" s="387"/>
      <c r="P12" s="387"/>
      <c r="Q12" s="387"/>
      <c r="R12" s="384"/>
      <c r="S12" s="112"/>
      <c r="T12" s="112"/>
      <c r="U12" s="112"/>
      <c r="V12" s="112"/>
    </row>
    <row r="13" spans="1:22" ht="20.100000000000001" customHeight="1">
      <c r="A13" s="113">
        <f t="shared" si="0"/>
        <v>8</v>
      </c>
      <c r="B13" s="200"/>
      <c r="C13" s="201"/>
      <c r="D13" s="112"/>
      <c r="E13" s="378"/>
      <c r="F13" s="381"/>
      <c r="G13" s="381"/>
      <c r="H13" s="381"/>
      <c r="I13" s="381"/>
      <c r="J13" s="381"/>
      <c r="K13" s="381"/>
      <c r="L13" s="381"/>
      <c r="M13" s="387"/>
      <c r="N13" s="387"/>
      <c r="O13" s="387"/>
      <c r="P13" s="387"/>
      <c r="Q13" s="387"/>
      <c r="R13" s="384"/>
      <c r="S13" s="112"/>
      <c r="T13" s="112"/>
      <c r="U13" s="112"/>
      <c r="V13" s="112"/>
    </row>
    <row r="14" spans="1:22" ht="20.100000000000001" customHeight="1">
      <c r="A14" s="113">
        <f t="shared" si="0"/>
        <v>9</v>
      </c>
      <c r="B14" s="200"/>
      <c r="C14" s="201"/>
      <c r="D14" s="112"/>
      <c r="E14" s="378"/>
      <c r="F14" s="381"/>
      <c r="G14" s="381"/>
      <c r="H14" s="381"/>
      <c r="I14" s="381"/>
      <c r="J14" s="381"/>
      <c r="K14" s="381"/>
      <c r="L14" s="381"/>
      <c r="M14" s="387"/>
      <c r="N14" s="387"/>
      <c r="O14" s="387"/>
      <c r="P14" s="387"/>
      <c r="Q14" s="387"/>
      <c r="R14" s="384"/>
      <c r="S14" s="112"/>
      <c r="T14" s="112"/>
      <c r="U14" s="112"/>
      <c r="V14" s="112"/>
    </row>
    <row r="15" spans="1:22" ht="20.100000000000001" customHeight="1">
      <c r="A15" s="113">
        <f t="shared" si="0"/>
        <v>10</v>
      </c>
      <c r="B15" s="200"/>
      <c r="C15" s="201"/>
      <c r="D15" s="112"/>
      <c r="E15" s="378"/>
      <c r="F15" s="381"/>
      <c r="G15" s="381"/>
      <c r="H15" s="381"/>
      <c r="I15" s="381"/>
      <c r="J15" s="381"/>
      <c r="K15" s="381"/>
      <c r="L15" s="381"/>
      <c r="M15" s="387"/>
      <c r="N15" s="387"/>
      <c r="O15" s="387"/>
      <c r="P15" s="387"/>
      <c r="Q15" s="387"/>
      <c r="R15" s="384"/>
      <c r="S15" s="112"/>
      <c r="T15" s="112"/>
      <c r="U15" s="112"/>
      <c r="V15" s="112"/>
    </row>
    <row r="16" spans="1:22" ht="20.100000000000001" customHeight="1">
      <c r="A16" s="113">
        <f t="shared" ref="A16:A17" si="1">A15+1</f>
        <v>11</v>
      </c>
      <c r="B16" s="200"/>
      <c r="C16" s="201"/>
      <c r="D16" s="112"/>
      <c r="E16" s="378"/>
      <c r="F16" s="381"/>
      <c r="G16" s="381"/>
      <c r="H16" s="381"/>
      <c r="I16" s="381"/>
      <c r="J16" s="381"/>
      <c r="K16" s="381"/>
      <c r="L16" s="381"/>
      <c r="M16" s="387"/>
      <c r="N16" s="387"/>
      <c r="O16" s="387"/>
      <c r="P16" s="387"/>
      <c r="Q16" s="387"/>
      <c r="R16" s="384"/>
      <c r="S16" s="112"/>
      <c r="T16" s="112"/>
      <c r="U16" s="112"/>
      <c r="V16" s="112"/>
    </row>
    <row r="17" spans="1:22" ht="20.100000000000001" customHeight="1">
      <c r="A17" s="113">
        <f t="shared" si="1"/>
        <v>12</v>
      </c>
      <c r="B17" s="200"/>
      <c r="C17" s="201"/>
      <c r="D17" s="112"/>
      <c r="E17" s="379"/>
      <c r="F17" s="382"/>
      <c r="G17" s="382"/>
      <c r="H17" s="382"/>
      <c r="I17" s="382"/>
      <c r="J17" s="382"/>
      <c r="K17" s="382"/>
      <c r="L17" s="382"/>
      <c r="M17" s="388"/>
      <c r="N17" s="388"/>
      <c r="O17" s="388"/>
      <c r="P17" s="388"/>
      <c r="Q17" s="388"/>
      <c r="R17" s="385"/>
      <c r="S17" s="112"/>
      <c r="T17" s="112"/>
      <c r="U17" s="112"/>
      <c r="V17" s="112"/>
    </row>
    <row r="18" spans="1:22" ht="9.949999999999999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20.100000000000001" customHeight="1">
      <c r="A19" s="9"/>
      <c r="B19" s="358" t="s">
        <v>385</v>
      </c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169" t="s">
        <v>201</v>
      </c>
      <c r="Q19" s="169"/>
      <c r="R19" s="169"/>
      <c r="S19" s="169"/>
      <c r="T19" s="169"/>
      <c r="U19" s="169"/>
      <c r="V19" s="9"/>
    </row>
    <row r="20" spans="1:22" ht="9.949999999999999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0.100000000000001" customHeight="1">
      <c r="A21" s="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ht="9.949999999999999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20.100000000000001" customHeight="1">
      <c r="A23" s="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ht="20.100000000000001" customHeight="1">
      <c r="A24" s="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ht="20.100000000000001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20.100000000000001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0.10000000000000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20.100000000000001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20.100000000000001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0.10000000000000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20.100000000000001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20.100000000000001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20.100000000000001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20.100000000000001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G31" sqref="G3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20"/>
      <c r="B2" s="145" t="s">
        <v>394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0.100000000000001" customHeight="1">
      <c r="A3" s="4"/>
      <c r="B3" s="165" t="s">
        <v>410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2" ht="20.100000000000001" customHeight="1">
      <c r="A4" s="4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20.100000000000001" customHeight="1">
      <c r="A5" s="4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2" ht="20.100000000000001" customHeight="1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0.100000000000001" customHeight="1">
      <c r="A7" s="4"/>
      <c r="B7" s="11"/>
      <c r="C7" s="11"/>
      <c r="D7" s="11"/>
      <c r="E7" s="394" t="s">
        <v>16</v>
      </c>
      <c r="F7" s="394"/>
      <c r="G7" s="394"/>
      <c r="H7" s="395"/>
      <c r="I7" s="395"/>
      <c r="J7" s="395"/>
      <c r="K7" s="395"/>
      <c r="L7" s="395"/>
      <c r="M7" s="395"/>
      <c r="N7" s="395"/>
      <c r="O7" s="143" t="s">
        <v>3</v>
      </c>
      <c r="P7" s="143"/>
      <c r="Q7" s="143"/>
      <c r="R7" s="143"/>
      <c r="S7" s="11"/>
      <c r="T7" s="11"/>
      <c r="U7" s="11"/>
      <c r="V7" s="11"/>
    </row>
    <row r="8" spans="1:22" ht="20.100000000000001" customHeight="1">
      <c r="A8" s="4"/>
      <c r="B8" s="11"/>
      <c r="C8" s="11"/>
      <c r="D8" s="11"/>
      <c r="E8" s="11"/>
      <c r="F8" s="11"/>
      <c r="G8" s="11"/>
      <c r="H8" s="397" t="str">
        <f>"(" &amp;ปก!G24&amp; ")"</f>
        <v>(นางสาวนฤมล   สุดเงิน)</v>
      </c>
      <c r="I8" s="397"/>
      <c r="J8" s="397"/>
      <c r="K8" s="397"/>
      <c r="L8" s="397"/>
      <c r="M8" s="397"/>
      <c r="N8" s="397"/>
      <c r="O8" s="11"/>
      <c r="P8" s="11"/>
      <c r="Q8" s="11"/>
      <c r="R8" s="11"/>
      <c r="S8" s="11"/>
      <c r="T8" s="11"/>
      <c r="U8" s="11"/>
      <c r="V8" s="11"/>
    </row>
    <row r="9" spans="1:22" ht="20.100000000000001" customHeight="1">
      <c r="A9" s="4"/>
      <c r="B9" s="11"/>
      <c r="C9" s="11"/>
      <c r="D9" s="11"/>
      <c r="E9" s="11"/>
      <c r="F9" s="11"/>
      <c r="G9" s="11"/>
      <c r="H9" s="147" t="str">
        <f>ปก!G25</f>
        <v>ครู</v>
      </c>
      <c r="I9" s="147"/>
      <c r="J9" s="147"/>
      <c r="K9" s="147"/>
      <c r="L9" s="147"/>
      <c r="M9" s="147"/>
      <c r="N9" s="147"/>
      <c r="O9" s="11"/>
      <c r="P9" s="11"/>
      <c r="Q9" s="11"/>
      <c r="R9" s="11"/>
      <c r="S9" s="11"/>
      <c r="T9" s="11"/>
      <c r="U9" s="11"/>
      <c r="V9" s="11"/>
    </row>
    <row r="10" spans="1:22" ht="20.100000000000001" customHeight="1">
      <c r="A10" s="4"/>
      <c r="B10" s="11"/>
      <c r="C10" s="11"/>
      <c r="D10" s="11"/>
      <c r="E10" s="11"/>
      <c r="F10" s="11"/>
      <c r="G10" s="11"/>
      <c r="H10" s="398">
        <v>241516</v>
      </c>
      <c r="I10" s="398"/>
      <c r="J10" s="398"/>
      <c r="K10" s="398"/>
      <c r="L10" s="398"/>
      <c r="M10" s="398"/>
      <c r="N10" s="398"/>
      <c r="O10" s="11"/>
      <c r="P10" s="11"/>
      <c r="Q10" s="11"/>
      <c r="R10" s="11"/>
      <c r="S10" s="11"/>
      <c r="T10" s="11"/>
      <c r="U10" s="11"/>
      <c r="V10" s="11"/>
    </row>
    <row r="11" spans="1:22" ht="20.100000000000001" customHeight="1">
      <c r="A11" s="4"/>
      <c r="B11" s="11"/>
      <c r="C11" s="11"/>
      <c r="D11" s="11"/>
      <c r="E11" s="11"/>
      <c r="F11" s="11"/>
      <c r="G11" s="11"/>
      <c r="H11" s="121"/>
      <c r="I11" s="121"/>
      <c r="J11" s="121"/>
      <c r="K11" s="121"/>
      <c r="L11" s="121"/>
      <c r="M11" s="121"/>
      <c r="N11" s="121"/>
      <c r="O11" s="11"/>
      <c r="P11" s="11"/>
      <c r="Q11" s="11"/>
      <c r="R11" s="11"/>
      <c r="S11" s="11"/>
      <c r="T11" s="11"/>
      <c r="U11" s="11"/>
      <c r="V11" s="11"/>
    </row>
    <row r="12" spans="1:22" ht="20.100000000000001" customHeight="1">
      <c r="A12" s="4"/>
      <c r="B12" s="11"/>
      <c r="C12" s="11"/>
      <c r="D12" s="11"/>
      <c r="E12" s="11"/>
      <c r="F12" s="11"/>
      <c r="G12" s="11"/>
      <c r="H12" s="121"/>
      <c r="I12" s="121"/>
      <c r="J12" s="121"/>
      <c r="K12" s="121"/>
      <c r="L12" s="121"/>
      <c r="M12" s="121"/>
      <c r="N12" s="121"/>
      <c r="O12" s="11"/>
      <c r="P12" s="11"/>
      <c r="Q12" s="11"/>
      <c r="R12" s="11"/>
      <c r="S12" s="11"/>
      <c r="T12" s="11"/>
      <c r="U12" s="11"/>
      <c r="V12" s="11"/>
    </row>
    <row r="13" spans="1:22" ht="20.100000000000001" customHeight="1">
      <c r="A13" s="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0.100000000000001" customHeight="1">
      <c r="A14" s="4"/>
      <c r="B14" s="11"/>
      <c r="C14" s="11"/>
      <c r="D14" s="11"/>
      <c r="E14" s="394" t="s">
        <v>16</v>
      </c>
      <c r="F14" s="394"/>
      <c r="G14" s="394"/>
      <c r="H14" s="395"/>
      <c r="I14" s="395"/>
      <c r="J14" s="395"/>
      <c r="K14" s="395"/>
      <c r="L14" s="395"/>
      <c r="M14" s="395"/>
      <c r="N14" s="395"/>
      <c r="O14" s="143" t="s">
        <v>399</v>
      </c>
      <c r="P14" s="143"/>
      <c r="Q14" s="143"/>
      <c r="R14" s="143"/>
      <c r="S14" s="11"/>
      <c r="T14" s="11"/>
      <c r="U14" s="11"/>
      <c r="V14" s="11"/>
    </row>
    <row r="15" spans="1:22" ht="20.100000000000001" customHeight="1">
      <c r="A15" s="4"/>
      <c r="B15" s="11"/>
      <c r="C15" s="11"/>
      <c r="D15" s="11"/>
      <c r="E15" s="11"/>
      <c r="F15" s="11"/>
      <c r="G15" s="122" t="s">
        <v>396</v>
      </c>
      <c r="H15" s="396" t="s">
        <v>506</v>
      </c>
      <c r="I15" s="396"/>
      <c r="J15" s="396"/>
      <c r="K15" s="396"/>
      <c r="L15" s="396"/>
      <c r="M15" s="396"/>
      <c r="N15" s="396"/>
      <c r="O15" s="11" t="s">
        <v>397</v>
      </c>
      <c r="P15" s="11"/>
      <c r="Q15" s="11"/>
      <c r="R15" s="11"/>
      <c r="S15" s="11"/>
      <c r="T15" s="11"/>
      <c r="U15" s="11"/>
      <c r="V15" s="11"/>
    </row>
    <row r="16" spans="1:22" ht="20.100000000000001" customHeight="1">
      <c r="A16" s="4"/>
      <c r="B16" s="11"/>
      <c r="C16" s="11"/>
      <c r="D16" s="11"/>
      <c r="E16" s="11"/>
      <c r="F16" s="11"/>
      <c r="G16" s="147" t="s">
        <v>395</v>
      </c>
      <c r="H16" s="147"/>
      <c r="I16" s="147"/>
      <c r="J16" s="147"/>
      <c r="K16" s="147"/>
      <c r="L16" s="395" t="s">
        <v>401</v>
      </c>
      <c r="M16" s="395"/>
      <c r="N16" s="395"/>
      <c r="O16" s="395"/>
      <c r="P16" s="395"/>
      <c r="Q16" s="11"/>
      <c r="R16" s="11"/>
      <c r="S16" s="11"/>
      <c r="T16" s="11"/>
      <c r="U16" s="11"/>
      <c r="V16" s="11"/>
    </row>
    <row r="17" spans="1:22" ht="20.100000000000001" customHeight="1">
      <c r="A17" s="4"/>
      <c r="B17" s="11"/>
      <c r="C17" s="11"/>
      <c r="D17" s="11"/>
      <c r="E17" s="11"/>
      <c r="F17" s="11"/>
      <c r="G17" s="11"/>
      <c r="H17" s="123"/>
      <c r="I17" s="123"/>
      <c r="J17" s="123" t="s">
        <v>398</v>
      </c>
      <c r="K17" s="123"/>
      <c r="L17" s="123" t="s">
        <v>398</v>
      </c>
      <c r="M17" s="123"/>
      <c r="N17" s="123"/>
      <c r="O17" s="11"/>
      <c r="P17" s="11"/>
      <c r="Q17" s="11"/>
      <c r="R17" s="11"/>
      <c r="S17" s="11"/>
      <c r="T17" s="11"/>
      <c r="U17" s="11"/>
      <c r="V17" s="11"/>
    </row>
    <row r="18" spans="1:22" ht="20.100000000000001" customHeight="1">
      <c r="A18" s="4"/>
      <c r="B18" s="11"/>
      <c r="C18" s="11"/>
      <c r="D18" s="11"/>
      <c r="E18" s="11"/>
      <c r="F18" s="11"/>
      <c r="G18" s="11"/>
      <c r="H18" s="13"/>
      <c r="I18" s="13"/>
      <c r="J18" s="13"/>
      <c r="K18" s="13"/>
      <c r="L18" s="13"/>
      <c r="M18" s="13"/>
      <c r="N18" s="13"/>
      <c r="O18" s="11"/>
      <c r="P18" s="11"/>
      <c r="Q18" s="11"/>
      <c r="R18" s="11"/>
      <c r="S18" s="11"/>
      <c r="T18" s="11"/>
      <c r="U18" s="11"/>
      <c r="V18" s="11"/>
    </row>
    <row r="19" spans="1:22" ht="20.100000000000001" customHeight="1">
      <c r="A19" s="4"/>
      <c r="B19" s="11"/>
      <c r="C19" s="11"/>
      <c r="D19" s="11"/>
      <c r="E19" s="11"/>
      <c r="F19" s="11"/>
      <c r="G19" s="11"/>
      <c r="H19" s="13"/>
      <c r="I19" s="13"/>
      <c r="J19" s="13"/>
      <c r="K19" s="13"/>
      <c r="L19" s="13"/>
      <c r="M19" s="13"/>
      <c r="N19" s="13"/>
      <c r="O19" s="11"/>
      <c r="P19" s="11"/>
      <c r="Q19" s="11"/>
      <c r="R19" s="11"/>
      <c r="S19" s="11"/>
      <c r="T19" s="11"/>
      <c r="U19" s="11"/>
      <c r="V19" s="11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394" t="s">
        <v>16</v>
      </c>
      <c r="F21" s="394"/>
      <c r="G21" s="394"/>
      <c r="H21" s="395"/>
      <c r="I21" s="395"/>
      <c r="J21" s="395"/>
      <c r="K21" s="395"/>
      <c r="L21" s="395"/>
      <c r="M21" s="395"/>
      <c r="N21" s="395"/>
      <c r="O21" s="143" t="s">
        <v>399</v>
      </c>
      <c r="P21" s="143"/>
      <c r="Q21" s="143"/>
      <c r="R21" s="143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1"/>
      <c r="F22" s="11"/>
      <c r="G22" s="122" t="s">
        <v>396</v>
      </c>
      <c r="H22" s="396" t="s">
        <v>507</v>
      </c>
      <c r="I22" s="396"/>
      <c r="J22" s="396"/>
      <c r="K22" s="396"/>
      <c r="L22" s="396"/>
      <c r="M22" s="396"/>
      <c r="N22" s="396"/>
      <c r="O22" s="11" t="s">
        <v>397</v>
      </c>
      <c r="P22" s="11"/>
      <c r="Q22" s="11"/>
      <c r="R22" s="11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1"/>
      <c r="F23" s="11"/>
      <c r="G23" s="147" t="s">
        <v>400</v>
      </c>
      <c r="H23" s="147"/>
      <c r="I23" s="147"/>
      <c r="J23" s="147"/>
      <c r="K23" s="147"/>
      <c r="L23" s="395" t="s">
        <v>57</v>
      </c>
      <c r="M23" s="395"/>
      <c r="N23" s="395"/>
      <c r="O23" s="395"/>
      <c r="P23" s="395"/>
      <c r="Q23" s="11"/>
      <c r="R23" s="11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1"/>
      <c r="F24" s="11"/>
      <c r="G24" s="11"/>
      <c r="H24" s="123"/>
      <c r="I24" s="123"/>
      <c r="J24" s="123" t="s">
        <v>398</v>
      </c>
      <c r="K24" s="123"/>
      <c r="L24" s="123" t="s">
        <v>398</v>
      </c>
      <c r="M24" s="123"/>
      <c r="N24" s="123"/>
      <c r="O24" s="11"/>
      <c r="P24" s="11"/>
      <c r="Q24" s="11"/>
      <c r="R24" s="11"/>
      <c r="S24" s="9"/>
      <c r="T24" s="9"/>
      <c r="U24" s="9"/>
      <c r="V24" s="4"/>
    </row>
    <row r="25" spans="1:22" ht="20.100000000000001" customHeight="1">
      <c r="A25" s="3"/>
      <c r="B25" s="4"/>
      <c r="C25" s="4"/>
      <c r="D25" s="4"/>
      <c r="E25" s="11"/>
      <c r="F25" s="11"/>
      <c r="G25" s="11"/>
      <c r="H25" s="13"/>
      <c r="I25" s="13"/>
      <c r="J25" s="13"/>
      <c r="K25" s="13"/>
      <c r="L25" s="13"/>
      <c r="M25" s="13"/>
      <c r="N25" s="13"/>
      <c r="O25" s="11"/>
      <c r="P25" s="11"/>
      <c r="Q25" s="11"/>
      <c r="R25" s="11"/>
      <c r="S25" s="9"/>
      <c r="T25" s="9"/>
      <c r="U25" s="9"/>
      <c r="V25" s="4"/>
    </row>
    <row r="26" spans="1:22" ht="20.100000000000001" customHeight="1">
      <c r="A26" s="3"/>
      <c r="B26" s="4"/>
      <c r="C26" s="4"/>
      <c r="D26" s="4"/>
      <c r="E26" s="11"/>
      <c r="F26" s="11"/>
      <c r="G26" s="11"/>
      <c r="H26" s="13"/>
      <c r="I26" s="13"/>
      <c r="J26" s="13"/>
      <c r="K26" s="13"/>
      <c r="L26" s="13"/>
      <c r="M26" s="13"/>
      <c r="N26" s="13"/>
      <c r="O26" s="11"/>
      <c r="P26" s="11"/>
      <c r="Q26" s="11"/>
      <c r="R26" s="11"/>
      <c r="S26" s="9"/>
      <c r="T26" s="9"/>
      <c r="U26" s="9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16"/>
      <c r="P27" s="116"/>
      <c r="Q27" s="116"/>
      <c r="R27" s="116"/>
      <c r="S27" s="116"/>
      <c r="T27" s="116"/>
      <c r="U27" s="116"/>
      <c r="V27" s="4"/>
    </row>
    <row r="28" spans="1:22" ht="20.100000000000001" customHeight="1">
      <c r="A28" s="3"/>
      <c r="B28" s="4"/>
      <c r="C28" s="4"/>
      <c r="D28" s="4"/>
      <c r="E28" s="394" t="s">
        <v>16</v>
      </c>
      <c r="F28" s="394"/>
      <c r="G28" s="394"/>
      <c r="H28" s="395"/>
      <c r="I28" s="395"/>
      <c r="J28" s="395"/>
      <c r="K28" s="395"/>
      <c r="L28" s="395"/>
      <c r="M28" s="395"/>
      <c r="N28" s="395"/>
      <c r="O28" s="143" t="s">
        <v>399</v>
      </c>
      <c r="P28" s="143"/>
      <c r="Q28" s="143"/>
      <c r="R28" s="143"/>
      <c r="S28" s="117"/>
      <c r="T28" s="117"/>
      <c r="U28" s="117"/>
      <c r="V28" s="4"/>
    </row>
    <row r="29" spans="1:22" ht="20.100000000000001" customHeight="1">
      <c r="A29" s="2"/>
      <c r="B29" s="4"/>
      <c r="C29" s="4"/>
      <c r="D29" s="4"/>
      <c r="E29" s="11"/>
      <c r="F29" s="11"/>
      <c r="G29" s="122" t="s">
        <v>396</v>
      </c>
      <c r="H29" s="396" t="s">
        <v>508</v>
      </c>
      <c r="I29" s="396"/>
      <c r="J29" s="396"/>
      <c r="K29" s="396"/>
      <c r="L29" s="396"/>
      <c r="M29" s="396"/>
      <c r="N29" s="396"/>
      <c r="O29" s="11" t="s">
        <v>397</v>
      </c>
      <c r="P29" s="11"/>
      <c r="Q29" s="11"/>
      <c r="R29" s="11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1"/>
      <c r="F30" s="11"/>
      <c r="G30" s="147" t="s">
        <v>509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1"/>
      <c r="R30" s="11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1"/>
      <c r="F31" s="11"/>
      <c r="G31" s="11"/>
      <c r="H31" s="123"/>
      <c r="I31" s="123"/>
      <c r="J31" s="123" t="s">
        <v>398</v>
      </c>
      <c r="K31" s="123"/>
      <c r="L31" s="123" t="s">
        <v>398</v>
      </c>
      <c r="M31" s="123"/>
      <c r="N31" s="123"/>
      <c r="O31" s="11"/>
      <c r="P31" s="11"/>
      <c r="Q31" s="11"/>
      <c r="R31" s="11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1"/>
      <c r="F32" s="11"/>
      <c r="G32" s="11"/>
      <c r="H32" s="13"/>
      <c r="I32" s="13"/>
      <c r="J32" s="13"/>
      <c r="K32" s="13"/>
      <c r="L32" s="13"/>
      <c r="M32" s="13"/>
      <c r="N32" s="13"/>
      <c r="O32" s="11"/>
      <c r="P32" s="11"/>
      <c r="Q32" s="11"/>
      <c r="R32" s="11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1"/>
      <c r="F33" s="11"/>
      <c r="G33" s="11"/>
      <c r="H33" s="13"/>
      <c r="I33" s="13"/>
      <c r="J33" s="13"/>
      <c r="K33" s="13"/>
      <c r="L33" s="13"/>
      <c r="M33" s="13"/>
      <c r="N33" s="13"/>
      <c r="O33" s="11"/>
      <c r="P33" s="11"/>
      <c r="Q33" s="11"/>
      <c r="R33" s="11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1"/>
      <c r="F34" s="11"/>
      <c r="G34" s="11"/>
      <c r="H34" s="13"/>
      <c r="I34" s="13"/>
      <c r="J34" s="13"/>
      <c r="K34" s="13"/>
      <c r="L34" s="13"/>
      <c r="M34" s="13"/>
      <c r="N34" s="13"/>
      <c r="O34" s="11"/>
      <c r="P34" s="11"/>
      <c r="Q34" s="11"/>
      <c r="R34" s="11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1"/>
      <c r="F35" s="11"/>
      <c r="G35" s="11"/>
      <c r="H35" s="13"/>
      <c r="I35" s="13"/>
      <c r="J35" s="13"/>
      <c r="K35" s="13"/>
      <c r="L35" s="13"/>
      <c r="M35" s="13"/>
      <c r="N35" s="13"/>
      <c r="O35" s="11"/>
      <c r="P35" s="11"/>
      <c r="Q35" s="11"/>
      <c r="R35" s="11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E28:G28"/>
    <mergeCell ref="H28:N28"/>
    <mergeCell ref="O28:R28"/>
    <mergeCell ref="H29:N29"/>
    <mergeCell ref="G30:P30"/>
    <mergeCell ref="E21:G21"/>
    <mergeCell ref="H21:N21"/>
    <mergeCell ref="O21:R21"/>
    <mergeCell ref="H22:N22"/>
    <mergeCell ref="G23:K23"/>
    <mergeCell ref="L23:P23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S12" sqref="S12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21</v>
      </c>
    </row>
    <row r="2" spans="1:22" ht="20.100000000000001" customHeight="1">
      <c r="A2" s="20"/>
      <c r="B2" s="19"/>
      <c r="C2" s="399" t="s">
        <v>30</v>
      </c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19"/>
      <c r="V2" s="19"/>
    </row>
    <row r="3" spans="1:22" ht="20.100000000000001" customHeight="1">
      <c r="A3" s="4"/>
      <c r="B3" s="7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7"/>
      <c r="V3" s="7"/>
    </row>
    <row r="4" spans="1:22" ht="20.100000000000001" customHeight="1">
      <c r="A4" s="4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</row>
    <row r="5" spans="1:22" ht="20.100000000000001" customHeight="1">
      <c r="A5" s="4"/>
      <c r="B5" s="118"/>
      <c r="C5" s="118"/>
      <c r="D5" s="127" t="s">
        <v>403</v>
      </c>
      <c r="E5" s="185" t="s">
        <v>402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18"/>
      <c r="U5" s="118"/>
      <c r="V5" s="118"/>
    </row>
    <row r="6" spans="1:22" ht="20.100000000000001" customHeight="1">
      <c r="A6" s="4"/>
      <c r="B6" s="13"/>
      <c r="C6" s="13"/>
      <c r="D6" s="127" t="s">
        <v>403</v>
      </c>
      <c r="E6" s="185" t="s">
        <v>404</v>
      </c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3"/>
      <c r="U6" s="13"/>
      <c r="V6" s="13"/>
    </row>
    <row r="7" spans="1:22" ht="20.100000000000001" customHeight="1">
      <c r="A7" s="4"/>
      <c r="B7" s="13"/>
      <c r="C7" s="13"/>
      <c r="D7" s="127" t="s">
        <v>403</v>
      </c>
      <c r="E7" s="185" t="s">
        <v>405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3"/>
      <c r="U7" s="13"/>
      <c r="V7" s="13"/>
    </row>
    <row r="8" spans="1:22" ht="20.100000000000001" customHeight="1">
      <c r="A8" s="4"/>
      <c r="B8" s="13"/>
      <c r="C8" s="13"/>
      <c r="D8" s="127" t="s">
        <v>403</v>
      </c>
      <c r="E8" s="185" t="s">
        <v>406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3"/>
      <c r="U8" s="13"/>
      <c r="V8" s="13"/>
    </row>
    <row r="9" spans="1:22" ht="20.100000000000001" customHeight="1">
      <c r="A9" s="4"/>
      <c r="B9" s="13"/>
      <c r="C9" s="13"/>
      <c r="D9" s="127" t="s">
        <v>403</v>
      </c>
      <c r="E9" s="185" t="s">
        <v>407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3"/>
      <c r="U9" s="13"/>
      <c r="V9" s="13"/>
    </row>
    <row r="10" spans="1:22" ht="20.100000000000001" customHeight="1">
      <c r="A10" s="4"/>
      <c r="B10" s="13"/>
      <c r="C10" s="13"/>
      <c r="D10" s="13"/>
      <c r="E10" s="13"/>
      <c r="F10" s="13"/>
      <c r="G10" s="13"/>
      <c r="H10" s="126"/>
      <c r="I10" s="126"/>
      <c r="J10" s="126"/>
      <c r="K10" s="126"/>
      <c r="L10" s="126"/>
      <c r="M10" s="126"/>
      <c r="N10" s="126"/>
      <c r="O10" s="13"/>
      <c r="P10" s="13"/>
      <c r="Q10" s="13"/>
      <c r="R10" s="13"/>
      <c r="S10" s="13"/>
      <c r="T10" s="13"/>
      <c r="U10" s="13"/>
      <c r="V10" s="13"/>
    </row>
    <row r="11" spans="1:22" ht="20.100000000000001" customHeight="1">
      <c r="A11" s="4"/>
      <c r="B11" s="13"/>
      <c r="C11" s="13"/>
      <c r="D11" s="13"/>
      <c r="E11" s="13"/>
      <c r="F11" s="13"/>
      <c r="G11" s="13"/>
      <c r="H11" s="124"/>
      <c r="I11" s="124"/>
      <c r="J11" s="124"/>
      <c r="K11" s="124"/>
      <c r="L11" s="124"/>
      <c r="M11" s="124"/>
      <c r="N11" s="124"/>
      <c r="O11" s="13"/>
      <c r="P11" s="13"/>
      <c r="Q11" s="13"/>
      <c r="R11" s="13"/>
      <c r="S11" s="13"/>
      <c r="T11" s="13"/>
      <c r="U11" s="13"/>
      <c r="V11" s="13"/>
    </row>
    <row r="12" spans="1:22" ht="20.100000000000001" customHeight="1">
      <c r="A12" s="4"/>
      <c r="B12" s="13"/>
      <c r="C12" s="13"/>
      <c r="D12" s="13"/>
      <c r="E12" s="13"/>
      <c r="F12" s="13"/>
      <c r="G12" s="13"/>
      <c r="H12" s="124"/>
      <c r="I12" s="124"/>
      <c r="J12" s="124"/>
      <c r="K12" s="124"/>
      <c r="L12" s="124"/>
      <c r="M12" s="124"/>
      <c r="N12" s="124"/>
      <c r="O12" s="13"/>
      <c r="P12" s="13"/>
      <c r="Q12" s="13"/>
      <c r="R12" s="13"/>
      <c r="S12" s="13"/>
      <c r="T12" s="13"/>
      <c r="U12" s="13"/>
      <c r="V12" s="13"/>
    </row>
    <row r="13" spans="1:22" ht="20.100000000000001" customHeight="1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100000000000001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20.100000000000001" customHeight="1">
      <c r="A15" s="4"/>
      <c r="B15" s="13"/>
      <c r="C15" s="13"/>
      <c r="D15" s="13"/>
      <c r="E15" s="13"/>
      <c r="F15" s="13"/>
      <c r="G15" s="12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20.100000000000001" customHeight="1">
      <c r="A16" s="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0.100000000000001" customHeight="1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20.100000000000001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20.100000000000001" customHeight="1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3"/>
      <c r="F22" s="13"/>
      <c r="G22" s="12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9"/>
      <c r="T24" s="9"/>
      <c r="U24" s="9"/>
      <c r="V24" s="7"/>
    </row>
    <row r="25" spans="1:22" ht="20.100000000000001" customHeight="1">
      <c r="A25" s="3"/>
      <c r="B25" s="7"/>
      <c r="C25" s="7"/>
      <c r="D25" s="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9"/>
      <c r="T25" s="9"/>
      <c r="U25" s="9"/>
      <c r="V25" s="7"/>
    </row>
    <row r="26" spans="1:22" ht="20.100000000000001" customHeight="1">
      <c r="A26" s="3"/>
      <c r="B26" s="7"/>
      <c r="C26" s="7"/>
      <c r="D26" s="7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9"/>
      <c r="T26" s="9"/>
      <c r="U26" s="9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9"/>
      <c r="Q27" s="9"/>
      <c r="R27" s="9"/>
      <c r="S27" s="9"/>
      <c r="T27" s="9"/>
      <c r="U27" s="9"/>
      <c r="V27" s="7"/>
    </row>
    <row r="28" spans="1:22" ht="20.100000000000001" customHeight="1">
      <c r="A28" s="3"/>
      <c r="B28" s="7"/>
      <c r="C28" s="7"/>
      <c r="D28" s="7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0"/>
      <c r="T28" s="10"/>
      <c r="U28" s="10"/>
      <c r="V28" s="7"/>
    </row>
    <row r="29" spans="1:22" ht="20.100000000000001" customHeight="1">
      <c r="A29" s="2"/>
      <c r="B29" s="7"/>
      <c r="C29" s="7"/>
      <c r="D29" s="7"/>
      <c r="E29" s="13"/>
      <c r="F29" s="13"/>
      <c r="G29" s="12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</sheetData>
  <mergeCells count="6">
    <mergeCell ref="E9:S9"/>
    <mergeCell ref="C2:T3"/>
    <mergeCell ref="E5:S5"/>
    <mergeCell ref="E6:S6"/>
    <mergeCell ref="E7:S7"/>
    <mergeCell ref="E8:S8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71" zoomScaleNormal="71" workbookViewId="0">
      <selection activeCell="AA9" sqref="AA9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0"/>
      <c r="B2" s="399" t="s">
        <v>408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3" spans="1:22" ht="20.100000000000001" customHeight="1">
      <c r="A3" s="4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</row>
    <row r="4" spans="1:22" ht="20.100000000000001" customHeight="1">
      <c r="A4" s="4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ht="20.100000000000001" customHeight="1">
      <c r="A5" s="4"/>
      <c r="B5" s="120"/>
      <c r="C5" s="120"/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0"/>
      <c r="U5" s="120"/>
      <c r="V5" s="120"/>
    </row>
    <row r="6" spans="1:22" ht="20.100000000000001" customHeight="1">
      <c r="A6" s="4"/>
      <c r="B6" s="13"/>
      <c r="C6" s="13"/>
      <c r="D6" s="1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3"/>
      <c r="U6" s="13"/>
      <c r="V6" s="13"/>
    </row>
    <row r="7" spans="1:22" ht="20.100000000000001" customHeight="1">
      <c r="A7" s="4"/>
      <c r="B7" s="13"/>
      <c r="C7" s="13"/>
      <c r="D7" s="127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3"/>
      <c r="U7" s="13"/>
      <c r="V7" s="13"/>
    </row>
    <row r="8" spans="1:22" ht="20.100000000000001" customHeight="1">
      <c r="A8" s="4"/>
      <c r="B8" s="13"/>
      <c r="C8" s="13"/>
      <c r="D8" s="127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3"/>
      <c r="U8" s="13"/>
      <c r="V8" s="13"/>
    </row>
    <row r="9" spans="1:22" ht="20.100000000000001" customHeight="1">
      <c r="A9" s="4"/>
      <c r="B9" s="13"/>
      <c r="C9" s="13"/>
      <c r="D9" s="12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3"/>
      <c r="U9" s="13"/>
      <c r="V9" s="13"/>
    </row>
    <row r="10" spans="1:22" ht="20.100000000000001" customHeight="1">
      <c r="A10" s="4"/>
      <c r="B10" s="13"/>
      <c r="C10" s="13"/>
      <c r="D10" s="13"/>
      <c r="E10" s="13"/>
      <c r="F10" s="13"/>
      <c r="G10" s="13"/>
      <c r="H10" s="126"/>
      <c r="I10" s="126"/>
      <c r="J10" s="126"/>
      <c r="K10" s="126"/>
      <c r="L10" s="126"/>
      <c r="M10" s="126"/>
      <c r="N10" s="126"/>
      <c r="O10" s="13"/>
      <c r="P10" s="13"/>
      <c r="Q10" s="13"/>
      <c r="R10" s="13"/>
      <c r="S10" s="13"/>
      <c r="T10" s="13"/>
      <c r="U10" s="13"/>
      <c r="V10" s="13"/>
    </row>
    <row r="11" spans="1:22" ht="20.100000000000001" customHeight="1">
      <c r="A11" s="4"/>
      <c r="B11" s="13"/>
      <c r="C11" s="13"/>
      <c r="D11" s="13"/>
      <c r="E11" s="13"/>
      <c r="F11" s="13"/>
      <c r="G11" s="13"/>
      <c r="H11" s="124"/>
      <c r="I11" s="124"/>
      <c r="J11" s="124"/>
      <c r="K11" s="124"/>
      <c r="L11" s="124"/>
      <c r="M11" s="124"/>
      <c r="N11" s="124"/>
      <c r="O11" s="13"/>
      <c r="P11" s="13"/>
      <c r="Q11" s="13"/>
      <c r="R11" s="13"/>
      <c r="S11" s="13"/>
      <c r="T11" s="13"/>
      <c r="U11" s="13"/>
      <c r="V11" s="13"/>
    </row>
    <row r="12" spans="1:22" ht="20.100000000000001" customHeight="1">
      <c r="A12" s="4"/>
      <c r="B12" s="13"/>
      <c r="C12" s="13"/>
      <c r="D12" s="13"/>
      <c r="E12" s="13"/>
      <c r="F12" s="13"/>
      <c r="G12" s="13"/>
      <c r="H12" s="124"/>
      <c r="I12" s="124"/>
      <c r="J12" s="124"/>
      <c r="K12" s="124"/>
      <c r="L12" s="124"/>
      <c r="M12" s="124"/>
      <c r="N12" s="124"/>
      <c r="O12" s="13"/>
      <c r="P12" s="13"/>
      <c r="Q12" s="13"/>
      <c r="R12" s="13"/>
      <c r="S12" s="13"/>
      <c r="T12" s="13"/>
      <c r="U12" s="13"/>
      <c r="V12" s="13"/>
    </row>
    <row r="13" spans="1:22" ht="20.100000000000001" customHeight="1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100000000000001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20.100000000000001" customHeight="1">
      <c r="A15" s="4"/>
      <c r="B15" s="13"/>
      <c r="C15" s="13"/>
      <c r="D15" s="13"/>
      <c r="E15" s="13"/>
      <c r="F15" s="13"/>
      <c r="G15" s="12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20.100000000000001" customHeight="1">
      <c r="A16" s="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0.100000000000001" customHeight="1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20.100000000000001" customHeight="1">
      <c r="A18" s="4"/>
      <c r="B18" s="400" t="s">
        <v>409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</row>
    <row r="19" spans="1:22" ht="20.100000000000001" customHeight="1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3"/>
      <c r="F22" s="13"/>
      <c r="G22" s="12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9"/>
      <c r="T24" s="9"/>
      <c r="U24" s="9"/>
      <c r="V24" s="7"/>
    </row>
    <row r="25" spans="1:22" ht="20.100000000000001" customHeight="1">
      <c r="A25" s="3"/>
      <c r="B25" s="7"/>
      <c r="C25" s="7"/>
      <c r="D25" s="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9"/>
      <c r="T25" s="9"/>
      <c r="U25" s="9"/>
      <c r="V25" s="7"/>
    </row>
    <row r="26" spans="1:22" ht="20.100000000000001" customHeight="1">
      <c r="A26" s="3"/>
      <c r="B26" s="7"/>
      <c r="C26" s="7"/>
      <c r="D26" s="7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9"/>
      <c r="T26" s="9"/>
      <c r="U26" s="9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9"/>
      <c r="Q27" s="9"/>
      <c r="R27" s="9"/>
      <c r="S27" s="9"/>
      <c r="T27" s="9"/>
      <c r="U27" s="9"/>
      <c r="V27" s="7"/>
    </row>
    <row r="28" spans="1:22" ht="20.100000000000001" customHeight="1">
      <c r="A28" s="3"/>
      <c r="B28" s="7"/>
      <c r="C28" s="7"/>
      <c r="D28" s="7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0"/>
      <c r="T28" s="10"/>
      <c r="U28" s="10"/>
      <c r="V28" s="7"/>
    </row>
    <row r="29" spans="1:22" ht="20.100000000000001" customHeight="1">
      <c r="A29" s="2"/>
      <c r="B29" s="7"/>
      <c r="C29" s="7"/>
      <c r="D29" s="7"/>
      <c r="E29" s="13"/>
      <c r="F29" s="13"/>
      <c r="G29" s="12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7"/>
      <c r="T33" s="7"/>
      <c r="U33" s="7"/>
      <c r="V33" s="7"/>
    </row>
    <row r="34" spans="1:22" ht="20.100000000000001" customHeight="1">
      <c r="A34" s="2"/>
      <c r="B34" s="400" t="s">
        <v>409</v>
      </c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</row>
    <row r="35" spans="1:22" ht="20.100000000000001" customHeight="1">
      <c r="A35" s="2"/>
      <c r="B35" s="7"/>
      <c r="C35" s="7"/>
      <c r="D35" s="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</sheetData>
  <mergeCells count="3">
    <mergeCell ref="B18:V18"/>
    <mergeCell ref="B34:V34"/>
    <mergeCell ref="B2:V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36</v>
      </c>
      <c r="B1" t="s">
        <v>285</v>
      </c>
      <c r="C1" t="s">
        <v>285</v>
      </c>
      <c r="D1" t="s">
        <v>373</v>
      </c>
    </row>
    <row r="2" spans="1:4">
      <c r="A2" t="s">
        <v>37</v>
      </c>
      <c r="B2" t="s">
        <v>286</v>
      </c>
      <c r="C2" t="s">
        <v>300</v>
      </c>
      <c r="D2" t="s">
        <v>374</v>
      </c>
    </row>
    <row r="3" spans="1:4">
      <c r="B3" t="s">
        <v>287</v>
      </c>
      <c r="C3" t="s">
        <v>301</v>
      </c>
      <c r="D3" t="s">
        <v>201</v>
      </c>
    </row>
    <row r="4" spans="1:4">
      <c r="B4" t="s">
        <v>288</v>
      </c>
      <c r="C4" t="s">
        <v>302</v>
      </c>
      <c r="D4" t="s">
        <v>87</v>
      </c>
    </row>
    <row r="5" spans="1:4">
      <c r="B5" t="s">
        <v>289</v>
      </c>
      <c r="C5" t="s">
        <v>303</v>
      </c>
      <c r="D5" t="s">
        <v>88</v>
      </c>
    </row>
    <row r="6" spans="1:4">
      <c r="C6" t="s">
        <v>304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ภาคผนวก</vt:lpstr>
      <vt:lpstr>รูปประกอบ1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คำนำ!Print_Area</vt:lpstr>
      <vt:lpstr>ปก!Print_Area</vt:lpstr>
      <vt:lpstr>ภาคผนวก!Print_Area</vt:lpstr>
      <vt:lpstr>รูปประกอบ1!Print_Area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2018-02-12T13:05:28Z</cp:lastPrinted>
  <dcterms:created xsi:type="dcterms:W3CDTF">2017-06-19T15:40:00Z</dcterms:created>
  <dcterms:modified xsi:type="dcterms:W3CDTF">2018-03-14T00:57:42Z</dcterms:modified>
</cp:coreProperties>
</file>