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5360" windowHeight="7485" tabRatio="776" activeTab="3"/>
  </bookViews>
  <sheets>
    <sheet name="ReadMe TAP P.1" sheetId="37" r:id="rId1"/>
    <sheet name="Data_School" sheetId="18" r:id="rId2"/>
    <sheet name="G_Class" sheetId="42" r:id="rId3"/>
    <sheet name="Data_Individual" sheetId="50" r:id="rId4"/>
    <sheet name="Link Data" sheetId="44" r:id="rId5"/>
    <sheet name="G_Data" sheetId="51" r:id="rId6"/>
  </sheets>
  <externalReferences>
    <externalReference r:id="rId7"/>
    <externalReference r:id="rId8"/>
  </externalReferences>
  <definedNames>
    <definedName name="_17476" localSheetId="2">#REF!</definedName>
    <definedName name="_17476" localSheetId="4">#REF!</definedName>
    <definedName name="_17476">#REF!</definedName>
    <definedName name="_18268" localSheetId="2">[1]Data_Individual!#REF!</definedName>
    <definedName name="_18268" localSheetId="0">[2]Data_Individual!#REF!</definedName>
    <definedName name="_18268">#REF!</definedName>
    <definedName name="_364">#REF!</definedName>
    <definedName name="_xlnm.Print_Titles" localSheetId="1">Data_School!$5:$7</definedName>
    <definedName name="_xlnm.Print_Titles" localSheetId="4">'Link Data'!$1:$5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" i="18" l="1"/>
  <c r="F44" i="51" l="1"/>
  <c r="B44" i="51"/>
  <c r="B43" i="51"/>
  <c r="B42" i="51"/>
  <c r="B41" i="51"/>
  <c r="F3" i="44"/>
  <c r="B3" i="44"/>
  <c r="B117" i="42"/>
  <c r="B116" i="42"/>
  <c r="J6" i="18" l="1"/>
  <c r="H6" i="18"/>
  <c r="F19" i="51" l="1"/>
  <c r="B19" i="51"/>
  <c r="B18" i="51"/>
  <c r="B17" i="51"/>
  <c r="B16" i="51"/>
  <c r="B2" i="51"/>
  <c r="B3" i="51"/>
  <c r="B9" i="51"/>
  <c r="E9" i="51"/>
  <c r="H9" i="51"/>
  <c r="B10" i="51"/>
  <c r="E10" i="51"/>
  <c r="H10" i="51"/>
  <c r="B11" i="51"/>
  <c r="E11" i="51"/>
  <c r="H11" i="51"/>
  <c r="B12" i="51"/>
  <c r="E12" i="51"/>
  <c r="H12" i="51"/>
  <c r="B13" i="51"/>
  <c r="E13" i="51"/>
  <c r="H13" i="51"/>
  <c r="F4" i="51"/>
  <c r="B4" i="51"/>
  <c r="I125" i="44"/>
  <c r="J125" i="44" s="1"/>
  <c r="G125" i="44"/>
  <c r="H125" i="44" s="1"/>
  <c r="E125" i="44"/>
  <c r="F125" i="44" s="1"/>
  <c r="I124" i="44"/>
  <c r="J124" i="44" s="1"/>
  <c r="G124" i="44"/>
  <c r="H124" i="44" s="1"/>
  <c r="E124" i="44"/>
  <c r="F124" i="44" s="1"/>
  <c r="I123" i="44"/>
  <c r="J123" i="44" s="1"/>
  <c r="G123" i="44"/>
  <c r="H123" i="44" s="1"/>
  <c r="E123" i="44"/>
  <c r="F123" i="44" s="1"/>
  <c r="I122" i="44"/>
  <c r="J122" i="44" s="1"/>
  <c r="G122" i="44"/>
  <c r="H122" i="44" s="1"/>
  <c r="E122" i="44"/>
  <c r="F122" i="44" s="1"/>
  <c r="I121" i="44"/>
  <c r="J121" i="44" s="1"/>
  <c r="G121" i="44"/>
  <c r="H121" i="44" s="1"/>
  <c r="E121" i="44"/>
  <c r="F121" i="44" s="1"/>
  <c r="I120" i="44"/>
  <c r="J120" i="44" s="1"/>
  <c r="G120" i="44"/>
  <c r="H120" i="44" s="1"/>
  <c r="E120" i="44"/>
  <c r="F120" i="44" s="1"/>
  <c r="I119" i="44"/>
  <c r="J119" i="44" s="1"/>
  <c r="G119" i="44"/>
  <c r="H119" i="44" s="1"/>
  <c r="E119" i="44"/>
  <c r="F119" i="44" s="1"/>
  <c r="I118" i="44"/>
  <c r="J118" i="44" s="1"/>
  <c r="G118" i="44"/>
  <c r="H118" i="44" s="1"/>
  <c r="E118" i="44"/>
  <c r="F118" i="44" s="1"/>
  <c r="I117" i="44"/>
  <c r="J117" i="44" s="1"/>
  <c r="G117" i="44"/>
  <c r="H117" i="44" s="1"/>
  <c r="E117" i="44"/>
  <c r="F117" i="44" s="1"/>
  <c r="I116" i="44"/>
  <c r="J116" i="44" s="1"/>
  <c r="G116" i="44"/>
  <c r="H116" i="44" s="1"/>
  <c r="E116" i="44"/>
  <c r="F116" i="44" s="1"/>
  <c r="I115" i="44"/>
  <c r="J115" i="44" s="1"/>
  <c r="G115" i="44"/>
  <c r="H115" i="44" s="1"/>
  <c r="E115" i="44"/>
  <c r="F115" i="44" s="1"/>
  <c r="I114" i="44"/>
  <c r="J114" i="44" s="1"/>
  <c r="G114" i="44"/>
  <c r="H114" i="44" s="1"/>
  <c r="E114" i="44"/>
  <c r="F114" i="44" s="1"/>
  <c r="I113" i="44"/>
  <c r="J113" i="44" s="1"/>
  <c r="G113" i="44"/>
  <c r="H113" i="44" s="1"/>
  <c r="E113" i="44"/>
  <c r="F113" i="44" s="1"/>
  <c r="I112" i="44"/>
  <c r="J112" i="44" s="1"/>
  <c r="G112" i="44"/>
  <c r="H112" i="44" s="1"/>
  <c r="E112" i="44"/>
  <c r="F112" i="44" s="1"/>
  <c r="I111" i="44"/>
  <c r="J111" i="44" s="1"/>
  <c r="G111" i="44"/>
  <c r="H111" i="44" s="1"/>
  <c r="E111" i="44"/>
  <c r="F111" i="44" s="1"/>
  <c r="I110" i="44"/>
  <c r="J110" i="44" s="1"/>
  <c r="G110" i="44"/>
  <c r="H110" i="44" s="1"/>
  <c r="E110" i="44"/>
  <c r="F110" i="44" s="1"/>
  <c r="I109" i="44"/>
  <c r="J109" i="44" s="1"/>
  <c r="G109" i="44"/>
  <c r="H109" i="44" s="1"/>
  <c r="E109" i="44"/>
  <c r="F109" i="44" s="1"/>
  <c r="I108" i="44"/>
  <c r="J108" i="44" s="1"/>
  <c r="G108" i="44"/>
  <c r="H108" i="44" s="1"/>
  <c r="E108" i="44"/>
  <c r="F108" i="44" s="1"/>
  <c r="I107" i="44"/>
  <c r="J107" i="44" s="1"/>
  <c r="G107" i="44"/>
  <c r="H107" i="44" s="1"/>
  <c r="E107" i="44"/>
  <c r="F107" i="44" s="1"/>
  <c r="I106" i="44"/>
  <c r="J106" i="44" s="1"/>
  <c r="G106" i="44"/>
  <c r="H106" i="44" s="1"/>
  <c r="E106" i="44"/>
  <c r="F106" i="44" s="1"/>
  <c r="I105" i="44"/>
  <c r="J105" i="44" s="1"/>
  <c r="G105" i="44"/>
  <c r="H105" i="44" s="1"/>
  <c r="E105" i="44"/>
  <c r="F105" i="44" s="1"/>
  <c r="I104" i="44"/>
  <c r="J104" i="44" s="1"/>
  <c r="G104" i="44"/>
  <c r="H104" i="44" s="1"/>
  <c r="E104" i="44"/>
  <c r="F104" i="44" s="1"/>
  <c r="I103" i="44"/>
  <c r="J103" i="44" s="1"/>
  <c r="G103" i="44"/>
  <c r="H103" i="44" s="1"/>
  <c r="E103" i="44"/>
  <c r="F103" i="44" s="1"/>
  <c r="I102" i="44"/>
  <c r="J102" i="44" s="1"/>
  <c r="G102" i="44"/>
  <c r="H102" i="44" s="1"/>
  <c r="E102" i="44"/>
  <c r="F102" i="44" s="1"/>
  <c r="I101" i="44"/>
  <c r="J101" i="44" s="1"/>
  <c r="G101" i="44"/>
  <c r="H101" i="44" s="1"/>
  <c r="E101" i="44"/>
  <c r="F101" i="44" s="1"/>
  <c r="I100" i="44"/>
  <c r="J100" i="44" s="1"/>
  <c r="G100" i="44"/>
  <c r="H100" i="44" s="1"/>
  <c r="E100" i="44"/>
  <c r="F100" i="44" s="1"/>
  <c r="I99" i="44"/>
  <c r="J99" i="44" s="1"/>
  <c r="G99" i="44"/>
  <c r="H99" i="44" s="1"/>
  <c r="E99" i="44"/>
  <c r="F99" i="44" s="1"/>
  <c r="I98" i="44"/>
  <c r="J98" i="44" s="1"/>
  <c r="G98" i="44"/>
  <c r="H98" i="44" s="1"/>
  <c r="E98" i="44"/>
  <c r="F98" i="44" s="1"/>
  <c r="I97" i="44"/>
  <c r="J97" i="44" s="1"/>
  <c r="G97" i="44"/>
  <c r="H97" i="44" s="1"/>
  <c r="E97" i="44"/>
  <c r="F97" i="44" s="1"/>
  <c r="I96" i="44"/>
  <c r="J96" i="44" s="1"/>
  <c r="G96" i="44"/>
  <c r="H96" i="44" s="1"/>
  <c r="E96" i="44"/>
  <c r="F96" i="44" s="1"/>
  <c r="I95" i="44"/>
  <c r="J95" i="44" s="1"/>
  <c r="G95" i="44"/>
  <c r="H95" i="44" s="1"/>
  <c r="E95" i="44"/>
  <c r="F95" i="44" s="1"/>
  <c r="I94" i="44"/>
  <c r="J94" i="44" s="1"/>
  <c r="G94" i="44"/>
  <c r="H94" i="44" s="1"/>
  <c r="E94" i="44"/>
  <c r="F94" i="44" s="1"/>
  <c r="I93" i="44"/>
  <c r="J93" i="44" s="1"/>
  <c r="G93" i="44"/>
  <c r="H93" i="44" s="1"/>
  <c r="E93" i="44"/>
  <c r="F93" i="44" s="1"/>
  <c r="I92" i="44"/>
  <c r="J92" i="44" s="1"/>
  <c r="G92" i="44"/>
  <c r="H92" i="44" s="1"/>
  <c r="E92" i="44"/>
  <c r="F92" i="44" s="1"/>
  <c r="I91" i="44"/>
  <c r="J91" i="44" s="1"/>
  <c r="G91" i="44"/>
  <c r="H91" i="44" s="1"/>
  <c r="E91" i="44"/>
  <c r="F91" i="44" s="1"/>
  <c r="I90" i="44"/>
  <c r="J90" i="44" s="1"/>
  <c r="G90" i="44"/>
  <c r="H90" i="44" s="1"/>
  <c r="E90" i="44"/>
  <c r="F90" i="44" s="1"/>
  <c r="I89" i="44"/>
  <c r="J89" i="44" s="1"/>
  <c r="G89" i="44"/>
  <c r="H89" i="44" s="1"/>
  <c r="E89" i="44"/>
  <c r="F89" i="44" s="1"/>
  <c r="I88" i="44"/>
  <c r="J88" i="44" s="1"/>
  <c r="G88" i="44"/>
  <c r="H88" i="44" s="1"/>
  <c r="E88" i="44"/>
  <c r="F88" i="44" s="1"/>
  <c r="I87" i="44"/>
  <c r="J87" i="44" s="1"/>
  <c r="G87" i="44"/>
  <c r="H87" i="44" s="1"/>
  <c r="E87" i="44"/>
  <c r="F87" i="44" s="1"/>
  <c r="I86" i="44"/>
  <c r="J86" i="44" s="1"/>
  <c r="G86" i="44"/>
  <c r="H86" i="44" s="1"/>
  <c r="E86" i="44"/>
  <c r="F86" i="44" s="1"/>
  <c r="I85" i="44"/>
  <c r="J85" i="44" s="1"/>
  <c r="G85" i="44"/>
  <c r="H85" i="44" s="1"/>
  <c r="E85" i="44"/>
  <c r="F85" i="44" s="1"/>
  <c r="I84" i="44"/>
  <c r="J84" i="44" s="1"/>
  <c r="G84" i="44"/>
  <c r="H84" i="44" s="1"/>
  <c r="E84" i="44"/>
  <c r="F84" i="44" s="1"/>
  <c r="I83" i="44"/>
  <c r="J83" i="44" s="1"/>
  <c r="G83" i="44"/>
  <c r="H83" i="44" s="1"/>
  <c r="E83" i="44"/>
  <c r="F83" i="44" s="1"/>
  <c r="I82" i="44"/>
  <c r="J82" i="44" s="1"/>
  <c r="G82" i="44"/>
  <c r="H82" i="44" s="1"/>
  <c r="E82" i="44"/>
  <c r="F82" i="44" s="1"/>
  <c r="I81" i="44"/>
  <c r="J81" i="44" s="1"/>
  <c r="G81" i="44"/>
  <c r="H81" i="44" s="1"/>
  <c r="E81" i="44"/>
  <c r="F81" i="44" s="1"/>
  <c r="I80" i="44"/>
  <c r="J80" i="44" s="1"/>
  <c r="G80" i="44"/>
  <c r="H80" i="44" s="1"/>
  <c r="E80" i="44"/>
  <c r="F80" i="44" s="1"/>
  <c r="I79" i="44"/>
  <c r="J79" i="44" s="1"/>
  <c r="G79" i="44"/>
  <c r="H79" i="44" s="1"/>
  <c r="E79" i="44"/>
  <c r="F79" i="44" s="1"/>
  <c r="I78" i="44"/>
  <c r="J78" i="44" s="1"/>
  <c r="G78" i="44"/>
  <c r="H78" i="44" s="1"/>
  <c r="E78" i="44"/>
  <c r="F78" i="44" s="1"/>
  <c r="I77" i="44"/>
  <c r="J77" i="44" s="1"/>
  <c r="G77" i="44"/>
  <c r="H77" i="44" s="1"/>
  <c r="E77" i="44"/>
  <c r="F77" i="44" s="1"/>
  <c r="I76" i="44"/>
  <c r="J76" i="44" s="1"/>
  <c r="G76" i="44"/>
  <c r="H76" i="44" s="1"/>
  <c r="E76" i="44"/>
  <c r="F76" i="44" s="1"/>
  <c r="I75" i="44"/>
  <c r="J75" i="44" s="1"/>
  <c r="G75" i="44"/>
  <c r="H75" i="44" s="1"/>
  <c r="E75" i="44"/>
  <c r="F75" i="44" s="1"/>
  <c r="I74" i="44"/>
  <c r="J74" i="44" s="1"/>
  <c r="G74" i="44"/>
  <c r="H74" i="44" s="1"/>
  <c r="E74" i="44"/>
  <c r="F74" i="44" s="1"/>
  <c r="I73" i="44"/>
  <c r="J73" i="44" s="1"/>
  <c r="G73" i="44"/>
  <c r="H73" i="44" s="1"/>
  <c r="E73" i="44"/>
  <c r="F73" i="44" s="1"/>
  <c r="I72" i="44"/>
  <c r="J72" i="44" s="1"/>
  <c r="G72" i="44"/>
  <c r="H72" i="44" s="1"/>
  <c r="E72" i="44"/>
  <c r="F72" i="44" s="1"/>
  <c r="I71" i="44"/>
  <c r="J71" i="44" s="1"/>
  <c r="G71" i="44"/>
  <c r="H71" i="44" s="1"/>
  <c r="E71" i="44"/>
  <c r="F71" i="44" s="1"/>
  <c r="I70" i="44"/>
  <c r="J70" i="44" s="1"/>
  <c r="G70" i="44"/>
  <c r="H70" i="44" s="1"/>
  <c r="E70" i="44"/>
  <c r="F70" i="44" s="1"/>
  <c r="I69" i="44"/>
  <c r="J69" i="44" s="1"/>
  <c r="G69" i="44"/>
  <c r="H69" i="44" s="1"/>
  <c r="E69" i="44"/>
  <c r="F69" i="44" s="1"/>
  <c r="I68" i="44"/>
  <c r="J68" i="44" s="1"/>
  <c r="G68" i="44"/>
  <c r="H68" i="44" s="1"/>
  <c r="E68" i="44"/>
  <c r="F68" i="44" s="1"/>
  <c r="I67" i="44"/>
  <c r="J67" i="44" s="1"/>
  <c r="G67" i="44"/>
  <c r="H67" i="44" s="1"/>
  <c r="E67" i="44"/>
  <c r="F67" i="44" s="1"/>
  <c r="I66" i="44"/>
  <c r="J66" i="44" s="1"/>
  <c r="G66" i="44"/>
  <c r="H66" i="44" s="1"/>
  <c r="E66" i="44"/>
  <c r="F66" i="44" s="1"/>
  <c r="I65" i="44"/>
  <c r="J65" i="44" s="1"/>
  <c r="G65" i="44"/>
  <c r="H65" i="44" s="1"/>
  <c r="E65" i="44"/>
  <c r="F65" i="44" s="1"/>
  <c r="I64" i="44"/>
  <c r="J64" i="44" s="1"/>
  <c r="G64" i="44"/>
  <c r="H64" i="44" s="1"/>
  <c r="E64" i="44"/>
  <c r="F64" i="44" s="1"/>
  <c r="I63" i="44"/>
  <c r="J63" i="44" s="1"/>
  <c r="G63" i="44"/>
  <c r="H63" i="44" s="1"/>
  <c r="E63" i="44"/>
  <c r="F63" i="44" s="1"/>
  <c r="I62" i="44"/>
  <c r="J62" i="44" s="1"/>
  <c r="G62" i="44"/>
  <c r="H62" i="44" s="1"/>
  <c r="E62" i="44"/>
  <c r="F62" i="44" s="1"/>
  <c r="I61" i="44"/>
  <c r="J61" i="44" s="1"/>
  <c r="G61" i="44"/>
  <c r="H61" i="44" s="1"/>
  <c r="E61" i="44"/>
  <c r="F61" i="44" s="1"/>
  <c r="I60" i="44"/>
  <c r="J60" i="44" s="1"/>
  <c r="G60" i="44"/>
  <c r="H60" i="44" s="1"/>
  <c r="E60" i="44"/>
  <c r="F60" i="44" s="1"/>
  <c r="I59" i="44"/>
  <c r="J59" i="44" s="1"/>
  <c r="G59" i="44"/>
  <c r="H59" i="44" s="1"/>
  <c r="E59" i="44"/>
  <c r="F59" i="44" s="1"/>
  <c r="I58" i="44"/>
  <c r="J58" i="44" s="1"/>
  <c r="G58" i="44"/>
  <c r="H58" i="44" s="1"/>
  <c r="E58" i="44"/>
  <c r="F58" i="44" s="1"/>
  <c r="I57" i="44"/>
  <c r="J57" i="44" s="1"/>
  <c r="G57" i="44"/>
  <c r="H57" i="44" s="1"/>
  <c r="E57" i="44"/>
  <c r="F57" i="44" s="1"/>
  <c r="I56" i="44"/>
  <c r="J56" i="44" s="1"/>
  <c r="G56" i="44"/>
  <c r="H56" i="44" s="1"/>
  <c r="E56" i="44"/>
  <c r="F56" i="44" s="1"/>
  <c r="I55" i="44"/>
  <c r="J55" i="44" s="1"/>
  <c r="G55" i="44"/>
  <c r="H55" i="44" s="1"/>
  <c r="E55" i="44"/>
  <c r="F55" i="44" s="1"/>
  <c r="I54" i="44"/>
  <c r="J54" i="44" s="1"/>
  <c r="G54" i="44"/>
  <c r="H54" i="44" s="1"/>
  <c r="E54" i="44"/>
  <c r="F54" i="44" s="1"/>
  <c r="I53" i="44"/>
  <c r="J53" i="44" s="1"/>
  <c r="G53" i="44"/>
  <c r="H53" i="44" s="1"/>
  <c r="E53" i="44"/>
  <c r="F53" i="44" s="1"/>
  <c r="I52" i="44"/>
  <c r="J52" i="44" s="1"/>
  <c r="G52" i="44"/>
  <c r="H52" i="44" s="1"/>
  <c r="E52" i="44"/>
  <c r="F52" i="44" s="1"/>
  <c r="I51" i="44"/>
  <c r="J51" i="44" s="1"/>
  <c r="G51" i="44"/>
  <c r="H51" i="44" s="1"/>
  <c r="E51" i="44"/>
  <c r="F51" i="44" s="1"/>
  <c r="I50" i="44"/>
  <c r="J50" i="44" s="1"/>
  <c r="G50" i="44"/>
  <c r="H50" i="44" s="1"/>
  <c r="E50" i="44"/>
  <c r="F50" i="44" s="1"/>
  <c r="I49" i="44"/>
  <c r="J49" i="44" s="1"/>
  <c r="G49" i="44"/>
  <c r="H49" i="44" s="1"/>
  <c r="E49" i="44"/>
  <c r="F49" i="44" s="1"/>
  <c r="I48" i="44"/>
  <c r="J48" i="44" s="1"/>
  <c r="G48" i="44"/>
  <c r="H48" i="44" s="1"/>
  <c r="E48" i="44"/>
  <c r="F48" i="44" s="1"/>
  <c r="I47" i="44"/>
  <c r="J47" i="44" s="1"/>
  <c r="G47" i="44"/>
  <c r="H47" i="44" s="1"/>
  <c r="E47" i="44"/>
  <c r="F47" i="44" s="1"/>
  <c r="I46" i="44"/>
  <c r="J46" i="44" s="1"/>
  <c r="G46" i="44"/>
  <c r="H46" i="44" s="1"/>
  <c r="E46" i="44"/>
  <c r="F46" i="44" s="1"/>
  <c r="I45" i="44"/>
  <c r="J45" i="44" s="1"/>
  <c r="G45" i="44"/>
  <c r="H45" i="44" s="1"/>
  <c r="E45" i="44"/>
  <c r="F45" i="44" s="1"/>
  <c r="I44" i="44"/>
  <c r="J44" i="44" s="1"/>
  <c r="G44" i="44"/>
  <c r="H44" i="44" s="1"/>
  <c r="E44" i="44"/>
  <c r="F44" i="44" s="1"/>
  <c r="I43" i="44"/>
  <c r="J43" i="44" s="1"/>
  <c r="G43" i="44"/>
  <c r="H43" i="44" s="1"/>
  <c r="E43" i="44"/>
  <c r="F43" i="44" s="1"/>
  <c r="I42" i="44"/>
  <c r="J42" i="44" s="1"/>
  <c r="G42" i="44"/>
  <c r="H42" i="44" s="1"/>
  <c r="E42" i="44"/>
  <c r="F42" i="44" s="1"/>
  <c r="I41" i="44"/>
  <c r="J41" i="44" s="1"/>
  <c r="G41" i="44"/>
  <c r="H41" i="44" s="1"/>
  <c r="E41" i="44"/>
  <c r="F41" i="44" s="1"/>
  <c r="I40" i="44"/>
  <c r="J40" i="44" s="1"/>
  <c r="G40" i="44"/>
  <c r="H40" i="44" s="1"/>
  <c r="E40" i="44"/>
  <c r="F40" i="44" s="1"/>
  <c r="I39" i="44"/>
  <c r="J39" i="44" s="1"/>
  <c r="G39" i="44"/>
  <c r="H39" i="44" s="1"/>
  <c r="E39" i="44"/>
  <c r="F39" i="44" s="1"/>
  <c r="I38" i="44"/>
  <c r="J38" i="44" s="1"/>
  <c r="G38" i="44"/>
  <c r="H38" i="44" s="1"/>
  <c r="E38" i="44"/>
  <c r="F38" i="44" s="1"/>
  <c r="I37" i="44"/>
  <c r="J37" i="44" s="1"/>
  <c r="G37" i="44"/>
  <c r="H37" i="44" s="1"/>
  <c r="E37" i="44"/>
  <c r="F37" i="44" s="1"/>
  <c r="I36" i="44"/>
  <c r="J36" i="44" s="1"/>
  <c r="G36" i="44"/>
  <c r="H36" i="44" s="1"/>
  <c r="E36" i="44"/>
  <c r="F36" i="44" s="1"/>
  <c r="I35" i="44"/>
  <c r="J35" i="44" s="1"/>
  <c r="G35" i="44"/>
  <c r="H35" i="44" s="1"/>
  <c r="E35" i="44"/>
  <c r="F35" i="44" s="1"/>
  <c r="I34" i="44"/>
  <c r="J34" i="44" s="1"/>
  <c r="G34" i="44"/>
  <c r="H34" i="44" s="1"/>
  <c r="E34" i="44"/>
  <c r="F34" i="44" s="1"/>
  <c r="I33" i="44"/>
  <c r="J33" i="44" s="1"/>
  <c r="G33" i="44"/>
  <c r="H33" i="44" s="1"/>
  <c r="E33" i="44"/>
  <c r="F33" i="44" s="1"/>
  <c r="I32" i="44"/>
  <c r="J32" i="44" s="1"/>
  <c r="G32" i="44"/>
  <c r="H32" i="44" s="1"/>
  <c r="E32" i="44"/>
  <c r="F32" i="44" s="1"/>
  <c r="I31" i="44"/>
  <c r="J31" i="44" s="1"/>
  <c r="G31" i="44"/>
  <c r="H31" i="44" s="1"/>
  <c r="E31" i="44"/>
  <c r="F31" i="44" s="1"/>
  <c r="I30" i="44"/>
  <c r="J30" i="44" s="1"/>
  <c r="G30" i="44"/>
  <c r="H30" i="44" s="1"/>
  <c r="E30" i="44"/>
  <c r="F30" i="44" s="1"/>
  <c r="I29" i="44"/>
  <c r="J29" i="44" s="1"/>
  <c r="G29" i="44"/>
  <c r="H29" i="44" s="1"/>
  <c r="E29" i="44"/>
  <c r="F29" i="44" s="1"/>
  <c r="I28" i="44"/>
  <c r="J28" i="44" s="1"/>
  <c r="G28" i="44"/>
  <c r="H28" i="44" s="1"/>
  <c r="E28" i="44"/>
  <c r="F28" i="44" s="1"/>
  <c r="I27" i="44"/>
  <c r="J27" i="44" s="1"/>
  <c r="G27" i="44"/>
  <c r="H27" i="44" s="1"/>
  <c r="E27" i="44"/>
  <c r="F27" i="44" s="1"/>
  <c r="I26" i="44"/>
  <c r="J26" i="44" s="1"/>
  <c r="G26" i="44"/>
  <c r="H26" i="44" s="1"/>
  <c r="E26" i="44"/>
  <c r="F26" i="44" s="1"/>
  <c r="I25" i="44"/>
  <c r="J25" i="44" s="1"/>
  <c r="G25" i="44"/>
  <c r="H25" i="44" s="1"/>
  <c r="E25" i="44"/>
  <c r="F25" i="44" s="1"/>
  <c r="I24" i="44"/>
  <c r="J24" i="44" s="1"/>
  <c r="G24" i="44"/>
  <c r="H24" i="44" s="1"/>
  <c r="E24" i="44"/>
  <c r="F24" i="44" s="1"/>
  <c r="I23" i="44"/>
  <c r="J23" i="44" s="1"/>
  <c r="G23" i="44"/>
  <c r="H23" i="44" s="1"/>
  <c r="E23" i="44"/>
  <c r="F23" i="44" s="1"/>
  <c r="I22" i="44"/>
  <c r="J22" i="44" s="1"/>
  <c r="G22" i="44"/>
  <c r="H22" i="44" s="1"/>
  <c r="E22" i="44"/>
  <c r="F22" i="44" s="1"/>
  <c r="I21" i="44"/>
  <c r="J21" i="44" s="1"/>
  <c r="G21" i="44"/>
  <c r="H21" i="44" s="1"/>
  <c r="E21" i="44"/>
  <c r="F21" i="44" s="1"/>
  <c r="I20" i="44"/>
  <c r="J20" i="44" s="1"/>
  <c r="G20" i="44"/>
  <c r="H20" i="44" s="1"/>
  <c r="E20" i="44"/>
  <c r="F20" i="44" s="1"/>
  <c r="I19" i="44"/>
  <c r="J19" i="44" s="1"/>
  <c r="G19" i="44"/>
  <c r="H19" i="44" s="1"/>
  <c r="E19" i="44"/>
  <c r="F19" i="44" s="1"/>
  <c r="I18" i="44"/>
  <c r="J18" i="44" s="1"/>
  <c r="G18" i="44"/>
  <c r="H18" i="44" s="1"/>
  <c r="E18" i="44"/>
  <c r="F18" i="44" s="1"/>
  <c r="I17" i="44"/>
  <c r="J17" i="44" s="1"/>
  <c r="G17" i="44"/>
  <c r="H17" i="44" s="1"/>
  <c r="E17" i="44"/>
  <c r="F17" i="44" s="1"/>
  <c r="I16" i="44"/>
  <c r="J16" i="44" s="1"/>
  <c r="G16" i="44"/>
  <c r="H16" i="44" s="1"/>
  <c r="E16" i="44"/>
  <c r="F16" i="44" s="1"/>
  <c r="I15" i="44"/>
  <c r="J15" i="44" s="1"/>
  <c r="G15" i="44"/>
  <c r="H15" i="44" s="1"/>
  <c r="E15" i="44"/>
  <c r="F15" i="44" s="1"/>
  <c r="I14" i="44"/>
  <c r="J14" i="44" s="1"/>
  <c r="G14" i="44"/>
  <c r="H14" i="44" s="1"/>
  <c r="E14" i="44"/>
  <c r="F14" i="44" s="1"/>
  <c r="I13" i="44"/>
  <c r="J13" i="44" s="1"/>
  <c r="G13" i="44"/>
  <c r="H13" i="44" s="1"/>
  <c r="E13" i="44"/>
  <c r="F13" i="44" s="1"/>
  <c r="I12" i="44"/>
  <c r="J12" i="44" s="1"/>
  <c r="G12" i="44"/>
  <c r="H12" i="44" s="1"/>
  <c r="E12" i="44"/>
  <c r="F12" i="44" s="1"/>
  <c r="I11" i="44"/>
  <c r="J11" i="44" s="1"/>
  <c r="G11" i="44"/>
  <c r="H11" i="44" s="1"/>
  <c r="E11" i="44"/>
  <c r="F11" i="44" s="1"/>
  <c r="B1" i="51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E7" i="44"/>
  <c r="F7" i="44" s="1"/>
  <c r="G7" i="44"/>
  <c r="H7" i="44" s="1"/>
  <c r="I7" i="44"/>
  <c r="J7" i="44" s="1"/>
  <c r="E8" i="44"/>
  <c r="F8" i="44" s="1"/>
  <c r="G8" i="44"/>
  <c r="H8" i="44" s="1"/>
  <c r="I8" i="44"/>
  <c r="J8" i="44" s="1"/>
  <c r="E9" i="44"/>
  <c r="F9" i="44" s="1"/>
  <c r="G9" i="44"/>
  <c r="H9" i="44" s="1"/>
  <c r="I9" i="44"/>
  <c r="J9" i="44" s="1"/>
  <c r="E10" i="44"/>
  <c r="F10" i="44" s="1"/>
  <c r="G10" i="44"/>
  <c r="H10" i="44" s="1"/>
  <c r="I10" i="44"/>
  <c r="J10" i="44" s="1"/>
  <c r="I6" i="44"/>
  <c r="J6" i="44" s="1"/>
  <c r="G6" i="44"/>
  <c r="H6" i="44" s="1"/>
  <c r="D7" i="44"/>
  <c r="D8" i="44"/>
  <c r="D9" i="44"/>
  <c r="D10" i="44"/>
  <c r="E6" i="44"/>
  <c r="F6" i="44" s="1"/>
  <c r="D6" i="44"/>
  <c r="C7" i="44"/>
  <c r="C8" i="44"/>
  <c r="C9" i="44"/>
  <c r="C10" i="44"/>
  <c r="B7" i="44"/>
  <c r="B8" i="44"/>
  <c r="B9" i="44"/>
  <c r="B10" i="44"/>
  <c r="B6" i="44"/>
  <c r="C6" i="44"/>
  <c r="J131" i="44" l="1"/>
  <c r="I11" i="51" s="1"/>
  <c r="H130" i="44"/>
  <c r="F10" i="51" s="1"/>
  <c r="F129" i="44"/>
  <c r="C9" i="51" s="1"/>
  <c r="H132" i="44"/>
  <c r="F12" i="51" s="1"/>
  <c r="F130" i="44"/>
  <c r="C10" i="51" s="1"/>
  <c r="F131" i="44"/>
  <c r="F132" i="44"/>
  <c r="J130" i="44"/>
  <c r="H129" i="44"/>
  <c r="J132" i="44"/>
  <c r="H131" i="44"/>
  <c r="J129" i="44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8" i="18"/>
  <c r="H42" i="18" l="1"/>
  <c r="H41" i="18"/>
  <c r="H40" i="18"/>
  <c r="H39" i="18"/>
  <c r="C11" i="51"/>
  <c r="J133" i="44"/>
  <c r="I9" i="51"/>
  <c r="I10" i="51"/>
  <c r="I12" i="51"/>
  <c r="F9" i="51"/>
  <c r="H133" i="44"/>
  <c r="H139" i="44" s="1"/>
  <c r="F11" i="51"/>
  <c r="F133" i="44"/>
  <c r="C12" i="51"/>
  <c r="I14" i="18"/>
  <c r="J14" i="18"/>
  <c r="I15" i="18"/>
  <c r="J15" i="18"/>
  <c r="I16" i="18"/>
  <c r="J16" i="18"/>
  <c r="I17" i="18"/>
  <c r="J17" i="18"/>
  <c r="I18" i="18"/>
  <c r="J18" i="18"/>
  <c r="I19" i="18"/>
  <c r="J19" i="18"/>
  <c r="I20" i="18"/>
  <c r="J20" i="18"/>
  <c r="I21" i="18"/>
  <c r="J21" i="18"/>
  <c r="I22" i="18"/>
  <c r="J22" i="18"/>
  <c r="I23" i="18"/>
  <c r="J23" i="18"/>
  <c r="I24" i="18"/>
  <c r="J24" i="18"/>
  <c r="I25" i="18"/>
  <c r="J25" i="18"/>
  <c r="I26" i="18"/>
  <c r="J26" i="18"/>
  <c r="I27" i="18"/>
  <c r="J27" i="18"/>
  <c r="I28" i="18"/>
  <c r="J28" i="18"/>
  <c r="I29" i="18"/>
  <c r="J29" i="18"/>
  <c r="I30" i="18"/>
  <c r="J30" i="18"/>
  <c r="I31" i="18"/>
  <c r="J31" i="18"/>
  <c r="I32" i="18"/>
  <c r="J32" i="18"/>
  <c r="I33" i="18"/>
  <c r="J33" i="18"/>
  <c r="I34" i="18"/>
  <c r="J34" i="18"/>
  <c r="I9" i="18"/>
  <c r="J9" i="18"/>
  <c r="I10" i="18"/>
  <c r="J10" i="18"/>
  <c r="I11" i="18"/>
  <c r="J11" i="18"/>
  <c r="I12" i="18"/>
  <c r="J12" i="18"/>
  <c r="I13" i="18"/>
  <c r="J13" i="18"/>
  <c r="J8" i="18"/>
  <c r="I8" i="18"/>
  <c r="H43" i="18" l="1"/>
  <c r="H137" i="44"/>
  <c r="F141" i="44"/>
  <c r="C13" i="51"/>
  <c r="D11" i="51" s="1"/>
  <c r="F137" i="44"/>
  <c r="F138" i="44"/>
  <c r="I13" i="51"/>
  <c r="J10" i="51" s="1"/>
  <c r="J141" i="44"/>
  <c r="J139" i="44"/>
  <c r="J140" i="44"/>
  <c r="J137" i="44"/>
  <c r="F139" i="44"/>
  <c r="J138" i="44"/>
  <c r="F140" i="44"/>
  <c r="H141" i="44"/>
  <c r="F13" i="51"/>
  <c r="H138" i="44"/>
  <c r="H140" i="44"/>
  <c r="D7" i="18"/>
  <c r="J9" i="51" l="1"/>
  <c r="D12" i="51"/>
  <c r="J12" i="51"/>
  <c r="D13" i="51"/>
  <c r="D9" i="51"/>
  <c r="D10" i="51"/>
  <c r="G13" i="51"/>
  <c r="G10" i="51"/>
  <c r="G12" i="51"/>
  <c r="G9" i="51"/>
  <c r="G11" i="51"/>
  <c r="J13" i="51"/>
  <c r="J11" i="51"/>
  <c r="H7" i="18"/>
  <c r="J7" i="18"/>
  <c r="I7" i="18"/>
  <c r="B1" i="44"/>
  <c r="B1" i="18"/>
  <c r="B88" i="42"/>
  <c r="B59" i="42"/>
  <c r="B30" i="42"/>
  <c r="B1" i="42"/>
  <c r="B5" i="37"/>
  <c r="B2" i="18"/>
  <c r="B2" i="44"/>
  <c r="B89" i="42" l="1"/>
  <c r="B60" i="42"/>
  <c r="B31" i="42"/>
  <c r="B2" i="42"/>
  <c r="F3" i="18" l="1"/>
  <c r="B3" i="18"/>
  <c r="B160" i="37"/>
  <c r="B159" i="37"/>
  <c r="B158" i="37"/>
</calcChain>
</file>

<file path=xl/comments1.xml><?xml version="1.0" encoding="utf-8"?>
<comments xmlns="http://schemas.openxmlformats.org/spreadsheetml/2006/main">
  <authors>
    <author>ผู้สร้าง</author>
  </authors>
  <commentList>
    <comment ref="H10" authorId="0" shapeId="0">
      <text>
        <r>
          <rPr>
            <b/>
            <sz val="16"/>
            <color indexed="8"/>
            <rFont val="TH Sarabun New"/>
            <family val="2"/>
          </rPr>
          <t>*** ให้กรอกข้อมูลพื้นฐานของโรงเรียน (6 รายการ) ***
(ลบข้อมูลเดิม : แล้วพิมพ์ใหม่)</t>
        </r>
      </text>
    </comment>
  </commentList>
</comments>
</file>

<file path=xl/sharedStrings.xml><?xml version="1.0" encoding="utf-8"?>
<sst xmlns="http://schemas.openxmlformats.org/spreadsheetml/2006/main" count="392" uniqueCount="200">
  <si>
    <t>สำนักงานเขตพื้นที่การศึกษาประถมศึกษาเชียงราย เขต 2</t>
  </si>
  <si>
    <t>ร้อยละ</t>
  </si>
  <si>
    <t>ปรับปรุง</t>
  </si>
  <si>
    <t>พอใช้</t>
  </si>
  <si>
    <t>ดี</t>
  </si>
  <si>
    <t>วัตถุประสงค์</t>
  </si>
  <si>
    <t>รายละเอียด</t>
  </si>
  <si>
    <t>เป็นคำอธิบายวัตถุประสงค์และขั้นตอนการใช้โปรแกรม</t>
  </si>
  <si>
    <t>Data_School</t>
  </si>
  <si>
    <t>G_Class</t>
  </si>
  <si>
    <t>Data_Individual</t>
  </si>
  <si>
    <t>เชื่อมโยงมาจากชีทข้อมูลนักเรียนรายบุคคล (Data_Individual)  เพื่อแสดงข้อมูลและพิมพ์เป็นเอกสาร</t>
  </si>
  <si>
    <t>ขั้นตอน/วิธีใช้</t>
  </si>
  <si>
    <t>1.</t>
  </si>
  <si>
    <t>2.</t>
  </si>
  <si>
    <t>3.</t>
  </si>
  <si>
    <t>4.</t>
  </si>
  <si>
    <t>โปรแกรมวิเคราะห์ผลการประเมินคุณภาพการศึกษาขั้นพื้นฐาน</t>
  </si>
  <si>
    <t>ขั้นตอน/วิธีใช้...</t>
  </si>
  <si>
    <t>ผลการประเมินคุณภาพการศึกษาขั้นพื้นฐาน</t>
  </si>
  <si>
    <t>โรงเรียน</t>
  </si>
  <si>
    <t>ชื่อ - สกุล</t>
  </si>
  <si>
    <t>Testing Analyze Program (TAP)</t>
  </si>
  <si>
    <t>(Testing Analyze Program : TAP)</t>
  </si>
  <si>
    <t>สำนักงานเขตพื้นที่การศึกษาประถมศึกษา</t>
  </si>
  <si>
    <t>อำเภอ</t>
  </si>
  <si>
    <t>จังหวัด</t>
  </si>
  <si>
    <t>เชียงราย</t>
  </si>
  <si>
    <t>G_N1-30</t>
  </si>
  <si>
    <t xml:space="preserve"> ประกอบด้วยชีท (Sheet) จำนวน 8 ชีท ดังนี้</t>
  </si>
  <si>
    <t>G_N31-60</t>
  </si>
  <si>
    <t xml:space="preserve">ให้บันทึกไฟล์ หรือ Save File ไว้  </t>
  </si>
  <si>
    <t>เปิดชีทอื่นๆ เพื่อดูผล แล้วพิมพ์เป็นเอกสาร หรือบันทึกเป็นไฟล์ PDF (จัดทำเป็นเอกสาร Digital)</t>
  </si>
  <si>
    <t>5.</t>
  </si>
  <si>
    <t>ชื่อ-สกุล</t>
  </si>
  <si>
    <t>LineID : suwit_bangngirn</t>
  </si>
  <si>
    <t xml:space="preserve"> Facebook : Suwit Bangngirn </t>
  </si>
  <si>
    <t>หน้า 3-4 เป็นปกหน้าและปกหลัง เพื่ออำนวยความสะดวกให้กับโรงเรียน</t>
  </si>
  <si>
    <t>e-Mail : swbangngirn@esdc.go.th</t>
  </si>
  <si>
    <t>หมายเหตุ</t>
  </si>
  <si>
    <r>
      <t xml:space="preserve">เป็นกราฟแสดงผลการประเมินคุณภาพนักเรียนรายบุคคล </t>
    </r>
    <r>
      <rPr>
        <b/>
        <sz val="17"/>
        <color rgb="FFC00000"/>
        <rFont val="TH Sarabun New"/>
        <family val="2"/>
      </rPr>
      <t>ตั้งแต่เลขที่ 1-30</t>
    </r>
  </si>
  <si>
    <r>
      <t xml:space="preserve">เป็นกราฟแสดงผลการประเมินคุณภาพนักเรียนรายบุคคล </t>
    </r>
    <r>
      <rPr>
        <b/>
        <sz val="17"/>
        <color rgb="FFC00000"/>
        <rFont val="TH Sarabun New"/>
        <family val="2"/>
      </rPr>
      <t xml:space="preserve">ตั้งแต่เลขที่ 31-60 </t>
    </r>
  </si>
  <si>
    <r>
      <rPr>
        <b/>
        <u/>
        <sz val="17"/>
        <rFont val="TH Sarabun New"/>
        <family val="2"/>
      </rPr>
      <t>หมายเหตุ</t>
    </r>
    <r>
      <rPr>
        <sz val="17"/>
        <rFont val="TH Sarabun New"/>
        <family val="2"/>
      </rPr>
      <t xml:space="preserve"> </t>
    </r>
  </si>
  <si>
    <r>
      <rPr>
        <b/>
        <sz val="17"/>
        <color rgb="FFFF0000"/>
        <rFont val="TH Sarabun New"/>
        <family val="2"/>
      </rPr>
      <t xml:space="preserve">     </t>
    </r>
    <r>
      <rPr>
        <sz val="17"/>
        <rFont val="TH Sarabun New"/>
        <family val="2"/>
      </rPr>
      <t xml:space="preserve"> - กรณีมีกการแสดงผลภาพก่อนพิมพ์อาจมีการคลาดเคลื่อนไม่ตรงหน้า  ทั้งนี้เนื่องจากการตั้งค่าเครื่องพิมพ์ของแต่ละยี่ห้อ  แต่สามารถกำหนดจัดแบ่งหน้าใหม่ให้เหมาะสมได้... (เมนู… เค้าโครงหน้ากระดาษ &gt; ตัวแบ่งหน้า &gt; แทรกตัวแบ่งหน้า/เอาตัวแบ่งหน้าออก)
      </t>
    </r>
  </si>
  <si>
    <r>
      <rPr>
        <b/>
        <u/>
        <sz val="16"/>
        <color rgb="FFFF0000"/>
        <rFont val="TH Sarabun New"/>
        <family val="2"/>
      </rPr>
      <t>มีปัญหาข้อสงสัย</t>
    </r>
    <r>
      <rPr>
        <b/>
        <sz val="16"/>
        <rFont val="TH Sarabun New"/>
        <family val="2"/>
      </rPr>
      <t xml:space="preserve">   ติดต่อสอบถาม  </t>
    </r>
    <r>
      <rPr>
        <b/>
        <sz val="16"/>
        <color indexed="62"/>
        <rFont val="TH Sarabun New"/>
        <family val="2"/>
      </rPr>
      <t>ศน.สุวิทย์  บั้งเงิน</t>
    </r>
    <r>
      <rPr>
        <b/>
        <sz val="16"/>
        <rFont val="TH Sarabun New"/>
        <family val="2"/>
      </rPr>
      <t xml:space="preserve">  ศึกษานิเทศก์ สพป.เชียงราย เขต 2  </t>
    </r>
    <r>
      <rPr>
        <b/>
        <sz val="16"/>
        <color rgb="FFC00000"/>
        <rFont val="TH Sarabun New"/>
        <family val="2"/>
      </rPr>
      <t>Tel : 089-9984328</t>
    </r>
  </si>
  <si>
    <t>เขตพื้นที่</t>
  </si>
  <si>
    <t>ดีมาก</t>
  </si>
  <si>
    <t>ประเภท</t>
  </si>
  <si>
    <t>ที่</t>
  </si>
  <si>
    <t>ผลสอบ (คะแนนรายบุคคล)</t>
  </si>
  <si>
    <r>
      <rPr>
        <b/>
        <sz val="17"/>
        <rFont val="TH Sarabun New"/>
        <family val="2"/>
      </rPr>
      <t>การวาง (Paste)</t>
    </r>
    <r>
      <rPr>
        <sz val="17"/>
        <rFont val="TH Sarabun New"/>
        <family val="2"/>
      </rPr>
      <t xml:space="preserve"> ให้วางในเซล์ที่กำหนดให้เท่านั้น และวางแบบ "ค่า" หรือ "Value" (ตามรูป "123")</t>
    </r>
  </si>
  <si>
    <r>
      <t>เป็นกราฟแสดงผลการประเมินผลฯ แยกตามกลุ่มสาระการเรียนรู้  แสดงจำนวนนักเรียนในระดับ "</t>
    </r>
    <r>
      <rPr>
        <b/>
        <sz val="17"/>
        <color rgb="FFFF0000"/>
        <rFont val="TH Sarabun New"/>
        <family val="2"/>
      </rPr>
      <t>ปรับปรุง</t>
    </r>
    <r>
      <rPr>
        <sz val="17"/>
        <rFont val="TH Sarabun New"/>
        <family val="2"/>
      </rPr>
      <t>" "</t>
    </r>
    <r>
      <rPr>
        <b/>
        <sz val="17"/>
        <color theme="1"/>
        <rFont val="TH Sarabun New"/>
        <family val="2"/>
      </rPr>
      <t>พอใช้</t>
    </r>
    <r>
      <rPr>
        <sz val="17"/>
        <rFont val="TH Sarabun New"/>
        <family val="2"/>
      </rPr>
      <t>" "</t>
    </r>
    <r>
      <rPr>
        <b/>
        <sz val="17"/>
        <color rgb="FFFFC000"/>
        <rFont val="TH Sarabun New"/>
        <family val="2"/>
      </rPr>
      <t>ดี</t>
    </r>
    <r>
      <rPr>
        <sz val="17"/>
        <rFont val="TH Sarabun New"/>
        <family val="2"/>
      </rPr>
      <t>" และ "</t>
    </r>
    <r>
      <rPr>
        <b/>
        <sz val="17"/>
        <color indexed="17"/>
        <rFont val="TH Sarabun New"/>
        <family val="2"/>
      </rPr>
      <t>ดีมาก</t>
    </r>
    <r>
      <rPr>
        <sz val="17"/>
        <rFont val="TH Sarabun New"/>
        <family val="2"/>
      </rPr>
      <t>" และเปรียบเทียบระดับเขตพื้นที่ฯ</t>
    </r>
  </si>
  <si>
    <t xml:space="preserve">แสดงการรายงานผลการประเมินคุณภาพของแต่ละโรงเรียน </t>
  </si>
  <si>
    <t>คัดลอกจากไฟล์รายงานผลการประเมินคุณภาพของนักเรียนรายบุคคล</t>
  </si>
  <si>
    <t>ตัวอย่าง การวางคะแนนโรงเรียน (ห้องเรียน)</t>
  </si>
  <si>
    <t>เพื่อช่วยในการวิเคราะห์ผลการประเมินคุณภาพการศึกษาการศึกษาขั้นพื้นฐาน  ระดับชั้นประถมศึกษาปีที่ 1  เป็นรายชั้นและรายบุคคล ในรูปของกราฟหรือแผนภูมิ แล้วนำผลไปใช้เพื่อการปรับปรุงคุณภาพผู้เรียน ตลอดทั้งคุณภาพการสอนของครู</t>
  </si>
  <si>
    <t>รหัสโรงเรียน (รหัส RT)</t>
  </si>
  <si>
    <t>(Reading Test : RT)</t>
  </si>
  <si>
    <t>Read_Me TAP P.1</t>
  </si>
  <si>
    <r>
      <rPr>
        <b/>
        <sz val="17"/>
        <rFont val="TH Sarabun New"/>
        <family val="2"/>
      </rPr>
      <t xml:space="preserve">คัดลอก </t>
    </r>
    <r>
      <rPr>
        <b/>
        <sz val="17"/>
        <color rgb="FFFF0000"/>
        <rFont val="TH Sarabun New"/>
        <family val="2"/>
      </rPr>
      <t xml:space="preserve">คะแนนผลการทดสอบ Reading Test (RT) </t>
    </r>
    <r>
      <rPr>
        <sz val="17"/>
        <rFont val="TH Sarabun New"/>
        <family val="2"/>
      </rPr>
      <t>ของโรงเรียน (เฉพาะบางช่วง : ตามตัวอย่าง) โดย</t>
    </r>
    <r>
      <rPr>
        <b/>
        <sz val="17"/>
        <color rgb="FFFF0000"/>
        <rFont val="TH Sarabun New"/>
        <family val="2"/>
      </rPr>
      <t xml:space="preserve">คะแนนโรงเรียน (ห้องเรียน) </t>
    </r>
    <r>
      <rPr>
        <sz val="17"/>
        <rFont val="TH Sarabun New"/>
        <family val="2"/>
      </rPr>
      <t xml:space="preserve">มาวางในชีท </t>
    </r>
    <r>
      <rPr>
        <b/>
        <u/>
        <sz val="17"/>
        <color indexed="17"/>
        <rFont val="TH Sarabun New"/>
        <family val="2"/>
      </rPr>
      <t>Data_School</t>
    </r>
    <r>
      <rPr>
        <sz val="17"/>
        <rFont val="TH Sarabun New"/>
        <family val="2"/>
      </rPr>
      <t xml:space="preserve"> และ </t>
    </r>
    <r>
      <rPr>
        <b/>
        <sz val="17"/>
        <color rgb="FFFF0000"/>
        <rFont val="TH Sarabun New"/>
        <family val="2"/>
      </rPr>
      <t xml:space="preserve">คะแนนรายบุคคล </t>
    </r>
    <r>
      <rPr>
        <sz val="17"/>
        <rFont val="TH Sarabun New"/>
        <family val="2"/>
      </rPr>
      <t>วางในชีท</t>
    </r>
    <r>
      <rPr>
        <b/>
        <sz val="17"/>
        <color rgb="FFFF0000"/>
        <rFont val="TH Sarabun New"/>
        <family val="2"/>
      </rPr>
      <t xml:space="preserve"> </t>
    </r>
    <r>
      <rPr>
        <b/>
        <u/>
        <sz val="17"/>
        <color indexed="17"/>
        <rFont val="TH Sarabun New"/>
        <family val="2"/>
      </rPr>
      <t>Data_Individual</t>
    </r>
    <r>
      <rPr>
        <sz val="17"/>
        <rFont val="TH Sarabun New"/>
        <family val="2"/>
      </rPr>
      <t xml:space="preserve"> </t>
    </r>
  </si>
  <si>
    <t>การอ่านออกเสียง</t>
  </si>
  <si>
    <t>2. การอ่านประโยค</t>
  </si>
  <si>
    <t>3. การอ่านข้อความ</t>
  </si>
  <si>
    <t>1. การอ่านคำ</t>
  </si>
  <si>
    <t>การอ่านรู้เรื่อง</t>
  </si>
  <si>
    <t>ชั้นประถมศึกษาปีที่ 1  ปีการศึกษา 2561</t>
  </si>
  <si>
    <t xml:space="preserve"> RT_P.1 (2561)</t>
  </si>
  <si>
    <t>ประเทศ</t>
  </si>
  <si>
    <t>โปรแกรมวิเคราะห์ผลการสอบ</t>
  </si>
  <si>
    <t>ปีการศึกษา</t>
  </si>
  <si>
    <t>การประเมินความสามารถด้านการอ่านของผู้เรียน (Reading Test : RT)</t>
  </si>
  <si>
    <t>1.1 สระเตียว/ไม่มีตัวสะกต</t>
  </si>
  <si>
    <t>1.2 สระเตียว/ตัวสะกดไม่ตรงมาตรา</t>
  </si>
  <si>
    <t>1.3 สระเตียว/ตัวสะกดไม่ตรงมาตรา</t>
  </si>
  <si>
    <t>1.4 สระเตียวเปลี่ยนรูปตัวสะกดตรงมาตรา</t>
  </si>
  <si>
    <t>1.5 สระเดี่ยวเปลี่ยนรูป/ตัวสะกดไม่ตรงมาตรา</t>
  </si>
  <si>
    <t>1.6 สระเดี่ยวเปลี่ยนรูป/ตัวสะกดไม่ตรงมาตรา</t>
  </si>
  <si>
    <t>1.7 สระเกิน/ไม่มีตัวสะกด</t>
  </si>
  <si>
    <t>1.8 สระเกิน/มีรูปวรรณยุกต์</t>
  </si>
  <si>
    <t>1.9 สระเกิน/ตัวสะกดไม่ตรงมาตรา</t>
  </si>
  <si>
    <t>1.10 สระประสม/อักษรนำ</t>
  </si>
  <si>
    <t>1.11 สระประสม/อักษรนำ</t>
  </si>
  <si>
    <t>1.12 สระประสมลตรูป/ตัวสะกตตรงมาตรา</t>
  </si>
  <si>
    <t>1.13 สระลตรูป/อักษรนำ</t>
  </si>
  <si>
    <t>1.14 อักษรควบแท้ไม่มีรูปวรรณยุกต์</t>
  </si>
  <si>
    <t>1.15 อักษรควบแท/ตัวสะกดตรงมาตรา</t>
  </si>
  <si>
    <t>1.16 อักษรควบแท/ตัวสะกดตรงมาตรา</t>
  </si>
  <si>
    <t>1.17 อักษรควบไม่แพ้ตัวสะกดตรงมาตรา</t>
  </si>
  <si>
    <t>1.18 ตัวสะกตตรงมาตรามีรูปวรรณยุกต์</t>
  </si>
  <si>
    <t>1.19 ตัวสะกตไม่ตรงมาตร/ไม่มีรูปวรรณยุกต์</t>
  </si>
  <si>
    <t>1.20 ตัวสะกตไม่ตรงมาตราไม่มีรูปวรรณยุกต์</t>
  </si>
  <si>
    <t>เยอะแยะ</t>
  </si>
  <si>
    <t>โอกาส</t>
  </si>
  <si>
    <t>เทศบาล</t>
  </si>
  <si>
    <t>ต่อเติม</t>
  </si>
  <si>
    <t>สวัสตื่</t>
  </si>
  <si>
    <t>รางวัล</t>
  </si>
  <si>
    <t>เช้าค่ำ</t>
  </si>
  <si>
    <t>ไข่เจียว</t>
  </si>
  <si>
    <t>น้ำซุป</t>
  </si>
  <si>
    <t>สีเหลือง</t>
  </si>
  <si>
    <t>เหรียญทอง</t>
  </si>
  <si>
    <t>ง่วงเหงา</t>
  </si>
  <si>
    <t>ช่วยเหลือ</t>
  </si>
  <si>
    <t>ความคิด</t>
  </si>
  <si>
    <t>กลับบ้าน</t>
  </si>
  <si>
    <t>เครื่องหมาย</t>
  </si>
  <si>
    <t>รับทราบ</t>
  </si>
  <si>
    <t>ก๋วยเตี๋ยว</t>
  </si>
  <si>
    <t>วาด.ภาพ</t>
  </si>
  <si>
    <t>บริษัท</t>
  </si>
  <si>
    <t>รวม 2 ด้าน</t>
  </si>
  <si>
    <t>ระดับคุณภาพ</t>
  </si>
  <si>
    <t>+/- เขตพื้นที่</t>
  </si>
  <si>
    <t>+/- ประเทศ</t>
  </si>
  <si>
    <t>สำนักงานคณะกรรมการการศึกษาขั้นพื้นฐาน กระทรวงศึกษาธิการ</t>
  </si>
  <si>
    <t>รายงานผลการประเมินความสามารถด้านการอ่านของผู้เรียน (Reading Test: RT)</t>
  </si>
  <si>
    <t>ชั้นประถมศึกษาปีที่ 1 ปีการศึกษา 2562</t>
  </si>
  <si>
    <t>ฉบับที่ 3 แบบรายงานผลการประเมินผู้เรียนจำแนกตามบุคคลในแต่ละด้าน (R-School 03)</t>
  </si>
  <si>
    <t>ศึกษาธิการจังหวัด : ศธจ.เชียงราย</t>
  </si>
  <si>
    <t>ศึกษาธิการภาค : สำนักงานศึกษาธิการภาค 16</t>
  </si>
  <si>
    <t>สังกัด : สำนักงานคณะกรรมการการศึกษาขั้นพื้นฐาน</t>
  </si>
  <si>
    <t>ภาค : เหนือ</t>
  </si>
  <si>
    <t>ลำดับ</t>
  </si>
  <si>
    <t>เลขที่นั่งสอบ</t>
  </si>
  <si>
    <t>เลขที่ประจำตัว
ประชาชน</t>
  </si>
  <si>
    <t>ประเภทของเด็กนักเรียน</t>
  </si>
  <si>
    <t>คะแนนผลการประเมินของแต่ละด้าน</t>
  </si>
  <si>
    <t>ระดับผลการประเมินของแต่ละด้าน</t>
  </si>
  <si>
    <t>คะแนน</t>
  </si>
  <si>
    <t>ปกติ</t>
  </si>
  <si>
    <t>พิเศษ</t>
  </si>
  <si>
    <t>หมายเหตุ : กรณีพบคะแนนเป็นเครื่องหมาย * หรือ x กรุณาติดต่อ สพฐ (02-288-5783)</t>
  </si>
  <si>
    <t>เกณฑ์ของการตัดสินระดับคุณภาพในแต่ละความสามารถ อยู่หน้าสุดท้ายของรายงาน</t>
  </si>
  <si>
    <t/>
  </si>
  <si>
    <t>อ่าน
ออกเสียง</t>
  </si>
  <si>
    <t>อ่าน
รู้เรื่อง</t>
  </si>
  <si>
    <t>ที่ตั้งโรงเรียน :  ในเมือง</t>
  </si>
  <si>
    <t>รวม</t>
  </si>
  <si>
    <t>รวม 
2 ด้าน</t>
  </si>
  <si>
    <t>อ่านออกเสียง</t>
  </si>
  <si>
    <t>อ่านรู้เรื่อง</t>
  </si>
  <si>
    <t>ระดับ</t>
  </si>
  <si>
    <t>ประเมิน</t>
  </si>
  <si>
    <t>จำนวน</t>
  </si>
  <si>
    <t>คน</t>
  </si>
  <si>
    <t>แปลผล</t>
  </si>
  <si>
    <r>
      <rPr>
        <b/>
        <sz val="14"/>
        <color rgb="FFFF0000"/>
        <rFont val="TH Sarabun New"/>
        <family val="2"/>
      </rPr>
      <t>แปลผล</t>
    </r>
    <r>
      <rPr>
        <sz val="14"/>
        <color rgb="FFFF0000"/>
        <rFont val="TH Sarabun New"/>
        <family val="2"/>
      </rPr>
      <t xml:space="preserve"> (ระดับคุณภาพ / เปรียบเทียบผบสอบระดับเขตพื้นที่ฯ และระดับประเทศ)</t>
    </r>
  </si>
  <si>
    <t>คะแนนร้อยละของผลการประเมินระดับโรงเรียน (การอ่านคำ 20 คำ)</t>
  </si>
  <si>
    <t>เปรียบเทียบคะแนนร้อยละของผลการประเมินระดับโรงเรียนและระดับเขตพื้นที่ (การอ่านคำ 20 คำ)</t>
  </si>
  <si>
    <t>เปรียบเทียบคะแนนร้อยละของผลการประเมินระดับโรงเรียนและระดับประเทศ (การอ่านคำ 20 คำ)</t>
  </si>
  <si>
    <t>เปรียบเทียบคะแนนร้อยละของผลการประเมินระดับโรงเรียน เขตพื้นที่ และระดับประเทศ (แต่ละด้าน)</t>
  </si>
  <si>
    <t>ประเภทการอ่าน</t>
  </si>
  <si>
    <t>สรุประดับคุณภาพการอ่านคำ 20 คำ</t>
  </si>
  <si>
    <t>จำนวน (คำ)</t>
  </si>
  <si>
    <t>แสดงจำนวนระดับคุณภาพการอ่านคำ (20 คำ) ผลการประเมินระดับโรงเรียน</t>
  </si>
  <si>
    <t>คะแนนผลการประเมินแต่ละด้าน</t>
  </si>
  <si>
    <t>จำนวนนักเรียนที่มีผลการประเมินแต่ละด้าน (คน)</t>
  </si>
  <si>
    <t>ร้อยละของนักเรียนที่มีผลการประเมินแต่ละด้าน</t>
  </si>
  <si>
    <t>Link Data</t>
  </si>
  <si>
    <r>
      <t xml:space="preserve">*** ใช้ฟอนต์ </t>
    </r>
    <r>
      <rPr>
        <b/>
        <u/>
        <sz val="14"/>
        <color rgb="FF002060"/>
        <rFont val="TH Sarabun New"/>
        <family val="2"/>
      </rPr>
      <t>TH Sarabun NEW</t>
    </r>
    <r>
      <rPr>
        <b/>
        <sz val="14"/>
        <color rgb="FFFF0000"/>
        <rFont val="TH Sarabun New"/>
        <family val="2"/>
      </rPr>
      <t xml:space="preserve">  เท่านั้น  เพราะจะทำให้การแสดงผลทางจอภาพถูกต้องสมบูรณ์ (ไม่ล้นหน้า/ไม่ทับซ้อนกัน) ***</t>
    </r>
  </si>
  <si>
    <r>
      <rPr>
        <b/>
        <u/>
        <sz val="16"/>
        <color rgb="FFFF0000"/>
        <rFont val="TH Sarabun New"/>
        <family val="2"/>
      </rPr>
      <t>พัฒนาโดย</t>
    </r>
    <r>
      <rPr>
        <b/>
        <sz val="16"/>
        <rFont val="TH Sarabun New"/>
        <family val="2"/>
      </rPr>
      <t xml:space="preserve">  </t>
    </r>
    <r>
      <rPr>
        <b/>
        <sz val="16"/>
        <color indexed="62"/>
        <rFont val="TH Sarabun New"/>
        <family val="2"/>
      </rPr>
      <t>ศน.สุวิทย์  บั้งเงิน</t>
    </r>
    <r>
      <rPr>
        <b/>
        <sz val="16"/>
        <rFont val="TH Sarabun New"/>
        <family val="2"/>
      </rPr>
      <t xml:space="preserve">  ศึกษานิเทศก์ สพป.เชียงราย เขต 2  </t>
    </r>
    <r>
      <rPr>
        <b/>
        <sz val="16"/>
        <color rgb="FFC00000"/>
        <rFont val="TH Sarabun New"/>
        <family val="2"/>
      </rPr>
      <t>Tel : 089-9984328</t>
    </r>
  </si>
  <si>
    <t>อนุบาลหัวฝาย</t>
  </si>
  <si>
    <t>เชียงราย เขต 1</t>
  </si>
  <si>
    <t>เมือง</t>
  </si>
  <si>
    <t>รหัสโรงเรียน : 1057120003</t>
  </si>
  <si>
    <t>ชื่อโรงเรียน : อนุบาลหัวฝาย</t>
  </si>
  <si>
    <t>สำนักงานเขตพื้นที่การศึกษา : สพป.เชียงราย เขต 1</t>
  </si>
  <si>
    <t>0579900008443</t>
  </si>
  <si>
    <t>0579900012424</t>
  </si>
  <si>
    <t>1578500048283</t>
  </si>
  <si>
    <t>1198100041587</t>
  </si>
  <si>
    <t>1579901577105</t>
  </si>
  <si>
    <t>ด.ช.ศักดิ์กรินทร์  มโนใจ</t>
  </si>
  <si>
    <t>ด.ญ.ธันยชนก  ปัญญาบุญ</t>
  </si>
  <si>
    <t>ด.ช.ธนกฤต  ยางคำ</t>
  </si>
  <si>
    <t>ด.ช.มานพ  ชัยชนะ</t>
  </si>
  <si>
    <t>ด.ช.ธนพล  ฉลู</t>
  </si>
  <si>
    <t>ด.ญ.อรณิชา  ยงโภชน์</t>
  </si>
  <si>
    <t>ด.ญ.สิปาง  วังมูล</t>
  </si>
  <si>
    <t>ด.ญ.รัตติกานต์  มาเยอะ</t>
  </si>
  <si>
    <t>ด.ช.พิรัชชัย  ลาดอารีย์</t>
  </si>
  <si>
    <t>ด.ช.จิณพัต  ประสานรัตน์</t>
  </si>
  <si>
    <t>ด.ญ.จิดาภา  ไชยชุมภู</t>
  </si>
  <si>
    <t>ด.ญ.วชิราภรณ์  มะโนวรรณ์</t>
  </si>
  <si>
    <t>ด.ญ.วรพิชชา  ยศแก้ว</t>
  </si>
  <si>
    <t>ด.ช.ชุติพนธ์  ทองน้อย</t>
  </si>
  <si>
    <t>ด.ช.สิรวิชญ์  จะนู</t>
  </si>
  <si>
    <t>ด.ญ.ศุรัญญา  จันต๊ะนาเขต</t>
  </si>
  <si>
    <t>ด.ช.ธีรวัฒน์  อินทรนันท์</t>
  </si>
  <si>
    <t>ด.ช.เอกชัย  อาจอ</t>
  </si>
  <si>
    <t>ด.ช.ปิติ  สว่างเวียง</t>
  </si>
  <si>
    <t>ด.ญ.สุรภา  คำแขก</t>
  </si>
  <si>
    <t>ด.ช.ภัทศร  ส่างใจ</t>
  </si>
  <si>
    <t>ด.ช.ธนกฤต  โฆษิตเกียรติคุณ</t>
  </si>
  <si>
    <t>ด.ญ.เพชร  วันใส</t>
  </si>
  <si>
    <t>ด.ญ.รพีพรรณ  นันไชย</t>
  </si>
  <si>
    <t>ด.ญ.ณัฐธิดา  วงษ์สละ</t>
  </si>
  <si>
    <t>ด.ช.ผกายฤทธิ์  อนุภาพ</t>
  </si>
  <si>
    <t>ขนาดโรงเรียน : ขนาดกลาง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</si>
</sst>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7" formatCode="[$-10409]#,##0.00;\-#,##0.00"/>
  </numFmts>
  <fonts count="72" x14ac:knownFonts="1">
    <font>
      <sz val="10"/>
      <name val="Arial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sz val="16"/>
      <name val="TH Sarabun New"/>
      <family val="2"/>
    </font>
    <font>
      <b/>
      <sz val="16"/>
      <name val="TH Sarabun New"/>
      <family val="2"/>
    </font>
    <font>
      <sz val="15"/>
      <name val="TH Sarabun New"/>
      <family val="2"/>
    </font>
    <font>
      <b/>
      <sz val="15"/>
      <name val="TH Sarabun New"/>
      <family val="2"/>
    </font>
    <font>
      <b/>
      <sz val="14"/>
      <name val="TH Sarabun New"/>
      <family val="2"/>
    </font>
    <font>
      <u/>
      <sz val="10"/>
      <color theme="10"/>
      <name val="Arial"/>
      <family val="2"/>
    </font>
    <font>
      <b/>
      <sz val="20"/>
      <color rgb="FFFF0000"/>
      <name val="TH Sarabun New"/>
      <family val="2"/>
    </font>
    <font>
      <b/>
      <sz val="18"/>
      <name val="TH Sarabun New"/>
      <family val="2"/>
    </font>
    <font>
      <b/>
      <sz val="17"/>
      <color rgb="FFC00000"/>
      <name val="TH Sarabun New"/>
      <family val="2"/>
    </font>
    <font>
      <b/>
      <sz val="16"/>
      <color rgb="FFC00000"/>
      <name val="TH Sarabun New"/>
      <family val="2"/>
    </font>
    <font>
      <b/>
      <sz val="15"/>
      <color rgb="FFFF0000"/>
      <name val="TH Sarabun New"/>
      <family val="2"/>
    </font>
    <font>
      <b/>
      <sz val="20"/>
      <name val="TH Sarabun New"/>
      <family val="2"/>
    </font>
    <font>
      <b/>
      <sz val="19"/>
      <color rgb="FFC00000"/>
      <name val="TH Sarabun New"/>
      <family val="2"/>
    </font>
    <font>
      <b/>
      <sz val="19"/>
      <color rgb="FF002060"/>
      <name val="TH Sarabun New"/>
      <family val="2"/>
    </font>
    <font>
      <b/>
      <sz val="19"/>
      <color rgb="FFFF0000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TH Sarabun New"/>
      <family val="2"/>
    </font>
    <font>
      <b/>
      <sz val="17"/>
      <name val="TH Sarabun New"/>
      <family val="2"/>
    </font>
    <font>
      <b/>
      <sz val="17"/>
      <color rgb="FF002060"/>
      <name val="TH Sarabun New"/>
      <family val="2"/>
    </font>
    <font>
      <b/>
      <sz val="17"/>
      <color theme="0"/>
      <name val="TH Sarabun New"/>
      <family val="2"/>
    </font>
    <font>
      <sz val="17"/>
      <name val="TH Sarabun New"/>
      <family val="2"/>
    </font>
    <font>
      <b/>
      <sz val="18"/>
      <color rgb="FF7030A0"/>
      <name val="TH Sarabun New"/>
      <family val="2"/>
    </font>
    <font>
      <b/>
      <u/>
      <sz val="17"/>
      <name val="TH Sarabun New"/>
      <family val="2"/>
    </font>
    <font>
      <sz val="17"/>
      <color theme="0"/>
      <name val="TH Sarabun New"/>
      <family val="2"/>
    </font>
    <font>
      <b/>
      <sz val="17"/>
      <color rgb="FFFF0000"/>
      <name val="TH Sarabun New"/>
      <family val="2"/>
    </font>
    <font>
      <b/>
      <sz val="17"/>
      <color theme="1"/>
      <name val="TH Sarabun New"/>
      <family val="2"/>
    </font>
    <font>
      <b/>
      <sz val="17"/>
      <color rgb="FFFFC000"/>
      <name val="TH Sarabun New"/>
      <family val="2"/>
    </font>
    <font>
      <b/>
      <sz val="17"/>
      <color indexed="17"/>
      <name val="TH Sarabun New"/>
      <family val="2"/>
    </font>
    <font>
      <b/>
      <u/>
      <sz val="17"/>
      <color indexed="17"/>
      <name val="TH Sarabun New"/>
      <family val="2"/>
    </font>
    <font>
      <sz val="10"/>
      <name val="TH Sarabun New"/>
      <family val="2"/>
    </font>
    <font>
      <b/>
      <u/>
      <sz val="16"/>
      <color rgb="FFFF0000"/>
      <name val="TH Sarabun New"/>
      <family val="2"/>
    </font>
    <font>
      <b/>
      <sz val="16"/>
      <color indexed="62"/>
      <name val="TH Sarabun New"/>
      <family val="2"/>
    </font>
    <font>
      <b/>
      <sz val="16"/>
      <color theme="0"/>
      <name val="TH Sarabun New"/>
      <family val="2"/>
    </font>
    <font>
      <b/>
      <sz val="32"/>
      <name val="TH Sarabun New"/>
      <family val="2"/>
    </font>
    <font>
      <b/>
      <sz val="27"/>
      <color rgb="FFC00000"/>
      <name val="TH Sarabun New"/>
      <family val="2"/>
    </font>
    <font>
      <b/>
      <sz val="25"/>
      <color rgb="FF002060"/>
      <name val="TH Sarabun New"/>
      <family val="2"/>
    </font>
    <font>
      <b/>
      <sz val="12"/>
      <color rgb="FFC00000"/>
      <name val="TH Sarabun New"/>
      <family val="2"/>
    </font>
    <font>
      <sz val="12"/>
      <name val="TH Sarabun New"/>
      <family val="2"/>
    </font>
    <font>
      <b/>
      <sz val="28"/>
      <color rgb="FFC00000"/>
      <name val="TH Sarabun New"/>
      <family val="2"/>
    </font>
    <font>
      <b/>
      <sz val="27"/>
      <color rgb="FF002060"/>
      <name val="TH Sarabun New"/>
      <family val="2"/>
    </font>
    <font>
      <b/>
      <sz val="33"/>
      <name val="TH Sarabun New"/>
      <family val="2"/>
    </font>
    <font>
      <sz val="33"/>
      <name val="TH Sarabun New"/>
      <family val="2"/>
    </font>
    <font>
      <b/>
      <sz val="25"/>
      <color rgb="FF7030A0"/>
      <name val="TH Sarabun New"/>
      <family val="2"/>
    </font>
    <font>
      <b/>
      <sz val="36"/>
      <name val="TH Sarabun New"/>
      <family val="2"/>
    </font>
    <font>
      <sz val="26"/>
      <name val="TH Sarabun New"/>
      <family val="2"/>
    </font>
    <font>
      <b/>
      <sz val="33"/>
      <color rgb="FF002060"/>
      <name val="TH Sarabun New"/>
      <family val="2"/>
    </font>
    <font>
      <b/>
      <sz val="14"/>
      <color theme="9" tint="-0.499984740745262"/>
      <name val="TH Sarabun New"/>
      <family val="2"/>
    </font>
    <font>
      <b/>
      <sz val="28"/>
      <name val="TH Sarabun New"/>
      <family val="2"/>
    </font>
    <font>
      <b/>
      <sz val="28"/>
      <color rgb="FF7030A0"/>
      <name val="TH Sarabun New"/>
      <family val="2"/>
    </font>
    <font>
      <b/>
      <sz val="16"/>
      <color indexed="8"/>
      <name val="TH Sarabun New"/>
      <family val="2"/>
    </font>
    <font>
      <sz val="20"/>
      <name val="TH Sarabun New"/>
      <family val="2"/>
    </font>
    <font>
      <b/>
      <sz val="20"/>
      <color rgb="FF002060"/>
      <name val="TH Sarabun New"/>
      <family val="2"/>
    </font>
    <font>
      <sz val="16"/>
      <color rgb="FFFF0000"/>
      <name val="TH Sarabun New"/>
      <family val="2"/>
    </font>
    <font>
      <b/>
      <sz val="15"/>
      <name val="TH SarabunPSK"/>
      <family val="2"/>
    </font>
    <font>
      <sz val="10"/>
      <color rgb="FF000000"/>
      <name val="Tahoma"/>
      <family val="2"/>
    </font>
    <font>
      <sz val="10"/>
      <color theme="1"/>
      <name val="Tahoma"/>
      <family val="2"/>
    </font>
    <font>
      <b/>
      <sz val="14"/>
      <color rgb="FF000000"/>
      <name val="Tahoma"/>
      <family val="2"/>
    </font>
    <font>
      <b/>
      <sz val="10"/>
      <color theme="1"/>
      <name val="Tahoma"/>
      <family val="2"/>
    </font>
    <font>
      <sz val="14"/>
      <color rgb="FFFF0000"/>
      <name val="TH Sarabun New"/>
      <family val="2"/>
    </font>
    <font>
      <b/>
      <sz val="14"/>
      <color rgb="FFFF0000"/>
      <name val="TH Sarabun New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u/>
      <sz val="14"/>
      <color rgb="FF002060"/>
      <name val="TH Sarabun New"/>
      <family val="2"/>
    </font>
    <font>
      <b/>
      <sz val="12"/>
      <color theme="0"/>
      <name val="TH Sarabun New"/>
      <family val="2"/>
    </font>
    <font>
      <b/>
      <sz val="11"/>
      <name val="TH Sarabun New"/>
      <family val="2"/>
    </font>
    <font>
      <b/>
      <sz val="11"/>
      <color theme="0"/>
      <name val="TH Sarabun New"/>
      <family val="2"/>
    </font>
    <font>
      <sz val="16"/>
      <color theme="1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3D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CC5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EED6"/>
        <bgColor indexed="64"/>
      </patternFill>
    </fill>
    <fill>
      <patternFill patternType="solid">
        <fgColor rgb="FFEEF8E4"/>
        <bgColor indexed="64"/>
      </patternFill>
    </fill>
    <fill>
      <patternFill patternType="solid">
        <fgColor rgb="FFF7FCF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EEFC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CC99FF"/>
        <bgColor indexed="64"/>
      </patternFill>
    </fill>
    <fill>
      <patternFill patternType="solid">
        <fgColor rgb="FFE1EACC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8FAF4"/>
        <bgColor indexed="64"/>
      </patternFill>
    </fill>
    <fill>
      <patternFill patternType="solid">
        <fgColor rgb="FFF9F9F9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2" fillId="0" borderId="0"/>
    <xf numFmtId="1" fontId="3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</cellStyleXfs>
  <cellXfs count="382">
    <xf numFmtId="0" fontId="0" fillId="0" borderId="0" xfId="0"/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Protection="1"/>
    <xf numFmtId="0" fontId="19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Protection="1"/>
    <xf numFmtId="0" fontId="8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Protection="1"/>
    <xf numFmtId="0" fontId="21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27" fillId="0" borderId="0" xfId="0" applyFont="1" applyAlignment="1" applyProtection="1">
      <alignment vertical="top"/>
    </xf>
    <xf numFmtId="0" fontId="25" fillId="0" borderId="0" xfId="0" applyFont="1" applyProtection="1"/>
    <xf numFmtId="0" fontId="27" fillId="0" borderId="0" xfId="0" applyFont="1" applyProtection="1"/>
    <xf numFmtId="0" fontId="24" fillId="8" borderId="1" xfId="0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vertical="top"/>
    </xf>
    <xf numFmtId="0" fontId="28" fillId="0" borderId="0" xfId="0" applyFont="1" applyProtection="1"/>
    <xf numFmtId="0" fontId="24" fillId="9" borderId="1" xfId="0" applyFont="1" applyFill="1" applyBorder="1" applyAlignment="1" applyProtection="1">
      <alignment horizontal="center" vertical="center"/>
    </xf>
    <xf numFmtId="0" fontId="24" fillId="1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/>
    </xf>
    <xf numFmtId="0" fontId="25" fillId="0" borderId="0" xfId="0" applyFont="1" applyBorder="1" applyProtection="1"/>
    <xf numFmtId="0" fontId="22" fillId="0" borderId="0" xfId="0" quotePrefix="1" applyFont="1" applyAlignment="1" applyProtection="1">
      <alignment horizontal="right" vertical="top" wrapText="1"/>
    </xf>
    <xf numFmtId="0" fontId="25" fillId="0" borderId="0" xfId="0" applyFont="1" applyAlignment="1" applyProtection="1">
      <alignment wrapText="1"/>
    </xf>
    <xf numFmtId="0" fontId="25" fillId="0" borderId="0" xfId="0" applyFont="1" applyAlignment="1" applyProtection="1">
      <alignment horizontal="right"/>
    </xf>
    <xf numFmtId="0" fontId="25" fillId="0" borderId="0" xfId="0" applyFont="1" applyAlignment="1" applyProtection="1">
      <alignment vertical="top" wrapText="1"/>
    </xf>
    <xf numFmtId="0" fontId="34" fillId="0" borderId="0" xfId="0" applyFont="1"/>
    <xf numFmtId="0" fontId="5" fillId="0" borderId="0" xfId="0" applyFont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center" vertical="top" wrapText="1"/>
    </xf>
    <xf numFmtId="0" fontId="42" fillId="0" borderId="0" xfId="0" applyFont="1" applyProtection="1"/>
    <xf numFmtId="0" fontId="43" fillId="0" borderId="0" xfId="0" applyFont="1" applyFill="1" applyBorder="1" applyAlignment="1" applyProtection="1">
      <alignment horizontal="center" vertical="top" wrapText="1"/>
    </xf>
    <xf numFmtId="0" fontId="45" fillId="0" borderId="0" xfId="0" applyFont="1" applyFill="1" applyBorder="1" applyAlignment="1" applyProtection="1">
      <alignment horizontal="center" vertical="top" wrapText="1"/>
    </xf>
    <xf numFmtId="0" fontId="46" fillId="0" borderId="0" xfId="0" applyFont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Protection="1"/>
    <xf numFmtId="0" fontId="49" fillId="0" borderId="0" xfId="0" applyFont="1" applyProtection="1"/>
    <xf numFmtId="0" fontId="50" fillId="0" borderId="0" xfId="0" applyFont="1" applyFill="1" applyBorder="1" applyAlignment="1" applyProtection="1">
      <alignment horizontal="center" vertical="center" wrapText="1"/>
    </xf>
    <xf numFmtId="0" fontId="52" fillId="0" borderId="0" xfId="0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55" fillId="0" borderId="0" xfId="2" applyFont="1" applyProtection="1"/>
    <xf numFmtId="0" fontId="56" fillId="0" borderId="0" xfId="2" applyFont="1" applyAlignment="1" applyProtection="1">
      <alignment vertical="center"/>
    </xf>
    <xf numFmtId="0" fontId="5" fillId="0" borderId="0" xfId="0" applyFont="1"/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0" fontId="5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2" fontId="7" fillId="0" borderId="23" xfId="0" applyNumberFormat="1" applyFont="1" applyFill="1" applyBorder="1" applyAlignment="1" applyProtection="1">
      <alignment horizontal="center" vertical="center" shrinkToFit="1"/>
      <protection hidden="1"/>
    </xf>
    <xf numFmtId="2" fontId="7" fillId="0" borderId="32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vertical="center" wrapText="1"/>
      <protection hidden="1"/>
    </xf>
    <xf numFmtId="2" fontId="7" fillId="0" borderId="37" xfId="0" applyNumberFormat="1" applyFont="1" applyFill="1" applyBorder="1" applyAlignment="1" applyProtection="1">
      <alignment horizontal="center" vertical="center" shrinkToFit="1"/>
      <protection hidden="1"/>
    </xf>
    <xf numFmtId="2" fontId="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hidden="1"/>
    </xf>
    <xf numFmtId="0" fontId="7" fillId="0" borderId="13" xfId="0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5" fillId="0" borderId="0" xfId="0" applyFont="1" applyFill="1" applyAlignment="1" applyProtection="1">
      <alignment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vertical="center" wrapText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wrapText="1"/>
      <protection hidden="1"/>
    </xf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0" fontId="25" fillId="0" borderId="0" xfId="0" applyFont="1" applyAlignment="1" applyProtection="1">
      <alignment vertical="top" wrapText="1"/>
    </xf>
    <xf numFmtId="0" fontId="25" fillId="0" borderId="0" xfId="0" applyFont="1" applyProtection="1"/>
    <xf numFmtId="187" fontId="5" fillId="0" borderId="11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5" fillId="0" borderId="0" xfId="0" applyNumberFormat="1" applyFont="1" applyFill="1" applyAlignment="1" applyProtection="1">
      <alignment horizontal="center" wrapText="1"/>
    </xf>
    <xf numFmtId="2" fontId="6" fillId="5" borderId="11" xfId="8" applyNumberFormat="1" applyFont="1" applyFill="1" applyBorder="1" applyAlignment="1" applyProtection="1">
      <alignment horizontal="center" vertical="center"/>
    </xf>
    <xf numFmtId="2" fontId="6" fillId="5" borderId="13" xfId="8" applyNumberFormat="1" applyFont="1" applyFill="1" applyBorder="1" applyAlignment="1" applyProtection="1">
      <alignment horizontal="center" vertical="center"/>
    </xf>
    <xf numFmtId="2" fontId="6" fillId="5" borderId="21" xfId="8" applyNumberFormat="1" applyFont="1" applyFill="1" applyBorder="1" applyAlignment="1" applyProtection="1">
      <alignment horizontal="center" vertical="center"/>
    </xf>
    <xf numFmtId="2" fontId="6" fillId="5" borderId="14" xfId="8" applyNumberFormat="1" applyFont="1" applyFill="1" applyBorder="1" applyAlignment="1" applyProtection="1">
      <alignment horizontal="center" vertical="center"/>
    </xf>
    <xf numFmtId="2" fontId="58" fillId="5" borderId="13" xfId="1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87" fontId="5" fillId="21" borderId="11" xfId="4" applyNumberFormat="1" applyFont="1" applyFill="1" applyBorder="1" applyAlignment="1" applyProtection="1">
      <alignment horizontal="center" vertical="center" wrapText="1" readingOrder="1"/>
      <protection hidden="1"/>
    </xf>
    <xf numFmtId="2" fontId="6" fillId="5" borderId="9" xfId="8" applyNumberFormat="1" applyFont="1" applyFill="1" applyBorder="1" applyAlignment="1" applyProtection="1">
      <alignment horizontal="center" vertical="center"/>
    </xf>
    <xf numFmtId="2" fontId="58" fillId="5" borderId="11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21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14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9" xfId="1" applyNumberFormat="1" applyFont="1" applyFill="1" applyBorder="1" applyAlignment="1" applyProtection="1">
      <alignment horizontal="center" vertical="center" shrinkToFit="1"/>
      <protection hidden="1"/>
    </xf>
    <xf numFmtId="0" fontId="5" fillId="3" borderId="37" xfId="4" applyFont="1" applyFill="1" applyBorder="1" applyAlignment="1" applyProtection="1">
      <alignment horizontal="left" vertical="center" shrinkToFit="1" readingOrder="1"/>
      <protection hidden="1"/>
    </xf>
    <xf numFmtId="0" fontId="5" fillId="3" borderId="24" xfId="4" applyFont="1" applyFill="1" applyBorder="1" applyAlignment="1" applyProtection="1">
      <alignment horizontal="left" vertical="center" shrinkToFit="1" readingOrder="1"/>
      <protection hidden="1"/>
    </xf>
    <xf numFmtId="0" fontId="59" fillId="0" borderId="0" xfId="0" applyFont="1"/>
    <xf numFmtId="0" fontId="60" fillId="0" borderId="0" xfId="0" applyFont="1"/>
    <xf numFmtId="0" fontId="60" fillId="0" borderId="0" xfId="0" applyFont="1" applyAlignment="1">
      <alignment horizontal="right"/>
    </xf>
    <xf numFmtId="0" fontId="61" fillId="0" borderId="0" xfId="0" applyFont="1" applyAlignment="1">
      <alignment vertical="center"/>
    </xf>
    <xf numFmtId="0" fontId="61" fillId="0" borderId="0" xfId="0" applyFont="1" applyAlignment="1">
      <alignment vertical="center" wrapText="1"/>
    </xf>
    <xf numFmtId="0" fontId="60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2" fillId="23" borderId="1" xfId="0" applyFont="1" applyFill="1" applyBorder="1" applyAlignment="1">
      <alignment horizontal="center" vertical="center" wrapText="1"/>
    </xf>
    <xf numFmtId="0" fontId="59" fillId="24" borderId="1" xfId="0" applyFont="1" applyFill="1" applyBorder="1"/>
    <xf numFmtId="0" fontId="7" fillId="0" borderId="12" xfId="0" applyFont="1" applyFill="1" applyBorder="1" applyAlignment="1" applyProtection="1">
      <alignment horizontal="left" vertical="center" shrinkToFit="1"/>
      <protection hidden="1"/>
    </xf>
    <xf numFmtId="2" fontId="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left" vertical="center" shrinkToFit="1"/>
      <protection hidden="1"/>
    </xf>
    <xf numFmtId="2" fontId="15" fillId="0" borderId="55" xfId="0" applyNumberFormat="1" applyFont="1" applyFill="1" applyBorder="1" applyAlignment="1" applyProtection="1">
      <alignment horizontal="center" vertical="center" shrinkToFit="1"/>
      <protection locked="0" hidden="1"/>
    </xf>
    <xf numFmtId="2" fontId="15" fillId="0" borderId="56" xfId="0" applyNumberFormat="1" applyFont="1" applyFill="1" applyBorder="1" applyAlignment="1" applyProtection="1">
      <alignment horizontal="center" vertical="center" shrinkToFit="1"/>
      <protection locked="0" hidden="1"/>
    </xf>
    <xf numFmtId="0" fontId="7" fillId="0" borderId="63" xfId="0" applyFont="1" applyFill="1" applyBorder="1" applyAlignment="1" applyProtection="1">
      <alignment horizontal="left" vertical="center" shrinkToFit="1"/>
      <protection hidden="1"/>
    </xf>
    <xf numFmtId="2" fontId="15" fillId="0" borderId="57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57" xfId="0" applyFont="1" applyBorder="1" applyAlignment="1" applyProtection="1">
      <alignment horizontal="center" wrapText="1"/>
      <protection hidden="1"/>
    </xf>
    <xf numFmtId="2" fontId="58" fillId="5" borderId="37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24" xfId="1" applyNumberFormat="1" applyFont="1" applyFill="1" applyBorder="1" applyAlignment="1" applyProtection="1">
      <alignment horizontal="center" vertical="center" shrinkToFit="1"/>
      <protection hidden="1"/>
    </xf>
    <xf numFmtId="0" fontId="8" fillId="0" borderId="31" xfId="0" applyFont="1" applyBorder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wrapText="1"/>
      <protection hidden="1"/>
    </xf>
    <xf numFmtId="2" fontId="58" fillId="5" borderId="55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56" xfId="1" applyNumberFormat="1" applyFont="1" applyFill="1" applyBorder="1" applyAlignment="1" applyProtection="1">
      <alignment horizontal="center" vertical="center" shrinkToFit="1"/>
      <protection hidden="1"/>
    </xf>
    <xf numFmtId="2" fontId="58" fillId="5" borderId="57" xfId="1" applyNumberFormat="1" applyFont="1" applyFill="1" applyBorder="1" applyAlignment="1" applyProtection="1">
      <alignment horizontal="center" vertical="center" shrinkToFit="1"/>
      <protection hidden="1"/>
    </xf>
    <xf numFmtId="2" fontId="7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6" fillId="21" borderId="44" xfId="0" applyFont="1" applyFill="1" applyBorder="1" applyAlignment="1" applyProtection="1">
      <alignment horizontal="center" vertical="center" wrapText="1" shrinkToFi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0" fontId="6" fillId="6" borderId="68" xfId="0" applyFont="1" applyFill="1" applyBorder="1" applyAlignment="1" applyProtection="1">
      <alignment horizontal="center" vertical="center" wrapText="1" shrinkToFit="1"/>
      <protection hidden="1"/>
    </xf>
    <xf numFmtId="0" fontId="6" fillId="6" borderId="34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Alignment="1" applyProtection="1">
      <alignment horizontal="center" wrapText="1"/>
      <protection hidden="1"/>
    </xf>
    <xf numFmtId="0" fontId="20" fillId="0" borderId="0" xfId="0" applyFont="1" applyAlignment="1" applyProtection="1">
      <alignment horizontal="center" wrapText="1"/>
      <protection hidden="1"/>
    </xf>
    <xf numFmtId="0" fontId="20" fillId="0" borderId="0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wrapText="1"/>
      <protection hidden="1"/>
    </xf>
    <xf numFmtId="0" fontId="6" fillId="21" borderId="45" xfId="0" applyFont="1" applyFill="1" applyBorder="1" applyAlignment="1" applyProtection="1">
      <alignment horizontal="center" vertical="center" wrapText="1" shrinkToFit="1"/>
      <protection hidden="1"/>
    </xf>
    <xf numFmtId="0" fontId="6" fillId="6" borderId="44" xfId="0" applyFont="1" applyFill="1" applyBorder="1" applyAlignment="1" applyProtection="1">
      <alignment horizontal="center" vertical="center" wrapText="1" shrinkToFit="1"/>
      <protection hidden="1"/>
    </xf>
    <xf numFmtId="0" fontId="6" fillId="6" borderId="45" xfId="0" applyFont="1" applyFill="1" applyBorder="1" applyAlignment="1" applyProtection="1">
      <alignment horizontal="center" vertical="center" wrapText="1" shrinkToFit="1"/>
      <protection hidden="1"/>
    </xf>
    <xf numFmtId="2" fontId="8" fillId="0" borderId="38" xfId="0" applyNumberFormat="1" applyFont="1" applyBorder="1" applyAlignment="1" applyProtection="1">
      <alignment horizontal="center" wrapText="1"/>
      <protection hidden="1"/>
    </xf>
    <xf numFmtId="2" fontId="8" fillId="0" borderId="31" xfId="0" applyNumberFormat="1" applyFont="1" applyBorder="1" applyAlignment="1" applyProtection="1">
      <alignment horizontal="center" wrapText="1"/>
      <protection hidden="1"/>
    </xf>
    <xf numFmtId="2" fontId="58" fillId="5" borderId="23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30" xfId="0" applyNumberFormat="1" applyFont="1" applyBorder="1" applyAlignment="1" applyProtection="1">
      <alignment horizontal="center" wrapText="1"/>
      <protection hidden="1"/>
    </xf>
    <xf numFmtId="0" fontId="0" fillId="0" borderId="0" xfId="0" applyBorder="1"/>
    <xf numFmtId="0" fontId="0" fillId="0" borderId="0" xfId="0" applyAlignment="1">
      <alignment horizontal="center" vertical="center"/>
    </xf>
    <xf numFmtId="1" fontId="8" fillId="0" borderId="22" xfId="0" applyNumberFormat="1" applyFont="1" applyBorder="1" applyAlignment="1" applyProtection="1">
      <alignment horizontal="center" vertical="center" wrapText="1"/>
      <protection hidden="1"/>
    </xf>
    <xf numFmtId="2" fontId="8" fillId="0" borderId="52" xfId="0" applyNumberFormat="1" applyFont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 wrapText="1"/>
      <protection hidden="1"/>
    </xf>
    <xf numFmtId="2" fontId="8" fillId="0" borderId="56" xfId="0" applyNumberFormat="1" applyFont="1" applyBorder="1" applyAlignment="1" applyProtection="1">
      <alignment horizontal="center" vertical="center" wrapText="1"/>
      <protection hidden="1"/>
    </xf>
    <xf numFmtId="1" fontId="8" fillId="0" borderId="25" xfId="0" applyNumberFormat="1" applyFont="1" applyBorder="1" applyAlignment="1" applyProtection="1">
      <alignment horizontal="center" vertical="center" wrapText="1"/>
      <protection hidden="1"/>
    </xf>
    <xf numFmtId="2" fontId="8" fillId="0" borderId="70" xfId="0" applyNumberFormat="1" applyFont="1" applyBorder="1" applyAlignment="1" applyProtection="1">
      <alignment horizontal="center" vertical="center" wrapText="1"/>
      <protection hidden="1"/>
    </xf>
    <xf numFmtId="2" fontId="8" fillId="2" borderId="53" xfId="0" applyNumberFormat="1" applyFont="1" applyFill="1" applyBorder="1" applyAlignment="1" applyProtection="1">
      <alignment horizontal="center" vertical="center" wrapText="1"/>
      <protection hidden="1"/>
    </xf>
    <xf numFmtId="0" fontId="6" fillId="17" borderId="65" xfId="0" applyFont="1" applyFill="1" applyBorder="1" applyAlignment="1" applyProtection="1">
      <alignment horizontal="center" vertical="center" wrapText="1" shrinkToFit="1"/>
      <protection hidden="1"/>
    </xf>
    <xf numFmtId="0" fontId="6" fillId="21" borderId="65" xfId="0" applyFont="1" applyFill="1" applyBorder="1" applyAlignment="1" applyProtection="1">
      <alignment horizontal="center" vertical="center" wrapText="1" shrinkToFit="1"/>
      <protection hidden="1"/>
    </xf>
    <xf numFmtId="0" fontId="6" fillId="6" borderId="65" xfId="0" applyFont="1" applyFill="1" applyBorder="1" applyAlignment="1" applyProtection="1">
      <alignment horizontal="center" vertical="center" wrapText="1" shrinkToFit="1"/>
      <protection hidden="1"/>
    </xf>
    <xf numFmtId="0" fontId="6" fillId="21" borderId="68" xfId="0" applyFont="1" applyFill="1" applyBorder="1" applyAlignment="1" applyProtection="1">
      <alignment horizontal="center" vertical="center" wrapText="1" shrinkToFit="1"/>
      <protection hidden="1"/>
    </xf>
    <xf numFmtId="0" fontId="6" fillId="21" borderId="66" xfId="0" applyFont="1" applyFill="1" applyBorder="1" applyAlignment="1" applyProtection="1">
      <alignment horizontal="center" vertical="center" wrapText="1" shrinkToFit="1"/>
      <protection hidden="1"/>
    </xf>
    <xf numFmtId="0" fontId="6" fillId="6" borderId="66" xfId="0" applyFont="1" applyFill="1" applyBorder="1" applyAlignment="1" applyProtection="1">
      <alignment horizontal="center" vertical="center" wrapText="1" shrinkToFit="1"/>
      <protection hidden="1"/>
    </xf>
    <xf numFmtId="0" fontId="6" fillId="17" borderId="66" xfId="0" applyFont="1" applyFill="1" applyBorder="1" applyAlignment="1" applyProtection="1">
      <alignment horizontal="center" vertical="center" wrapText="1" shrinkToFit="1"/>
      <protection hidden="1"/>
    </xf>
    <xf numFmtId="0" fontId="6" fillId="3" borderId="44" xfId="0" applyFont="1" applyFill="1" applyBorder="1" applyAlignment="1" applyProtection="1">
      <alignment horizontal="center" vertical="center" wrapText="1" shrinkToFit="1"/>
      <protection hidden="1"/>
    </xf>
    <xf numFmtId="0" fontId="6" fillId="3" borderId="34" xfId="0" applyFont="1" applyFill="1" applyBorder="1" applyAlignment="1" applyProtection="1">
      <alignment horizontal="center" vertical="center" wrapText="1" shrinkToFit="1"/>
      <protection hidden="1"/>
    </xf>
    <xf numFmtId="0" fontId="6" fillId="3" borderId="45" xfId="0" applyFont="1" applyFill="1" applyBorder="1" applyAlignment="1" applyProtection="1">
      <alignment horizontal="center" vertical="center" wrapText="1" shrinkToFit="1"/>
      <protection hidden="1"/>
    </xf>
    <xf numFmtId="0" fontId="6" fillId="21" borderId="62" xfId="0" applyFont="1" applyFill="1" applyBorder="1" applyAlignment="1" applyProtection="1">
      <alignment horizontal="center" vertical="center" wrapText="1" shrinkToFit="1"/>
      <protection hidden="1"/>
    </xf>
    <xf numFmtId="0" fontId="6" fillId="21" borderId="67" xfId="0" applyFont="1" applyFill="1" applyBorder="1" applyAlignment="1" applyProtection="1">
      <alignment horizontal="center" vertical="center" wrapText="1" shrinkToFit="1"/>
      <protection hidden="1"/>
    </xf>
    <xf numFmtId="2" fontId="8" fillId="25" borderId="59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60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36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30" xfId="0" applyNumberFormat="1" applyFont="1" applyBorder="1" applyAlignment="1" applyProtection="1">
      <alignment horizontal="center" vertical="center" wrapText="1"/>
      <protection hidden="1"/>
    </xf>
    <xf numFmtId="2" fontId="8" fillId="0" borderId="38" xfId="0" applyNumberFormat="1" applyFont="1" applyBorder="1" applyAlignment="1" applyProtection="1">
      <alignment horizontal="center" vertical="center" wrapText="1"/>
      <protection hidden="1"/>
    </xf>
    <xf numFmtId="2" fontId="8" fillId="0" borderId="31" xfId="0" applyNumberFormat="1" applyFont="1" applyBorder="1" applyAlignment="1" applyProtection="1">
      <alignment horizontal="center" vertical="center" wrapText="1"/>
      <protection hidden="1"/>
    </xf>
    <xf numFmtId="2" fontId="8" fillId="0" borderId="39" xfId="0" applyNumberFormat="1" applyFont="1" applyBorder="1" applyAlignment="1" applyProtection="1">
      <alignment horizontal="center" vertical="center" wrapText="1"/>
      <protection hidden="1"/>
    </xf>
    <xf numFmtId="2" fontId="8" fillId="0" borderId="26" xfId="0" applyNumberFormat="1" applyFont="1" applyBorder="1" applyAlignment="1" applyProtection="1">
      <alignment horizontal="center" vertical="center" wrapText="1"/>
      <protection hidden="1"/>
    </xf>
    <xf numFmtId="2" fontId="8" fillId="0" borderId="40" xfId="0" applyNumberFormat="1" applyFont="1" applyBorder="1" applyAlignment="1" applyProtection="1">
      <alignment horizontal="center" vertical="center" wrapText="1"/>
      <protection hidden="1"/>
    </xf>
    <xf numFmtId="1" fontId="8" fillId="2" borderId="19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62" xfId="0" applyFont="1" applyFill="1" applyBorder="1" applyAlignment="1" applyProtection="1">
      <alignment horizontal="center" vertical="center" wrapText="1" shrinkToFit="1"/>
      <protection hidden="1"/>
    </xf>
    <xf numFmtId="0" fontId="6" fillId="6" borderId="67" xfId="0" applyFont="1" applyFill="1" applyBorder="1" applyAlignment="1" applyProtection="1">
      <alignment horizontal="center" vertical="center" wrapText="1" shrinkToFit="1"/>
      <protection hidden="1"/>
    </xf>
    <xf numFmtId="0" fontId="6" fillId="17" borderId="62" xfId="0" applyFont="1" applyFill="1" applyBorder="1" applyAlignment="1" applyProtection="1">
      <alignment horizontal="center" vertical="center" wrapText="1" shrinkToFit="1"/>
      <protection hidden="1"/>
    </xf>
    <xf numFmtId="0" fontId="6" fillId="17" borderId="67" xfId="0" applyFont="1" applyFill="1" applyBorder="1" applyAlignment="1" applyProtection="1">
      <alignment horizontal="center" vertical="center" wrapText="1" shrinkToFit="1"/>
      <protection hidden="1"/>
    </xf>
    <xf numFmtId="2" fontId="8" fillId="25" borderId="64" xfId="0" applyNumberFormat="1" applyFont="1" applyFill="1" applyBorder="1" applyAlignment="1" applyProtection="1">
      <alignment horizontal="center" vertical="center" wrapText="1"/>
      <protection hidden="1"/>
    </xf>
    <xf numFmtId="1" fontId="8" fillId="2" borderId="61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68" xfId="0" applyFont="1" applyFill="1" applyBorder="1" applyAlignment="1" applyProtection="1">
      <alignment horizontal="center" vertical="center" wrapText="1" shrinkToFit="1"/>
      <protection hidden="1"/>
    </xf>
    <xf numFmtId="0" fontId="8" fillId="25" borderId="59" xfId="0" applyFont="1" applyFill="1" applyBorder="1" applyAlignment="1" applyProtection="1">
      <alignment horizontal="center" wrapText="1"/>
      <protection hidden="1"/>
    </xf>
    <xf numFmtId="0" fontId="6" fillId="6" borderId="54" xfId="0" applyFont="1" applyFill="1" applyBorder="1" applyAlignment="1" applyProtection="1">
      <alignment horizontal="center" vertical="center" wrapText="1" shrinkToFit="1"/>
      <protection hidden="1"/>
    </xf>
    <xf numFmtId="0" fontId="6" fillId="3" borderId="71" xfId="0" applyFont="1" applyFill="1" applyBorder="1" applyAlignment="1" applyProtection="1">
      <alignment horizontal="center" vertical="center" wrapText="1" shrinkToFit="1"/>
      <protection hidden="1"/>
    </xf>
    <xf numFmtId="1" fontId="8" fillId="0" borderId="61" xfId="0" applyNumberFormat="1" applyFont="1" applyBorder="1" applyAlignment="1" applyProtection="1">
      <alignment horizontal="center" wrapTex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187" fontId="5" fillId="21" borderId="9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1" borderId="13" xfId="4" applyNumberFormat="1" applyFont="1" applyFill="1" applyBorder="1" applyAlignment="1" applyProtection="1">
      <alignment horizontal="center" vertical="center" wrapText="1" readingOrder="1"/>
      <protection hidden="1"/>
    </xf>
    <xf numFmtId="2" fontId="6" fillId="5" borderId="20" xfId="8" applyNumberFormat="1" applyFont="1" applyFill="1" applyBorder="1" applyAlignment="1" applyProtection="1">
      <alignment horizontal="center" vertical="center"/>
    </xf>
    <xf numFmtId="0" fontId="5" fillId="27" borderId="58" xfId="4" applyFont="1" applyFill="1" applyBorder="1" applyAlignment="1" applyProtection="1">
      <alignment horizontal="left" vertical="center" shrinkToFit="1" readingOrder="1"/>
      <protection hidden="1"/>
    </xf>
    <xf numFmtId="187" fontId="5" fillId="28" borderId="46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8" borderId="38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8" borderId="31" xfId="4" applyNumberFormat="1" applyFont="1" applyFill="1" applyBorder="1" applyAlignment="1" applyProtection="1">
      <alignment horizontal="center" vertical="center" wrapText="1" readingOrder="1"/>
      <protection hidden="1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22" borderId="53" xfId="0" applyFont="1" applyFill="1" applyBorder="1" applyAlignment="1" applyProtection="1">
      <alignment horizontal="center" vertical="center" wrapText="1"/>
      <protection hidden="1"/>
    </xf>
    <xf numFmtId="0" fontId="6" fillId="20" borderId="43" xfId="0" applyFont="1" applyFill="1" applyBorder="1" applyAlignment="1" applyProtection="1">
      <alignment horizontal="center" vertical="center" wrapText="1"/>
      <protection hidden="1"/>
    </xf>
    <xf numFmtId="0" fontId="6" fillId="15" borderId="20" xfId="0" applyFont="1" applyFill="1" applyBorder="1" applyAlignment="1" applyProtection="1">
      <alignment horizontal="center" vertical="center" wrapText="1"/>
      <protection hidden="1"/>
    </xf>
    <xf numFmtId="2" fontId="58" fillId="5" borderId="8" xfId="1" applyNumberFormat="1" applyFont="1" applyFill="1" applyBorder="1" applyAlignment="1" applyProtection="1">
      <alignment horizontal="center" vertical="center" shrinkToFit="1"/>
      <protection hidden="1"/>
    </xf>
    <xf numFmtId="2" fontId="6" fillId="5" borderId="8" xfId="8" applyNumberFormat="1" applyFont="1" applyFill="1" applyBorder="1" applyAlignment="1" applyProtection="1">
      <alignment horizontal="center" vertical="center"/>
    </xf>
    <xf numFmtId="0" fontId="20" fillId="7" borderId="53" xfId="0" applyFont="1" applyFill="1" applyBorder="1" applyAlignment="1" applyProtection="1">
      <alignment horizontal="center" vertical="center" wrapText="1"/>
      <protection hidden="1"/>
    </xf>
    <xf numFmtId="0" fontId="20" fillId="7" borderId="43" xfId="0" applyFont="1" applyFill="1" applyBorder="1" applyAlignment="1" applyProtection="1">
      <alignment horizontal="center" vertical="center" wrapText="1"/>
      <protection hidden="1"/>
    </xf>
    <xf numFmtId="2" fontId="58" fillId="5" borderId="20" xfId="1" applyNumberFormat="1" applyFont="1" applyFill="1" applyBorder="1" applyAlignment="1" applyProtection="1">
      <alignment horizontal="center" vertical="center" shrinkToFit="1"/>
      <protection hidden="1"/>
    </xf>
    <xf numFmtId="187" fontId="5" fillId="0" borderId="9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5" fillId="0" borderId="13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9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14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20" fillId="0" borderId="20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21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0" borderId="11" xfId="4" applyNumberFormat="1" applyFont="1" applyFill="1" applyBorder="1" applyAlignment="1" applyProtection="1">
      <alignment horizontal="center" vertical="center" wrapText="1" readingOrder="1"/>
      <protection locked="0" hidden="1"/>
    </xf>
    <xf numFmtId="0" fontId="5" fillId="0" borderId="0" xfId="0" applyFont="1" applyFill="1" applyBorder="1" applyAlignment="1" applyProtection="1">
      <alignment wrapText="1"/>
    </xf>
    <xf numFmtId="0" fontId="5" fillId="0" borderId="0" xfId="0" applyFont="1" applyFill="1" applyAlignment="1" applyProtection="1">
      <alignment horizontal="center" vertical="center" wrapText="1"/>
    </xf>
    <xf numFmtId="0" fontId="20" fillId="0" borderId="0" xfId="0" applyFont="1" applyFill="1" applyAlignment="1" applyProtection="1">
      <alignment horizontal="center" vertical="center" wrapText="1"/>
    </xf>
    <xf numFmtId="2" fontId="6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6" fillId="22" borderId="9" xfId="0" applyFont="1" applyFill="1" applyBorder="1" applyAlignment="1" applyProtection="1">
      <alignment horizontal="center" vertical="center" wrapText="1"/>
      <protection hidden="1"/>
    </xf>
    <xf numFmtId="0" fontId="6" fillId="22" borderId="14" xfId="0" applyFont="1" applyFill="1" applyBorder="1" applyAlignment="1" applyProtection="1">
      <alignment horizontal="center" vertical="center" wrapText="1"/>
      <protection hidden="1"/>
    </xf>
    <xf numFmtId="0" fontId="20" fillId="22" borderId="20" xfId="0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Fill="1" applyAlignment="1" applyProtection="1">
      <alignment horizontal="center" vertical="center" wrapText="1"/>
    </xf>
    <xf numFmtId="0" fontId="6" fillId="22" borderId="21" xfId="0" applyFont="1" applyFill="1" applyBorder="1" applyAlignment="1" applyProtection="1">
      <alignment horizontal="center" vertical="center" wrapText="1"/>
      <protection hidden="1"/>
    </xf>
    <xf numFmtId="0" fontId="6" fillId="22" borderId="1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right" vertical="center" wrapText="1"/>
    </xf>
    <xf numFmtId="0" fontId="57" fillId="0" borderId="16" xfId="0" applyFont="1" applyFill="1" applyBorder="1" applyAlignment="1" applyProtection="1">
      <alignment horizontal="center" vertical="center" textRotation="90" wrapText="1"/>
      <protection hidden="1"/>
    </xf>
    <xf numFmtId="0" fontId="57" fillId="0" borderId="18" xfId="0" applyFont="1" applyFill="1" applyBorder="1" applyAlignment="1" applyProtection="1">
      <alignment horizontal="center" vertical="center" textRotation="90" wrapText="1"/>
      <protection hidden="1"/>
    </xf>
    <xf numFmtId="0" fontId="57" fillId="0" borderId="8" xfId="0" applyFont="1" applyFill="1" applyBorder="1" applyAlignment="1" applyProtection="1">
      <alignment horizontal="center" vertical="center" textRotation="90" wrapText="1"/>
      <protection hidden="1"/>
    </xf>
    <xf numFmtId="0" fontId="6" fillId="20" borderId="16" xfId="0" quotePrefix="1" applyFont="1" applyFill="1" applyBorder="1" applyAlignment="1" applyProtection="1">
      <alignment horizontal="center" vertical="center" shrinkToFit="1"/>
      <protection hidden="1"/>
    </xf>
    <xf numFmtId="0" fontId="6" fillId="22" borderId="34" xfId="0" quotePrefix="1" applyFont="1" applyFill="1" applyBorder="1" applyAlignment="1" applyProtection="1">
      <alignment horizontal="center" vertical="center" shrinkToFit="1"/>
      <protection hidden="1"/>
    </xf>
    <xf numFmtId="187" fontId="6" fillId="3" borderId="33" xfId="4" applyNumberFormat="1" applyFont="1" applyFill="1" applyBorder="1" applyAlignment="1" applyProtection="1">
      <alignment horizontal="center" vertical="center" shrinkToFit="1" readingOrder="1"/>
      <protection locked="0" hidden="1"/>
    </xf>
    <xf numFmtId="2" fontId="20" fillId="0" borderId="20" xfId="0" applyNumberFormat="1" applyFont="1" applyFill="1" applyBorder="1" applyAlignment="1" applyProtection="1">
      <alignment horizontal="center" vertical="center" wrapText="1"/>
      <protection hidden="1"/>
    </xf>
    <xf numFmtId="187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 wrapText="1"/>
    </xf>
    <xf numFmtId="0" fontId="6" fillId="0" borderId="0" xfId="0" applyFont="1" applyFill="1" applyBorder="1" applyAlignment="1" applyProtection="1">
      <alignment wrapText="1"/>
    </xf>
    <xf numFmtId="0" fontId="6" fillId="15" borderId="8" xfId="0" applyFont="1" applyFill="1" applyBorder="1" applyAlignment="1" applyProtection="1">
      <alignment horizontal="center" vertical="center" wrapText="1"/>
    </xf>
    <xf numFmtId="0" fontId="6" fillId="15" borderId="16" xfId="0" applyFont="1" applyFill="1" applyBorder="1" applyAlignment="1" applyProtection="1">
      <alignment horizontal="center" vertical="center" wrapText="1"/>
    </xf>
    <xf numFmtId="0" fontId="5" fillId="0" borderId="11" xfId="0" applyFont="1" applyFill="1" applyBorder="1" applyAlignment="1" applyProtection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hidden="1"/>
    </xf>
    <xf numFmtId="2" fontId="58" fillId="5" borderId="24" xfId="1" applyNumberFormat="1" applyFont="1" applyFill="1" applyBorder="1" applyAlignment="1" applyProtection="1">
      <alignment horizontal="center" shrinkToFit="1"/>
      <protection hidden="1"/>
    </xf>
    <xf numFmtId="0" fontId="8" fillId="0" borderId="55" xfId="0" applyFont="1" applyBorder="1" applyAlignment="1" applyProtection="1">
      <alignment horizontal="center" vertical="center" wrapText="1"/>
      <protection hidden="1"/>
    </xf>
    <xf numFmtId="0" fontId="8" fillId="0" borderId="30" xfId="0" applyFont="1" applyBorder="1" applyAlignment="1" applyProtection="1">
      <alignment horizontal="center" vertical="center" wrapText="1"/>
      <protection hidden="1"/>
    </xf>
    <xf numFmtId="0" fontId="8" fillId="0" borderId="56" xfId="0" applyFont="1" applyBorder="1" applyAlignment="1" applyProtection="1">
      <alignment horizontal="center" vertical="center" wrapText="1"/>
      <protection hidden="1"/>
    </xf>
    <xf numFmtId="0" fontId="8" fillId="0" borderId="38" xfId="0" applyFont="1" applyBorder="1" applyAlignment="1" applyProtection="1">
      <alignment horizontal="center" vertical="center" wrapText="1"/>
      <protection hidden="1"/>
    </xf>
    <xf numFmtId="0" fontId="8" fillId="25" borderId="59" xfId="0" applyFont="1" applyFill="1" applyBorder="1" applyAlignment="1" applyProtection="1">
      <alignment horizontal="center" vertical="center" wrapText="1"/>
      <protection hidden="1"/>
    </xf>
    <xf numFmtId="0" fontId="8" fillId="0" borderId="61" xfId="0" applyFont="1" applyBorder="1" applyAlignment="1" applyProtection="1">
      <alignment horizontal="center" vertical="center" wrapText="1"/>
      <protection hidden="1"/>
    </xf>
    <xf numFmtId="0" fontId="8" fillId="25" borderId="64" xfId="0" applyFont="1" applyFill="1" applyBorder="1" applyAlignment="1" applyProtection="1">
      <alignment horizontal="center" vertical="center" wrapText="1"/>
      <protection hidden="1"/>
    </xf>
    <xf numFmtId="0" fontId="22" fillId="16" borderId="1" xfId="0" applyFont="1" applyFill="1" applyBorder="1" applyAlignment="1" applyProtection="1">
      <alignment horizontal="center" vertical="center"/>
    </xf>
    <xf numFmtId="0" fontId="65" fillId="0" borderId="8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 vertical="center" wrapText="1"/>
    </xf>
    <xf numFmtId="1" fontId="71" fillId="29" borderId="26" xfId="0" applyNumberFormat="1" applyFont="1" applyFill="1" applyBorder="1" applyAlignment="1">
      <alignment horizontal="center" vertical="top" wrapText="1"/>
    </xf>
    <xf numFmtId="1" fontId="71" fillId="29" borderId="26" xfId="0" applyNumberFormat="1" applyFont="1" applyFill="1" applyBorder="1" applyAlignment="1">
      <alignment horizontal="center" vertical="center" wrapText="1"/>
    </xf>
    <xf numFmtId="1" fontId="71" fillId="29" borderId="26" xfId="0" quotePrefix="1" applyNumberFormat="1" applyFont="1" applyFill="1" applyBorder="1" applyAlignment="1">
      <alignment horizontal="center" vertical="top" wrapText="1"/>
    </xf>
    <xf numFmtId="0" fontId="71" fillId="0" borderId="26" xfId="0" quotePrefix="1" applyFont="1" applyBorder="1" applyAlignment="1">
      <alignment horizontal="center"/>
    </xf>
    <xf numFmtId="0" fontId="22" fillId="19" borderId="26" xfId="0" applyFont="1" applyFill="1" applyBorder="1" applyAlignment="1" applyProtection="1">
      <alignment horizontal="right" vertical="center"/>
      <protection hidden="1"/>
    </xf>
    <xf numFmtId="0" fontId="22" fillId="19" borderId="12" xfId="0" applyFont="1" applyFill="1" applyBorder="1" applyAlignment="1" applyProtection="1">
      <alignment horizontal="right" vertical="center"/>
      <protection hidden="1"/>
    </xf>
    <xf numFmtId="0" fontId="22" fillId="19" borderId="2" xfId="0" applyFont="1" applyFill="1" applyBorder="1" applyAlignment="1" applyProtection="1">
      <alignment horizontal="right" vertical="center"/>
      <protection hidden="1"/>
    </xf>
    <xf numFmtId="0" fontId="23" fillId="0" borderId="26" xfId="0" applyFont="1" applyFill="1" applyBorder="1" applyAlignment="1" applyProtection="1">
      <alignment horizontal="left" vertical="center"/>
      <protection locked="0" hidden="1"/>
    </xf>
    <xf numFmtId="0" fontId="23" fillId="0" borderId="12" xfId="0" applyFont="1" applyFill="1" applyBorder="1" applyAlignment="1" applyProtection="1">
      <alignment horizontal="left" vertical="center"/>
      <protection locked="0" hidden="1"/>
    </xf>
    <xf numFmtId="0" fontId="23" fillId="0" borderId="2" xfId="0" applyFont="1" applyFill="1" applyBorder="1" applyAlignment="1" applyProtection="1">
      <alignment horizontal="left" vertical="center"/>
      <protection locked="0" hidden="1"/>
    </xf>
    <xf numFmtId="0" fontId="19" fillId="18" borderId="5" xfId="0" applyFont="1" applyFill="1" applyBorder="1" applyAlignment="1" applyProtection="1">
      <alignment horizontal="center" vertical="center" wrapText="1"/>
    </xf>
    <xf numFmtId="0" fontId="19" fillId="18" borderId="0" xfId="0" applyFont="1" applyFill="1" applyBorder="1" applyAlignment="1" applyProtection="1">
      <alignment horizontal="center" vertical="center" wrapText="1"/>
    </xf>
    <xf numFmtId="0" fontId="19" fillId="18" borderId="42" xfId="0" applyFont="1" applyFill="1" applyBorder="1" applyAlignment="1" applyProtection="1">
      <alignment horizontal="center" vertical="center" wrapText="1"/>
    </xf>
    <xf numFmtId="0" fontId="26" fillId="18" borderId="7" xfId="0" applyFont="1" applyFill="1" applyBorder="1" applyAlignment="1" applyProtection="1">
      <alignment horizontal="center" vertical="center" wrapText="1"/>
    </xf>
    <xf numFmtId="0" fontId="26" fillId="18" borderId="29" xfId="0" applyFont="1" applyFill="1" applyBorder="1" applyAlignment="1" applyProtection="1">
      <alignment horizontal="center" vertical="center" wrapText="1"/>
    </xf>
    <xf numFmtId="0" fontId="26" fillId="18" borderId="28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top" wrapText="1"/>
    </xf>
    <xf numFmtId="0" fontId="22" fillId="19" borderId="1" xfId="0" applyFont="1" applyFill="1" applyBorder="1" applyAlignment="1" applyProtection="1">
      <alignment horizontal="right" vertical="center"/>
      <protection hidden="1"/>
    </xf>
    <xf numFmtId="0" fontId="23" fillId="0" borderId="1" xfId="0" applyFont="1" applyFill="1" applyBorder="1" applyAlignment="1" applyProtection="1">
      <alignment horizontal="left" vertical="center"/>
      <protection locked="0" hidden="1"/>
    </xf>
    <xf numFmtId="0" fontId="64" fillId="16" borderId="26" xfId="6" applyFont="1" applyFill="1" applyBorder="1" applyAlignment="1" applyProtection="1">
      <alignment horizontal="center" vertical="center" wrapText="1"/>
    </xf>
    <xf numFmtId="0" fontId="64" fillId="16" borderId="12" xfId="6" applyFont="1" applyFill="1" applyBorder="1" applyAlignment="1" applyProtection="1">
      <alignment horizontal="center" vertical="center" wrapText="1"/>
    </xf>
    <xf numFmtId="0" fontId="64" fillId="16" borderId="2" xfId="6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16" fillId="18" borderId="41" xfId="0" applyFont="1" applyFill="1" applyBorder="1" applyAlignment="1" applyProtection="1">
      <alignment horizontal="center" vertical="center" wrapText="1"/>
    </xf>
    <xf numFmtId="0" fontId="16" fillId="18" borderId="0" xfId="0" applyFont="1" applyFill="1" applyBorder="1" applyAlignment="1" applyProtection="1">
      <alignment horizontal="center" vertical="center" wrapText="1"/>
    </xf>
    <xf numFmtId="0" fontId="16" fillId="18" borderId="50" xfId="0" applyFont="1" applyFill="1" applyBorder="1" applyAlignment="1" applyProtection="1">
      <alignment horizontal="center" vertical="center" wrapText="1"/>
    </xf>
    <xf numFmtId="0" fontId="17" fillId="18" borderId="41" xfId="0" applyFont="1" applyFill="1" applyBorder="1" applyAlignment="1" applyProtection="1">
      <alignment horizontal="center" vertical="center" wrapText="1"/>
    </xf>
    <xf numFmtId="0" fontId="17" fillId="18" borderId="0" xfId="0" applyFont="1" applyFill="1" applyBorder="1" applyAlignment="1" applyProtection="1">
      <alignment horizontal="center" vertical="center" wrapText="1"/>
    </xf>
    <xf numFmtId="0" fontId="17" fillId="18" borderId="50" xfId="0" applyFont="1" applyFill="1" applyBorder="1" applyAlignment="1" applyProtection="1">
      <alignment horizontal="center" vertical="center" wrapText="1"/>
    </xf>
    <xf numFmtId="0" fontId="18" fillId="18" borderId="35" xfId="0" applyFont="1" applyFill="1" applyBorder="1" applyAlignment="1" applyProtection="1">
      <alignment horizontal="center" vertical="center" wrapText="1"/>
    </xf>
    <xf numFmtId="0" fontId="18" fillId="18" borderId="19" xfId="0" applyFont="1" applyFill="1" applyBorder="1" applyAlignment="1" applyProtection="1">
      <alignment horizontal="center" vertical="center" wrapText="1"/>
    </xf>
    <xf numFmtId="0" fontId="18" fillId="18" borderId="36" xfId="0" applyFont="1" applyFill="1" applyBorder="1" applyAlignment="1" applyProtection="1">
      <alignment horizontal="center" vertical="center" wrapText="1"/>
    </xf>
    <xf numFmtId="0" fontId="16" fillId="18" borderId="33" xfId="0" applyFont="1" applyFill="1" applyBorder="1" applyAlignment="1" applyProtection="1">
      <alignment horizontal="center" vertical="top" wrapText="1"/>
    </xf>
    <xf numFmtId="0" fontId="16" fillId="18" borderId="17" xfId="0" applyFont="1" applyFill="1" applyBorder="1" applyAlignment="1" applyProtection="1">
      <alignment horizontal="center" vertical="top" wrapText="1"/>
    </xf>
    <xf numFmtId="0" fontId="16" fillId="18" borderId="34" xfId="0" applyFont="1" applyFill="1" applyBorder="1" applyAlignment="1" applyProtection="1">
      <alignment horizontal="center" vertical="top" wrapText="1"/>
    </xf>
    <xf numFmtId="0" fontId="22" fillId="19" borderId="26" xfId="0" applyFont="1" applyFill="1" applyBorder="1" applyAlignment="1" applyProtection="1">
      <alignment horizontal="right" vertical="center" shrinkToFit="1"/>
      <protection locked="0" hidden="1"/>
    </xf>
    <xf numFmtId="0" fontId="22" fillId="19" borderId="12" xfId="0" applyFont="1" applyFill="1" applyBorder="1" applyAlignment="1" applyProtection="1">
      <alignment horizontal="right" vertical="center" shrinkToFit="1"/>
      <protection locked="0" hidden="1"/>
    </xf>
    <xf numFmtId="0" fontId="22" fillId="19" borderId="2" xfId="0" applyFont="1" applyFill="1" applyBorder="1" applyAlignment="1" applyProtection="1">
      <alignment horizontal="right" vertical="center" shrinkToFit="1"/>
      <protection locked="0" hidden="1"/>
    </xf>
    <xf numFmtId="0" fontId="38" fillId="0" borderId="0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vertical="top" wrapText="1"/>
    </xf>
    <xf numFmtId="0" fontId="6" fillId="4" borderId="1" xfId="2" applyFont="1" applyFill="1" applyBorder="1" applyAlignment="1" applyProtection="1">
      <alignment horizontal="center" vertical="center"/>
    </xf>
    <xf numFmtId="0" fontId="69" fillId="12" borderId="1" xfId="6" applyFont="1" applyFill="1" applyBorder="1" applyAlignment="1">
      <alignment horizontal="center" vertical="center"/>
    </xf>
    <xf numFmtId="0" fontId="68" fillId="13" borderId="1" xfId="6" applyFont="1" applyFill="1" applyBorder="1" applyAlignment="1" applyProtection="1">
      <alignment horizontal="center" vertical="center"/>
    </xf>
    <xf numFmtId="0" fontId="70" fillId="14" borderId="1" xfId="6" applyFont="1" applyFill="1" applyBorder="1" applyAlignment="1" applyProtection="1">
      <alignment horizontal="center" vertical="center"/>
    </xf>
    <xf numFmtId="0" fontId="16" fillId="18" borderId="3" xfId="0" applyFont="1" applyFill="1" applyBorder="1" applyAlignment="1" applyProtection="1">
      <alignment horizontal="center" vertical="top" wrapText="1"/>
    </xf>
    <xf numFmtId="0" fontId="12" fillId="18" borderId="15" xfId="0" applyFont="1" applyFill="1" applyBorder="1" applyAlignment="1" applyProtection="1">
      <alignment horizontal="center" vertical="top" wrapText="1"/>
    </xf>
    <xf numFmtId="0" fontId="12" fillId="18" borderId="27" xfId="0" applyFont="1" applyFill="1" applyBorder="1" applyAlignment="1" applyProtection="1">
      <alignment horizontal="center" vertical="top" wrapText="1"/>
    </xf>
    <xf numFmtId="0" fontId="25" fillId="0" borderId="0" xfId="0" applyFont="1" applyProtection="1"/>
    <xf numFmtId="0" fontId="25" fillId="0" borderId="0" xfId="0" applyFont="1" applyAlignment="1" applyProtection="1">
      <alignment vertical="top"/>
    </xf>
    <xf numFmtId="0" fontId="6" fillId="12" borderId="1" xfId="6" applyFont="1" applyFill="1" applyBorder="1" applyAlignment="1">
      <alignment horizontal="center" vertical="center"/>
    </xf>
    <xf numFmtId="0" fontId="37" fillId="13" borderId="1" xfId="6" applyFont="1" applyFill="1" applyBorder="1" applyAlignment="1" applyProtection="1">
      <alignment horizontal="center" vertical="center"/>
    </xf>
    <xf numFmtId="0" fontId="37" fillId="14" borderId="1" xfId="6" applyFont="1" applyFill="1" applyBorder="1" applyAlignment="1" applyProtection="1">
      <alignment horizontal="center" vertical="center"/>
    </xf>
    <xf numFmtId="0" fontId="25" fillId="0" borderId="0" xfId="2" applyFont="1" applyAlignment="1" applyProtection="1">
      <alignment vertical="top" wrapText="1"/>
    </xf>
    <xf numFmtId="0" fontId="22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 vertical="top" wrapText="1"/>
    </xf>
    <xf numFmtId="0" fontId="51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25" fillId="0" borderId="0" xfId="0" applyFont="1" applyAlignment="1" applyProtection="1">
      <alignment wrapText="1"/>
    </xf>
    <xf numFmtId="0" fontId="13" fillId="0" borderId="0" xfId="0" applyFont="1" applyAlignment="1" applyProtection="1">
      <alignment vertical="top" wrapText="1"/>
    </xf>
    <xf numFmtId="0" fontId="43" fillId="0" borderId="0" xfId="0" applyFont="1" applyFill="1" applyBorder="1" applyAlignment="1" applyProtection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right" vertical="center" wrapText="1"/>
    </xf>
    <xf numFmtId="0" fontId="22" fillId="0" borderId="0" xfId="0" applyFont="1" applyFill="1" applyBorder="1" applyAlignment="1" applyProtection="1">
      <alignment horizont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6" fillId="11" borderId="47" xfId="4" applyFont="1" applyFill="1" applyBorder="1" applyAlignment="1" applyProtection="1">
      <alignment horizontal="center" vertical="center" shrinkToFit="1" readingOrder="1"/>
      <protection hidden="1"/>
    </xf>
    <xf numFmtId="0" fontId="6" fillId="11" borderId="53" xfId="4" applyFont="1" applyFill="1" applyBorder="1" applyAlignment="1" applyProtection="1">
      <alignment horizontal="center" vertical="center" shrinkToFit="1" readingOrder="1"/>
      <protection hidden="1"/>
    </xf>
    <xf numFmtId="0" fontId="20" fillId="11" borderId="47" xfId="4" applyFont="1" applyFill="1" applyBorder="1" applyAlignment="1" applyProtection="1">
      <alignment horizontal="center" vertical="center" shrinkToFit="1" readingOrder="1"/>
      <protection hidden="1"/>
    </xf>
    <xf numFmtId="0" fontId="20" fillId="11" borderId="53" xfId="4" applyFont="1" applyFill="1" applyBorder="1" applyAlignment="1" applyProtection="1">
      <alignment horizontal="center" vertical="center" shrinkToFit="1" readingOrder="1"/>
      <protection hidden="1"/>
    </xf>
    <xf numFmtId="0" fontId="6" fillId="26" borderId="48" xfId="4" applyFont="1" applyFill="1" applyBorder="1" applyAlignment="1" applyProtection="1">
      <alignment horizontal="left" vertical="center" shrinkToFit="1" readingOrder="1"/>
      <protection hidden="1"/>
    </xf>
    <xf numFmtId="0" fontId="6" fillId="26" borderId="55" xfId="4" applyFont="1" applyFill="1" applyBorder="1" applyAlignment="1" applyProtection="1">
      <alignment horizontal="left" vertical="center" shrinkToFit="1" readingOrder="1"/>
      <protection hidden="1"/>
    </xf>
    <xf numFmtId="0" fontId="6" fillId="26" borderId="72" xfId="4" applyFont="1" applyFill="1" applyBorder="1" applyAlignment="1" applyProtection="1">
      <alignment horizontal="left" vertical="center" shrinkToFit="1" readingOrder="1"/>
      <protection hidden="1"/>
    </xf>
    <xf numFmtId="0" fontId="6" fillId="26" borderId="70" xfId="4" applyFont="1" applyFill="1" applyBorder="1" applyAlignment="1" applyProtection="1">
      <alignment horizontal="left" vertical="center" shrinkToFit="1" readingOrder="1"/>
      <protection hidden="1"/>
    </xf>
    <xf numFmtId="0" fontId="20" fillId="0" borderId="16" xfId="0" applyFont="1" applyFill="1" applyBorder="1" applyAlignment="1" applyProtection="1">
      <alignment horizontal="center" vertical="center" textRotation="90" wrapText="1"/>
      <protection hidden="1"/>
    </xf>
    <xf numFmtId="0" fontId="20" fillId="0" borderId="18" xfId="0" applyFont="1" applyFill="1" applyBorder="1" applyAlignment="1" applyProtection="1">
      <alignment horizontal="center" vertical="center" textRotation="90" wrapText="1"/>
      <protection hidden="1"/>
    </xf>
    <xf numFmtId="0" fontId="20" fillId="0" borderId="8" xfId="0" applyFont="1" applyFill="1" applyBorder="1" applyAlignment="1" applyProtection="1">
      <alignment horizontal="center" vertical="center" textRotation="90" wrapText="1"/>
      <protection hidden="1"/>
    </xf>
    <xf numFmtId="0" fontId="63" fillId="0" borderId="18" xfId="0" applyFont="1" applyFill="1" applyBorder="1" applyAlignment="1" applyProtection="1">
      <alignment horizontal="center" vertical="center" textRotation="90" wrapText="1"/>
      <protection hidden="1"/>
    </xf>
    <xf numFmtId="0" fontId="6" fillId="26" borderId="47" xfId="4" applyFont="1" applyFill="1" applyBorder="1" applyAlignment="1" applyProtection="1">
      <alignment horizontal="left" vertical="center" shrinkToFit="1" readingOrder="1"/>
      <protection hidden="1"/>
    </xf>
    <xf numFmtId="0" fontId="6" fillId="26" borderId="53" xfId="4" applyFont="1" applyFill="1" applyBorder="1" applyAlignment="1" applyProtection="1">
      <alignment horizontal="left" vertical="center" shrinkToFit="1" readingOrder="1"/>
      <protection hidden="1"/>
    </xf>
    <xf numFmtId="0" fontId="6" fillId="26" borderId="51" xfId="4" applyFont="1" applyFill="1" applyBorder="1" applyAlignment="1" applyProtection="1">
      <alignment horizontal="left" vertical="center" shrinkToFit="1" readingOrder="1"/>
      <protection hidden="1"/>
    </xf>
    <xf numFmtId="0" fontId="6" fillId="26" borderId="52" xfId="4" applyFont="1" applyFill="1" applyBorder="1" applyAlignment="1" applyProtection="1">
      <alignment horizontal="left" vertical="center" shrinkToFit="1" readingOrder="1"/>
      <protection hidden="1"/>
    </xf>
    <xf numFmtId="0" fontId="6" fillId="26" borderId="49" xfId="4" applyFont="1" applyFill="1" applyBorder="1" applyAlignment="1" applyProtection="1">
      <alignment horizontal="left" vertical="center" shrinkToFit="1" readingOrder="1"/>
      <protection hidden="1"/>
    </xf>
    <xf numFmtId="0" fontId="6" fillId="26" borderId="56" xfId="4" applyFont="1" applyFill="1" applyBorder="1" applyAlignment="1" applyProtection="1">
      <alignment horizontal="left" vertical="center" shrinkToFit="1" readingOrder="1"/>
      <protection hidden="1"/>
    </xf>
    <xf numFmtId="0" fontId="11" fillId="0" borderId="0" xfId="2" applyFont="1" applyAlignment="1" applyProtection="1">
      <alignment horizontal="center" vertical="center"/>
    </xf>
    <xf numFmtId="0" fontId="56" fillId="0" borderId="0" xfId="2" applyFont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2" fillId="23" borderId="1" xfId="0" applyFont="1" applyFill="1" applyBorder="1" applyAlignment="1">
      <alignment horizontal="center" vertical="center"/>
    </xf>
    <xf numFmtId="0" fontId="62" fillId="23" borderId="1" xfId="0" applyFont="1" applyFill="1" applyBorder="1" applyAlignment="1">
      <alignment horizontal="center" vertical="center" wrapText="1"/>
    </xf>
    <xf numFmtId="0" fontId="62" fillId="23" borderId="65" xfId="0" applyFont="1" applyFill="1" applyBorder="1" applyAlignment="1">
      <alignment horizontal="center" vertical="center" wrapText="1"/>
    </xf>
    <xf numFmtId="0" fontId="62" fillId="23" borderId="4" xfId="0" applyFont="1" applyFill="1" applyBorder="1" applyAlignment="1">
      <alignment horizontal="center" vertical="center" wrapText="1"/>
    </xf>
    <xf numFmtId="0" fontId="62" fillId="23" borderId="6" xfId="0" applyFont="1" applyFill="1" applyBorder="1" applyAlignment="1">
      <alignment horizontal="center" vertical="center" wrapText="1"/>
    </xf>
    <xf numFmtId="0" fontId="62" fillId="23" borderId="26" xfId="0" applyFont="1" applyFill="1" applyBorder="1" applyAlignment="1">
      <alignment horizontal="center" vertical="center"/>
    </xf>
    <xf numFmtId="0" fontId="62" fillId="23" borderId="12" xfId="0" applyFont="1" applyFill="1" applyBorder="1" applyAlignment="1">
      <alignment horizontal="center" vertical="center"/>
    </xf>
    <xf numFmtId="0" fontId="62" fillId="23" borderId="2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8" fillId="2" borderId="16" xfId="0" applyFont="1" applyFill="1" applyBorder="1" applyAlignment="1" applyProtection="1">
      <alignment horizontal="center" vertical="center" wrapText="1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17" borderId="16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2" borderId="33" xfId="0" applyFont="1" applyFill="1" applyBorder="1" applyAlignment="1" applyProtection="1">
      <alignment horizontal="center" vertical="center" wrapText="1"/>
      <protection hidden="1"/>
    </xf>
    <xf numFmtId="0" fontId="8" fillId="2" borderId="41" xfId="0" applyFont="1" applyFill="1" applyBorder="1" applyAlignment="1" applyProtection="1">
      <alignment horizontal="center" vertical="center" wrapText="1"/>
      <protection hidden="1"/>
    </xf>
    <xf numFmtId="0" fontId="6" fillId="17" borderId="47" xfId="0" applyFont="1" applyFill="1" applyBorder="1" applyAlignment="1" applyProtection="1">
      <alignment horizontal="center" vertical="center" wrapText="1" shrinkToFit="1"/>
      <protection hidden="1"/>
    </xf>
    <xf numFmtId="0" fontId="6" fillId="17" borderId="43" xfId="0" applyFont="1" applyFill="1" applyBorder="1" applyAlignment="1" applyProtection="1">
      <alignment horizontal="center" vertical="center" wrapText="1" shrinkToFit="1"/>
      <protection hidden="1"/>
    </xf>
    <xf numFmtId="0" fontId="6" fillId="17" borderId="53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17" borderId="33" xfId="0" applyFont="1" applyFill="1" applyBorder="1" applyAlignment="1" applyProtection="1">
      <alignment horizontal="center" vertical="center" wrapText="1" shrinkToFit="1"/>
      <protection hidden="1"/>
    </xf>
    <xf numFmtId="0" fontId="6" fillId="17" borderId="17" xfId="0" applyFont="1" applyFill="1" applyBorder="1" applyAlignment="1" applyProtection="1">
      <alignment horizontal="center" vertical="center" wrapText="1" shrinkToFit="1"/>
      <protection hidden="1"/>
    </xf>
    <xf numFmtId="0" fontId="6" fillId="17" borderId="34" xfId="0" applyFont="1" applyFill="1" applyBorder="1" applyAlignment="1" applyProtection="1">
      <alignment horizontal="center" vertical="center" wrapText="1" shrinkToFit="1"/>
      <protection hidden="1"/>
    </xf>
    <xf numFmtId="0" fontId="6" fillId="6" borderId="33" xfId="0" applyFont="1" applyFill="1" applyBorder="1" applyAlignment="1" applyProtection="1">
      <alignment horizontal="center" vertical="center" wrapText="1" shrinkToFit="1"/>
      <protection hidden="1"/>
    </xf>
    <xf numFmtId="0" fontId="6" fillId="6" borderId="17" xfId="0" applyFont="1" applyFill="1" applyBorder="1" applyAlignment="1" applyProtection="1">
      <alignment horizontal="center" vertical="center" wrapText="1" shrinkToFit="1"/>
      <protection hidden="1"/>
    </xf>
    <xf numFmtId="0" fontId="6" fillId="6" borderId="34" xfId="0" applyFont="1" applyFill="1" applyBorder="1" applyAlignment="1" applyProtection="1">
      <alignment horizontal="center" vertical="center" wrapText="1" shrinkToFit="1"/>
      <protection hidden="1"/>
    </xf>
    <xf numFmtId="0" fontId="6" fillId="21" borderId="33" xfId="0" applyFont="1" applyFill="1" applyBorder="1" applyAlignment="1" applyProtection="1">
      <alignment horizontal="center" vertical="center" wrapText="1" shrinkToFit="1"/>
      <protection hidden="1"/>
    </xf>
    <xf numFmtId="0" fontId="6" fillId="21" borderId="17" xfId="0" applyFont="1" applyFill="1" applyBorder="1" applyAlignment="1" applyProtection="1">
      <alignment horizontal="center" vertical="center" wrapText="1" shrinkToFit="1"/>
      <protection hidden="1"/>
    </xf>
    <xf numFmtId="0" fontId="6" fillId="21" borderId="34" xfId="0" applyFont="1" applyFill="1" applyBorder="1" applyAlignment="1" applyProtection="1">
      <alignment horizontal="center" vertical="center" wrapText="1" shrinkToFit="1"/>
      <protection hidden="1"/>
    </xf>
    <xf numFmtId="0" fontId="6" fillId="17" borderId="16" xfId="0" applyFont="1" applyFill="1" applyBorder="1" applyAlignment="1" applyProtection="1">
      <alignment horizontal="center" vertical="center" wrapText="1" shrinkToFit="1"/>
      <protection hidden="1"/>
    </xf>
    <xf numFmtId="0" fontId="6" fillId="17" borderId="18" xfId="0" applyFont="1" applyFill="1" applyBorder="1" applyAlignment="1" applyProtection="1">
      <alignment horizontal="center" vertical="center" wrapText="1" shrinkToFit="1"/>
      <protection hidden="1"/>
    </xf>
    <xf numFmtId="0" fontId="6" fillId="17" borderId="8" xfId="0" applyFont="1" applyFill="1" applyBorder="1" applyAlignment="1" applyProtection="1">
      <alignment horizontal="center" vertical="center" wrapText="1" shrinkToFit="1"/>
      <protection hidden="1"/>
    </xf>
    <xf numFmtId="0" fontId="6" fillId="21" borderId="1" xfId="0" applyFont="1" applyFill="1" applyBorder="1" applyAlignment="1" applyProtection="1">
      <alignment horizontal="center" vertical="center" wrapText="1" shrinkToFit="1"/>
      <protection hidden="1"/>
    </xf>
    <xf numFmtId="0" fontId="6" fillId="21" borderId="38" xfId="0" applyFont="1" applyFill="1" applyBorder="1" applyAlignment="1" applyProtection="1">
      <alignment horizontal="center" vertical="center" wrapText="1" shrinkToFit="1"/>
      <protection hidden="1"/>
    </xf>
    <xf numFmtId="0" fontId="6" fillId="17" borderId="1" xfId="0" applyFont="1" applyFill="1" applyBorder="1" applyAlignment="1" applyProtection="1">
      <alignment horizontal="center" vertical="center" wrapText="1" shrinkToFit="1"/>
      <protection hidden="1"/>
    </xf>
    <xf numFmtId="0" fontId="6" fillId="17" borderId="38" xfId="0" applyFont="1" applyFill="1" applyBorder="1" applyAlignment="1" applyProtection="1">
      <alignment horizontal="center" vertical="center" wrapText="1" shrinkToFit="1"/>
      <protection hidden="1"/>
    </xf>
    <xf numFmtId="0" fontId="6" fillId="6" borderId="1" xfId="0" applyFont="1" applyFill="1" applyBorder="1" applyAlignment="1" applyProtection="1">
      <alignment horizontal="center" vertical="center" wrapText="1" shrinkToFit="1"/>
      <protection hidden="1"/>
    </xf>
    <xf numFmtId="0" fontId="6" fillId="6" borderId="38" xfId="0" applyFont="1" applyFill="1" applyBorder="1" applyAlignment="1" applyProtection="1">
      <alignment horizontal="center" vertical="center" wrapText="1" shrinkToFit="1"/>
      <protection hidden="1"/>
    </xf>
  </cellXfs>
  <cellStyles count="9">
    <cellStyle name="Hyperlink" xfId="6" builtinId="8"/>
    <cellStyle name="Normal 2" xfId="1"/>
    <cellStyle name="Normal 2 2" xfId="8"/>
    <cellStyle name="Normal 3" xfId="2"/>
    <cellStyle name="Normal 4" xfId="3"/>
    <cellStyle name="Normal 5" xfId="4"/>
    <cellStyle name="Normal 5 2" xfId="7"/>
    <cellStyle name="ปกติ" xfId="0" builtinId="0"/>
    <cellStyle name="ปกติ 2" xfId="5"/>
  </cellStyles>
  <dxfs count="212"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FF"/>
      <rgbColor rgb="0000000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66"/>
      <color rgb="FFCC99FF"/>
      <color rgb="FFFF9999"/>
      <color rgb="FFFF6699"/>
      <color rgb="FF5F5F5F"/>
      <color rgb="FFE1EACC"/>
      <color rgb="FFF8FAF4"/>
      <color rgb="FFEBF1DE"/>
      <color rgb="FFFF00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73300948643611E-2"/>
          <c:y val="2.5653842438764077E-2"/>
          <c:w val="0.95544822794218665"/>
          <c:h val="0.814325678559741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1F53-462D-AFAE-DFC233100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40674064"/>
        <c:axId val="340670144"/>
      </c:barChart>
      <c:catAx>
        <c:axId val="34067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0144"/>
        <c:crosses val="autoZero"/>
        <c:auto val="1"/>
        <c:lblAlgn val="ctr"/>
        <c:lblOffset val="100"/>
        <c:noMultiLvlLbl val="0"/>
      </c:catAx>
      <c:valAx>
        <c:axId val="340670144"/>
        <c:scaling>
          <c:orientation val="minMax"/>
        </c:scaling>
        <c:delete val="1"/>
        <c:axPos val="l"/>
        <c:numFmt formatCode="[$-10409]#,##0.00;\-#,##0.00" sourceLinked="1"/>
        <c:majorTickMark val="none"/>
        <c:minorTickMark val="none"/>
        <c:tickLblPos val="nextTo"/>
        <c:crossAx val="34067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90989664210519E-2"/>
          <c:y val="0.18081675143934967"/>
          <c:w val="0.9447292026657923"/>
          <c:h val="0.665751654973463"/>
        </c:manualLayout>
      </c:layout>
      <c:barChart>
        <c:barDir val="col"/>
        <c:grouping val="clustered"/>
        <c:varyColors val="0"/>
        <c:ser>
          <c:idx val="0"/>
          <c:order val="0"/>
          <c:tx>
            <c:v>ระดับเขตพื้นที่</c:v>
          </c:tx>
          <c:spPr>
            <a:solidFill>
              <a:srgbClr val="CC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Data_School!$E$8:$E$27</c:f>
              <c:numCache>
                <c:formatCode>General</c:formatCode>
                <c:ptCount val="20"/>
                <c:pt idx="0">
                  <c:v>69.72</c:v>
                </c:pt>
                <c:pt idx="1">
                  <c:v>66.81</c:v>
                </c:pt>
                <c:pt idx="2">
                  <c:v>33.58</c:v>
                </c:pt>
                <c:pt idx="3">
                  <c:v>66.42</c:v>
                </c:pt>
                <c:pt idx="4">
                  <c:v>66.459999999999994</c:v>
                </c:pt>
                <c:pt idx="5">
                  <c:v>61.83</c:v>
                </c:pt>
                <c:pt idx="6">
                  <c:v>76.760000000000005</c:v>
                </c:pt>
                <c:pt idx="7">
                  <c:v>85.54</c:v>
                </c:pt>
                <c:pt idx="8">
                  <c:v>73.14</c:v>
                </c:pt>
                <c:pt idx="9">
                  <c:v>77.11</c:v>
                </c:pt>
                <c:pt idx="10">
                  <c:v>51.19</c:v>
                </c:pt>
                <c:pt idx="11">
                  <c:v>46.4</c:v>
                </c:pt>
                <c:pt idx="12">
                  <c:v>68.319999999999993</c:v>
                </c:pt>
                <c:pt idx="13">
                  <c:v>71.209999999999994</c:v>
                </c:pt>
                <c:pt idx="14">
                  <c:v>80.14</c:v>
                </c:pt>
                <c:pt idx="15">
                  <c:v>57.44</c:v>
                </c:pt>
                <c:pt idx="16">
                  <c:v>30.24</c:v>
                </c:pt>
                <c:pt idx="17">
                  <c:v>74.040000000000006</c:v>
                </c:pt>
                <c:pt idx="18">
                  <c:v>63.54</c:v>
                </c:pt>
                <c:pt idx="19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6-45D1-9878-FC4E8800D4CC}"/>
            </c:ext>
          </c:extLst>
        </c:ser>
        <c:ser>
          <c:idx val="1"/>
          <c:order val="1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1-E5A6-45D1-9878-FC4E8800D4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40671712"/>
        <c:axId val="340674848"/>
      </c:barChart>
      <c:catAx>
        <c:axId val="3406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4848"/>
        <c:crosses val="autoZero"/>
        <c:auto val="1"/>
        <c:lblAlgn val="ctr"/>
        <c:lblOffset val="100"/>
        <c:noMultiLvlLbl val="0"/>
      </c:catAx>
      <c:valAx>
        <c:axId val="340674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71898464188101"/>
          <c:y val="2.4838324309043779E-2"/>
          <c:w val="0.28984493032349634"/>
          <c:h val="6.091137862282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378471109169753E-2"/>
          <c:y val="0.14663530666533467"/>
          <c:w val="0.96924305778166053"/>
          <c:h val="0.72573306267948046"/>
        </c:manualLayout>
      </c:layout>
      <c:barChart>
        <c:barDir val="col"/>
        <c:grouping val="clustered"/>
        <c:varyColors val="0"/>
        <c:ser>
          <c:idx val="1"/>
          <c:order val="0"/>
          <c:tx>
            <c:v>ระดับประเทศ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(Data_School!$D$6,Data_School!$D$7,Data_School!$D$28:$D$34)</c:f>
              <c:numCache>
                <c:formatCode>0.00</c:formatCode>
                <c:ptCount val="9"/>
                <c:pt idx="0" formatCode="General">
                  <c:v>68.5</c:v>
                </c:pt>
                <c:pt idx="1">
                  <c:v>71.08150000000002</c:v>
                </c:pt>
                <c:pt idx="2" formatCode="General">
                  <c:v>71.08</c:v>
                </c:pt>
                <c:pt idx="3" formatCode="General">
                  <c:v>64.62</c:v>
                </c:pt>
                <c:pt idx="4" formatCode="General">
                  <c:v>72.81</c:v>
                </c:pt>
                <c:pt idx="5" formatCode="General">
                  <c:v>81.459999999999994</c:v>
                </c:pt>
                <c:pt idx="6" formatCode="General">
                  <c:v>67.75</c:v>
                </c:pt>
                <c:pt idx="7" formatCode="General">
                  <c:v>65.61</c:v>
                </c:pt>
                <c:pt idx="8" formatCode="General">
                  <c:v>70.66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3-49B0-B4BE-CCD543B92A88}"/>
            </c:ext>
          </c:extLst>
        </c:ser>
        <c:ser>
          <c:idx val="2"/>
          <c:order val="1"/>
          <c:tx>
            <c:v>ระดับเขตพื้นที่</c:v>
          </c:tx>
          <c:spPr>
            <a:solidFill>
              <a:srgbClr val="CC9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(Data_School!$E$6,Data_School!$E$7,Data_School!$E$28:$E$34)</c:f>
              <c:numCache>
                <c:formatCode>General</c:formatCode>
                <c:ptCount val="9"/>
                <c:pt idx="0">
                  <c:v>60.01</c:v>
                </c:pt>
                <c:pt idx="1">
                  <c:v>62.25</c:v>
                </c:pt>
                <c:pt idx="2">
                  <c:v>63.59</c:v>
                </c:pt>
                <c:pt idx="3">
                  <c:v>55.3</c:v>
                </c:pt>
                <c:pt idx="4">
                  <c:v>68.27</c:v>
                </c:pt>
                <c:pt idx="5">
                  <c:v>77.319999999999993</c:v>
                </c:pt>
                <c:pt idx="6">
                  <c:v>62.87</c:v>
                </c:pt>
                <c:pt idx="7">
                  <c:v>60.96</c:v>
                </c:pt>
                <c:pt idx="8">
                  <c:v>64.14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3-49B0-B4BE-CCD543B92A88}"/>
            </c:ext>
          </c:extLst>
        </c:ser>
        <c:ser>
          <c:idx val="3"/>
          <c:order val="2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(Data_School!$B$6,Data_School!$B$7,Data_School!$B$28:$B$34)</c:f>
              <c:strCache>
                <c:ptCount val="9"/>
                <c:pt idx="0">
                  <c:v>การอ่านออกเสียง</c:v>
                </c:pt>
                <c:pt idx="1">
                  <c:v>1. การอ่านคำ</c:v>
                </c:pt>
                <c:pt idx="2">
                  <c:v>2. การอ่านประโยค</c:v>
                </c:pt>
                <c:pt idx="3">
                  <c:v>3. การอ่านข้อความ</c:v>
                </c:pt>
                <c:pt idx="4">
                  <c:v>การอ่านรู้เรื่อง</c:v>
                </c:pt>
                <c:pt idx="5">
                  <c:v>1. การอ่านคำ</c:v>
                </c:pt>
                <c:pt idx="6">
                  <c:v>2. การอ่านประโยค</c:v>
                </c:pt>
                <c:pt idx="7">
                  <c:v>3. การอ่านข้อความ</c:v>
                </c:pt>
                <c:pt idx="8">
                  <c:v>รวม 2 ด้าน</c:v>
                </c:pt>
              </c:strCache>
            </c:strRef>
          </c:cat>
          <c:val>
            <c:numRef>
              <c:f>(Data_School!$F$6,Data_School!$F$7,Data_School!$F$28:$F$34)</c:f>
              <c:numCache>
                <c:formatCode>[$-10409]#,##0.00;\-#,##0.00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4-6483-49B0-B4BE-CCD543B92A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40676024"/>
        <c:axId val="340676416"/>
      </c:barChart>
      <c:catAx>
        <c:axId val="3406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6416"/>
        <c:crosses val="autoZero"/>
        <c:auto val="1"/>
        <c:lblAlgn val="ctr"/>
        <c:lblOffset val="100"/>
        <c:noMultiLvlLbl val="0"/>
      </c:catAx>
      <c:valAx>
        <c:axId val="34067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8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จำนวนระดับคุณภาพการอ่านคำ (20 คำ)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Data_School!$H$38</c:f>
              <c:strCache>
                <c:ptCount val="1"/>
                <c:pt idx="0">
                  <c:v>จำนวน (คำ)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CC6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D4-4617-83DE-15B6593AF3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D4-4617-83DE-15B6593AF357}"/>
              </c:ext>
            </c:extLst>
          </c:dPt>
          <c:dPt>
            <c:idx val="2"/>
            <c:invertIfNegative val="0"/>
            <c:bubble3D val="0"/>
            <c:spPr>
              <a:solidFill>
                <a:srgbClr val="5F5F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D4-4617-83DE-15B6593AF357}"/>
              </c:ext>
            </c:extLst>
          </c:dPt>
          <c:dPt>
            <c:idx val="3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D4-4617-83DE-15B6593AF3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Data_School!$F$39:$F$42</c:f>
              <c:strCache>
                <c:ptCount val="4"/>
                <c:pt idx="0">
                  <c:v>ดีมาก</c:v>
                </c:pt>
                <c:pt idx="1">
                  <c:v>ดี</c:v>
                </c:pt>
                <c:pt idx="2">
                  <c:v>พอใช้</c:v>
                </c:pt>
                <c:pt idx="3">
                  <c:v>ปรับปรุง</c:v>
                </c:pt>
              </c:strCache>
            </c:strRef>
          </c:cat>
          <c:val>
            <c:numRef>
              <c:f>Data_School!$H$39:$H$42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4-4617-83DE-15B6593AF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40671320"/>
        <c:axId val="340670928"/>
      </c:barChart>
      <c:catAx>
        <c:axId val="340671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340670928"/>
        <c:crosses val="autoZero"/>
        <c:auto val="1"/>
        <c:lblAlgn val="ctr"/>
        <c:lblOffset val="100"/>
        <c:noMultiLvlLbl val="0"/>
      </c:catAx>
      <c:valAx>
        <c:axId val="340670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0671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590989664210519E-2"/>
          <c:y val="0.18081675143934967"/>
          <c:w val="0.9447292026657923"/>
          <c:h val="0.665751654973463"/>
        </c:manualLayout>
      </c:layout>
      <c:barChart>
        <c:barDir val="col"/>
        <c:grouping val="clustered"/>
        <c:varyColors val="0"/>
        <c:ser>
          <c:idx val="0"/>
          <c:order val="0"/>
          <c:tx>
            <c:v>ระดับประเทศ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Data_School!$D$8:$D$27</c:f>
              <c:numCache>
                <c:formatCode>[$-10409]#,##0.00;\-#,##0.00</c:formatCode>
                <c:ptCount val="20"/>
                <c:pt idx="0">
                  <c:v>76.83</c:v>
                </c:pt>
                <c:pt idx="1">
                  <c:v>76.95</c:v>
                </c:pt>
                <c:pt idx="2">
                  <c:v>46.93</c:v>
                </c:pt>
                <c:pt idx="3">
                  <c:v>76.33</c:v>
                </c:pt>
                <c:pt idx="4">
                  <c:v>75.37</c:v>
                </c:pt>
                <c:pt idx="5">
                  <c:v>70.650000000000006</c:v>
                </c:pt>
                <c:pt idx="6">
                  <c:v>81.489999999999995</c:v>
                </c:pt>
                <c:pt idx="7">
                  <c:v>91.22</c:v>
                </c:pt>
                <c:pt idx="8">
                  <c:v>80.47</c:v>
                </c:pt>
                <c:pt idx="9">
                  <c:v>83.86</c:v>
                </c:pt>
                <c:pt idx="10">
                  <c:v>60.04</c:v>
                </c:pt>
                <c:pt idx="11">
                  <c:v>56.18</c:v>
                </c:pt>
                <c:pt idx="12">
                  <c:v>76.03</c:v>
                </c:pt>
                <c:pt idx="13">
                  <c:v>80.34</c:v>
                </c:pt>
                <c:pt idx="14">
                  <c:v>86.46</c:v>
                </c:pt>
                <c:pt idx="15">
                  <c:v>64.88</c:v>
                </c:pt>
                <c:pt idx="16">
                  <c:v>45.38</c:v>
                </c:pt>
                <c:pt idx="17">
                  <c:v>79.91</c:v>
                </c:pt>
                <c:pt idx="18">
                  <c:v>75.290000000000006</c:v>
                </c:pt>
                <c:pt idx="19">
                  <c:v>37.020000000000003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4-4DD7-A7E8-A73ED95187F1}"/>
            </c:ext>
          </c:extLst>
        </c:ser>
        <c:ser>
          <c:idx val="1"/>
          <c:order val="1"/>
          <c:tx>
            <c:v>ระดับโรงเรียน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Data_School!$C$8:$C$27</c:f>
              <c:strCache>
                <c:ptCount val="20"/>
                <c:pt idx="0">
                  <c:v>เยอะแยะ</c:v>
                </c:pt>
                <c:pt idx="1">
                  <c:v>โอกาส</c:v>
                </c:pt>
                <c:pt idx="2">
                  <c:v>เทศบาล</c:v>
                </c:pt>
                <c:pt idx="3">
                  <c:v>ต่อเติม</c:v>
                </c:pt>
                <c:pt idx="4">
                  <c:v>สวัสตื่</c:v>
                </c:pt>
                <c:pt idx="5">
                  <c:v>รางวัล</c:v>
                </c:pt>
                <c:pt idx="6">
                  <c:v>เช้าค่ำ</c:v>
                </c:pt>
                <c:pt idx="7">
                  <c:v>ไข่เจียว</c:v>
                </c:pt>
                <c:pt idx="8">
                  <c:v>น้ำซุป</c:v>
                </c:pt>
                <c:pt idx="9">
                  <c:v>สีเหลือง</c:v>
                </c:pt>
                <c:pt idx="10">
                  <c:v>เหรียญทอง</c:v>
                </c:pt>
                <c:pt idx="11">
                  <c:v>ง่วงเหงา</c:v>
                </c:pt>
                <c:pt idx="12">
                  <c:v>ช่วยเหลือ</c:v>
                </c:pt>
                <c:pt idx="13">
                  <c:v>ความคิด</c:v>
                </c:pt>
                <c:pt idx="14">
                  <c:v>กลับบ้าน</c:v>
                </c:pt>
                <c:pt idx="15">
                  <c:v>เครื่องหมาย</c:v>
                </c:pt>
                <c:pt idx="16">
                  <c:v>รับทราบ</c:v>
                </c:pt>
                <c:pt idx="17">
                  <c:v>ก๋วยเตี๋ยว</c:v>
                </c:pt>
                <c:pt idx="18">
                  <c:v>วาด.ภาพ</c:v>
                </c:pt>
                <c:pt idx="19">
                  <c:v>บริษัท</c:v>
                </c:pt>
              </c:strCache>
            </c:strRef>
          </c:cat>
          <c:val>
            <c:numRef>
              <c:f>Data_School!$F$8:$F$27</c:f>
              <c:numCache>
                <c:formatCode>[$-10409]#,##0.00;\-#,##0.00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1-FBC4-4DD7-A7E8-A73ED9518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94972712"/>
        <c:axId val="294973888"/>
      </c:barChart>
      <c:catAx>
        <c:axId val="2949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4973888"/>
        <c:crosses val="autoZero"/>
        <c:auto val="1"/>
        <c:lblAlgn val="ctr"/>
        <c:lblOffset val="100"/>
        <c:noMultiLvlLbl val="0"/>
      </c:catAx>
      <c:valAx>
        <c:axId val="294973888"/>
        <c:scaling>
          <c:orientation val="minMax"/>
        </c:scaling>
        <c:delete val="1"/>
        <c:axPos val="l"/>
        <c:numFmt formatCode="[$-10409]#,##0.00;\-#,##0.00" sourceLinked="1"/>
        <c:majorTickMark val="none"/>
        <c:minorTickMark val="none"/>
        <c:tickLblPos val="nextTo"/>
        <c:crossAx val="294972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71898464188101"/>
          <c:y val="2.4838324309043779E-2"/>
          <c:w val="0.28984493032349634"/>
          <c:h val="6.091137862282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 sz="20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จำนวนนักเรียนจำแนกตามระดับการประเมิน (คน)</a:t>
            </a:r>
            <a:endParaRPr lang="en-US" sz="2000" b="1">
              <a:latin typeface="TH Sarabun New" panose="020B0500040200020003" pitchFamily="34" charset="-34"/>
              <a:cs typeface="TH Sarabun New" panose="020B0500040200020003" pitchFamily="34" charset="-34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1.7149392816970067E-2"/>
          <c:y val="0.26229130914091536"/>
          <c:w val="0.96570121436605982"/>
          <c:h val="0.61567946940337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'Link Data'!$E$129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Data'!$F$129,'Link Data'!$H$129)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1-4C9E-8CEE-FA8D3C23DB93}"/>
            </c:ext>
          </c:extLst>
        </c:ser>
        <c:ser>
          <c:idx val="1"/>
          <c:order val="1"/>
          <c:tx>
            <c:strRef>
              <c:f>'Link Data'!$E$130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Data'!$F$130,'Link Data'!$H$130)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1-4C9E-8CEE-FA8D3C23DB93}"/>
            </c:ext>
          </c:extLst>
        </c:ser>
        <c:ser>
          <c:idx val="2"/>
          <c:order val="2"/>
          <c:tx>
            <c:strRef>
              <c:f>'Link Data'!$E$131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rgbClr val="5F5F5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Data'!$F$131,'Link Data'!$H$131)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91-4C9E-8CEE-FA8D3C23DB93}"/>
            </c:ext>
          </c:extLst>
        </c:ser>
        <c:ser>
          <c:idx val="3"/>
          <c:order val="3"/>
          <c:tx>
            <c:strRef>
              <c:f>'Link Data'!$E$132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Data'!$F$128,'Link Data'!$H$128)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Data'!$F$132,'Link Data'!$H$132)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91-4C9E-8CEE-FA8D3C23DB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1761968"/>
        <c:axId val="41760008"/>
      </c:barChart>
      <c:catAx>
        <c:axId val="417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41760008"/>
        <c:crosses val="autoZero"/>
        <c:auto val="1"/>
        <c:lblAlgn val="ctr"/>
        <c:lblOffset val="100"/>
        <c:noMultiLvlLbl val="0"/>
      </c:catAx>
      <c:valAx>
        <c:axId val="41760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76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rgbClr val="5F5F5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r>
              <a:rPr lang="th-TH" sz="20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ร้อยละของนักเรียนตามระดับการประเมิน</a:t>
            </a:r>
            <a:endParaRPr lang="en-US" sz="2000" b="1">
              <a:latin typeface="TH Sarabun New" panose="020B0500040200020003" pitchFamily="34" charset="-34"/>
              <a:cs typeface="TH Sarabun New" panose="020B0500040200020003" pitchFamily="34" charset="-34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1.7149392816970067E-2"/>
          <c:y val="0.27131238737048269"/>
          <c:w val="0.96570121436605982"/>
          <c:h val="0.6066583622806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'Link Data'!$E$137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Data'!$F$137,'Link Data'!$H$137)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B-4EDC-B24B-723503E15C57}"/>
            </c:ext>
          </c:extLst>
        </c:ser>
        <c:ser>
          <c:idx val="1"/>
          <c:order val="1"/>
          <c:tx>
            <c:strRef>
              <c:f>'Link Data'!$E$138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Data'!$F$138,'Link Data'!$H$138)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B-4EDC-B24B-723503E15C57}"/>
            </c:ext>
          </c:extLst>
        </c:ser>
        <c:ser>
          <c:idx val="2"/>
          <c:order val="2"/>
          <c:tx>
            <c:strRef>
              <c:f>'Link Data'!$E$139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rgbClr val="5F5F5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Data'!$F$139,'Link Data'!$H$139)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B-4EDC-B24B-723503E15C57}"/>
            </c:ext>
          </c:extLst>
        </c:ser>
        <c:ser>
          <c:idx val="3"/>
          <c:order val="3"/>
          <c:tx>
            <c:strRef>
              <c:f>'Link Data'!$E$140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('Link Data'!$F$136,'Link Data'!$H$136)</c:f>
              <c:strCache>
                <c:ptCount val="2"/>
                <c:pt idx="0">
                  <c:v>อ่านออกเสียง</c:v>
                </c:pt>
                <c:pt idx="1">
                  <c:v>อ่านรู้เรื่อง</c:v>
                </c:pt>
              </c:strCache>
            </c:strRef>
          </c:cat>
          <c:val>
            <c:numRef>
              <c:f>('Link Data'!$F$140,'Link Data'!$H$140)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B-4EDC-B24B-723503E15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1760400"/>
        <c:axId val="41765888"/>
      </c:barChart>
      <c:catAx>
        <c:axId val="4176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41765888"/>
        <c:crosses val="autoZero"/>
        <c:auto val="1"/>
        <c:lblAlgn val="ctr"/>
        <c:lblOffset val="100"/>
        <c:noMultiLvlLbl val="0"/>
      </c:catAx>
      <c:valAx>
        <c:axId val="417658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176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rgbClr val="5F5F5F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138282</xdr:colOff>
      <xdr:row>105</xdr:row>
      <xdr:rowOff>175734</xdr:rowOff>
    </xdr:from>
    <xdr:to>
      <xdr:col>11</xdr:col>
      <xdr:colOff>501441</xdr:colOff>
      <xdr:row>117</xdr:row>
      <xdr:rowOff>165287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370" y="31518587"/>
          <a:ext cx="7725424" cy="41581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334933</xdr:colOff>
      <xdr:row>142</xdr:row>
      <xdr:rowOff>89647</xdr:rowOff>
    </xdr:from>
    <xdr:to>
      <xdr:col>7</xdr:col>
      <xdr:colOff>394816</xdr:colOff>
      <xdr:row>144</xdr:row>
      <xdr:rowOff>12644</xdr:rowOff>
    </xdr:to>
    <xdr:pic>
      <xdr:nvPicPr>
        <xdr:cNvPr id="57" name="Picture 56" descr="LOGO_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904" y="44061529"/>
          <a:ext cx="900324" cy="1065997"/>
        </a:xfrm>
        <a:prstGeom prst="rect">
          <a:avLst/>
        </a:prstGeom>
        <a:noFill/>
        <a:ln>
          <a:noFill/>
        </a:ln>
        <a:effectLst>
          <a:glow rad="50800">
            <a:schemeClr val="bg1">
              <a:alpha val="93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157368</xdr:colOff>
      <xdr:row>72</xdr:row>
      <xdr:rowOff>347870</xdr:rowOff>
    </xdr:from>
    <xdr:to>
      <xdr:col>12</xdr:col>
      <xdr:colOff>107674</xdr:colOff>
      <xdr:row>102</xdr:row>
      <xdr:rowOff>107689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482339" y="20327958"/>
          <a:ext cx="8321100" cy="10382996"/>
          <a:chOff x="480390" y="20366935"/>
          <a:chExt cx="8324023" cy="10361558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96" t="1164"/>
          <a:stretch/>
        </xdr:blipFill>
        <xdr:spPr>
          <a:xfrm>
            <a:off x="488674" y="20366935"/>
            <a:ext cx="8282608" cy="4707181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594" t="15158"/>
          <a:stretch/>
        </xdr:blipFill>
        <xdr:spPr>
          <a:xfrm>
            <a:off x="488673" y="24384014"/>
            <a:ext cx="8307457" cy="4052767"/>
          </a:xfrm>
          <a:prstGeom prst="rect">
            <a:avLst/>
          </a:prstGeom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495" t="13283" r="-1" b="15088"/>
          <a:stretch/>
        </xdr:blipFill>
        <xdr:spPr>
          <a:xfrm>
            <a:off x="480390" y="27303563"/>
            <a:ext cx="8324023" cy="342493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46148</xdr:colOff>
      <xdr:row>51</xdr:row>
      <xdr:rowOff>207066</xdr:rowOff>
    </xdr:from>
    <xdr:to>
      <xdr:col>6</xdr:col>
      <xdr:colOff>660724</xdr:colOff>
      <xdr:row>70</xdr:row>
      <xdr:rowOff>107673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4"/>
        <a:stretch/>
      </xdr:blipFill>
      <xdr:spPr>
        <a:xfrm>
          <a:off x="369170" y="13658023"/>
          <a:ext cx="4060141" cy="5723281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746348</xdr:colOff>
      <xdr:row>51</xdr:row>
      <xdr:rowOff>204865</xdr:rowOff>
    </xdr:from>
    <xdr:to>
      <xdr:col>11</xdr:col>
      <xdr:colOff>654327</xdr:colOff>
      <xdr:row>70</xdr:row>
      <xdr:rowOff>120190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935" y="13655822"/>
          <a:ext cx="4057566" cy="573799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303067</xdr:colOff>
      <xdr:row>165</xdr:row>
      <xdr:rowOff>155865</xdr:rowOff>
    </xdr:from>
    <xdr:to>
      <xdr:col>10</xdr:col>
      <xdr:colOff>583525</xdr:colOff>
      <xdr:row>174</xdr:row>
      <xdr:rowOff>231913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8002" y="34942822"/>
          <a:ext cx="6840284" cy="3124048"/>
        </a:xfrm>
        <a:prstGeom prst="roundRect">
          <a:avLst>
            <a:gd name="adj" fmla="val 10648"/>
          </a:avLst>
        </a:prstGeom>
        <a:solidFill>
          <a:srgbClr val="F7FCF2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900" b="1">
              <a:solidFill>
                <a:srgbClr val="002060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</a:p>
        <a:p>
          <a:pPr algn="ctr"/>
          <a:r>
            <a:rPr lang="th-TH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(</a:t>
          </a:r>
          <a:r>
            <a:rPr lang="en-US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Testing Analyze Program : TAP)</a:t>
          </a:r>
          <a:endParaRPr lang="th-TH" sz="2900" b="1" baseline="0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  <a:p>
          <a:pPr algn="ctr"/>
          <a:endParaRPr lang="en-US" sz="1100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  <a:p>
          <a:pPr lvl="2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 	ใช่ต้องการคำตอบแค่รับรู้</a:t>
          </a:r>
        </a:p>
        <a:p>
          <a:pPr lvl="1" algn="l"/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ทั้งจุดอ่อน/จุดแข็งที่เป็นอยู่  	หากแต่เพื่อนำไปสู่ </a:t>
          </a:r>
          <a:r>
            <a:rPr lang="th-TH" sz="2500" b="1" i="0" baseline="0">
              <a:solidFill>
                <a:srgbClr val="005C2A"/>
              </a:solidFill>
              <a:latin typeface="TH SarabunPSK" pitchFamily="34" charset="-34"/>
              <a:cs typeface="TH SarabunPSK" pitchFamily="34" charset="-34"/>
            </a:rPr>
            <a:t>"การพัฒนา"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รู้ว่าเด็กเป็นอย่างไรแล้วให้ช่วย</a:t>
          </a:r>
          <a:r>
            <a:rPr lang="en-US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เหมือนคนป่วยเจ็บไข้ได้รักษา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จัดยาให้ตรงตามเหตุแห่งโรคา	มั่นใจว่าโรคร้ายหายแน่นอน...</a:t>
          </a:r>
        </a:p>
      </xdr:txBody>
    </xdr:sp>
    <xdr:clientData/>
  </xdr:twoCellAnchor>
  <xdr:twoCellAnchor>
    <xdr:from>
      <xdr:col>9</xdr:col>
      <xdr:colOff>610914</xdr:colOff>
      <xdr:row>55</xdr:row>
      <xdr:rowOff>39414</xdr:rowOff>
    </xdr:from>
    <xdr:to>
      <xdr:col>10</xdr:col>
      <xdr:colOff>146958</xdr:colOff>
      <xdr:row>60</xdr:row>
      <xdr:rowOff>137948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891971" y="14686143"/>
          <a:ext cx="374244" cy="1622534"/>
        </a:xfrm>
        <a:prstGeom prst="roundRect">
          <a:avLst>
            <a:gd name="adj" fmla="val 5377"/>
          </a:avLst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132522</xdr:colOff>
      <xdr:row>77</xdr:row>
      <xdr:rowOff>190501</xdr:rowOff>
    </xdr:from>
    <xdr:to>
      <xdr:col>11</xdr:col>
      <xdr:colOff>646043</xdr:colOff>
      <xdr:row>100</xdr:row>
      <xdr:rowOff>165654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2205610" y="22019560"/>
          <a:ext cx="6351786" cy="8077006"/>
          <a:chOff x="2228022" y="22073153"/>
          <a:chExt cx="6336195" cy="8050697"/>
        </a:xfrm>
      </xdr:grpSpPr>
      <xdr:sp macro="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3627962" y="27860881"/>
            <a:ext cx="4936255" cy="2262969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6" name="Rounded Rectangl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3619679" y="24961968"/>
            <a:ext cx="4936255" cy="2262969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7" name="Rounded Rectangl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>
            <a:off x="2228022" y="22073153"/>
            <a:ext cx="6300956" cy="2261152"/>
          </a:xfrm>
          <a:prstGeom prst="roundRect">
            <a:avLst>
              <a:gd name="adj" fmla="val 2815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1066800</xdr:colOff>
      <xdr:row>147</xdr:row>
      <xdr:rowOff>28575</xdr:rowOff>
    </xdr:from>
    <xdr:to>
      <xdr:col>10</xdr:col>
      <xdr:colOff>326260</xdr:colOff>
      <xdr:row>155</xdr:row>
      <xdr:rowOff>264620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615888" y="46712281"/>
          <a:ext cx="5826107" cy="2712545"/>
          <a:chOff x="1619250" y="39900225"/>
          <a:chExt cx="5822185" cy="2703020"/>
        </a:xfrm>
      </xdr:grpSpPr>
      <xdr:sp macro="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1632775" y="40112496"/>
            <a:ext cx="5708196" cy="2490749"/>
          </a:xfrm>
          <a:prstGeom prst="roundRect">
            <a:avLst>
              <a:gd name="adj" fmla="val 7576"/>
            </a:avLst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619250" y="39900225"/>
            <a:ext cx="5822185" cy="261541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392204</xdr:colOff>
      <xdr:row>110</xdr:row>
      <xdr:rowOff>342900</xdr:rowOff>
    </xdr:from>
    <xdr:to>
      <xdr:col>7</xdr:col>
      <xdr:colOff>704848</xdr:colOff>
      <xdr:row>117</xdr:row>
      <xdr:rowOff>161925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4146175" y="33265782"/>
          <a:ext cx="1153085" cy="2407584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638735</xdr:colOff>
      <xdr:row>110</xdr:row>
      <xdr:rowOff>341363</xdr:rowOff>
    </xdr:from>
    <xdr:to>
      <xdr:col>11</xdr:col>
      <xdr:colOff>460001</xdr:colOff>
      <xdr:row>111</xdr:row>
      <xdr:rowOff>324158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233147" y="33264245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648260</xdr:colOff>
      <xdr:row>113</xdr:row>
      <xdr:rowOff>265163</xdr:rowOff>
    </xdr:from>
    <xdr:to>
      <xdr:col>11</xdr:col>
      <xdr:colOff>469526</xdr:colOff>
      <xdr:row>114</xdr:row>
      <xdr:rowOff>247958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5242672" y="34297428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648260</xdr:colOff>
      <xdr:row>116</xdr:row>
      <xdr:rowOff>188963</xdr:rowOff>
    </xdr:from>
    <xdr:to>
      <xdr:col>11</xdr:col>
      <xdr:colOff>469526</xdr:colOff>
      <xdr:row>117</xdr:row>
      <xdr:rowOff>171758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5242672" y="35330610"/>
          <a:ext cx="3138207" cy="352589"/>
        </a:xfrm>
        <a:prstGeom prst="roundRect">
          <a:avLst>
            <a:gd name="adj" fmla="val 4009"/>
          </a:avLst>
        </a:prstGeom>
        <a:noFill/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200025</xdr:colOff>
      <xdr:row>122</xdr:row>
      <xdr:rowOff>85725</xdr:rowOff>
    </xdr:from>
    <xdr:to>
      <xdr:col>8</xdr:col>
      <xdr:colOff>600075</xdr:colOff>
      <xdr:row>128</xdr:row>
      <xdr:rowOff>266700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>
        <a:xfrm>
          <a:off x="3113554" y="37502166"/>
          <a:ext cx="2921374" cy="2399740"/>
          <a:chOff x="2205404" y="19372385"/>
          <a:chExt cx="2479538" cy="1853711"/>
        </a:xfrm>
      </xdr:grpSpPr>
      <xdr:pic>
        <xdr:nvPicPr>
          <xdr:cNvPr id="39" name="Picture 38" descr="C:\Users\SW_COM~1\AppData\Local\Temp\SNAGHTML50813c5b.PN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42" t="718" r="7932" b="40939"/>
          <a:stretch/>
        </xdr:blipFill>
        <xdr:spPr bwMode="auto">
          <a:xfrm>
            <a:off x="2205404" y="19372385"/>
            <a:ext cx="2479538" cy="1853711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0" name="Group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GrpSpPr/>
        </xdr:nvGrpSpPr>
        <xdr:grpSpPr>
          <a:xfrm>
            <a:off x="2886446" y="20222308"/>
            <a:ext cx="499071" cy="657969"/>
            <a:chOff x="2886446" y="20222308"/>
            <a:chExt cx="499071" cy="657969"/>
          </a:xfrm>
        </xdr:grpSpPr>
        <xdr:sp macro="" textlink="">
          <xdr:nvSpPr>
            <xdr:cNvPr id="41" name="ลูกศรขวา 3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/>
          </xdr:nvSpPr>
          <xdr:spPr bwMode="auto">
            <a:xfrm rot="13981417">
              <a:off x="3102337" y="20597096"/>
              <a:ext cx="404908" cy="161453"/>
            </a:xfrm>
            <a:prstGeom prst="rightArrow">
              <a:avLst>
                <a:gd name="adj1" fmla="val 50000"/>
                <a:gd name="adj2" fmla="val 45833"/>
              </a:avLst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th-TH"/>
            </a:p>
          </xdr:txBody>
        </xdr:sp>
        <xdr:sp macro="" textlink="">
          <xdr:nvSpPr>
            <xdr:cNvPr id="42" name="Oval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/>
          </xdr:nvSpPr>
          <xdr:spPr>
            <a:xfrm>
              <a:off x="2886446" y="20222308"/>
              <a:ext cx="344727" cy="260326"/>
            </a:xfrm>
            <a:prstGeom prst="ellipse">
              <a:avLst/>
            </a:prstGeom>
            <a:noFill/>
            <a:ln w="19050">
              <a:solidFill>
                <a:srgbClr val="FF5353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2</xdr:col>
      <xdr:colOff>971353</xdr:colOff>
      <xdr:row>67</xdr:row>
      <xdr:rowOff>215343</xdr:rowOff>
    </xdr:from>
    <xdr:to>
      <xdr:col>6</xdr:col>
      <xdr:colOff>563502</xdr:colOff>
      <xdr:row>69</xdr:row>
      <xdr:rowOff>33698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1520441" y="18548167"/>
          <a:ext cx="2797032" cy="423472"/>
          <a:chOff x="1526524" y="18478257"/>
          <a:chExt cx="2803435" cy="429612"/>
        </a:xfrm>
      </xdr:grpSpPr>
      <xdr:sp macro="" textlink="">
        <xdr:nvSpPr>
          <xdr:cNvPr id="26" name="Rounded Rectangl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1526524" y="18478257"/>
            <a:ext cx="385203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7" name="Rounded Rectangl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2174314" y="18478257"/>
            <a:ext cx="451105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Rounded Rectangl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3034219" y="18478257"/>
            <a:ext cx="449258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3880701" y="18478257"/>
            <a:ext cx="449258" cy="429612"/>
          </a:xfrm>
          <a:prstGeom prst="roundRect">
            <a:avLst>
              <a:gd name="adj" fmla="val 5377"/>
            </a:avLst>
          </a:pr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CxnSpPr/>
        </xdr:nvCxnSpPr>
        <xdr:spPr>
          <a:xfrm>
            <a:off x="1915886" y="18554700"/>
            <a:ext cx="255814" cy="0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CxnSpPr/>
        </xdr:nvCxnSpPr>
        <xdr:spPr>
          <a:xfrm flipV="1">
            <a:off x="2628900" y="18554700"/>
            <a:ext cx="397329" cy="5443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Arrow Connector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CxnSpPr/>
        </xdr:nvCxnSpPr>
        <xdr:spPr>
          <a:xfrm flipV="1">
            <a:off x="3477986" y="18560143"/>
            <a:ext cx="397329" cy="5443"/>
          </a:xfrm>
          <a:prstGeom prst="straightConnector1">
            <a:avLst/>
          </a:prstGeom>
          <a:ln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10</xdr:col>
      <xdr:colOff>719345</xdr:colOff>
      <xdr:row>22</xdr:row>
      <xdr:rowOff>103288</xdr:rowOff>
    </xdr:from>
    <xdr:to>
      <xdr:col>11</xdr:col>
      <xdr:colOff>559050</xdr:colOff>
      <xdr:row>24</xdr:row>
      <xdr:rowOff>216785</xdr:rowOff>
    </xdr:to>
    <xdr:pic>
      <xdr:nvPicPr>
        <xdr:cNvPr id="61" name="Picture 60" descr="LOGO_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5080" y="6882847"/>
          <a:ext cx="635323" cy="752232"/>
        </a:xfrm>
        <a:prstGeom prst="rect">
          <a:avLst/>
        </a:prstGeom>
        <a:noFill/>
        <a:ln>
          <a:noFill/>
        </a:ln>
        <a:effectLst>
          <a:glow rad="50800">
            <a:schemeClr val="bg1">
              <a:alpha val="93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149087</xdr:colOff>
      <xdr:row>22</xdr:row>
      <xdr:rowOff>107772</xdr:rowOff>
    </xdr:from>
    <xdr:to>
      <xdr:col>2</xdr:col>
      <xdr:colOff>639406</xdr:colOff>
      <xdr:row>24</xdr:row>
      <xdr:rowOff>173413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pSpPr/>
      </xdr:nvGrpSpPr>
      <xdr:grpSpPr>
        <a:xfrm>
          <a:off x="474058" y="7447625"/>
          <a:ext cx="714436" cy="704376"/>
          <a:chOff x="0" y="0"/>
          <a:chExt cx="956931" cy="914400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63" name="Oval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138224" y="85060"/>
            <a:ext cx="691116" cy="691116"/>
          </a:xfrm>
          <a:prstGeom prst="ellipse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24" r="23430" b="15319"/>
          <a:stretch/>
        </xdr:blipFill>
        <xdr:spPr>
          <a:xfrm>
            <a:off x="0" y="0"/>
            <a:ext cx="956931" cy="914400"/>
          </a:xfrm>
          <a:prstGeom prst="rect">
            <a:avLst/>
          </a:prstGeom>
          <a:effectLst>
            <a:glow rad="50800">
              <a:schemeClr val="bg1">
                <a:alpha val="91000"/>
              </a:schemeClr>
            </a:glo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3</xdr:row>
      <xdr:rowOff>149679</xdr:rowOff>
    </xdr:from>
    <xdr:to>
      <xdr:col>16</xdr:col>
      <xdr:colOff>0</xdr:colOff>
      <xdr:row>27</xdr:row>
      <xdr:rowOff>108857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40822</xdr:colOff>
      <xdr:row>32</xdr:row>
      <xdr:rowOff>149679</xdr:rowOff>
    </xdr:from>
    <xdr:to>
      <xdr:col>16</xdr:col>
      <xdr:colOff>0</xdr:colOff>
      <xdr:row>56</xdr:row>
      <xdr:rowOff>108857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40822</xdr:colOff>
      <xdr:row>118</xdr:row>
      <xdr:rowOff>149679</xdr:rowOff>
    </xdr:from>
    <xdr:to>
      <xdr:col>15</xdr:col>
      <xdr:colOff>222637</xdr:colOff>
      <xdr:row>142</xdr:row>
      <xdr:rowOff>108857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124824</xdr:colOff>
      <xdr:row>121</xdr:row>
      <xdr:rowOff>22814</xdr:rowOff>
    </xdr:from>
    <xdr:to>
      <xdr:col>7</xdr:col>
      <xdr:colOff>307632</xdr:colOff>
      <xdr:row>142</xdr:row>
      <xdr:rowOff>41462</xdr:rowOff>
    </xdr:to>
    <xdr:sp macro="" textlink="">
      <xdr:nvSpPr>
        <xdr:cNvPr id="11" name="Rounded Rectangle 10"/>
        <xdr:cNvSpPr/>
      </xdr:nvSpPr>
      <xdr:spPr>
        <a:xfrm>
          <a:off x="220074" y="29169314"/>
          <a:ext cx="3840408" cy="4819248"/>
        </a:xfrm>
        <a:prstGeom prst="roundRect">
          <a:avLst>
            <a:gd name="adj" fmla="val 1515"/>
          </a:avLst>
        </a:prstGeom>
        <a:noFill/>
        <a:ln w="6350">
          <a:solidFill>
            <a:srgbClr val="00B05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438150</xdr:colOff>
      <xdr:row>121</xdr:row>
      <xdr:rowOff>19050</xdr:rowOff>
    </xdr:from>
    <xdr:to>
      <xdr:col>15</xdr:col>
      <xdr:colOff>114300</xdr:colOff>
      <xdr:row>142</xdr:row>
      <xdr:rowOff>33618</xdr:rowOff>
    </xdr:to>
    <xdr:sp macro="" textlink="">
      <xdr:nvSpPr>
        <xdr:cNvPr id="12" name="Rounded Rectangle 11"/>
        <xdr:cNvSpPr/>
      </xdr:nvSpPr>
      <xdr:spPr>
        <a:xfrm>
          <a:off x="7962900" y="29165550"/>
          <a:ext cx="981075" cy="4815168"/>
        </a:xfrm>
        <a:prstGeom prst="roundRect">
          <a:avLst>
            <a:gd name="adj" fmla="val 4015"/>
          </a:avLst>
        </a:prstGeom>
        <a:noFill/>
        <a:ln w="6350">
          <a:solidFill>
            <a:srgbClr val="7030A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343900</xdr:colOff>
      <xdr:row>121</xdr:row>
      <xdr:rowOff>19050</xdr:rowOff>
    </xdr:from>
    <xdr:to>
      <xdr:col>13</xdr:col>
      <xdr:colOff>400050</xdr:colOff>
      <xdr:row>142</xdr:row>
      <xdr:rowOff>33618</xdr:rowOff>
    </xdr:to>
    <xdr:sp macro="" textlink="">
      <xdr:nvSpPr>
        <xdr:cNvPr id="14" name="Rounded Rectangle 13"/>
        <xdr:cNvSpPr/>
      </xdr:nvSpPr>
      <xdr:spPr>
        <a:xfrm>
          <a:off x="4096750" y="29165550"/>
          <a:ext cx="3828050" cy="4815168"/>
        </a:xfrm>
        <a:prstGeom prst="roundRect">
          <a:avLst>
            <a:gd name="adj" fmla="val 1515"/>
          </a:avLst>
        </a:prstGeom>
        <a:noFill/>
        <a:ln w="6350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33618</xdr:colOff>
      <xdr:row>90</xdr:row>
      <xdr:rowOff>123264</xdr:rowOff>
    </xdr:from>
    <xdr:to>
      <xdr:col>15</xdr:col>
      <xdr:colOff>381000</xdr:colOff>
      <xdr:row>113</xdr:row>
      <xdr:rowOff>123264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40822</xdr:colOff>
      <xdr:row>61</xdr:row>
      <xdr:rowOff>149679</xdr:rowOff>
    </xdr:from>
    <xdr:to>
      <xdr:col>16</xdr:col>
      <xdr:colOff>0</xdr:colOff>
      <xdr:row>85</xdr:row>
      <xdr:rowOff>108857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11640</xdr:colOff>
      <xdr:row>1</xdr:row>
      <xdr:rowOff>8468</xdr:rowOff>
    </xdr:from>
    <xdr:to>
      <xdr:col>3</xdr:col>
      <xdr:colOff>97365</xdr:colOff>
      <xdr:row>5</xdr:row>
      <xdr:rowOff>75142</xdr:rowOff>
    </xdr:to>
    <xdr:pic>
      <xdr:nvPicPr>
        <xdr:cNvPr id="2" name="UcLogIn1_iLogo" descr="http://180.180.244.43/ExamWeb/Images/obec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5" y="189443"/>
          <a:ext cx="106680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11640</xdr:colOff>
      <xdr:row>1</xdr:row>
      <xdr:rowOff>8468</xdr:rowOff>
    </xdr:from>
    <xdr:to>
      <xdr:col>3</xdr:col>
      <xdr:colOff>11640</xdr:colOff>
      <xdr:row>5</xdr:row>
      <xdr:rowOff>8467</xdr:rowOff>
    </xdr:to>
    <xdr:pic>
      <xdr:nvPicPr>
        <xdr:cNvPr id="3" name="UcLogIn1_iLogo" descr="http://180.180.244.43/ExamWeb/Images/obec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5" y="189443"/>
          <a:ext cx="106680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404027</xdr:colOff>
      <xdr:row>19</xdr:row>
      <xdr:rowOff>171450</xdr:rowOff>
    </xdr:from>
    <xdr:to>
      <xdr:col>11</xdr:col>
      <xdr:colOff>0</xdr:colOff>
      <xdr:row>37</xdr:row>
      <xdr:rowOff>159098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404027</xdr:colOff>
      <xdr:row>44</xdr:row>
      <xdr:rowOff>171450</xdr:rowOff>
    </xdr:from>
    <xdr:to>
      <xdr:col>11</xdr:col>
      <xdr:colOff>0</xdr:colOff>
      <xdr:row>62</xdr:row>
      <xdr:rowOff>159098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Data\New%20Data\10%20TAP_57\1%20TAP_P.2%20(LAS)\TAP%20LAS-57%20(P.2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%20Cr2\2%20Respon%20Area-Duty\4.%20SW_Profiles%2056\5%20Profiles_M.2%20(LAS)\Profile%20LAS-56%20(Sara)_M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_Me-LAS P.2"/>
      <sheetName val="Data_School"/>
      <sheetName val="Link1"/>
      <sheetName val="Link1x"/>
      <sheetName val="G_Class"/>
      <sheetName val="Data_Individual"/>
      <sheetName val="Link2x"/>
      <sheetName val="Link2"/>
      <sheetName val="Linkx2"/>
      <sheetName val="G_N1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School"/>
      <sheetName val="Link1x"/>
      <sheetName val="Link1"/>
      <sheetName val="G_Class"/>
      <sheetName val="Data_Individual"/>
      <sheetName val="Link2"/>
      <sheetName val="Link22"/>
      <sheetName val="G_N1-25"/>
      <sheetName val="G_N26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line.me/ti/p/VvzVPN-GzH" TargetMode="External"/><Relationship Id="rId7" Type="http://schemas.openxmlformats.org/officeDocument/2006/relationships/hyperlink" Target="https://drive.google.com/file/d/1j3uB2Isq-dpcQR16BIRXZzfpGEZGeFgA/view?usp=sharing" TargetMode="External"/><Relationship Id="rId2" Type="http://schemas.openxmlformats.org/officeDocument/2006/relationships/hyperlink" Target="https://www.facebook.com/suwit.bangngirn" TargetMode="External"/><Relationship Id="rId1" Type="http://schemas.openxmlformats.org/officeDocument/2006/relationships/hyperlink" Target="mailto:SWBangngirn@esdc.go.th" TargetMode="External"/><Relationship Id="rId6" Type="http://schemas.openxmlformats.org/officeDocument/2006/relationships/hyperlink" Target="http://line.me/ti/p/VvzVPN-GzH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facebook.com/suwit.bangngirn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SWBangngirn@esdc.go.th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00CC"/>
  </sheetPr>
  <dimension ref="B1:Q182"/>
  <sheetViews>
    <sheetView showGridLines="0" showWhiteSpace="0" zoomScale="85" zoomScaleNormal="85" zoomScalePageLayoutView="130" workbookViewId="0">
      <selection activeCell="B24" sqref="B24:L24"/>
    </sheetView>
  </sheetViews>
  <sheetFormatPr defaultColWidth="9.140625" defaultRowHeight="24" x14ac:dyDescent="0.55000000000000004"/>
  <cols>
    <col min="1" max="1" width="4.85546875" style="4" customWidth="1"/>
    <col min="2" max="2" width="3.42578125" style="4" customWidth="1"/>
    <col min="3" max="3" width="19.5703125" style="4" customWidth="1"/>
    <col min="4" max="4" width="3.42578125" style="4" customWidth="1"/>
    <col min="5" max="10" width="12.5703125" style="4" customWidth="1"/>
    <col min="11" max="11" width="12" style="4" customWidth="1"/>
    <col min="12" max="12" width="11.7109375" style="4" customWidth="1"/>
    <col min="13" max="13" width="2" style="4" customWidth="1"/>
    <col min="14" max="16384" width="9.140625" style="4"/>
  </cols>
  <sheetData>
    <row r="1" spans="2:12" s="1" customFormat="1" ht="12" customHeight="1" thickBot="1" x14ac:dyDescent="0.6">
      <c r="B1" s="268"/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2:12" s="1" customFormat="1" ht="26.25" customHeight="1" x14ac:dyDescent="0.55000000000000004">
      <c r="B2" s="279" t="s">
        <v>68</v>
      </c>
      <c r="C2" s="280"/>
      <c r="D2" s="280"/>
      <c r="E2" s="280"/>
      <c r="F2" s="280"/>
      <c r="G2" s="280"/>
      <c r="H2" s="280"/>
      <c r="I2" s="280"/>
      <c r="J2" s="280"/>
      <c r="K2" s="280"/>
      <c r="L2" s="281"/>
    </row>
    <row r="3" spans="2:12" s="45" customFormat="1" ht="24" customHeight="1" x14ac:dyDescent="0.2">
      <c r="B3" s="270" t="s">
        <v>70</v>
      </c>
      <c r="C3" s="271"/>
      <c r="D3" s="271"/>
      <c r="E3" s="271"/>
      <c r="F3" s="271"/>
      <c r="G3" s="271"/>
      <c r="H3" s="271"/>
      <c r="I3" s="271"/>
      <c r="J3" s="271"/>
      <c r="K3" s="271"/>
      <c r="L3" s="272"/>
    </row>
    <row r="4" spans="2:12" ht="21" customHeight="1" x14ac:dyDescent="0.55000000000000004">
      <c r="B4" s="273" t="s">
        <v>23</v>
      </c>
      <c r="C4" s="274"/>
      <c r="D4" s="274"/>
      <c r="E4" s="274"/>
      <c r="F4" s="274"/>
      <c r="G4" s="274"/>
      <c r="H4" s="274"/>
      <c r="I4" s="274"/>
      <c r="J4" s="274"/>
      <c r="K4" s="274"/>
      <c r="L4" s="275"/>
    </row>
    <row r="5" spans="2:12" s="45" customFormat="1" ht="22.5" customHeight="1" thickBot="1" x14ac:dyDescent="0.25">
      <c r="B5" s="276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5" s="277"/>
      <c r="D5" s="277"/>
      <c r="E5" s="277"/>
      <c r="F5" s="277"/>
      <c r="G5" s="277"/>
      <c r="H5" s="277"/>
      <c r="I5" s="277"/>
      <c r="J5" s="277"/>
      <c r="K5" s="277"/>
      <c r="L5" s="278"/>
    </row>
    <row r="6" spans="2:12" s="6" customFormat="1" ht="12.75" customHeight="1" x14ac:dyDescent="0.55000000000000004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s="6" customFormat="1" ht="29.25" customHeight="1" x14ac:dyDescent="0.55000000000000004"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2:12" s="6" customFormat="1" ht="29.25" customHeight="1" x14ac:dyDescent="0.55000000000000004"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2:12" s="6" customFormat="1" ht="29.25" customHeight="1" x14ac:dyDescent="0.55000000000000004">
      <c r="B9" s="5"/>
      <c r="C9" s="7"/>
      <c r="D9" s="8"/>
      <c r="E9" s="8"/>
      <c r="F9" s="7"/>
      <c r="G9" s="9"/>
      <c r="H9" s="5"/>
      <c r="I9" s="5"/>
      <c r="J9" s="5"/>
      <c r="K9" s="5"/>
      <c r="L9" s="5"/>
    </row>
    <row r="10" spans="2:12" s="6" customFormat="1" ht="29.25" customHeight="1" x14ac:dyDescent="0.55000000000000004">
      <c r="B10" s="5"/>
      <c r="C10" s="9"/>
      <c r="D10" s="10"/>
      <c r="E10" s="263" t="s">
        <v>20</v>
      </c>
      <c r="F10" s="263"/>
      <c r="G10" s="263"/>
      <c r="H10" s="264" t="s">
        <v>162</v>
      </c>
      <c r="I10" s="264"/>
      <c r="J10" s="264"/>
      <c r="K10" s="5"/>
      <c r="L10" s="5"/>
    </row>
    <row r="11" spans="2:12" s="6" customFormat="1" ht="29.25" customHeight="1" x14ac:dyDescent="0.55000000000000004">
      <c r="B11" s="5"/>
      <c r="C11" s="9"/>
      <c r="E11" s="282" t="s">
        <v>24</v>
      </c>
      <c r="F11" s="283"/>
      <c r="G11" s="284"/>
      <c r="H11" s="264" t="s">
        <v>163</v>
      </c>
      <c r="I11" s="264"/>
      <c r="J11" s="264"/>
      <c r="K11" s="5"/>
      <c r="L11" s="5"/>
    </row>
    <row r="12" spans="2:12" s="6" customFormat="1" ht="29.25" customHeight="1" x14ac:dyDescent="0.55000000000000004">
      <c r="B12" s="5"/>
      <c r="C12" s="11"/>
      <c r="E12" s="263" t="s">
        <v>56</v>
      </c>
      <c r="F12" s="263"/>
      <c r="G12" s="263"/>
      <c r="H12" s="264">
        <v>1057120003</v>
      </c>
      <c r="I12" s="264"/>
      <c r="J12" s="264"/>
      <c r="K12" s="5"/>
      <c r="L12" s="5"/>
    </row>
    <row r="13" spans="2:12" s="6" customFormat="1" ht="29.25" customHeight="1" x14ac:dyDescent="0.55000000000000004">
      <c r="B13" s="5"/>
      <c r="C13" s="11"/>
      <c r="E13" s="250" t="s">
        <v>69</v>
      </c>
      <c r="F13" s="251"/>
      <c r="G13" s="252"/>
      <c r="H13" s="253">
        <v>2562</v>
      </c>
      <c r="I13" s="254"/>
      <c r="J13" s="255"/>
      <c r="K13" s="5"/>
      <c r="L13" s="5"/>
    </row>
    <row r="14" spans="2:12" s="6" customFormat="1" ht="29.25" customHeight="1" x14ac:dyDescent="0.55000000000000004">
      <c r="B14" s="5"/>
      <c r="C14" s="11"/>
      <c r="E14" s="263" t="s">
        <v>25</v>
      </c>
      <c r="F14" s="263"/>
      <c r="G14" s="263"/>
      <c r="H14" s="264" t="s">
        <v>164</v>
      </c>
      <c r="I14" s="264"/>
      <c r="J14" s="264"/>
      <c r="K14" s="5"/>
      <c r="L14" s="5"/>
    </row>
    <row r="15" spans="2:12" s="6" customFormat="1" ht="29.25" customHeight="1" x14ac:dyDescent="0.55000000000000004">
      <c r="B15" s="5"/>
      <c r="C15" s="11"/>
      <c r="E15" s="263" t="s">
        <v>26</v>
      </c>
      <c r="F15" s="263"/>
      <c r="G15" s="263"/>
      <c r="H15" s="264" t="s">
        <v>27</v>
      </c>
      <c r="I15" s="264"/>
      <c r="J15" s="264"/>
      <c r="K15" s="5"/>
      <c r="L15" s="5"/>
    </row>
    <row r="16" spans="2:12" s="6" customFormat="1" ht="29.25" customHeight="1" x14ac:dyDescent="0.55000000000000004">
      <c r="B16" s="5"/>
      <c r="C16" s="11"/>
      <c r="E16" s="12"/>
      <c r="F16" s="12"/>
      <c r="G16" s="12"/>
      <c r="H16" s="13"/>
      <c r="I16" s="13"/>
      <c r="J16" s="13"/>
      <c r="K16" s="5"/>
      <c r="L16" s="5"/>
    </row>
    <row r="17" spans="2:13" s="52" customFormat="1" ht="44.25" customHeight="1" x14ac:dyDescent="0.2">
      <c r="B17" s="265" t="s">
        <v>160</v>
      </c>
      <c r="C17" s="266"/>
      <c r="D17" s="266"/>
      <c r="E17" s="266"/>
      <c r="F17" s="266"/>
      <c r="G17" s="266"/>
      <c r="H17" s="266"/>
      <c r="I17" s="266"/>
      <c r="J17" s="266"/>
      <c r="K17" s="266"/>
      <c r="L17" s="267"/>
    </row>
    <row r="18" spans="2:13" s="6" customFormat="1" ht="29.25" customHeight="1" x14ac:dyDescent="0.55000000000000004">
      <c r="B18" s="5"/>
      <c r="C18" s="14"/>
      <c r="D18" s="14"/>
      <c r="E18" s="15"/>
      <c r="F18" s="15"/>
      <c r="G18" s="11"/>
      <c r="H18" s="5"/>
      <c r="I18" s="5"/>
      <c r="J18" s="5"/>
      <c r="K18" s="5"/>
      <c r="L18" s="5"/>
    </row>
    <row r="19" spans="2:13" s="16" customFormat="1" ht="32.25" customHeight="1" x14ac:dyDescent="0.2">
      <c r="B19" s="287" t="s">
        <v>161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</row>
    <row r="20" spans="2:13" s="17" customFormat="1" ht="32.25" customHeight="1" x14ac:dyDescent="0.2">
      <c r="B20" s="288" t="s">
        <v>38</v>
      </c>
      <c r="C20" s="288"/>
      <c r="D20" s="288"/>
      <c r="E20" s="288"/>
      <c r="F20" s="289" t="s">
        <v>36</v>
      </c>
      <c r="G20" s="289"/>
      <c r="H20" s="289"/>
      <c r="I20" s="289"/>
      <c r="J20" s="290" t="s">
        <v>35</v>
      </c>
      <c r="K20" s="290"/>
      <c r="L20" s="290"/>
    </row>
    <row r="21" spans="2:13" s="6" customFormat="1" ht="19.5" customHeight="1" x14ac:dyDescent="0.55000000000000004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</row>
    <row r="22" spans="2:13" s="1" customFormat="1" ht="9.75" customHeight="1" x14ac:dyDescent="0.55000000000000004"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2:13" ht="27" customHeight="1" x14ac:dyDescent="0.55000000000000004">
      <c r="B23" s="291" t="s">
        <v>17</v>
      </c>
      <c r="C23" s="292"/>
      <c r="D23" s="292"/>
      <c r="E23" s="292"/>
      <c r="F23" s="292"/>
      <c r="G23" s="292"/>
      <c r="H23" s="292"/>
      <c r="I23" s="292"/>
      <c r="J23" s="292"/>
      <c r="K23" s="292"/>
      <c r="L23" s="293"/>
    </row>
    <row r="24" spans="2:13" ht="22.5" customHeight="1" x14ac:dyDescent="0.55000000000000004">
      <c r="B24" s="256" t="s">
        <v>65</v>
      </c>
      <c r="C24" s="257"/>
      <c r="D24" s="257"/>
      <c r="E24" s="257"/>
      <c r="F24" s="257"/>
      <c r="G24" s="257"/>
      <c r="H24" s="257"/>
      <c r="I24" s="257"/>
      <c r="J24" s="257"/>
      <c r="K24" s="257"/>
      <c r="L24" s="258"/>
    </row>
    <row r="25" spans="2:13" ht="24.75" customHeight="1" x14ac:dyDescent="0.55000000000000004">
      <c r="B25" s="259" t="s">
        <v>0</v>
      </c>
      <c r="C25" s="260"/>
      <c r="D25" s="260"/>
      <c r="E25" s="260"/>
      <c r="F25" s="260"/>
      <c r="G25" s="260"/>
      <c r="H25" s="260"/>
      <c r="I25" s="260"/>
      <c r="J25" s="260"/>
      <c r="K25" s="260"/>
      <c r="L25" s="261"/>
    </row>
    <row r="26" spans="2:13" ht="9" customHeight="1" x14ac:dyDescent="0.55000000000000004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</row>
    <row r="27" spans="2:13" s="19" customFormat="1" ht="46.5" customHeight="1" x14ac:dyDescent="0.6">
      <c r="B27" s="18" t="s">
        <v>5</v>
      </c>
      <c r="D27" s="286" t="s">
        <v>55</v>
      </c>
      <c r="E27" s="286"/>
      <c r="F27" s="286"/>
      <c r="G27" s="286"/>
      <c r="H27" s="286"/>
      <c r="I27" s="286"/>
      <c r="J27" s="286"/>
      <c r="K27" s="286"/>
      <c r="L27" s="286"/>
    </row>
    <row r="28" spans="2:13" s="19" customFormat="1" ht="6" customHeight="1" x14ac:dyDescent="0.6"/>
    <row r="29" spans="2:13" s="19" customFormat="1" ht="24" customHeight="1" x14ac:dyDescent="0.6">
      <c r="B29" s="20" t="s">
        <v>6</v>
      </c>
      <c r="D29" s="294" t="s">
        <v>29</v>
      </c>
      <c r="E29" s="294"/>
      <c r="F29" s="294"/>
      <c r="G29" s="294"/>
      <c r="H29" s="294"/>
      <c r="I29" s="294"/>
      <c r="J29" s="294"/>
      <c r="K29" s="294"/>
      <c r="L29" s="294"/>
    </row>
    <row r="30" spans="2:13" s="19" customFormat="1" ht="8.25" customHeight="1" x14ac:dyDescent="0.6"/>
    <row r="31" spans="2:13" s="19" customFormat="1" ht="22.5" customHeight="1" x14ac:dyDescent="0.6">
      <c r="C31" s="21" t="s">
        <v>58</v>
      </c>
      <c r="D31" s="22"/>
      <c r="E31" s="295" t="s">
        <v>7</v>
      </c>
      <c r="F31" s="295"/>
      <c r="G31" s="295"/>
      <c r="H31" s="295"/>
      <c r="I31" s="295"/>
      <c r="J31" s="295"/>
      <c r="K31" s="295"/>
      <c r="L31" s="295"/>
      <c r="M31" s="23"/>
    </row>
    <row r="32" spans="2:13" s="19" customFormat="1" ht="6" customHeight="1" x14ac:dyDescent="0.6"/>
    <row r="33" spans="3:12" s="19" customFormat="1" ht="22.5" customHeight="1" x14ac:dyDescent="0.6">
      <c r="C33" s="24" t="s">
        <v>8</v>
      </c>
      <c r="D33" s="22"/>
      <c r="E33" s="295" t="s">
        <v>52</v>
      </c>
      <c r="F33" s="295"/>
      <c r="G33" s="295"/>
      <c r="H33" s="295"/>
      <c r="I33" s="295"/>
      <c r="J33" s="295"/>
      <c r="K33" s="295"/>
      <c r="L33" s="295"/>
    </row>
    <row r="34" spans="3:12" s="19" customFormat="1" ht="6" customHeight="1" x14ac:dyDescent="0.6"/>
    <row r="35" spans="3:12" s="19" customFormat="1" ht="6" customHeight="1" x14ac:dyDescent="0.6"/>
    <row r="36" spans="3:12" s="19" customFormat="1" ht="22.5" customHeight="1" x14ac:dyDescent="0.6">
      <c r="C36" s="242" t="s">
        <v>9</v>
      </c>
      <c r="D36" s="22"/>
      <c r="E36" s="299" t="s">
        <v>51</v>
      </c>
      <c r="F36" s="299"/>
      <c r="G36" s="299"/>
      <c r="H36" s="299"/>
      <c r="I36" s="299"/>
      <c r="J36" s="299"/>
      <c r="K36" s="299"/>
      <c r="L36" s="299"/>
    </row>
    <row r="37" spans="3:12" s="19" customFormat="1" ht="21" customHeight="1" x14ac:dyDescent="0.6">
      <c r="C37" s="26"/>
      <c r="E37" s="299"/>
      <c r="F37" s="299"/>
      <c r="G37" s="299"/>
      <c r="H37" s="299"/>
      <c r="I37" s="299"/>
      <c r="J37" s="299"/>
      <c r="K37" s="299"/>
      <c r="L37" s="299"/>
    </row>
    <row r="38" spans="3:12" s="19" customFormat="1" ht="7.5" customHeight="1" x14ac:dyDescent="0.6"/>
    <row r="39" spans="3:12" s="19" customFormat="1" ht="22.5" customHeight="1" x14ac:dyDescent="0.6">
      <c r="C39" s="24" t="s">
        <v>10</v>
      </c>
      <c r="D39" s="22"/>
      <c r="E39" s="295" t="s">
        <v>53</v>
      </c>
      <c r="F39" s="295"/>
      <c r="G39" s="295"/>
      <c r="H39" s="295"/>
      <c r="I39" s="295"/>
      <c r="J39" s="295"/>
      <c r="K39" s="295"/>
      <c r="L39" s="295"/>
    </row>
    <row r="40" spans="3:12" s="19" customFormat="1" ht="6" customHeight="1" x14ac:dyDescent="0.6"/>
    <row r="41" spans="3:12" s="19" customFormat="1" ht="22.5" customHeight="1" x14ac:dyDescent="0.6">
      <c r="C41" s="25" t="s">
        <v>159</v>
      </c>
      <c r="E41" s="286" t="s">
        <v>11</v>
      </c>
      <c r="F41" s="286"/>
      <c r="G41" s="286"/>
      <c r="H41" s="286"/>
      <c r="I41" s="286"/>
      <c r="J41" s="286"/>
      <c r="K41" s="286"/>
      <c r="L41" s="286"/>
    </row>
    <row r="42" spans="3:12" s="19" customFormat="1" ht="6" customHeight="1" x14ac:dyDescent="0.6"/>
    <row r="43" spans="3:12" s="19" customFormat="1" ht="22.5" customHeight="1" x14ac:dyDescent="0.6">
      <c r="C43" s="25" t="s">
        <v>28</v>
      </c>
      <c r="E43" s="286" t="s">
        <v>40</v>
      </c>
      <c r="F43" s="286"/>
      <c r="G43" s="286"/>
      <c r="H43" s="286"/>
      <c r="I43" s="286"/>
      <c r="J43" s="286"/>
      <c r="K43" s="286"/>
      <c r="L43" s="286"/>
    </row>
    <row r="44" spans="3:12" s="19" customFormat="1" ht="6" customHeight="1" x14ac:dyDescent="0.6"/>
    <row r="45" spans="3:12" s="19" customFormat="1" ht="22.5" customHeight="1" x14ac:dyDescent="0.6">
      <c r="C45" s="25" t="s">
        <v>30</v>
      </c>
      <c r="E45" s="286" t="s">
        <v>41</v>
      </c>
      <c r="F45" s="286"/>
      <c r="G45" s="286"/>
      <c r="H45" s="286"/>
      <c r="I45" s="286"/>
      <c r="J45" s="286"/>
      <c r="K45" s="286"/>
      <c r="L45" s="286"/>
    </row>
    <row r="46" spans="3:12" ht="10.5" customHeight="1" x14ac:dyDescent="0.55000000000000004"/>
    <row r="47" spans="3:12" s="1" customFormat="1" ht="18.75" customHeight="1" x14ac:dyDescent="0.55000000000000004">
      <c r="L47" s="1" t="s">
        <v>18</v>
      </c>
    </row>
    <row r="48" spans="3:12" s="27" customFormat="1" ht="5.25" customHeight="1" x14ac:dyDescent="0.6"/>
    <row r="49" spans="2:13" s="27" customFormat="1" ht="6.75" customHeight="1" x14ac:dyDescent="0.6"/>
    <row r="50" spans="2:13" s="19" customFormat="1" ht="24" customHeight="1" x14ac:dyDescent="0.6">
      <c r="B50" s="20" t="s">
        <v>12</v>
      </c>
      <c r="D50" s="28" t="s">
        <v>13</v>
      </c>
      <c r="E50" s="286" t="s">
        <v>59</v>
      </c>
      <c r="F50" s="286"/>
      <c r="G50" s="286"/>
      <c r="H50" s="286"/>
      <c r="I50" s="286"/>
      <c r="J50" s="286"/>
      <c r="K50" s="286"/>
      <c r="L50" s="286"/>
      <c r="M50" s="29"/>
    </row>
    <row r="51" spans="2:13" s="19" customFormat="1" ht="24" customHeight="1" x14ac:dyDescent="0.6">
      <c r="D51" s="30"/>
      <c r="E51" s="286"/>
      <c r="F51" s="286"/>
      <c r="G51" s="286"/>
      <c r="H51" s="286"/>
      <c r="I51" s="286"/>
      <c r="J51" s="286"/>
      <c r="K51" s="286"/>
      <c r="L51" s="286"/>
    </row>
    <row r="52" spans="2:13" s="19" customFormat="1" ht="24" customHeight="1" x14ac:dyDescent="0.6">
      <c r="D52" s="30"/>
      <c r="E52" s="31"/>
      <c r="F52" s="31"/>
      <c r="G52" s="31"/>
      <c r="H52" s="31"/>
      <c r="I52" s="31"/>
      <c r="J52" s="31"/>
      <c r="K52" s="31"/>
      <c r="L52" s="31"/>
    </row>
    <row r="53" spans="2:13" s="19" customFormat="1" ht="24" customHeight="1" x14ac:dyDescent="0.6">
      <c r="D53" s="30"/>
      <c r="E53"/>
      <c r="F53" s="31"/>
      <c r="G53" s="31"/>
      <c r="H53" s="31"/>
      <c r="I53" s="31"/>
      <c r="J53" s="31"/>
      <c r="K53" s="31"/>
      <c r="L53" s="31"/>
    </row>
    <row r="54" spans="2:13" s="19" customFormat="1" ht="24" customHeight="1" x14ac:dyDescent="0.6">
      <c r="D54" s="30"/>
      <c r="E54" s="31"/>
      <c r="F54" s="31"/>
      <c r="G54" s="31"/>
      <c r="H54" s="31"/>
      <c r="I54" s="31"/>
      <c r="J54" s="31"/>
      <c r="K54" s="31"/>
      <c r="L54" s="31"/>
    </row>
    <row r="55" spans="2:13" s="19" customFormat="1" ht="24" customHeight="1" x14ac:dyDescent="0.6">
      <c r="D55" s="30"/>
      <c r="E55" s="31"/>
      <c r="F55" s="31"/>
      <c r="G55" s="31"/>
      <c r="H55" s="31"/>
      <c r="I55" s="31"/>
      <c r="J55" s="31"/>
      <c r="K55" s="31"/>
      <c r="L55" s="31"/>
    </row>
    <row r="56" spans="2:13" s="19" customFormat="1" ht="24" customHeight="1" x14ac:dyDescent="0.6">
      <c r="D56" s="30"/>
      <c r="E56" s="31"/>
      <c r="F56" s="31"/>
      <c r="G56" s="31"/>
      <c r="H56" s="31"/>
      <c r="I56" s="31"/>
      <c r="J56" s="31"/>
      <c r="K56" s="31"/>
      <c r="L56" s="31"/>
    </row>
    <row r="57" spans="2:13" s="19" customFormat="1" ht="24" customHeight="1" x14ac:dyDescent="0.6">
      <c r="D57" s="30"/>
      <c r="E57" s="31"/>
      <c r="F57" s="31"/>
      <c r="G57" s="31"/>
      <c r="H57" s="31"/>
      <c r="I57" s="31"/>
      <c r="J57" s="31"/>
      <c r="K57" s="31"/>
      <c r="L57" s="31"/>
    </row>
    <row r="58" spans="2:13" s="19" customFormat="1" ht="24" customHeight="1" x14ac:dyDescent="0.6">
      <c r="D58" s="30"/>
      <c r="E58" s="31"/>
      <c r="F58" s="31"/>
      <c r="G58" s="31"/>
      <c r="H58" s="31"/>
      <c r="I58" s="31"/>
      <c r="J58" s="31"/>
      <c r="K58" s="31"/>
      <c r="L58" s="31"/>
    </row>
    <row r="59" spans="2:13" s="19" customFormat="1" ht="24" customHeight="1" x14ac:dyDescent="0.6">
      <c r="D59" s="30"/>
      <c r="E59" s="31"/>
      <c r="F59" s="31"/>
      <c r="G59" s="31"/>
      <c r="H59" s="31"/>
      <c r="I59" s="31"/>
      <c r="J59" s="31"/>
      <c r="K59" s="31"/>
      <c r="L59" s="31"/>
    </row>
    <row r="60" spans="2:13" s="19" customFormat="1" ht="24" customHeight="1" x14ac:dyDescent="0.6">
      <c r="D60" s="30"/>
      <c r="E60" s="31"/>
      <c r="F60" s="31"/>
      <c r="G60" s="31"/>
      <c r="H60" s="31"/>
      <c r="I60" s="31"/>
      <c r="J60" s="31"/>
      <c r="K60" s="31"/>
      <c r="L60" s="31"/>
    </row>
    <row r="61" spans="2:13" s="19" customFormat="1" ht="24" customHeight="1" x14ac:dyDescent="0.6">
      <c r="D61" s="30"/>
      <c r="E61" s="31"/>
      <c r="F61" s="31"/>
      <c r="G61" s="31"/>
      <c r="H61" s="31"/>
      <c r="I61" s="31"/>
      <c r="J61" s="31"/>
      <c r="K61" s="31"/>
      <c r="L61" s="31"/>
    </row>
    <row r="62" spans="2:13" s="19" customFormat="1" ht="24" customHeight="1" x14ac:dyDescent="0.6">
      <c r="D62" s="30"/>
      <c r="E62" s="31"/>
      <c r="F62" s="31"/>
      <c r="G62" s="31"/>
      <c r="H62" s="31"/>
      <c r="I62" s="31"/>
      <c r="J62" s="31"/>
      <c r="K62" s="31"/>
      <c r="L62" s="31"/>
    </row>
    <row r="63" spans="2:13" s="19" customFormat="1" ht="24" customHeight="1" x14ac:dyDescent="0.6">
      <c r="D63" s="30"/>
      <c r="E63" s="31"/>
      <c r="F63" s="31"/>
      <c r="G63" s="31"/>
      <c r="H63" s="31"/>
      <c r="I63" s="31"/>
      <c r="J63" s="31"/>
      <c r="K63" s="31"/>
      <c r="L63" s="31"/>
    </row>
    <row r="64" spans="2:13" s="19" customFormat="1" ht="24" customHeight="1" x14ac:dyDescent="0.6">
      <c r="D64" s="30"/>
      <c r="E64" s="31"/>
      <c r="F64" s="31"/>
      <c r="G64" s="31"/>
      <c r="H64" s="31"/>
      <c r="I64" s="31"/>
      <c r="J64" s="31"/>
      <c r="K64" s="31"/>
      <c r="L64" s="31"/>
    </row>
    <row r="65" spans="2:12" s="19" customFormat="1" ht="24" customHeight="1" x14ac:dyDescent="0.6">
      <c r="D65" s="30"/>
      <c r="E65" s="31"/>
      <c r="F65" s="31"/>
      <c r="G65" s="31"/>
      <c r="H65" s="31"/>
      <c r="I65" s="31"/>
      <c r="J65" s="31"/>
      <c r="K65" s="31"/>
      <c r="L65" s="31"/>
    </row>
    <row r="66" spans="2:12" s="50" customFormat="1" ht="24" customHeight="1" x14ac:dyDescent="0.6">
      <c r="D66" s="30"/>
      <c r="E66" s="49"/>
      <c r="F66" s="49"/>
      <c r="G66" s="49"/>
      <c r="H66" s="49"/>
      <c r="I66" s="49"/>
      <c r="J66" s="49"/>
      <c r="K66" s="49"/>
      <c r="L66" s="49"/>
    </row>
    <row r="67" spans="2:12" s="19" customFormat="1" ht="24" customHeight="1" x14ac:dyDescent="0.6">
      <c r="D67" s="30"/>
      <c r="E67" s="31"/>
      <c r="F67" s="31"/>
      <c r="G67" s="31"/>
      <c r="H67" s="31"/>
      <c r="I67" s="31"/>
      <c r="J67" s="31"/>
      <c r="K67" s="31"/>
      <c r="L67" s="31"/>
    </row>
    <row r="68" spans="2:12" s="19" customFormat="1" ht="24" customHeight="1" x14ac:dyDescent="0.6">
      <c r="D68" s="30"/>
      <c r="E68" s="31"/>
      <c r="F68" s="31"/>
      <c r="G68" s="31"/>
      <c r="H68" s="31"/>
      <c r="I68" s="31"/>
      <c r="J68" s="31"/>
      <c r="K68" s="31"/>
      <c r="L68" s="31"/>
    </row>
    <row r="69" spans="2:12" s="19" customFormat="1" ht="24" customHeight="1" x14ac:dyDescent="0.6">
      <c r="D69" s="30"/>
      <c r="E69" s="31"/>
      <c r="F69" s="31"/>
      <c r="G69" s="31"/>
      <c r="H69" s="31"/>
      <c r="I69" s="31"/>
      <c r="J69" s="31"/>
      <c r="K69" s="31"/>
      <c r="L69" s="31"/>
    </row>
    <row r="70" spans="2:12" s="19" customFormat="1" ht="24" customHeight="1" x14ac:dyDescent="0.6">
      <c r="D70" s="30"/>
      <c r="E70" s="31"/>
      <c r="F70" s="31"/>
      <c r="G70" s="31"/>
      <c r="H70" s="31"/>
      <c r="I70" s="31"/>
      <c r="J70" s="31"/>
      <c r="K70" s="31"/>
      <c r="L70" s="31"/>
    </row>
    <row r="71" spans="2:12" s="19" customFormat="1" ht="29.25" customHeight="1" x14ac:dyDescent="0.6">
      <c r="D71" s="30"/>
      <c r="E71" s="31"/>
      <c r="F71" s="31"/>
      <c r="G71" s="31"/>
      <c r="H71" s="31"/>
      <c r="I71" s="31"/>
      <c r="J71" s="31"/>
      <c r="K71" s="31"/>
      <c r="L71" s="31"/>
    </row>
    <row r="72" spans="2:12" s="19" customFormat="1" ht="29.25" customHeight="1" x14ac:dyDescent="0.6">
      <c r="B72" s="300" t="s">
        <v>49</v>
      </c>
      <c r="C72" s="301"/>
      <c r="D72" s="301"/>
      <c r="E72" s="301"/>
      <c r="F72" s="301"/>
      <c r="G72" s="301"/>
      <c r="H72" s="301"/>
      <c r="I72" s="301"/>
      <c r="J72" s="301"/>
      <c r="K72" s="301"/>
      <c r="L72" s="301"/>
    </row>
    <row r="73" spans="2:12" s="50" customFormat="1" ht="29.25" customHeight="1" x14ac:dyDescent="0.6">
      <c r="D73" s="30"/>
      <c r="E73" s="49"/>
      <c r="F73" s="49"/>
      <c r="G73" s="49"/>
      <c r="H73" s="49"/>
      <c r="I73" s="49"/>
      <c r="J73" s="49"/>
      <c r="K73" s="49"/>
      <c r="L73" s="49"/>
    </row>
    <row r="74" spans="2:12" s="50" customFormat="1" ht="29.25" customHeight="1" x14ac:dyDescent="0.6">
      <c r="D74" s="30"/>
      <c r="E74" s="49"/>
      <c r="F74" s="49"/>
      <c r="G74" s="49"/>
      <c r="H74" s="49"/>
      <c r="I74" s="49"/>
      <c r="J74" s="49"/>
      <c r="K74" s="49"/>
      <c r="L74" s="49"/>
    </row>
    <row r="75" spans="2:12" s="50" customFormat="1" ht="29.25" customHeight="1" x14ac:dyDescent="0.6">
      <c r="D75" s="30"/>
      <c r="E75" s="49"/>
      <c r="F75" s="49"/>
      <c r="G75" s="49"/>
      <c r="H75" s="49"/>
      <c r="I75" s="49"/>
      <c r="J75" s="49"/>
      <c r="K75" s="49"/>
      <c r="L75" s="49"/>
    </row>
    <row r="76" spans="2:12" s="50" customFormat="1" ht="29.25" customHeight="1" x14ac:dyDescent="0.6">
      <c r="D76" s="30"/>
      <c r="E76" s="49"/>
      <c r="F76" s="49"/>
      <c r="G76" s="49"/>
      <c r="H76" s="49"/>
      <c r="I76" s="49"/>
      <c r="J76" s="49"/>
      <c r="K76" s="49"/>
      <c r="L76" s="49"/>
    </row>
    <row r="77" spans="2:12" s="50" customFormat="1" ht="29.25" customHeight="1" x14ac:dyDescent="0.6">
      <c r="D77" s="30"/>
      <c r="E77" s="49"/>
      <c r="F77" s="49"/>
      <c r="G77" s="49"/>
      <c r="H77" s="49"/>
      <c r="I77" s="49"/>
      <c r="J77" s="49"/>
      <c r="K77" s="49"/>
      <c r="L77" s="49"/>
    </row>
    <row r="78" spans="2:12" s="50" customFormat="1" ht="29.25" customHeight="1" x14ac:dyDescent="0.6">
      <c r="D78" s="30"/>
      <c r="E78" s="49"/>
      <c r="F78" s="49"/>
      <c r="G78" s="49"/>
      <c r="H78" s="49"/>
      <c r="I78" s="49"/>
      <c r="J78" s="49"/>
      <c r="K78" s="49"/>
      <c r="L78" s="49"/>
    </row>
    <row r="79" spans="2:12" s="50" customFormat="1" ht="29.25" customHeight="1" x14ac:dyDescent="0.6">
      <c r="D79" s="30"/>
      <c r="E79" s="49"/>
      <c r="F79" s="49"/>
      <c r="G79" s="49"/>
      <c r="H79" s="49"/>
      <c r="I79" s="49"/>
      <c r="J79" s="49"/>
      <c r="K79" s="49"/>
      <c r="L79" s="49"/>
    </row>
    <row r="80" spans="2:12" s="50" customFormat="1" ht="29.25" customHeight="1" x14ac:dyDescent="0.6">
      <c r="D80" s="30"/>
      <c r="E80" s="49"/>
      <c r="F80" s="49"/>
      <c r="G80" s="49"/>
      <c r="H80" s="49"/>
      <c r="I80" s="49"/>
      <c r="J80" s="49"/>
      <c r="K80" s="49"/>
      <c r="L80" s="49"/>
    </row>
    <row r="81" spans="4:12" s="50" customFormat="1" ht="29.25" customHeight="1" x14ac:dyDescent="0.6">
      <c r="D81" s="30"/>
      <c r="E81" s="49"/>
      <c r="F81" s="49"/>
      <c r="G81" s="49"/>
      <c r="H81" s="49"/>
      <c r="I81" s="49"/>
      <c r="J81" s="49"/>
      <c r="K81" s="49"/>
      <c r="L81" s="49"/>
    </row>
    <row r="82" spans="4:12" s="50" customFormat="1" ht="29.25" customHeight="1" x14ac:dyDescent="0.6">
      <c r="D82" s="30"/>
      <c r="E82" s="49"/>
      <c r="F82" s="49"/>
      <c r="G82" s="49"/>
      <c r="H82" s="49"/>
      <c r="I82" s="49"/>
      <c r="J82" s="49"/>
      <c r="K82" s="49"/>
      <c r="L82" s="49"/>
    </row>
    <row r="83" spans="4:12" s="50" customFormat="1" ht="29.25" customHeight="1" x14ac:dyDescent="0.6">
      <c r="D83" s="30"/>
      <c r="E83" s="49"/>
      <c r="F83" s="49"/>
      <c r="G83" s="49"/>
      <c r="H83" s="49"/>
      <c r="I83" s="49"/>
      <c r="J83" s="49"/>
      <c r="K83" s="49"/>
      <c r="L83" s="49"/>
    </row>
    <row r="84" spans="4:12" s="50" customFormat="1" ht="29.25" customHeight="1" x14ac:dyDescent="0.6">
      <c r="D84" s="30"/>
      <c r="E84" s="49"/>
      <c r="F84" s="49"/>
      <c r="G84" s="49"/>
      <c r="H84" s="49"/>
      <c r="I84" s="49"/>
      <c r="J84" s="49"/>
      <c r="K84" s="49"/>
      <c r="L84" s="49"/>
    </row>
    <row r="85" spans="4:12" s="50" customFormat="1" ht="29.25" customHeight="1" x14ac:dyDescent="0.6">
      <c r="D85" s="30"/>
      <c r="E85" s="49"/>
      <c r="F85" s="49"/>
      <c r="G85" s="49"/>
      <c r="H85" s="49"/>
      <c r="I85" s="49"/>
      <c r="J85" s="49"/>
      <c r="K85" s="49"/>
      <c r="L85" s="49"/>
    </row>
    <row r="86" spans="4:12" s="50" customFormat="1" ht="29.25" customHeight="1" x14ac:dyDescent="0.6">
      <c r="D86" s="30"/>
      <c r="E86" s="49"/>
      <c r="F86" s="49"/>
      <c r="G86" s="49"/>
      <c r="H86" s="49"/>
      <c r="I86" s="49"/>
      <c r="J86" s="49"/>
      <c r="K86" s="49"/>
      <c r="L86" s="49"/>
    </row>
    <row r="87" spans="4:12" s="50" customFormat="1" ht="29.25" customHeight="1" x14ac:dyDescent="0.6">
      <c r="D87" s="30"/>
      <c r="E87" s="49"/>
      <c r="F87" s="49"/>
      <c r="G87" s="49"/>
      <c r="H87" s="49"/>
      <c r="I87" s="49"/>
      <c r="J87" s="49"/>
      <c r="K87" s="49"/>
      <c r="L87" s="49"/>
    </row>
    <row r="88" spans="4:12" s="50" customFormat="1" ht="29.25" customHeight="1" x14ac:dyDescent="0.6">
      <c r="D88" s="30"/>
      <c r="E88" s="49"/>
      <c r="F88" s="49"/>
      <c r="G88" s="49"/>
      <c r="H88" s="49"/>
      <c r="I88" s="49"/>
      <c r="J88" s="49"/>
      <c r="K88" s="49"/>
      <c r="L88" s="49"/>
    </row>
    <row r="89" spans="4:12" s="50" customFormat="1" ht="26.25" x14ac:dyDescent="0.6">
      <c r="D89" s="30"/>
      <c r="E89" s="49"/>
      <c r="F89" s="49"/>
      <c r="G89" s="49"/>
      <c r="H89" s="49"/>
      <c r="I89" s="49"/>
      <c r="J89" s="49"/>
      <c r="K89" s="49"/>
      <c r="L89" s="49"/>
    </row>
    <row r="90" spans="4:12" s="50" customFormat="1" ht="26.25" x14ac:dyDescent="0.6">
      <c r="D90" s="30"/>
      <c r="E90" s="49"/>
      <c r="F90" s="49"/>
      <c r="G90" s="49"/>
      <c r="H90" s="49"/>
      <c r="I90" s="49"/>
      <c r="J90" s="49"/>
      <c r="K90" s="49"/>
      <c r="L90" s="49"/>
    </row>
    <row r="91" spans="4:12" s="50" customFormat="1" ht="26.25" x14ac:dyDescent="0.6">
      <c r="D91" s="30"/>
      <c r="E91" s="49"/>
      <c r="F91" s="49"/>
      <c r="G91" s="49"/>
      <c r="H91" s="49"/>
      <c r="I91" s="49"/>
      <c r="J91" s="49"/>
      <c r="K91" s="49"/>
      <c r="L91" s="49"/>
    </row>
    <row r="92" spans="4:12" s="76" customFormat="1" ht="26.25" x14ac:dyDescent="0.6">
      <c r="D92" s="30"/>
      <c r="E92" s="75"/>
      <c r="F92" s="75"/>
      <c r="G92" s="75"/>
      <c r="H92" s="75"/>
      <c r="I92" s="75"/>
      <c r="J92" s="75"/>
      <c r="K92" s="75"/>
      <c r="L92" s="75"/>
    </row>
    <row r="93" spans="4:12" s="78" customFormat="1" ht="26.25" x14ac:dyDescent="0.6">
      <c r="D93" s="30"/>
      <c r="E93" s="77"/>
      <c r="F93" s="77"/>
      <c r="G93" s="77"/>
      <c r="H93" s="77"/>
      <c r="I93" s="77"/>
      <c r="J93" s="77"/>
      <c r="K93" s="77"/>
      <c r="L93" s="77"/>
    </row>
    <row r="94" spans="4:12" s="78" customFormat="1" ht="26.25" x14ac:dyDescent="0.6">
      <c r="D94" s="30"/>
      <c r="E94" s="77"/>
      <c r="F94" s="77"/>
      <c r="G94" s="77"/>
      <c r="H94" s="77"/>
      <c r="I94" s="77"/>
      <c r="J94" s="77"/>
      <c r="K94" s="77"/>
      <c r="L94" s="77"/>
    </row>
    <row r="95" spans="4:12" s="78" customFormat="1" ht="26.25" x14ac:dyDescent="0.6">
      <c r="D95" s="30"/>
      <c r="E95" s="77"/>
      <c r="F95" s="77"/>
      <c r="G95" s="77"/>
      <c r="H95" s="77"/>
      <c r="I95" s="77"/>
      <c r="J95" s="77"/>
      <c r="K95" s="77"/>
      <c r="L95" s="77"/>
    </row>
    <row r="96" spans="4:12" s="78" customFormat="1" ht="26.25" x14ac:dyDescent="0.6">
      <c r="D96" s="30"/>
      <c r="E96" s="77"/>
      <c r="F96" s="77"/>
      <c r="G96" s="77"/>
      <c r="H96" s="77"/>
      <c r="I96" s="77"/>
      <c r="J96" s="77"/>
      <c r="K96" s="77"/>
      <c r="L96" s="77"/>
    </row>
    <row r="97" spans="3:12" s="78" customFormat="1" ht="26.25" x14ac:dyDescent="0.6">
      <c r="D97" s="30"/>
      <c r="E97" s="77"/>
      <c r="F97" s="77"/>
      <c r="G97" s="77"/>
      <c r="H97" s="77"/>
      <c r="I97" s="77"/>
      <c r="J97" s="77"/>
      <c r="K97" s="77"/>
      <c r="L97" s="77"/>
    </row>
    <row r="98" spans="3:12" s="78" customFormat="1" ht="26.25" x14ac:dyDescent="0.6">
      <c r="D98" s="30"/>
      <c r="E98" s="77"/>
      <c r="F98" s="77"/>
      <c r="G98" s="77"/>
      <c r="H98" s="77"/>
      <c r="I98" s="77"/>
      <c r="J98" s="77"/>
      <c r="K98" s="77"/>
      <c r="L98" s="77"/>
    </row>
    <row r="99" spans="3:12" s="78" customFormat="1" ht="26.25" x14ac:dyDescent="0.6">
      <c r="D99" s="30"/>
      <c r="E99" s="77"/>
      <c r="F99" s="77"/>
      <c r="G99" s="77"/>
      <c r="H99" s="77"/>
      <c r="I99" s="77"/>
      <c r="J99" s="77"/>
      <c r="K99" s="77"/>
      <c r="L99" s="77"/>
    </row>
    <row r="100" spans="3:12" s="78" customFormat="1" ht="26.25" x14ac:dyDescent="0.6">
      <c r="D100" s="30"/>
      <c r="E100" s="77"/>
      <c r="F100" s="77"/>
      <c r="G100" s="77"/>
      <c r="H100" s="77"/>
      <c r="I100" s="77"/>
      <c r="J100" s="77"/>
      <c r="K100" s="77"/>
      <c r="L100" s="77"/>
    </row>
    <row r="101" spans="3:12" s="78" customFormat="1" ht="26.25" x14ac:dyDescent="0.6">
      <c r="D101" s="30"/>
      <c r="E101" s="77"/>
      <c r="F101" s="77"/>
      <c r="G101" s="77"/>
      <c r="H101" s="77"/>
      <c r="I101" s="77"/>
      <c r="J101" s="77"/>
      <c r="K101" s="77"/>
      <c r="L101" s="77"/>
    </row>
    <row r="102" spans="3:12" s="78" customFormat="1" ht="26.25" x14ac:dyDescent="0.6">
      <c r="D102" s="30"/>
      <c r="E102" s="77"/>
      <c r="F102" s="77"/>
      <c r="G102" s="77"/>
      <c r="H102" s="77"/>
      <c r="I102" s="77"/>
      <c r="J102" s="77"/>
      <c r="K102" s="77"/>
      <c r="L102" s="77"/>
    </row>
    <row r="103" spans="3:12" s="78" customFormat="1" ht="26.25" x14ac:dyDescent="0.6">
      <c r="D103" s="30"/>
      <c r="E103" s="77"/>
      <c r="F103" s="77"/>
      <c r="G103" s="77"/>
      <c r="H103" s="77"/>
      <c r="I103" s="77"/>
      <c r="J103" s="77"/>
      <c r="K103" s="77"/>
      <c r="L103" s="77"/>
    </row>
    <row r="104" spans="3:12" s="78" customFormat="1" ht="26.25" x14ac:dyDescent="0.6">
      <c r="D104" s="30"/>
      <c r="E104" s="77"/>
      <c r="F104" s="77"/>
      <c r="G104" s="77"/>
      <c r="H104" s="77"/>
      <c r="I104" s="77"/>
      <c r="J104" s="77"/>
      <c r="K104" s="77"/>
      <c r="L104" s="77"/>
    </row>
    <row r="105" spans="3:12" s="19" customFormat="1" ht="26.25" x14ac:dyDescent="0.6">
      <c r="C105" s="302" t="s">
        <v>54</v>
      </c>
      <c r="D105" s="302"/>
      <c r="E105" s="302"/>
      <c r="F105" s="302"/>
      <c r="G105" s="302"/>
      <c r="H105" s="302"/>
      <c r="I105" s="302"/>
      <c r="J105" s="302"/>
      <c r="K105" s="302"/>
      <c r="L105" s="302"/>
    </row>
    <row r="106" spans="3:12" s="19" customFormat="1" ht="24" customHeight="1" x14ac:dyDescent="0.6">
      <c r="D106" s="30"/>
    </row>
    <row r="107" spans="3:12" s="19" customFormat="1" ht="24" customHeight="1" x14ac:dyDescent="0.6">
      <c r="D107" s="30"/>
    </row>
    <row r="108" spans="3:12" s="19" customFormat="1" ht="24" customHeight="1" x14ac:dyDescent="0.6">
      <c r="D108" s="30"/>
    </row>
    <row r="109" spans="3:12" s="19" customFormat="1" ht="24" customHeight="1" x14ac:dyDescent="0.6">
      <c r="D109" s="30"/>
    </row>
    <row r="110" spans="3:12" s="50" customFormat="1" ht="29.25" customHeight="1" x14ac:dyDescent="0.6">
      <c r="D110" s="30"/>
      <c r="E110" s="49"/>
      <c r="F110" s="49"/>
      <c r="G110" s="49"/>
      <c r="H110" s="49"/>
      <c r="I110" s="49"/>
      <c r="J110" s="49"/>
      <c r="K110" s="49"/>
      <c r="L110" s="49"/>
    </row>
    <row r="111" spans="3:12" s="50" customFormat="1" ht="29.25" customHeight="1" x14ac:dyDescent="0.6">
      <c r="D111" s="30"/>
      <c r="E111" s="49"/>
      <c r="F111" s="49"/>
      <c r="G111" s="49"/>
      <c r="H111" s="49"/>
      <c r="I111" s="49"/>
      <c r="J111" s="49"/>
      <c r="K111" s="49"/>
      <c r="L111" s="49"/>
    </row>
    <row r="112" spans="3:12" s="50" customFormat="1" ht="29.25" customHeight="1" x14ac:dyDescent="0.6">
      <c r="D112" s="30"/>
      <c r="E112" s="49"/>
      <c r="F112" s="49"/>
      <c r="G112" s="49"/>
      <c r="H112" s="49"/>
      <c r="I112" s="49"/>
      <c r="J112" s="49"/>
      <c r="K112" s="49"/>
      <c r="L112" s="49"/>
    </row>
    <row r="113" spans="4:12" s="50" customFormat="1" ht="29.25" customHeight="1" x14ac:dyDescent="0.6">
      <c r="D113" s="30"/>
      <c r="E113" s="49"/>
      <c r="F113" s="49"/>
      <c r="G113" s="49"/>
      <c r="H113" s="49"/>
      <c r="I113" s="49"/>
      <c r="J113" s="49"/>
      <c r="K113" s="49"/>
      <c r="L113" s="49"/>
    </row>
    <row r="114" spans="4:12" s="50" customFormat="1" ht="29.25" customHeight="1" x14ac:dyDescent="0.6">
      <c r="D114" s="30"/>
      <c r="E114" s="49"/>
      <c r="F114" s="49"/>
      <c r="G114" s="49"/>
      <c r="H114" s="49"/>
      <c r="I114" s="49"/>
      <c r="J114" s="49"/>
      <c r="K114" s="49"/>
      <c r="L114" s="49"/>
    </row>
    <row r="115" spans="4:12" s="50" customFormat="1" ht="29.25" customHeight="1" x14ac:dyDescent="0.6">
      <c r="D115" s="30"/>
      <c r="E115" s="49"/>
      <c r="F115" s="49"/>
      <c r="G115" s="49"/>
      <c r="H115" s="49"/>
      <c r="I115" s="49"/>
      <c r="J115" s="49"/>
      <c r="K115" s="49"/>
      <c r="L115" s="49"/>
    </row>
    <row r="116" spans="4:12" s="50" customFormat="1" ht="29.25" customHeight="1" x14ac:dyDescent="0.6">
      <c r="D116" s="30"/>
      <c r="E116" s="49"/>
      <c r="F116" s="49"/>
      <c r="G116" s="49"/>
      <c r="H116" s="49"/>
      <c r="I116" s="49"/>
      <c r="J116" s="49"/>
      <c r="K116" s="49"/>
      <c r="L116" s="49"/>
    </row>
    <row r="117" spans="4:12" s="50" customFormat="1" ht="29.25" customHeight="1" x14ac:dyDescent="0.6">
      <c r="D117" s="30"/>
      <c r="E117" s="49"/>
      <c r="F117" s="49"/>
      <c r="G117" s="49"/>
      <c r="H117" s="49"/>
      <c r="I117" s="49"/>
      <c r="J117" s="49"/>
      <c r="K117" s="49"/>
      <c r="L117" s="49"/>
    </row>
    <row r="118" spans="4:12" s="50" customFormat="1" ht="29.25" customHeight="1" x14ac:dyDescent="0.6">
      <c r="D118" s="30"/>
      <c r="E118" s="49"/>
      <c r="F118" s="49"/>
      <c r="G118" s="49"/>
      <c r="H118" s="49"/>
      <c r="I118" s="49"/>
      <c r="J118" s="49"/>
      <c r="K118" s="49"/>
      <c r="L118" s="49"/>
    </row>
    <row r="119" spans="4:12" s="50" customFormat="1" ht="29.25" customHeight="1" x14ac:dyDescent="0.6">
      <c r="D119" s="30"/>
      <c r="E119" s="49"/>
      <c r="F119" s="49"/>
      <c r="G119" s="49"/>
      <c r="H119" s="49"/>
      <c r="I119" s="49"/>
      <c r="J119" s="49"/>
      <c r="K119" s="49"/>
      <c r="L119" s="49"/>
    </row>
    <row r="120" spans="4:12" s="50" customFormat="1" ht="29.25" customHeight="1" x14ac:dyDescent="0.6">
      <c r="D120" s="30"/>
      <c r="E120" s="49"/>
      <c r="F120" s="49"/>
      <c r="G120" s="49"/>
      <c r="H120" s="49"/>
      <c r="I120" s="49"/>
      <c r="J120" s="49"/>
      <c r="K120" s="49"/>
      <c r="L120" s="49"/>
    </row>
    <row r="121" spans="4:12" s="50" customFormat="1" ht="12" customHeight="1" x14ac:dyDescent="0.6">
      <c r="D121" s="30"/>
      <c r="E121" s="49"/>
      <c r="F121" s="49"/>
      <c r="G121" s="49"/>
      <c r="H121" s="49"/>
      <c r="I121" s="49"/>
      <c r="J121" s="49"/>
      <c r="K121" s="49"/>
      <c r="L121" s="49"/>
    </row>
    <row r="122" spans="4:12" s="19" customFormat="1" ht="29.25" customHeight="1" x14ac:dyDescent="0.6">
      <c r="D122" s="28" t="s">
        <v>14</v>
      </c>
      <c r="E122" s="286" t="s">
        <v>50</v>
      </c>
      <c r="F122" s="286"/>
      <c r="G122" s="286"/>
      <c r="H122" s="286"/>
      <c r="I122" s="286"/>
      <c r="J122" s="286"/>
      <c r="K122" s="286"/>
      <c r="L122" s="286"/>
    </row>
    <row r="123" spans="4:12" s="76" customFormat="1" ht="29.25" customHeight="1" x14ac:dyDescent="0.6">
      <c r="D123" s="28"/>
      <c r="E123" s="75"/>
      <c r="F123" s="75"/>
      <c r="G123" s="75"/>
      <c r="H123" s="75"/>
      <c r="I123" s="75"/>
      <c r="J123" s="75"/>
      <c r="K123" s="75"/>
      <c r="L123" s="75"/>
    </row>
    <row r="124" spans="4:12" s="76" customFormat="1" ht="29.25" customHeight="1" x14ac:dyDescent="0.6">
      <c r="D124" s="28"/>
      <c r="E124" s="75"/>
      <c r="F124" s="75"/>
      <c r="G124" s="75"/>
      <c r="H124" s="75"/>
      <c r="I124" s="75"/>
      <c r="J124" s="75"/>
      <c r="K124" s="75"/>
      <c r="L124" s="75"/>
    </row>
    <row r="125" spans="4:12" s="76" customFormat="1" ht="29.25" customHeight="1" x14ac:dyDescent="0.6">
      <c r="D125" s="28"/>
      <c r="E125" s="75"/>
      <c r="F125" s="75"/>
      <c r="G125" s="75"/>
      <c r="H125" s="75"/>
      <c r="I125" s="75"/>
      <c r="J125" s="75"/>
      <c r="K125" s="75"/>
      <c r="L125" s="75"/>
    </row>
    <row r="126" spans="4:12" s="76" customFormat="1" ht="29.25" customHeight="1" x14ac:dyDescent="0.6">
      <c r="D126" s="28"/>
      <c r="E126" s="75"/>
      <c r="F126" s="75"/>
      <c r="G126" s="75"/>
      <c r="H126" s="75"/>
      <c r="I126" s="75"/>
      <c r="J126" s="75"/>
      <c r="K126" s="75"/>
      <c r="L126" s="75"/>
    </row>
    <row r="127" spans="4:12" s="76" customFormat="1" ht="29.25" customHeight="1" x14ac:dyDescent="0.6">
      <c r="D127" s="28"/>
      <c r="E127" s="75"/>
      <c r="F127" s="75"/>
      <c r="G127" s="75"/>
      <c r="H127" s="75"/>
      <c r="I127" s="75"/>
      <c r="J127" s="75"/>
      <c r="K127" s="75"/>
      <c r="L127" s="75"/>
    </row>
    <row r="128" spans="4:12" s="76" customFormat="1" ht="29.25" customHeight="1" x14ac:dyDescent="0.6">
      <c r="D128" s="28"/>
      <c r="E128" s="75"/>
      <c r="F128" s="75"/>
      <c r="G128" s="75"/>
      <c r="H128" s="75"/>
      <c r="I128" s="75"/>
      <c r="J128" s="75"/>
      <c r="K128" s="75"/>
      <c r="L128" s="75"/>
    </row>
    <row r="129" spans="2:17" s="19" customFormat="1" ht="24" customHeight="1" x14ac:dyDescent="0.6">
      <c r="D129" s="30"/>
      <c r="J129" s="32"/>
    </row>
    <row r="130" spans="2:17" s="19" customFormat="1" ht="24" customHeight="1" x14ac:dyDescent="0.6">
      <c r="D130" s="30"/>
    </row>
    <row r="131" spans="2:17" s="19" customFormat="1" ht="24" customHeight="1" x14ac:dyDescent="0.6">
      <c r="D131" s="28" t="s">
        <v>15</v>
      </c>
      <c r="E131" s="294" t="s">
        <v>31</v>
      </c>
      <c r="F131" s="294"/>
      <c r="G131" s="294"/>
      <c r="H131" s="294"/>
      <c r="I131" s="294"/>
      <c r="J131" s="294"/>
      <c r="K131" s="294"/>
      <c r="L131" s="294"/>
      <c r="P131" s="31"/>
      <c r="Q131" s="31"/>
    </row>
    <row r="132" spans="2:17" s="19" customFormat="1" ht="24" customHeight="1" x14ac:dyDescent="0.6">
      <c r="D132" s="28" t="s">
        <v>16</v>
      </c>
      <c r="E132" s="19" t="s">
        <v>32</v>
      </c>
    </row>
    <row r="133" spans="2:17" s="19" customFormat="1" ht="24" customHeight="1" x14ac:dyDescent="0.6">
      <c r="D133" s="28" t="s">
        <v>33</v>
      </c>
      <c r="E133" s="19" t="s">
        <v>37</v>
      </c>
    </row>
    <row r="135" spans="2:17" s="19" customFormat="1" ht="21.75" customHeight="1" x14ac:dyDescent="0.6">
      <c r="B135" s="305" t="s">
        <v>42</v>
      </c>
      <c r="C135" s="305"/>
      <c r="D135" s="306"/>
      <c r="E135" s="306"/>
      <c r="F135" s="306"/>
      <c r="G135" s="306"/>
      <c r="H135" s="306"/>
      <c r="I135" s="306"/>
      <c r="J135" s="306"/>
      <c r="K135" s="306"/>
    </row>
    <row r="136" spans="2:17" ht="54.75" customHeight="1" x14ac:dyDescent="0.55000000000000004">
      <c r="C136" s="286" t="s">
        <v>43</v>
      </c>
      <c r="D136" s="286"/>
      <c r="E136" s="286"/>
      <c r="F136" s="286"/>
      <c r="G136" s="286"/>
      <c r="H136" s="286"/>
      <c r="I136" s="286"/>
      <c r="J136" s="286"/>
      <c r="K136" s="286"/>
      <c r="L136" s="286"/>
    </row>
    <row r="137" spans="2:17" ht="16.5" customHeight="1" x14ac:dyDescent="0.55000000000000004"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2:17" ht="21" customHeight="1" x14ac:dyDescent="0.55000000000000004"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2:17" s="16" customFormat="1" ht="32.25" customHeight="1" x14ac:dyDescent="0.2">
      <c r="B139" s="287" t="s">
        <v>44</v>
      </c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</row>
    <row r="140" spans="2:17" s="33" customFormat="1" ht="32.25" customHeight="1" x14ac:dyDescent="0.2">
      <c r="B140" s="296" t="s">
        <v>38</v>
      </c>
      <c r="C140" s="296"/>
      <c r="D140" s="296"/>
      <c r="E140" s="296"/>
      <c r="F140" s="297" t="s">
        <v>36</v>
      </c>
      <c r="G140" s="297"/>
      <c r="H140" s="297"/>
      <c r="I140" s="297"/>
      <c r="J140" s="298" t="s">
        <v>35</v>
      </c>
      <c r="K140" s="298"/>
      <c r="L140" s="298"/>
    </row>
    <row r="141" spans="2:17" s="19" customFormat="1" ht="18" customHeight="1" x14ac:dyDescent="0.6"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2:17" s="1" customFormat="1" ht="21.75" customHeight="1" x14ac:dyDescent="0.55000000000000004"/>
    <row r="143" spans="2:17" s="1" customFormat="1" ht="21.75" customHeight="1" x14ac:dyDescent="0.55000000000000004"/>
    <row r="144" spans="2:17" s="1" customFormat="1" ht="68.25" customHeight="1" x14ac:dyDescent="0.55000000000000004"/>
    <row r="145" spans="2:16" ht="38.25" customHeight="1" x14ac:dyDescent="0.55000000000000004">
      <c r="B145" s="285" t="s">
        <v>19</v>
      </c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</row>
    <row r="146" spans="2:16" ht="27" customHeight="1" x14ac:dyDescent="0.55000000000000004">
      <c r="B146" s="313" t="s">
        <v>57</v>
      </c>
      <c r="C146" s="313"/>
      <c r="D146" s="313"/>
      <c r="E146" s="313"/>
      <c r="F146" s="313"/>
      <c r="G146" s="313"/>
      <c r="H146" s="313"/>
      <c r="I146" s="313"/>
      <c r="J146" s="313"/>
      <c r="K146" s="313"/>
      <c r="L146" s="313"/>
    </row>
    <row r="147" spans="2:16" ht="36.75" customHeight="1" x14ac:dyDescent="0.55000000000000004">
      <c r="B147" s="309" t="s">
        <v>65</v>
      </c>
      <c r="C147" s="309"/>
      <c r="D147" s="309"/>
      <c r="E147" s="309"/>
      <c r="F147" s="309"/>
      <c r="G147" s="309"/>
      <c r="H147" s="309"/>
      <c r="I147" s="309"/>
      <c r="J147" s="309"/>
      <c r="K147" s="309"/>
      <c r="L147" s="309"/>
    </row>
    <row r="148" spans="2:16" s="35" customFormat="1" ht="15.75" customHeight="1" x14ac:dyDescent="0.45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</row>
    <row r="149" spans="2:16" ht="25.5" customHeight="1" x14ac:dyDescent="0.55000000000000004"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</row>
    <row r="150" spans="2:16" ht="25.5" customHeight="1" x14ac:dyDescent="0.55000000000000004"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</row>
    <row r="151" spans="2:16" ht="25.5" customHeight="1" x14ac:dyDescent="0.55000000000000004"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</row>
    <row r="152" spans="2:16" ht="25.5" customHeight="1" x14ac:dyDescent="0.55000000000000004"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</row>
    <row r="153" spans="2:16" ht="25.5" customHeight="1" x14ac:dyDescent="0.55000000000000004"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</row>
    <row r="154" spans="2:16" ht="25.5" customHeight="1" x14ac:dyDescent="0.55000000000000004"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</row>
    <row r="155" spans="2:16" ht="25.5" customHeight="1" x14ac:dyDescent="0.55000000000000004"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</row>
    <row r="156" spans="2:16" ht="25.5" customHeight="1" x14ac:dyDescent="0.55000000000000004"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</row>
    <row r="157" spans="2:16" s="35" customFormat="1" ht="19.5" customHeight="1" x14ac:dyDescent="0.45"/>
    <row r="158" spans="2:16" s="38" customFormat="1" ht="31.5" customHeight="1" x14ac:dyDescent="1.1000000000000001">
      <c r="B158" s="312" t="str">
        <f>'ReadMe TAP P.1'!$E$10&amp;'ReadMe TAP P.1'!$H$10</f>
        <v>โรงเรียนอนุบาลหัวฝาย</v>
      </c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7"/>
      <c r="N158" s="37"/>
      <c r="O158" s="37"/>
      <c r="P158" s="37"/>
    </row>
    <row r="159" spans="2:16" s="19" customFormat="1" ht="26.25" customHeight="1" x14ac:dyDescent="0.6">
      <c r="B159" s="309" t="str">
        <f>'ReadMe TAP P.1'!$E$14&amp;'ReadMe TAP P.1'!$H$14&amp;"  "&amp;'ReadMe TAP P.1'!$E$15&amp;'ReadMe TAP P.1'!$H$15</f>
        <v>อำเภอเมือง  จังหวัดเชียงราย</v>
      </c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9"/>
      <c r="N159" s="39"/>
      <c r="O159" s="39"/>
      <c r="P159" s="39"/>
    </row>
    <row r="160" spans="2:16" s="19" customFormat="1" ht="28.5" customHeight="1" x14ac:dyDescent="0.6">
      <c r="B160" s="310" t="str">
        <f>'ReadMe TAP P.1'!$E$11&amp;'ReadMe TAP P.1'!$H$11</f>
        <v>สำนักงานเขตพื้นที่การศึกษาประถมศึกษาเชียงราย เขต 1</v>
      </c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23"/>
    </row>
    <row r="161" spans="2:12" s="19" customFormat="1" ht="21.75" customHeight="1" x14ac:dyDescent="0.6"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</row>
    <row r="162" spans="2:12" s="1" customFormat="1" ht="21.75" customHeight="1" x14ac:dyDescent="0.55000000000000004"/>
    <row r="163" spans="2:12" s="1" customFormat="1" ht="38.25" customHeight="1" x14ac:dyDescent="0.55000000000000004"/>
    <row r="164" spans="2:12" ht="45" customHeight="1" x14ac:dyDescent="0.55000000000000004"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</row>
    <row r="165" spans="2:12" ht="33" customHeight="1" x14ac:dyDescent="0.55000000000000004"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</row>
    <row r="166" spans="2:12" ht="36.75" customHeight="1" x14ac:dyDescent="0.55000000000000004"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</row>
    <row r="167" spans="2:12" ht="25.5" customHeight="1" x14ac:dyDescent="0.55000000000000004"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</row>
    <row r="168" spans="2:12" ht="25.5" customHeight="1" x14ac:dyDescent="0.55000000000000004"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</row>
    <row r="169" spans="2:12" ht="25.5" customHeight="1" x14ac:dyDescent="0.55000000000000004"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</row>
    <row r="170" spans="2:12" ht="25.5" customHeight="1" x14ac:dyDescent="0.55000000000000004"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</row>
    <row r="171" spans="2:12" ht="25.5" customHeight="1" x14ac:dyDescent="0.55000000000000004"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</row>
    <row r="172" spans="2:12" ht="25.5" customHeight="1" x14ac:dyDescent="0.55000000000000004"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</row>
    <row r="173" spans="2:12" ht="25.5" customHeight="1" x14ac:dyDescent="0.55000000000000004"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</row>
    <row r="174" spans="2:12" ht="25.5" customHeight="1" x14ac:dyDescent="0.55000000000000004"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</row>
    <row r="175" spans="2:12" ht="30.75" customHeight="1" x14ac:dyDescent="0.55000000000000004"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</row>
    <row r="176" spans="2:12" ht="21" customHeight="1" x14ac:dyDescent="0.55000000000000004"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</row>
    <row r="177" spans="2:16" ht="22.5" customHeight="1" x14ac:dyDescent="0.55000000000000004">
      <c r="B177" s="36"/>
      <c r="L177" s="36"/>
    </row>
    <row r="178" spans="2:16" ht="24" customHeight="1" x14ac:dyDescent="0.85">
      <c r="B178" s="41"/>
      <c r="C178" s="304" t="s">
        <v>22</v>
      </c>
      <c r="D178" s="304"/>
      <c r="E178" s="304"/>
      <c r="F178" s="304"/>
      <c r="G178" s="304"/>
      <c r="H178" s="304"/>
      <c r="I178" s="304"/>
      <c r="J178" s="304"/>
      <c r="K178" s="304"/>
      <c r="L178" s="41"/>
    </row>
    <row r="179" spans="2:16" s="38" customFormat="1" ht="21.75" customHeight="1" x14ac:dyDescent="1.1000000000000001">
      <c r="B179" s="42"/>
      <c r="C179" s="303" t="s">
        <v>66</v>
      </c>
      <c r="D179" s="303"/>
      <c r="E179" s="303"/>
      <c r="F179" s="303"/>
      <c r="G179" s="303"/>
      <c r="H179" s="303"/>
      <c r="I179" s="303"/>
      <c r="J179" s="303"/>
      <c r="K179" s="303"/>
      <c r="L179" s="42"/>
      <c r="M179" s="37"/>
      <c r="N179" s="37"/>
      <c r="O179" s="37"/>
      <c r="P179" s="37"/>
    </row>
    <row r="180" spans="2:16" s="19" customFormat="1" ht="15.75" customHeight="1" x14ac:dyDescent="0.6">
      <c r="B180" s="43"/>
      <c r="C180" s="304"/>
      <c r="D180" s="304"/>
      <c r="E180" s="304"/>
      <c r="F180" s="304"/>
      <c r="G180" s="304"/>
      <c r="H180" s="304"/>
      <c r="I180" s="304"/>
      <c r="J180" s="304"/>
      <c r="K180" s="304"/>
      <c r="L180" s="43"/>
      <c r="M180" s="39"/>
      <c r="N180" s="39"/>
      <c r="O180" s="39"/>
      <c r="P180" s="39"/>
    </row>
    <row r="181" spans="2:16" s="19" customFormat="1" ht="33.75" customHeight="1" x14ac:dyDescent="0.6"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23"/>
    </row>
    <row r="182" spans="2:16" s="19" customFormat="1" ht="21.75" customHeight="1" x14ac:dyDescent="0.6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</row>
  </sheetData>
  <mergeCells count="59">
    <mergeCell ref="C179:K179"/>
    <mergeCell ref="C180:K180"/>
    <mergeCell ref="C136:L136"/>
    <mergeCell ref="B135:C135"/>
    <mergeCell ref="D135:K135"/>
    <mergeCell ref="B166:L166"/>
    <mergeCell ref="B165:L165"/>
    <mergeCell ref="B159:L159"/>
    <mergeCell ref="B160:L160"/>
    <mergeCell ref="B164:L164"/>
    <mergeCell ref="C178:K178"/>
    <mergeCell ref="B158:L158"/>
    <mergeCell ref="B139:L139"/>
    <mergeCell ref="B146:L146"/>
    <mergeCell ref="B147:L147"/>
    <mergeCell ref="E31:L31"/>
    <mergeCell ref="E33:L33"/>
    <mergeCell ref="B140:E140"/>
    <mergeCell ref="F140:I140"/>
    <mergeCell ref="J140:L140"/>
    <mergeCell ref="E36:L37"/>
    <mergeCell ref="E39:L39"/>
    <mergeCell ref="E41:L41"/>
    <mergeCell ref="E43:L43"/>
    <mergeCell ref="E50:L51"/>
    <mergeCell ref="E131:L131"/>
    <mergeCell ref="B72:L72"/>
    <mergeCell ref="C105:L105"/>
    <mergeCell ref="E11:G11"/>
    <mergeCell ref="H11:J11"/>
    <mergeCell ref="E12:G12"/>
    <mergeCell ref="H12:J12"/>
    <mergeCell ref="B145:L145"/>
    <mergeCell ref="E122:L122"/>
    <mergeCell ref="E45:L45"/>
    <mergeCell ref="D27:L27"/>
    <mergeCell ref="E14:G14"/>
    <mergeCell ref="H14:J14"/>
    <mergeCell ref="B19:L19"/>
    <mergeCell ref="B20:E20"/>
    <mergeCell ref="F20:I20"/>
    <mergeCell ref="J20:L20"/>
    <mergeCell ref="B23:L23"/>
    <mergeCell ref="D29:L29"/>
    <mergeCell ref="B1:L1"/>
    <mergeCell ref="B3:L3"/>
    <mergeCell ref="B4:L4"/>
    <mergeCell ref="B5:L5"/>
    <mergeCell ref="E10:G10"/>
    <mergeCell ref="H10:J10"/>
    <mergeCell ref="B2:L2"/>
    <mergeCell ref="E13:G13"/>
    <mergeCell ref="H13:J13"/>
    <mergeCell ref="B24:L24"/>
    <mergeCell ref="B25:L25"/>
    <mergeCell ref="B26:L26"/>
    <mergeCell ref="E15:G15"/>
    <mergeCell ref="H15:J15"/>
    <mergeCell ref="B17:L17"/>
  </mergeCells>
  <hyperlinks>
    <hyperlink ref="B20:E20" r:id="rId1" display="e-Mail : swbangngirn@esdc.go.th"/>
    <hyperlink ref="F20:I20" r:id="rId2" display=" Facebook : Suwit Bangngirn "/>
    <hyperlink ref="J20:L20" r:id="rId3" display="LineID : suwit_bangngirn"/>
    <hyperlink ref="B140:E140" r:id="rId4" display="e-Mail : swbangngirn@esdc.go.th"/>
    <hyperlink ref="F140:I140" r:id="rId5" display=" Facebook : Suwit Bangngirn "/>
    <hyperlink ref="J140:L140" r:id="rId6" display="LineID : suwit_bangngirn"/>
    <hyperlink ref="B17:L17" r:id="rId7" display="*** ใช้ฟอนต์ TH Sarabun NEW  เท่านั้น  เพราะจะทำให้การแสดงผลทางจอภาพถูกต้องสมบูรณ์ (ไม่ล้นหน้า/ไม่ทับซ้อนกัน) ***"/>
  </hyperlinks>
  <pageMargins left="0.75" right="0.75" top="0.55000000000000004" bottom="0.25" header="0.31496062992126" footer="0.31496062992126"/>
  <pageSetup paperSize="9" orientation="landscape" horizontalDpi="4294967294" r:id="rId8"/>
  <rowBreaks count="7" manualBreakCount="7">
    <brk id="21" max="16383" man="1"/>
    <brk id="48" max="16383" man="1"/>
    <brk id="71" max="16383" man="1"/>
    <brk id="84" max="16383" man="1"/>
    <brk id="121" max="16383" man="1"/>
    <brk id="120" max="16383" man="1"/>
    <brk id="141" max="16383" man="1"/>
  </rowBreaks>
  <drawing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3"/>
  <sheetViews>
    <sheetView zoomScale="90" zoomScaleNormal="90" workbookViewId="0">
      <selection activeCell="F7" sqref="F7"/>
    </sheetView>
  </sheetViews>
  <sheetFormatPr defaultRowHeight="24" x14ac:dyDescent="0.55000000000000004"/>
  <cols>
    <col min="1" max="1" width="2.140625" style="69" customWidth="1"/>
    <col min="2" max="2" width="41.28515625" style="69" customWidth="1"/>
    <col min="3" max="3" width="16.140625" style="69" customWidth="1"/>
    <col min="4" max="6" width="12.85546875" style="69" customWidth="1"/>
    <col min="7" max="7" width="4.5703125" style="205" customWidth="1"/>
    <col min="8" max="8" width="12.85546875" style="71" customWidth="1"/>
    <col min="9" max="10" width="12.85546875" style="69" customWidth="1"/>
    <col min="11" max="11" width="1.85546875" style="69" customWidth="1"/>
    <col min="12" max="223" width="8.85546875" style="69"/>
    <col min="224" max="224" width="41.85546875" style="69" customWidth="1"/>
    <col min="225" max="225" width="7.5703125" style="69" customWidth="1"/>
    <col min="226" max="228" width="6.42578125" style="69" customWidth="1"/>
    <col min="229" max="229" width="8.5703125" style="69" customWidth="1"/>
    <col min="230" max="230" width="8.85546875" style="69"/>
    <col min="231" max="231" width="8.5703125" style="69" customWidth="1"/>
    <col min="232" max="232" width="10.85546875" style="69" customWidth="1"/>
    <col min="233" max="236" width="7.5703125" style="69" customWidth="1"/>
    <col min="237" max="479" width="8.85546875" style="69"/>
    <col min="480" max="480" width="41.85546875" style="69" customWidth="1"/>
    <col min="481" max="481" width="7.5703125" style="69" customWidth="1"/>
    <col min="482" max="484" width="6.42578125" style="69" customWidth="1"/>
    <col min="485" max="485" width="8.5703125" style="69" customWidth="1"/>
    <col min="486" max="486" width="8.85546875" style="69"/>
    <col min="487" max="487" width="8.5703125" style="69" customWidth="1"/>
    <col min="488" max="488" width="10.85546875" style="69" customWidth="1"/>
    <col min="489" max="492" width="7.5703125" style="69" customWidth="1"/>
    <col min="493" max="735" width="8.85546875" style="69"/>
    <col min="736" max="736" width="41.85546875" style="69" customWidth="1"/>
    <col min="737" max="737" width="7.5703125" style="69" customWidth="1"/>
    <col min="738" max="740" width="6.42578125" style="69" customWidth="1"/>
    <col min="741" max="741" width="8.5703125" style="69" customWidth="1"/>
    <col min="742" max="742" width="8.85546875" style="69"/>
    <col min="743" max="743" width="8.5703125" style="69" customWidth="1"/>
    <col min="744" max="744" width="10.85546875" style="69" customWidth="1"/>
    <col min="745" max="748" width="7.5703125" style="69" customWidth="1"/>
    <col min="749" max="991" width="8.85546875" style="69"/>
    <col min="992" max="992" width="41.85546875" style="69" customWidth="1"/>
    <col min="993" max="993" width="7.5703125" style="69" customWidth="1"/>
    <col min="994" max="996" width="6.42578125" style="69" customWidth="1"/>
    <col min="997" max="997" width="8.5703125" style="69" customWidth="1"/>
    <col min="998" max="998" width="8.85546875" style="69"/>
    <col min="999" max="999" width="8.5703125" style="69" customWidth="1"/>
    <col min="1000" max="1000" width="10.85546875" style="69" customWidth="1"/>
    <col min="1001" max="1004" width="7.5703125" style="69" customWidth="1"/>
    <col min="1005" max="1247" width="8.85546875" style="69"/>
    <col min="1248" max="1248" width="41.85546875" style="69" customWidth="1"/>
    <col min="1249" max="1249" width="7.5703125" style="69" customWidth="1"/>
    <col min="1250" max="1252" width="6.42578125" style="69" customWidth="1"/>
    <col min="1253" max="1253" width="8.5703125" style="69" customWidth="1"/>
    <col min="1254" max="1254" width="8.85546875" style="69"/>
    <col min="1255" max="1255" width="8.5703125" style="69" customWidth="1"/>
    <col min="1256" max="1256" width="10.85546875" style="69" customWidth="1"/>
    <col min="1257" max="1260" width="7.5703125" style="69" customWidth="1"/>
    <col min="1261" max="1503" width="8.85546875" style="69"/>
    <col min="1504" max="1504" width="41.85546875" style="69" customWidth="1"/>
    <col min="1505" max="1505" width="7.5703125" style="69" customWidth="1"/>
    <col min="1506" max="1508" width="6.42578125" style="69" customWidth="1"/>
    <col min="1509" max="1509" width="8.5703125" style="69" customWidth="1"/>
    <col min="1510" max="1510" width="8.85546875" style="69"/>
    <col min="1511" max="1511" width="8.5703125" style="69" customWidth="1"/>
    <col min="1512" max="1512" width="10.85546875" style="69" customWidth="1"/>
    <col min="1513" max="1516" width="7.5703125" style="69" customWidth="1"/>
    <col min="1517" max="1759" width="8.85546875" style="69"/>
    <col min="1760" max="1760" width="41.85546875" style="69" customWidth="1"/>
    <col min="1761" max="1761" width="7.5703125" style="69" customWidth="1"/>
    <col min="1762" max="1764" width="6.42578125" style="69" customWidth="1"/>
    <col min="1765" max="1765" width="8.5703125" style="69" customWidth="1"/>
    <col min="1766" max="1766" width="8.85546875" style="69"/>
    <col min="1767" max="1767" width="8.5703125" style="69" customWidth="1"/>
    <col min="1768" max="1768" width="10.85546875" style="69" customWidth="1"/>
    <col min="1769" max="1772" width="7.5703125" style="69" customWidth="1"/>
    <col min="1773" max="2015" width="8.85546875" style="69"/>
    <col min="2016" max="2016" width="41.85546875" style="69" customWidth="1"/>
    <col min="2017" max="2017" width="7.5703125" style="69" customWidth="1"/>
    <col min="2018" max="2020" width="6.42578125" style="69" customWidth="1"/>
    <col min="2021" max="2021" width="8.5703125" style="69" customWidth="1"/>
    <col min="2022" max="2022" width="8.85546875" style="69"/>
    <col min="2023" max="2023" width="8.5703125" style="69" customWidth="1"/>
    <col min="2024" max="2024" width="10.85546875" style="69" customWidth="1"/>
    <col min="2025" max="2028" width="7.5703125" style="69" customWidth="1"/>
    <col min="2029" max="2271" width="8.85546875" style="69"/>
    <col min="2272" max="2272" width="41.85546875" style="69" customWidth="1"/>
    <col min="2273" max="2273" width="7.5703125" style="69" customWidth="1"/>
    <col min="2274" max="2276" width="6.42578125" style="69" customWidth="1"/>
    <col min="2277" max="2277" width="8.5703125" style="69" customWidth="1"/>
    <col min="2278" max="2278" width="8.85546875" style="69"/>
    <col min="2279" max="2279" width="8.5703125" style="69" customWidth="1"/>
    <col min="2280" max="2280" width="10.85546875" style="69" customWidth="1"/>
    <col min="2281" max="2284" width="7.5703125" style="69" customWidth="1"/>
    <col min="2285" max="2527" width="8.85546875" style="69"/>
    <col min="2528" max="2528" width="41.85546875" style="69" customWidth="1"/>
    <col min="2529" max="2529" width="7.5703125" style="69" customWidth="1"/>
    <col min="2530" max="2532" width="6.42578125" style="69" customWidth="1"/>
    <col min="2533" max="2533" width="8.5703125" style="69" customWidth="1"/>
    <col min="2534" max="2534" width="8.85546875" style="69"/>
    <col min="2535" max="2535" width="8.5703125" style="69" customWidth="1"/>
    <col min="2536" max="2536" width="10.85546875" style="69" customWidth="1"/>
    <col min="2537" max="2540" width="7.5703125" style="69" customWidth="1"/>
    <col min="2541" max="2783" width="8.85546875" style="69"/>
    <col min="2784" max="2784" width="41.85546875" style="69" customWidth="1"/>
    <col min="2785" max="2785" width="7.5703125" style="69" customWidth="1"/>
    <col min="2786" max="2788" width="6.42578125" style="69" customWidth="1"/>
    <col min="2789" max="2789" width="8.5703125" style="69" customWidth="1"/>
    <col min="2790" max="2790" width="8.85546875" style="69"/>
    <col min="2791" max="2791" width="8.5703125" style="69" customWidth="1"/>
    <col min="2792" max="2792" width="10.85546875" style="69" customWidth="1"/>
    <col min="2793" max="2796" width="7.5703125" style="69" customWidth="1"/>
    <col min="2797" max="3039" width="8.85546875" style="69"/>
    <col min="3040" max="3040" width="41.85546875" style="69" customWidth="1"/>
    <col min="3041" max="3041" width="7.5703125" style="69" customWidth="1"/>
    <col min="3042" max="3044" width="6.42578125" style="69" customWidth="1"/>
    <col min="3045" max="3045" width="8.5703125" style="69" customWidth="1"/>
    <col min="3046" max="3046" width="8.85546875" style="69"/>
    <col min="3047" max="3047" width="8.5703125" style="69" customWidth="1"/>
    <col min="3048" max="3048" width="10.85546875" style="69" customWidth="1"/>
    <col min="3049" max="3052" width="7.5703125" style="69" customWidth="1"/>
    <col min="3053" max="3295" width="8.85546875" style="69"/>
    <col min="3296" max="3296" width="41.85546875" style="69" customWidth="1"/>
    <col min="3297" max="3297" width="7.5703125" style="69" customWidth="1"/>
    <col min="3298" max="3300" width="6.42578125" style="69" customWidth="1"/>
    <col min="3301" max="3301" width="8.5703125" style="69" customWidth="1"/>
    <col min="3302" max="3302" width="8.85546875" style="69"/>
    <col min="3303" max="3303" width="8.5703125" style="69" customWidth="1"/>
    <col min="3304" max="3304" width="10.85546875" style="69" customWidth="1"/>
    <col min="3305" max="3308" width="7.5703125" style="69" customWidth="1"/>
    <col min="3309" max="3551" width="8.85546875" style="69"/>
    <col min="3552" max="3552" width="41.85546875" style="69" customWidth="1"/>
    <col min="3553" max="3553" width="7.5703125" style="69" customWidth="1"/>
    <col min="3554" max="3556" width="6.42578125" style="69" customWidth="1"/>
    <col min="3557" max="3557" width="8.5703125" style="69" customWidth="1"/>
    <col min="3558" max="3558" width="8.85546875" style="69"/>
    <col min="3559" max="3559" width="8.5703125" style="69" customWidth="1"/>
    <col min="3560" max="3560" width="10.85546875" style="69" customWidth="1"/>
    <col min="3561" max="3564" width="7.5703125" style="69" customWidth="1"/>
    <col min="3565" max="3807" width="8.85546875" style="69"/>
    <col min="3808" max="3808" width="41.85546875" style="69" customWidth="1"/>
    <col min="3809" max="3809" width="7.5703125" style="69" customWidth="1"/>
    <col min="3810" max="3812" width="6.42578125" style="69" customWidth="1"/>
    <col min="3813" max="3813" width="8.5703125" style="69" customWidth="1"/>
    <col min="3814" max="3814" width="8.85546875" style="69"/>
    <col min="3815" max="3815" width="8.5703125" style="69" customWidth="1"/>
    <col min="3816" max="3816" width="10.85546875" style="69" customWidth="1"/>
    <col min="3817" max="3820" width="7.5703125" style="69" customWidth="1"/>
    <col min="3821" max="4063" width="8.85546875" style="69"/>
    <col min="4064" max="4064" width="41.85546875" style="69" customWidth="1"/>
    <col min="4065" max="4065" width="7.5703125" style="69" customWidth="1"/>
    <col min="4066" max="4068" width="6.42578125" style="69" customWidth="1"/>
    <col min="4069" max="4069" width="8.5703125" style="69" customWidth="1"/>
    <col min="4070" max="4070" width="8.85546875" style="69"/>
    <col min="4071" max="4071" width="8.5703125" style="69" customWidth="1"/>
    <col min="4072" max="4072" width="10.85546875" style="69" customWidth="1"/>
    <col min="4073" max="4076" width="7.5703125" style="69" customWidth="1"/>
    <col min="4077" max="4319" width="8.85546875" style="69"/>
    <col min="4320" max="4320" width="41.85546875" style="69" customWidth="1"/>
    <col min="4321" max="4321" width="7.5703125" style="69" customWidth="1"/>
    <col min="4322" max="4324" width="6.42578125" style="69" customWidth="1"/>
    <col min="4325" max="4325" width="8.5703125" style="69" customWidth="1"/>
    <col min="4326" max="4326" width="8.85546875" style="69"/>
    <col min="4327" max="4327" width="8.5703125" style="69" customWidth="1"/>
    <col min="4328" max="4328" width="10.85546875" style="69" customWidth="1"/>
    <col min="4329" max="4332" width="7.5703125" style="69" customWidth="1"/>
    <col min="4333" max="4575" width="8.85546875" style="69"/>
    <col min="4576" max="4576" width="41.85546875" style="69" customWidth="1"/>
    <col min="4577" max="4577" width="7.5703125" style="69" customWidth="1"/>
    <col min="4578" max="4580" width="6.42578125" style="69" customWidth="1"/>
    <col min="4581" max="4581" width="8.5703125" style="69" customWidth="1"/>
    <col min="4582" max="4582" width="8.85546875" style="69"/>
    <col min="4583" max="4583" width="8.5703125" style="69" customWidth="1"/>
    <col min="4584" max="4584" width="10.85546875" style="69" customWidth="1"/>
    <col min="4585" max="4588" width="7.5703125" style="69" customWidth="1"/>
    <col min="4589" max="4831" width="8.85546875" style="69"/>
    <col min="4832" max="4832" width="41.85546875" style="69" customWidth="1"/>
    <col min="4833" max="4833" width="7.5703125" style="69" customWidth="1"/>
    <col min="4834" max="4836" width="6.42578125" style="69" customWidth="1"/>
    <col min="4837" max="4837" width="8.5703125" style="69" customWidth="1"/>
    <col min="4838" max="4838" width="8.85546875" style="69"/>
    <col min="4839" max="4839" width="8.5703125" style="69" customWidth="1"/>
    <col min="4840" max="4840" width="10.85546875" style="69" customWidth="1"/>
    <col min="4841" max="4844" width="7.5703125" style="69" customWidth="1"/>
    <col min="4845" max="5087" width="8.85546875" style="69"/>
    <col min="5088" max="5088" width="41.85546875" style="69" customWidth="1"/>
    <col min="5089" max="5089" width="7.5703125" style="69" customWidth="1"/>
    <col min="5090" max="5092" width="6.42578125" style="69" customWidth="1"/>
    <col min="5093" max="5093" width="8.5703125" style="69" customWidth="1"/>
    <col min="5094" max="5094" width="8.85546875" style="69"/>
    <col min="5095" max="5095" width="8.5703125" style="69" customWidth="1"/>
    <col min="5096" max="5096" width="10.85546875" style="69" customWidth="1"/>
    <col min="5097" max="5100" width="7.5703125" style="69" customWidth="1"/>
    <col min="5101" max="5343" width="8.85546875" style="69"/>
    <col min="5344" max="5344" width="41.85546875" style="69" customWidth="1"/>
    <col min="5345" max="5345" width="7.5703125" style="69" customWidth="1"/>
    <col min="5346" max="5348" width="6.42578125" style="69" customWidth="1"/>
    <col min="5349" max="5349" width="8.5703125" style="69" customWidth="1"/>
    <col min="5350" max="5350" width="8.85546875" style="69"/>
    <col min="5351" max="5351" width="8.5703125" style="69" customWidth="1"/>
    <col min="5352" max="5352" width="10.85546875" style="69" customWidth="1"/>
    <col min="5353" max="5356" width="7.5703125" style="69" customWidth="1"/>
    <col min="5357" max="5599" width="8.85546875" style="69"/>
    <col min="5600" max="5600" width="41.85546875" style="69" customWidth="1"/>
    <col min="5601" max="5601" width="7.5703125" style="69" customWidth="1"/>
    <col min="5602" max="5604" width="6.42578125" style="69" customWidth="1"/>
    <col min="5605" max="5605" width="8.5703125" style="69" customWidth="1"/>
    <col min="5606" max="5606" width="8.85546875" style="69"/>
    <col min="5607" max="5607" width="8.5703125" style="69" customWidth="1"/>
    <col min="5608" max="5608" width="10.85546875" style="69" customWidth="1"/>
    <col min="5609" max="5612" width="7.5703125" style="69" customWidth="1"/>
    <col min="5613" max="5855" width="8.85546875" style="69"/>
    <col min="5856" max="5856" width="41.85546875" style="69" customWidth="1"/>
    <col min="5857" max="5857" width="7.5703125" style="69" customWidth="1"/>
    <col min="5858" max="5860" width="6.42578125" style="69" customWidth="1"/>
    <col min="5861" max="5861" width="8.5703125" style="69" customWidth="1"/>
    <col min="5862" max="5862" width="8.85546875" style="69"/>
    <col min="5863" max="5863" width="8.5703125" style="69" customWidth="1"/>
    <col min="5864" max="5864" width="10.85546875" style="69" customWidth="1"/>
    <col min="5865" max="5868" width="7.5703125" style="69" customWidth="1"/>
    <col min="5869" max="6111" width="8.85546875" style="69"/>
    <col min="6112" max="6112" width="41.85546875" style="69" customWidth="1"/>
    <col min="6113" max="6113" width="7.5703125" style="69" customWidth="1"/>
    <col min="6114" max="6116" width="6.42578125" style="69" customWidth="1"/>
    <col min="6117" max="6117" width="8.5703125" style="69" customWidth="1"/>
    <col min="6118" max="6118" width="8.85546875" style="69"/>
    <col min="6119" max="6119" width="8.5703125" style="69" customWidth="1"/>
    <col min="6120" max="6120" width="10.85546875" style="69" customWidth="1"/>
    <col min="6121" max="6124" width="7.5703125" style="69" customWidth="1"/>
    <col min="6125" max="6367" width="8.85546875" style="69"/>
    <col min="6368" max="6368" width="41.85546875" style="69" customWidth="1"/>
    <col min="6369" max="6369" width="7.5703125" style="69" customWidth="1"/>
    <col min="6370" max="6372" width="6.42578125" style="69" customWidth="1"/>
    <col min="6373" max="6373" width="8.5703125" style="69" customWidth="1"/>
    <col min="6374" max="6374" width="8.85546875" style="69"/>
    <col min="6375" max="6375" width="8.5703125" style="69" customWidth="1"/>
    <col min="6376" max="6376" width="10.85546875" style="69" customWidth="1"/>
    <col min="6377" max="6380" width="7.5703125" style="69" customWidth="1"/>
    <col min="6381" max="6623" width="8.85546875" style="69"/>
    <col min="6624" max="6624" width="41.85546875" style="69" customWidth="1"/>
    <col min="6625" max="6625" width="7.5703125" style="69" customWidth="1"/>
    <col min="6626" max="6628" width="6.42578125" style="69" customWidth="1"/>
    <col min="6629" max="6629" width="8.5703125" style="69" customWidth="1"/>
    <col min="6630" max="6630" width="8.85546875" style="69"/>
    <col min="6631" max="6631" width="8.5703125" style="69" customWidth="1"/>
    <col min="6632" max="6632" width="10.85546875" style="69" customWidth="1"/>
    <col min="6633" max="6636" width="7.5703125" style="69" customWidth="1"/>
    <col min="6637" max="6879" width="8.85546875" style="69"/>
    <col min="6880" max="6880" width="41.85546875" style="69" customWidth="1"/>
    <col min="6881" max="6881" width="7.5703125" style="69" customWidth="1"/>
    <col min="6882" max="6884" width="6.42578125" style="69" customWidth="1"/>
    <col min="6885" max="6885" width="8.5703125" style="69" customWidth="1"/>
    <col min="6886" max="6886" width="8.85546875" style="69"/>
    <col min="6887" max="6887" width="8.5703125" style="69" customWidth="1"/>
    <col min="6888" max="6888" width="10.85546875" style="69" customWidth="1"/>
    <col min="6889" max="6892" width="7.5703125" style="69" customWidth="1"/>
    <col min="6893" max="7135" width="8.85546875" style="69"/>
    <col min="7136" max="7136" width="41.85546875" style="69" customWidth="1"/>
    <col min="7137" max="7137" width="7.5703125" style="69" customWidth="1"/>
    <col min="7138" max="7140" width="6.42578125" style="69" customWidth="1"/>
    <col min="7141" max="7141" width="8.5703125" style="69" customWidth="1"/>
    <col min="7142" max="7142" width="8.85546875" style="69"/>
    <col min="7143" max="7143" width="8.5703125" style="69" customWidth="1"/>
    <col min="7144" max="7144" width="10.85546875" style="69" customWidth="1"/>
    <col min="7145" max="7148" width="7.5703125" style="69" customWidth="1"/>
    <col min="7149" max="7391" width="8.85546875" style="69"/>
    <col min="7392" max="7392" width="41.85546875" style="69" customWidth="1"/>
    <col min="7393" max="7393" width="7.5703125" style="69" customWidth="1"/>
    <col min="7394" max="7396" width="6.42578125" style="69" customWidth="1"/>
    <col min="7397" max="7397" width="8.5703125" style="69" customWidth="1"/>
    <col min="7398" max="7398" width="8.85546875" style="69"/>
    <col min="7399" max="7399" width="8.5703125" style="69" customWidth="1"/>
    <col min="7400" max="7400" width="10.85546875" style="69" customWidth="1"/>
    <col min="7401" max="7404" width="7.5703125" style="69" customWidth="1"/>
    <col min="7405" max="7647" width="8.85546875" style="69"/>
    <col min="7648" max="7648" width="41.85546875" style="69" customWidth="1"/>
    <col min="7649" max="7649" width="7.5703125" style="69" customWidth="1"/>
    <col min="7650" max="7652" width="6.42578125" style="69" customWidth="1"/>
    <col min="7653" max="7653" width="8.5703125" style="69" customWidth="1"/>
    <col min="7654" max="7654" width="8.85546875" style="69"/>
    <col min="7655" max="7655" width="8.5703125" style="69" customWidth="1"/>
    <col min="7656" max="7656" width="10.85546875" style="69" customWidth="1"/>
    <col min="7657" max="7660" width="7.5703125" style="69" customWidth="1"/>
    <col min="7661" max="7903" width="8.85546875" style="69"/>
    <col min="7904" max="7904" width="41.85546875" style="69" customWidth="1"/>
    <col min="7905" max="7905" width="7.5703125" style="69" customWidth="1"/>
    <col min="7906" max="7908" width="6.42578125" style="69" customWidth="1"/>
    <col min="7909" max="7909" width="8.5703125" style="69" customWidth="1"/>
    <col min="7910" max="7910" width="8.85546875" style="69"/>
    <col min="7911" max="7911" width="8.5703125" style="69" customWidth="1"/>
    <col min="7912" max="7912" width="10.85546875" style="69" customWidth="1"/>
    <col min="7913" max="7916" width="7.5703125" style="69" customWidth="1"/>
    <col min="7917" max="8159" width="8.85546875" style="69"/>
    <col min="8160" max="8160" width="41.85546875" style="69" customWidth="1"/>
    <col min="8161" max="8161" width="7.5703125" style="69" customWidth="1"/>
    <col min="8162" max="8164" width="6.42578125" style="69" customWidth="1"/>
    <col min="8165" max="8165" width="8.5703125" style="69" customWidth="1"/>
    <col min="8166" max="8166" width="8.85546875" style="69"/>
    <col min="8167" max="8167" width="8.5703125" style="69" customWidth="1"/>
    <col min="8168" max="8168" width="10.85546875" style="69" customWidth="1"/>
    <col min="8169" max="8172" width="7.5703125" style="69" customWidth="1"/>
    <col min="8173" max="8415" width="8.85546875" style="69"/>
    <col min="8416" max="8416" width="41.85546875" style="69" customWidth="1"/>
    <col min="8417" max="8417" width="7.5703125" style="69" customWidth="1"/>
    <col min="8418" max="8420" width="6.42578125" style="69" customWidth="1"/>
    <col min="8421" max="8421" width="8.5703125" style="69" customWidth="1"/>
    <col min="8422" max="8422" width="8.85546875" style="69"/>
    <col min="8423" max="8423" width="8.5703125" style="69" customWidth="1"/>
    <col min="8424" max="8424" width="10.85546875" style="69" customWidth="1"/>
    <col min="8425" max="8428" width="7.5703125" style="69" customWidth="1"/>
    <col min="8429" max="8671" width="8.85546875" style="69"/>
    <col min="8672" max="8672" width="41.85546875" style="69" customWidth="1"/>
    <col min="8673" max="8673" width="7.5703125" style="69" customWidth="1"/>
    <col min="8674" max="8676" width="6.42578125" style="69" customWidth="1"/>
    <col min="8677" max="8677" width="8.5703125" style="69" customWidth="1"/>
    <col min="8678" max="8678" width="8.85546875" style="69"/>
    <col min="8679" max="8679" width="8.5703125" style="69" customWidth="1"/>
    <col min="8680" max="8680" width="10.85546875" style="69" customWidth="1"/>
    <col min="8681" max="8684" width="7.5703125" style="69" customWidth="1"/>
    <col min="8685" max="8927" width="8.85546875" style="69"/>
    <col min="8928" max="8928" width="41.85546875" style="69" customWidth="1"/>
    <col min="8929" max="8929" width="7.5703125" style="69" customWidth="1"/>
    <col min="8930" max="8932" width="6.42578125" style="69" customWidth="1"/>
    <col min="8933" max="8933" width="8.5703125" style="69" customWidth="1"/>
    <col min="8934" max="8934" width="8.85546875" style="69"/>
    <col min="8935" max="8935" width="8.5703125" style="69" customWidth="1"/>
    <col min="8936" max="8936" width="10.85546875" style="69" customWidth="1"/>
    <col min="8937" max="8940" width="7.5703125" style="69" customWidth="1"/>
    <col min="8941" max="9183" width="8.85546875" style="69"/>
    <col min="9184" max="9184" width="41.85546875" style="69" customWidth="1"/>
    <col min="9185" max="9185" width="7.5703125" style="69" customWidth="1"/>
    <col min="9186" max="9188" width="6.42578125" style="69" customWidth="1"/>
    <col min="9189" max="9189" width="8.5703125" style="69" customWidth="1"/>
    <col min="9190" max="9190" width="8.85546875" style="69"/>
    <col min="9191" max="9191" width="8.5703125" style="69" customWidth="1"/>
    <col min="9192" max="9192" width="10.85546875" style="69" customWidth="1"/>
    <col min="9193" max="9196" width="7.5703125" style="69" customWidth="1"/>
    <col min="9197" max="9439" width="8.85546875" style="69"/>
    <col min="9440" max="9440" width="41.85546875" style="69" customWidth="1"/>
    <col min="9441" max="9441" width="7.5703125" style="69" customWidth="1"/>
    <col min="9442" max="9444" width="6.42578125" style="69" customWidth="1"/>
    <col min="9445" max="9445" width="8.5703125" style="69" customWidth="1"/>
    <col min="9446" max="9446" width="8.85546875" style="69"/>
    <col min="9447" max="9447" width="8.5703125" style="69" customWidth="1"/>
    <col min="9448" max="9448" width="10.85546875" style="69" customWidth="1"/>
    <col min="9449" max="9452" width="7.5703125" style="69" customWidth="1"/>
    <col min="9453" max="9695" width="8.85546875" style="69"/>
    <col min="9696" max="9696" width="41.85546875" style="69" customWidth="1"/>
    <col min="9697" max="9697" width="7.5703125" style="69" customWidth="1"/>
    <col min="9698" max="9700" width="6.42578125" style="69" customWidth="1"/>
    <col min="9701" max="9701" width="8.5703125" style="69" customWidth="1"/>
    <col min="9702" max="9702" width="8.85546875" style="69"/>
    <col min="9703" max="9703" width="8.5703125" style="69" customWidth="1"/>
    <col min="9704" max="9704" width="10.85546875" style="69" customWidth="1"/>
    <col min="9705" max="9708" width="7.5703125" style="69" customWidth="1"/>
    <col min="9709" max="9951" width="8.85546875" style="69"/>
    <col min="9952" max="9952" width="41.85546875" style="69" customWidth="1"/>
    <col min="9953" max="9953" width="7.5703125" style="69" customWidth="1"/>
    <col min="9954" max="9956" width="6.42578125" style="69" customWidth="1"/>
    <col min="9957" max="9957" width="8.5703125" style="69" customWidth="1"/>
    <col min="9958" max="9958" width="8.85546875" style="69"/>
    <col min="9959" max="9959" width="8.5703125" style="69" customWidth="1"/>
    <col min="9960" max="9960" width="10.85546875" style="69" customWidth="1"/>
    <col min="9961" max="9964" width="7.5703125" style="69" customWidth="1"/>
    <col min="9965" max="10207" width="8.85546875" style="69"/>
    <col min="10208" max="10208" width="41.85546875" style="69" customWidth="1"/>
    <col min="10209" max="10209" width="7.5703125" style="69" customWidth="1"/>
    <col min="10210" max="10212" width="6.42578125" style="69" customWidth="1"/>
    <col min="10213" max="10213" width="8.5703125" style="69" customWidth="1"/>
    <col min="10214" max="10214" width="8.85546875" style="69"/>
    <col min="10215" max="10215" width="8.5703125" style="69" customWidth="1"/>
    <col min="10216" max="10216" width="10.85546875" style="69" customWidth="1"/>
    <col min="10217" max="10220" width="7.5703125" style="69" customWidth="1"/>
    <col min="10221" max="10463" width="8.85546875" style="69"/>
    <col min="10464" max="10464" width="41.85546875" style="69" customWidth="1"/>
    <col min="10465" max="10465" width="7.5703125" style="69" customWidth="1"/>
    <col min="10466" max="10468" width="6.42578125" style="69" customWidth="1"/>
    <col min="10469" max="10469" width="8.5703125" style="69" customWidth="1"/>
    <col min="10470" max="10470" width="8.85546875" style="69"/>
    <col min="10471" max="10471" width="8.5703125" style="69" customWidth="1"/>
    <col min="10472" max="10472" width="10.85546875" style="69" customWidth="1"/>
    <col min="10473" max="10476" width="7.5703125" style="69" customWidth="1"/>
    <col min="10477" max="10719" width="8.85546875" style="69"/>
    <col min="10720" max="10720" width="41.85546875" style="69" customWidth="1"/>
    <col min="10721" max="10721" width="7.5703125" style="69" customWidth="1"/>
    <col min="10722" max="10724" width="6.42578125" style="69" customWidth="1"/>
    <col min="10725" max="10725" width="8.5703125" style="69" customWidth="1"/>
    <col min="10726" max="10726" width="8.85546875" style="69"/>
    <col min="10727" max="10727" width="8.5703125" style="69" customWidth="1"/>
    <col min="10728" max="10728" width="10.85546875" style="69" customWidth="1"/>
    <col min="10729" max="10732" width="7.5703125" style="69" customWidth="1"/>
    <col min="10733" max="10975" width="8.85546875" style="69"/>
    <col min="10976" max="10976" width="41.85546875" style="69" customWidth="1"/>
    <col min="10977" max="10977" width="7.5703125" style="69" customWidth="1"/>
    <col min="10978" max="10980" width="6.42578125" style="69" customWidth="1"/>
    <col min="10981" max="10981" width="8.5703125" style="69" customWidth="1"/>
    <col min="10982" max="10982" width="8.85546875" style="69"/>
    <col min="10983" max="10983" width="8.5703125" style="69" customWidth="1"/>
    <col min="10984" max="10984" width="10.85546875" style="69" customWidth="1"/>
    <col min="10985" max="10988" width="7.5703125" style="69" customWidth="1"/>
    <col min="10989" max="11231" width="8.85546875" style="69"/>
    <col min="11232" max="11232" width="41.85546875" style="69" customWidth="1"/>
    <col min="11233" max="11233" width="7.5703125" style="69" customWidth="1"/>
    <col min="11234" max="11236" width="6.42578125" style="69" customWidth="1"/>
    <col min="11237" max="11237" width="8.5703125" style="69" customWidth="1"/>
    <col min="11238" max="11238" width="8.85546875" style="69"/>
    <col min="11239" max="11239" width="8.5703125" style="69" customWidth="1"/>
    <col min="11240" max="11240" width="10.85546875" style="69" customWidth="1"/>
    <col min="11241" max="11244" width="7.5703125" style="69" customWidth="1"/>
    <col min="11245" max="11487" width="8.85546875" style="69"/>
    <col min="11488" max="11488" width="41.85546875" style="69" customWidth="1"/>
    <col min="11489" max="11489" width="7.5703125" style="69" customWidth="1"/>
    <col min="11490" max="11492" width="6.42578125" style="69" customWidth="1"/>
    <col min="11493" max="11493" width="8.5703125" style="69" customWidth="1"/>
    <col min="11494" max="11494" width="8.85546875" style="69"/>
    <col min="11495" max="11495" width="8.5703125" style="69" customWidth="1"/>
    <col min="11496" max="11496" width="10.85546875" style="69" customWidth="1"/>
    <col min="11497" max="11500" width="7.5703125" style="69" customWidth="1"/>
    <col min="11501" max="11743" width="8.85546875" style="69"/>
    <col min="11744" max="11744" width="41.85546875" style="69" customWidth="1"/>
    <col min="11745" max="11745" width="7.5703125" style="69" customWidth="1"/>
    <col min="11746" max="11748" width="6.42578125" style="69" customWidth="1"/>
    <col min="11749" max="11749" width="8.5703125" style="69" customWidth="1"/>
    <col min="11750" max="11750" width="8.85546875" style="69"/>
    <col min="11751" max="11751" width="8.5703125" style="69" customWidth="1"/>
    <col min="11752" max="11752" width="10.85546875" style="69" customWidth="1"/>
    <col min="11753" max="11756" width="7.5703125" style="69" customWidth="1"/>
    <col min="11757" max="11999" width="8.85546875" style="69"/>
    <col min="12000" max="12000" width="41.85546875" style="69" customWidth="1"/>
    <col min="12001" max="12001" width="7.5703125" style="69" customWidth="1"/>
    <col min="12002" max="12004" width="6.42578125" style="69" customWidth="1"/>
    <col min="12005" max="12005" width="8.5703125" style="69" customWidth="1"/>
    <col min="12006" max="12006" width="8.85546875" style="69"/>
    <col min="12007" max="12007" width="8.5703125" style="69" customWidth="1"/>
    <col min="12008" max="12008" width="10.85546875" style="69" customWidth="1"/>
    <col min="12009" max="12012" width="7.5703125" style="69" customWidth="1"/>
    <col min="12013" max="12255" width="8.85546875" style="69"/>
    <col min="12256" max="12256" width="41.85546875" style="69" customWidth="1"/>
    <col min="12257" max="12257" width="7.5703125" style="69" customWidth="1"/>
    <col min="12258" max="12260" width="6.42578125" style="69" customWidth="1"/>
    <col min="12261" max="12261" width="8.5703125" style="69" customWidth="1"/>
    <col min="12262" max="12262" width="8.85546875" style="69"/>
    <col min="12263" max="12263" width="8.5703125" style="69" customWidth="1"/>
    <col min="12264" max="12264" width="10.85546875" style="69" customWidth="1"/>
    <col min="12265" max="12268" width="7.5703125" style="69" customWidth="1"/>
    <col min="12269" max="12511" width="8.85546875" style="69"/>
    <col min="12512" max="12512" width="41.85546875" style="69" customWidth="1"/>
    <col min="12513" max="12513" width="7.5703125" style="69" customWidth="1"/>
    <col min="12514" max="12516" width="6.42578125" style="69" customWidth="1"/>
    <col min="12517" max="12517" width="8.5703125" style="69" customWidth="1"/>
    <col min="12518" max="12518" width="8.85546875" style="69"/>
    <col min="12519" max="12519" width="8.5703125" style="69" customWidth="1"/>
    <col min="12520" max="12520" width="10.85546875" style="69" customWidth="1"/>
    <col min="12521" max="12524" width="7.5703125" style="69" customWidth="1"/>
    <col min="12525" max="12767" width="8.85546875" style="69"/>
    <col min="12768" max="12768" width="41.85546875" style="69" customWidth="1"/>
    <col min="12769" max="12769" width="7.5703125" style="69" customWidth="1"/>
    <col min="12770" max="12772" width="6.42578125" style="69" customWidth="1"/>
    <col min="12773" max="12773" width="8.5703125" style="69" customWidth="1"/>
    <col min="12774" max="12774" width="8.85546875" style="69"/>
    <col min="12775" max="12775" width="8.5703125" style="69" customWidth="1"/>
    <col min="12776" max="12776" width="10.85546875" style="69" customWidth="1"/>
    <col min="12777" max="12780" width="7.5703125" style="69" customWidth="1"/>
    <col min="12781" max="13023" width="8.85546875" style="69"/>
    <col min="13024" max="13024" width="41.85546875" style="69" customWidth="1"/>
    <col min="13025" max="13025" width="7.5703125" style="69" customWidth="1"/>
    <col min="13026" max="13028" width="6.42578125" style="69" customWidth="1"/>
    <col min="13029" max="13029" width="8.5703125" style="69" customWidth="1"/>
    <col min="13030" max="13030" width="8.85546875" style="69"/>
    <col min="13031" max="13031" width="8.5703125" style="69" customWidth="1"/>
    <col min="13032" max="13032" width="10.85546875" style="69" customWidth="1"/>
    <col min="13033" max="13036" width="7.5703125" style="69" customWidth="1"/>
    <col min="13037" max="13279" width="8.85546875" style="69"/>
    <col min="13280" max="13280" width="41.85546875" style="69" customWidth="1"/>
    <col min="13281" max="13281" width="7.5703125" style="69" customWidth="1"/>
    <col min="13282" max="13284" width="6.42578125" style="69" customWidth="1"/>
    <col min="13285" max="13285" width="8.5703125" style="69" customWidth="1"/>
    <col min="13286" max="13286" width="8.85546875" style="69"/>
    <col min="13287" max="13287" width="8.5703125" style="69" customWidth="1"/>
    <col min="13288" max="13288" width="10.85546875" style="69" customWidth="1"/>
    <col min="13289" max="13292" width="7.5703125" style="69" customWidth="1"/>
    <col min="13293" max="13535" width="8.85546875" style="69"/>
    <col min="13536" max="13536" width="41.85546875" style="69" customWidth="1"/>
    <col min="13537" max="13537" width="7.5703125" style="69" customWidth="1"/>
    <col min="13538" max="13540" width="6.42578125" style="69" customWidth="1"/>
    <col min="13541" max="13541" width="8.5703125" style="69" customWidth="1"/>
    <col min="13542" max="13542" width="8.85546875" style="69"/>
    <col min="13543" max="13543" width="8.5703125" style="69" customWidth="1"/>
    <col min="13544" max="13544" width="10.85546875" style="69" customWidth="1"/>
    <col min="13545" max="13548" width="7.5703125" style="69" customWidth="1"/>
    <col min="13549" max="13791" width="8.85546875" style="69"/>
    <col min="13792" max="13792" width="41.85546875" style="69" customWidth="1"/>
    <col min="13793" max="13793" width="7.5703125" style="69" customWidth="1"/>
    <col min="13794" max="13796" width="6.42578125" style="69" customWidth="1"/>
    <col min="13797" max="13797" width="8.5703125" style="69" customWidth="1"/>
    <col min="13798" max="13798" width="8.85546875" style="69"/>
    <col min="13799" max="13799" width="8.5703125" style="69" customWidth="1"/>
    <col min="13800" max="13800" width="10.85546875" style="69" customWidth="1"/>
    <col min="13801" max="13804" width="7.5703125" style="69" customWidth="1"/>
    <col min="13805" max="14047" width="8.85546875" style="69"/>
    <col min="14048" max="14048" width="41.85546875" style="69" customWidth="1"/>
    <col min="14049" max="14049" width="7.5703125" style="69" customWidth="1"/>
    <col min="14050" max="14052" width="6.42578125" style="69" customWidth="1"/>
    <col min="14053" max="14053" width="8.5703125" style="69" customWidth="1"/>
    <col min="14054" max="14054" width="8.85546875" style="69"/>
    <col min="14055" max="14055" width="8.5703125" style="69" customWidth="1"/>
    <col min="14056" max="14056" width="10.85546875" style="69" customWidth="1"/>
    <col min="14057" max="14060" width="7.5703125" style="69" customWidth="1"/>
    <col min="14061" max="14303" width="8.85546875" style="69"/>
    <col min="14304" max="14304" width="41.85546875" style="69" customWidth="1"/>
    <col min="14305" max="14305" width="7.5703125" style="69" customWidth="1"/>
    <col min="14306" max="14308" width="6.42578125" style="69" customWidth="1"/>
    <col min="14309" max="14309" width="8.5703125" style="69" customWidth="1"/>
    <col min="14310" max="14310" width="8.85546875" style="69"/>
    <col min="14311" max="14311" width="8.5703125" style="69" customWidth="1"/>
    <col min="14312" max="14312" width="10.85546875" style="69" customWidth="1"/>
    <col min="14313" max="14316" width="7.5703125" style="69" customWidth="1"/>
    <col min="14317" max="14559" width="8.85546875" style="69"/>
    <col min="14560" max="14560" width="41.85546875" style="69" customWidth="1"/>
    <col min="14561" max="14561" width="7.5703125" style="69" customWidth="1"/>
    <col min="14562" max="14564" width="6.42578125" style="69" customWidth="1"/>
    <col min="14565" max="14565" width="8.5703125" style="69" customWidth="1"/>
    <col min="14566" max="14566" width="8.85546875" style="69"/>
    <col min="14567" max="14567" width="8.5703125" style="69" customWidth="1"/>
    <col min="14568" max="14568" width="10.85546875" style="69" customWidth="1"/>
    <col min="14569" max="14572" width="7.5703125" style="69" customWidth="1"/>
    <col min="14573" max="14815" width="8.85546875" style="69"/>
    <col min="14816" max="14816" width="41.85546875" style="69" customWidth="1"/>
    <col min="14817" max="14817" width="7.5703125" style="69" customWidth="1"/>
    <col min="14818" max="14820" width="6.42578125" style="69" customWidth="1"/>
    <col min="14821" max="14821" width="8.5703125" style="69" customWidth="1"/>
    <col min="14822" max="14822" width="8.85546875" style="69"/>
    <col min="14823" max="14823" width="8.5703125" style="69" customWidth="1"/>
    <col min="14824" max="14824" width="10.85546875" style="69" customWidth="1"/>
    <col min="14825" max="14828" width="7.5703125" style="69" customWidth="1"/>
    <col min="14829" max="15071" width="8.85546875" style="69"/>
    <col min="15072" max="15072" width="41.85546875" style="69" customWidth="1"/>
    <col min="15073" max="15073" width="7.5703125" style="69" customWidth="1"/>
    <col min="15074" max="15076" width="6.42578125" style="69" customWidth="1"/>
    <col min="15077" max="15077" width="8.5703125" style="69" customWidth="1"/>
    <col min="15078" max="15078" width="8.85546875" style="69"/>
    <col min="15079" max="15079" width="8.5703125" style="69" customWidth="1"/>
    <col min="15080" max="15080" width="10.85546875" style="69" customWidth="1"/>
    <col min="15081" max="15084" width="7.5703125" style="69" customWidth="1"/>
    <col min="15085" max="15327" width="8.85546875" style="69"/>
    <col min="15328" max="15328" width="41.85546875" style="69" customWidth="1"/>
    <col min="15329" max="15329" width="7.5703125" style="69" customWidth="1"/>
    <col min="15330" max="15332" width="6.42578125" style="69" customWidth="1"/>
    <col min="15333" max="15333" width="8.5703125" style="69" customWidth="1"/>
    <col min="15334" max="15334" width="8.85546875" style="69"/>
    <col min="15335" max="15335" width="8.5703125" style="69" customWidth="1"/>
    <col min="15336" max="15336" width="10.85546875" style="69" customWidth="1"/>
    <col min="15337" max="15340" width="7.5703125" style="69" customWidth="1"/>
    <col min="15341" max="15583" width="8.85546875" style="69"/>
    <col min="15584" max="15584" width="41.85546875" style="69" customWidth="1"/>
    <col min="15585" max="15585" width="7.5703125" style="69" customWidth="1"/>
    <col min="15586" max="15588" width="6.42578125" style="69" customWidth="1"/>
    <col min="15589" max="15589" width="8.5703125" style="69" customWidth="1"/>
    <col min="15590" max="15590" width="8.85546875" style="69"/>
    <col min="15591" max="15591" width="8.5703125" style="69" customWidth="1"/>
    <col min="15592" max="15592" width="10.85546875" style="69" customWidth="1"/>
    <col min="15593" max="15596" width="7.5703125" style="69" customWidth="1"/>
    <col min="15597" max="15839" width="8.85546875" style="69"/>
    <col min="15840" max="15840" width="41.85546875" style="69" customWidth="1"/>
    <col min="15841" max="15841" width="7.5703125" style="69" customWidth="1"/>
    <col min="15842" max="15844" width="6.42578125" style="69" customWidth="1"/>
    <col min="15845" max="15845" width="8.5703125" style="69" customWidth="1"/>
    <col min="15846" max="15846" width="8.85546875" style="69"/>
    <col min="15847" max="15847" width="8.5703125" style="69" customWidth="1"/>
    <col min="15848" max="15848" width="10.85546875" style="69" customWidth="1"/>
    <col min="15849" max="15852" width="7.5703125" style="69" customWidth="1"/>
    <col min="15853" max="16095" width="8.85546875" style="69"/>
    <col min="16096" max="16096" width="41.85546875" style="69" customWidth="1"/>
    <col min="16097" max="16097" width="7.5703125" style="69" customWidth="1"/>
    <col min="16098" max="16100" width="6.42578125" style="69" customWidth="1"/>
    <col min="16101" max="16101" width="8.5703125" style="69" customWidth="1"/>
    <col min="16102" max="16102" width="8.85546875" style="69"/>
    <col min="16103" max="16103" width="8.5703125" style="69" customWidth="1"/>
    <col min="16104" max="16104" width="10.85546875" style="69" customWidth="1"/>
    <col min="16105" max="16108" width="7.5703125" style="69" customWidth="1"/>
    <col min="16109" max="16381" width="8.85546875" style="69"/>
    <col min="16382" max="16384" width="8.85546875" style="69" customWidth="1"/>
  </cols>
  <sheetData>
    <row r="1" spans="1:12" s="71" customFormat="1" ht="30" customHeight="1" x14ac:dyDescent="0.6">
      <c r="A1" s="69"/>
      <c r="B1" s="316" t="str">
        <f>"รายงานผล"&amp; 'ReadMe TAP P.1'!$B$3&amp; " "</f>
        <v xml:space="preserve">รายงานผลการประเมินความสามารถด้านการอ่านของผู้เรียน (Reading Test : RT) </v>
      </c>
      <c r="C1" s="316"/>
      <c r="D1" s="316"/>
      <c r="E1" s="316"/>
      <c r="F1" s="316"/>
      <c r="G1" s="316"/>
      <c r="H1" s="316"/>
      <c r="I1" s="316"/>
      <c r="J1" s="316"/>
      <c r="K1" s="70"/>
      <c r="L1" s="70"/>
    </row>
    <row r="2" spans="1:12" s="71" customFormat="1" ht="21.75" customHeight="1" x14ac:dyDescent="0.2">
      <c r="B2" s="31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17"/>
      <c r="D2" s="317"/>
      <c r="E2" s="317"/>
      <c r="F2" s="317"/>
      <c r="G2" s="317"/>
      <c r="H2" s="317"/>
      <c r="I2" s="317"/>
      <c r="J2" s="317"/>
    </row>
    <row r="3" spans="1:12" s="71" customFormat="1" ht="22.5" customHeight="1" x14ac:dyDescent="0.2">
      <c r="B3" s="189" t="str">
        <f>'ReadMe TAP P.1'!$E$10&amp;'ReadMe TAP P.1'!$H$10</f>
        <v>โรงเรียนอนุบาลหัวฝาย</v>
      </c>
      <c r="C3" s="189"/>
      <c r="D3" s="189"/>
      <c r="E3" s="189"/>
      <c r="F3" s="315" t="str">
        <f>'ReadMe TAP P.1'!$E$14&amp;'ReadMe TAP P.1'!$H$14&amp;"  "&amp;'ReadMe TAP P.1'!$E$15&amp;'ReadMe TAP P.1'!$H$15</f>
        <v>อำเภอเมือง  จังหวัดเชียงราย</v>
      </c>
      <c r="G3" s="315"/>
      <c r="H3" s="315"/>
      <c r="I3" s="315"/>
      <c r="J3" s="315"/>
    </row>
    <row r="4" spans="1:12" s="71" customFormat="1" ht="9" customHeight="1" thickBot="1" x14ac:dyDescent="0.25">
      <c r="B4" s="189"/>
      <c r="C4" s="189"/>
      <c r="D4" s="189"/>
      <c r="E4" s="189"/>
      <c r="F4" s="215"/>
      <c r="G4" s="215"/>
      <c r="H4" s="215"/>
      <c r="I4" s="215"/>
      <c r="J4" s="215"/>
    </row>
    <row r="5" spans="1:12" s="206" customFormat="1" ht="21.75" customHeight="1" thickBot="1" x14ac:dyDescent="0.25">
      <c r="B5" s="318" t="s">
        <v>152</v>
      </c>
      <c r="C5" s="319"/>
      <c r="D5" s="190" t="s">
        <v>67</v>
      </c>
      <c r="E5" s="191" t="s">
        <v>45</v>
      </c>
      <c r="F5" s="192" t="s">
        <v>20</v>
      </c>
      <c r="G5" s="216"/>
      <c r="H5" s="221" t="s">
        <v>112</v>
      </c>
      <c r="I5" s="219" t="s">
        <v>113</v>
      </c>
      <c r="J5" s="220" t="s">
        <v>114</v>
      </c>
    </row>
    <row r="6" spans="1:12" s="207" customFormat="1" ht="21.75" customHeight="1" thickBot="1" x14ac:dyDescent="0.25">
      <c r="B6" s="320" t="s">
        <v>60</v>
      </c>
      <c r="C6" s="321"/>
      <c r="D6" s="195">
        <v>68.5</v>
      </c>
      <c r="E6" s="196">
        <v>60.01</v>
      </c>
      <c r="F6" s="222"/>
      <c r="G6" s="217"/>
      <c r="H6" s="197" t="str">
        <f t="shared" ref="H6:H34" si="0">IF(F6&lt;&gt;"",IF(F6&lt;25,"ปรับปรุง",IF(F6&lt;50,"พอใช้",IF(F6&lt;75,"ดี",IF(F6&lt;101,"ดีมาก")))),"")</f>
        <v/>
      </c>
      <c r="I6" s="184">
        <f>$F6-E6</f>
        <v>-60.01</v>
      </c>
      <c r="J6" s="184">
        <f>$F6-D6</f>
        <v>-68.5</v>
      </c>
    </row>
    <row r="7" spans="1:12" s="206" customFormat="1" ht="21.75" customHeight="1" thickBot="1" x14ac:dyDescent="0.25">
      <c r="B7" s="330" t="s">
        <v>63</v>
      </c>
      <c r="C7" s="331"/>
      <c r="D7" s="208">
        <f>AVERAGE(D8:D27)</f>
        <v>71.08150000000002</v>
      </c>
      <c r="E7" s="245">
        <v>62.25</v>
      </c>
      <c r="F7" s="223"/>
      <c r="G7" s="217"/>
      <c r="H7" s="193" t="str">
        <f t="shared" si="0"/>
        <v/>
      </c>
      <c r="I7" s="194">
        <f>$F7-E7</f>
        <v>-62.25</v>
      </c>
      <c r="J7" s="194">
        <f>$F7-D7</f>
        <v>-71.08150000000002</v>
      </c>
    </row>
    <row r="8" spans="1:12" s="206" customFormat="1" ht="19.5" customHeight="1" thickBot="1" x14ac:dyDescent="0.25">
      <c r="B8" s="185" t="s">
        <v>71</v>
      </c>
      <c r="C8" s="186" t="s">
        <v>91</v>
      </c>
      <c r="D8" s="182">
        <v>76.83</v>
      </c>
      <c r="E8" s="243">
        <v>69.72</v>
      </c>
      <c r="F8" s="198"/>
      <c r="G8" s="329" t="s">
        <v>147</v>
      </c>
      <c r="H8" s="93" t="str">
        <f t="shared" si="0"/>
        <v/>
      </c>
      <c r="I8" s="89">
        <f>$F8-E8</f>
        <v>-69.72</v>
      </c>
      <c r="J8" s="89">
        <f>$F8-D8</f>
        <v>-76.83</v>
      </c>
    </row>
    <row r="9" spans="1:12" s="206" customFormat="1" ht="19.5" customHeight="1" thickBot="1" x14ac:dyDescent="0.25">
      <c r="B9" s="94" t="s">
        <v>72</v>
      </c>
      <c r="C9" s="187" t="s">
        <v>92</v>
      </c>
      <c r="D9" s="88">
        <v>76.95</v>
      </c>
      <c r="E9" s="243">
        <v>66.81</v>
      </c>
      <c r="F9" s="79"/>
      <c r="G9" s="329"/>
      <c r="H9" s="90" t="str">
        <f t="shared" si="0"/>
        <v/>
      </c>
      <c r="I9" s="81">
        <f t="shared" ref="I9:I14" si="1">$F9-E9</f>
        <v>-66.81</v>
      </c>
      <c r="J9" s="81">
        <f t="shared" ref="J9:J14" si="2">$F9-D9</f>
        <v>-76.95</v>
      </c>
    </row>
    <row r="10" spans="1:12" s="206" customFormat="1" ht="19.5" customHeight="1" thickBot="1" x14ac:dyDescent="0.25">
      <c r="B10" s="94" t="s">
        <v>73</v>
      </c>
      <c r="C10" s="187" t="s">
        <v>93</v>
      </c>
      <c r="D10" s="88">
        <v>46.93</v>
      </c>
      <c r="E10" s="244">
        <v>33.58</v>
      </c>
      <c r="F10" s="79"/>
      <c r="G10" s="329"/>
      <c r="H10" s="90" t="str">
        <f t="shared" si="0"/>
        <v/>
      </c>
      <c r="I10" s="81">
        <f t="shared" si="1"/>
        <v>-33.58</v>
      </c>
      <c r="J10" s="81">
        <f t="shared" si="2"/>
        <v>-46.93</v>
      </c>
    </row>
    <row r="11" spans="1:12" s="206" customFormat="1" ht="19.5" customHeight="1" thickBot="1" x14ac:dyDescent="0.25">
      <c r="B11" s="94" t="s">
        <v>74</v>
      </c>
      <c r="C11" s="187" t="s">
        <v>94</v>
      </c>
      <c r="D11" s="88">
        <v>76.33</v>
      </c>
      <c r="E11" s="243">
        <v>66.42</v>
      </c>
      <c r="F11" s="79"/>
      <c r="G11" s="329"/>
      <c r="H11" s="90" t="str">
        <f t="shared" si="0"/>
        <v/>
      </c>
      <c r="I11" s="81">
        <f t="shared" si="1"/>
        <v>-66.42</v>
      </c>
      <c r="J11" s="81">
        <f t="shared" si="2"/>
        <v>-76.33</v>
      </c>
    </row>
    <row r="12" spans="1:12" s="206" customFormat="1" ht="19.5" customHeight="1" thickBot="1" x14ac:dyDescent="0.25">
      <c r="B12" s="94" t="s">
        <v>75</v>
      </c>
      <c r="C12" s="187" t="s">
        <v>95</v>
      </c>
      <c r="D12" s="88">
        <v>75.37</v>
      </c>
      <c r="E12" s="243">
        <v>66.459999999999994</v>
      </c>
      <c r="F12" s="79"/>
      <c r="G12" s="329"/>
      <c r="H12" s="90" t="str">
        <f t="shared" si="0"/>
        <v/>
      </c>
      <c r="I12" s="81">
        <f t="shared" si="1"/>
        <v>-66.459999999999994</v>
      </c>
      <c r="J12" s="81">
        <f t="shared" si="2"/>
        <v>-75.37</v>
      </c>
    </row>
    <row r="13" spans="1:12" s="206" customFormat="1" ht="19.5" customHeight="1" thickBot="1" x14ac:dyDescent="0.25">
      <c r="B13" s="94" t="s">
        <v>76</v>
      </c>
      <c r="C13" s="187" t="s">
        <v>96</v>
      </c>
      <c r="D13" s="88">
        <v>70.650000000000006</v>
      </c>
      <c r="E13" s="243">
        <v>61.83</v>
      </c>
      <c r="F13" s="79"/>
      <c r="G13" s="329"/>
      <c r="H13" s="90" t="str">
        <f t="shared" si="0"/>
        <v/>
      </c>
      <c r="I13" s="81">
        <f t="shared" si="1"/>
        <v>-61.83</v>
      </c>
      <c r="J13" s="81">
        <f t="shared" si="2"/>
        <v>-70.650000000000006</v>
      </c>
    </row>
    <row r="14" spans="1:12" s="206" customFormat="1" ht="19.5" customHeight="1" thickBot="1" x14ac:dyDescent="0.25">
      <c r="B14" s="94" t="s">
        <v>77</v>
      </c>
      <c r="C14" s="187" t="s">
        <v>97</v>
      </c>
      <c r="D14" s="88">
        <v>81.489999999999995</v>
      </c>
      <c r="E14" s="243">
        <v>76.760000000000005</v>
      </c>
      <c r="F14" s="79"/>
      <c r="G14" s="329"/>
      <c r="H14" s="90" t="str">
        <f t="shared" si="0"/>
        <v/>
      </c>
      <c r="I14" s="81">
        <f t="shared" si="1"/>
        <v>-76.760000000000005</v>
      </c>
      <c r="J14" s="81">
        <f t="shared" si="2"/>
        <v>-81.489999999999995</v>
      </c>
    </row>
    <row r="15" spans="1:12" s="206" customFormat="1" ht="19.5" customHeight="1" thickBot="1" x14ac:dyDescent="0.25">
      <c r="B15" s="94" t="s">
        <v>78</v>
      </c>
      <c r="C15" s="187" t="s">
        <v>98</v>
      </c>
      <c r="D15" s="88">
        <v>91.22</v>
      </c>
      <c r="E15" s="243">
        <v>85.54</v>
      </c>
      <c r="F15" s="79"/>
      <c r="G15" s="329"/>
      <c r="H15" s="90" t="str">
        <f t="shared" si="0"/>
        <v/>
      </c>
      <c r="I15" s="81">
        <f t="shared" ref="I15:I34" si="3">$F15-E15</f>
        <v>-85.54</v>
      </c>
      <c r="J15" s="81">
        <f t="shared" ref="J15:J34" si="4">$F15-D15</f>
        <v>-91.22</v>
      </c>
    </row>
    <row r="16" spans="1:12" s="206" customFormat="1" ht="19.5" customHeight="1" thickBot="1" x14ac:dyDescent="0.25">
      <c r="B16" s="94" t="s">
        <v>79</v>
      </c>
      <c r="C16" s="187" t="s">
        <v>99</v>
      </c>
      <c r="D16" s="88">
        <v>80.47</v>
      </c>
      <c r="E16" s="243">
        <v>73.14</v>
      </c>
      <c r="F16" s="79"/>
      <c r="G16" s="329"/>
      <c r="H16" s="90" t="str">
        <f t="shared" si="0"/>
        <v/>
      </c>
      <c r="I16" s="81">
        <f t="shared" si="3"/>
        <v>-73.14</v>
      </c>
      <c r="J16" s="81">
        <f t="shared" si="4"/>
        <v>-80.47</v>
      </c>
    </row>
    <row r="17" spans="2:10" s="206" customFormat="1" ht="19.5" customHeight="1" thickBot="1" x14ac:dyDescent="0.25">
      <c r="B17" s="94" t="s">
        <v>80</v>
      </c>
      <c r="C17" s="187" t="s">
        <v>100</v>
      </c>
      <c r="D17" s="88">
        <v>83.86</v>
      </c>
      <c r="E17" s="243">
        <v>77.11</v>
      </c>
      <c r="F17" s="79"/>
      <c r="G17" s="329"/>
      <c r="H17" s="90" t="str">
        <f t="shared" si="0"/>
        <v/>
      </c>
      <c r="I17" s="81">
        <f t="shared" si="3"/>
        <v>-77.11</v>
      </c>
      <c r="J17" s="81">
        <f t="shared" si="4"/>
        <v>-83.86</v>
      </c>
    </row>
    <row r="18" spans="2:10" s="206" customFormat="1" ht="19.5" customHeight="1" thickBot="1" x14ac:dyDescent="0.25">
      <c r="B18" s="94" t="s">
        <v>81</v>
      </c>
      <c r="C18" s="187" t="s">
        <v>101</v>
      </c>
      <c r="D18" s="88">
        <v>60.04</v>
      </c>
      <c r="E18" s="243">
        <v>51.19</v>
      </c>
      <c r="F18" s="79"/>
      <c r="G18" s="329"/>
      <c r="H18" s="90" t="str">
        <f t="shared" si="0"/>
        <v/>
      </c>
      <c r="I18" s="81">
        <f t="shared" si="3"/>
        <v>-51.19</v>
      </c>
      <c r="J18" s="81">
        <f t="shared" si="4"/>
        <v>-60.04</v>
      </c>
    </row>
    <row r="19" spans="2:10" s="206" customFormat="1" ht="19.5" customHeight="1" thickBot="1" x14ac:dyDescent="0.25">
      <c r="B19" s="94" t="s">
        <v>82</v>
      </c>
      <c r="C19" s="187" t="s">
        <v>102</v>
      </c>
      <c r="D19" s="88">
        <v>56.18</v>
      </c>
      <c r="E19" s="243">
        <v>46.4</v>
      </c>
      <c r="F19" s="79"/>
      <c r="G19" s="329"/>
      <c r="H19" s="90" t="str">
        <f t="shared" si="0"/>
        <v/>
      </c>
      <c r="I19" s="81">
        <f t="shared" si="3"/>
        <v>-46.4</v>
      </c>
      <c r="J19" s="81">
        <f t="shared" si="4"/>
        <v>-56.18</v>
      </c>
    </row>
    <row r="20" spans="2:10" s="206" customFormat="1" ht="19.5" customHeight="1" thickBot="1" x14ac:dyDescent="0.25">
      <c r="B20" s="94" t="s">
        <v>83</v>
      </c>
      <c r="C20" s="187" t="s">
        <v>103</v>
      </c>
      <c r="D20" s="88">
        <v>76.03</v>
      </c>
      <c r="E20" s="243">
        <v>68.319999999999993</v>
      </c>
      <c r="F20" s="79"/>
      <c r="G20" s="329"/>
      <c r="H20" s="90" t="str">
        <f t="shared" si="0"/>
        <v/>
      </c>
      <c r="I20" s="81">
        <f t="shared" si="3"/>
        <v>-68.319999999999993</v>
      </c>
      <c r="J20" s="81">
        <f t="shared" si="4"/>
        <v>-76.03</v>
      </c>
    </row>
    <row r="21" spans="2:10" s="206" customFormat="1" ht="19.5" customHeight="1" thickBot="1" x14ac:dyDescent="0.25">
      <c r="B21" s="94" t="s">
        <v>84</v>
      </c>
      <c r="C21" s="187" t="s">
        <v>104</v>
      </c>
      <c r="D21" s="88">
        <v>80.34</v>
      </c>
      <c r="E21" s="243">
        <v>71.209999999999994</v>
      </c>
      <c r="F21" s="79"/>
      <c r="G21" s="329"/>
      <c r="H21" s="90" t="str">
        <f t="shared" si="0"/>
        <v/>
      </c>
      <c r="I21" s="81">
        <f t="shared" si="3"/>
        <v>-71.209999999999994</v>
      </c>
      <c r="J21" s="81">
        <f t="shared" si="4"/>
        <v>-80.34</v>
      </c>
    </row>
    <row r="22" spans="2:10" s="206" customFormat="1" ht="19.5" customHeight="1" thickBot="1" x14ac:dyDescent="0.25">
      <c r="B22" s="94" t="s">
        <v>85</v>
      </c>
      <c r="C22" s="187" t="s">
        <v>105</v>
      </c>
      <c r="D22" s="88">
        <v>86.46</v>
      </c>
      <c r="E22" s="243">
        <v>80.14</v>
      </c>
      <c r="F22" s="79"/>
      <c r="G22" s="329"/>
      <c r="H22" s="90" t="str">
        <f t="shared" si="0"/>
        <v/>
      </c>
      <c r="I22" s="81">
        <f t="shared" si="3"/>
        <v>-80.14</v>
      </c>
      <c r="J22" s="81">
        <f t="shared" si="4"/>
        <v>-86.46</v>
      </c>
    </row>
    <row r="23" spans="2:10" s="206" customFormat="1" ht="19.5" customHeight="1" thickBot="1" x14ac:dyDescent="0.25">
      <c r="B23" s="94" t="s">
        <v>86</v>
      </c>
      <c r="C23" s="187" t="s">
        <v>106</v>
      </c>
      <c r="D23" s="88">
        <v>64.88</v>
      </c>
      <c r="E23" s="243">
        <v>57.44</v>
      </c>
      <c r="F23" s="79"/>
      <c r="G23" s="329"/>
      <c r="H23" s="90" t="str">
        <f t="shared" si="0"/>
        <v/>
      </c>
      <c r="I23" s="81">
        <f t="shared" si="3"/>
        <v>-57.44</v>
      </c>
      <c r="J23" s="81">
        <f t="shared" si="4"/>
        <v>-64.88</v>
      </c>
    </row>
    <row r="24" spans="2:10" s="206" customFormat="1" ht="19.5" customHeight="1" thickBot="1" x14ac:dyDescent="0.25">
      <c r="B24" s="94" t="s">
        <v>87</v>
      </c>
      <c r="C24" s="187" t="s">
        <v>107</v>
      </c>
      <c r="D24" s="88">
        <v>45.38</v>
      </c>
      <c r="E24" s="243">
        <v>30.24</v>
      </c>
      <c r="F24" s="79"/>
      <c r="G24" s="329"/>
      <c r="H24" s="90" t="str">
        <f t="shared" si="0"/>
        <v/>
      </c>
      <c r="I24" s="81">
        <f t="shared" si="3"/>
        <v>-30.24</v>
      </c>
      <c r="J24" s="81">
        <f t="shared" si="4"/>
        <v>-45.38</v>
      </c>
    </row>
    <row r="25" spans="2:10" s="206" customFormat="1" ht="19.5" customHeight="1" thickBot="1" x14ac:dyDescent="0.25">
      <c r="B25" s="94" t="s">
        <v>88</v>
      </c>
      <c r="C25" s="187" t="s">
        <v>108</v>
      </c>
      <c r="D25" s="88">
        <v>79.91</v>
      </c>
      <c r="E25" s="243">
        <v>74.040000000000006</v>
      </c>
      <c r="F25" s="79"/>
      <c r="G25" s="217"/>
      <c r="H25" s="90" t="str">
        <f t="shared" si="0"/>
        <v/>
      </c>
      <c r="I25" s="81">
        <f t="shared" si="3"/>
        <v>-74.040000000000006</v>
      </c>
      <c r="J25" s="81">
        <f t="shared" si="4"/>
        <v>-79.91</v>
      </c>
    </row>
    <row r="26" spans="2:10" s="206" customFormat="1" ht="19.5" customHeight="1" thickBot="1" x14ac:dyDescent="0.25">
      <c r="B26" s="94" t="s">
        <v>89</v>
      </c>
      <c r="C26" s="187" t="s">
        <v>109</v>
      </c>
      <c r="D26" s="88">
        <v>75.290000000000006</v>
      </c>
      <c r="E26" s="243">
        <v>63.54</v>
      </c>
      <c r="F26" s="79"/>
      <c r="G26" s="217"/>
      <c r="H26" s="90" t="str">
        <f t="shared" si="0"/>
        <v/>
      </c>
      <c r="I26" s="81">
        <f t="shared" si="3"/>
        <v>-63.54</v>
      </c>
      <c r="J26" s="81">
        <f t="shared" si="4"/>
        <v>-75.290000000000006</v>
      </c>
    </row>
    <row r="27" spans="2:10" s="206" customFormat="1" ht="19.5" customHeight="1" thickBot="1" x14ac:dyDescent="0.25">
      <c r="B27" s="95" t="s">
        <v>90</v>
      </c>
      <c r="C27" s="188" t="s">
        <v>110</v>
      </c>
      <c r="D27" s="183">
        <v>37.020000000000003</v>
      </c>
      <c r="E27" s="243">
        <v>24.1</v>
      </c>
      <c r="F27" s="199"/>
      <c r="G27" s="218"/>
      <c r="H27" s="85" t="str">
        <f t="shared" si="0"/>
        <v/>
      </c>
      <c r="I27" s="82">
        <f t="shared" si="3"/>
        <v>-24.1</v>
      </c>
      <c r="J27" s="82">
        <f t="shared" si="4"/>
        <v>-37.020000000000003</v>
      </c>
    </row>
    <row r="28" spans="2:10" s="206" customFormat="1" ht="21.75" customHeight="1" thickBot="1" x14ac:dyDescent="0.25">
      <c r="B28" s="322" t="s">
        <v>61</v>
      </c>
      <c r="C28" s="323"/>
      <c r="D28" s="209">
        <v>71.08</v>
      </c>
      <c r="E28" s="244">
        <v>63.59</v>
      </c>
      <c r="F28" s="200"/>
      <c r="G28" s="326" t="s">
        <v>146</v>
      </c>
      <c r="H28" s="93" t="str">
        <f t="shared" si="0"/>
        <v/>
      </c>
      <c r="I28" s="89">
        <f t="shared" si="3"/>
        <v>-63.59</v>
      </c>
      <c r="J28" s="89">
        <f t="shared" si="4"/>
        <v>-71.08</v>
      </c>
    </row>
    <row r="29" spans="2:10" s="206" customFormat="1" ht="21.75" customHeight="1" thickBot="1" x14ac:dyDescent="0.25">
      <c r="B29" s="324" t="s">
        <v>62</v>
      </c>
      <c r="C29" s="325"/>
      <c r="D29" s="210">
        <v>64.62</v>
      </c>
      <c r="E29" s="244">
        <v>55.3</v>
      </c>
      <c r="F29" s="201"/>
      <c r="G29" s="327"/>
      <c r="H29" s="92" t="str">
        <f t="shared" si="0"/>
        <v/>
      </c>
      <c r="I29" s="84">
        <f t="shared" si="3"/>
        <v>-55.3</v>
      </c>
      <c r="J29" s="84">
        <f t="shared" si="4"/>
        <v>-64.62</v>
      </c>
    </row>
    <row r="30" spans="2:10" s="212" customFormat="1" ht="21.75" customHeight="1" thickBot="1" x14ac:dyDescent="0.25">
      <c r="B30" s="320" t="s">
        <v>64</v>
      </c>
      <c r="C30" s="321"/>
      <c r="D30" s="211">
        <v>72.81</v>
      </c>
      <c r="E30" s="243">
        <v>68.27</v>
      </c>
      <c r="F30" s="202"/>
      <c r="G30" s="327"/>
      <c r="H30" s="197" t="str">
        <f t="shared" si="0"/>
        <v/>
      </c>
      <c r="I30" s="184">
        <f t="shared" si="3"/>
        <v>-68.27</v>
      </c>
      <c r="J30" s="184">
        <f t="shared" si="4"/>
        <v>-72.81</v>
      </c>
    </row>
    <row r="31" spans="2:10" s="206" customFormat="1" ht="21.75" customHeight="1" thickBot="1" x14ac:dyDescent="0.25">
      <c r="B31" s="332" t="s">
        <v>63</v>
      </c>
      <c r="C31" s="333"/>
      <c r="D31" s="213">
        <v>81.459999999999994</v>
      </c>
      <c r="E31" s="243">
        <v>77.319999999999993</v>
      </c>
      <c r="F31" s="203"/>
      <c r="G31" s="327"/>
      <c r="H31" s="91" t="str">
        <f t="shared" si="0"/>
        <v/>
      </c>
      <c r="I31" s="83">
        <f t="shared" si="3"/>
        <v>-77.319999999999993</v>
      </c>
      <c r="J31" s="83">
        <f t="shared" si="4"/>
        <v>-81.459999999999994</v>
      </c>
    </row>
    <row r="32" spans="2:10" s="206" customFormat="1" ht="21.75" customHeight="1" thickBot="1" x14ac:dyDescent="0.25">
      <c r="B32" s="334" t="s">
        <v>61</v>
      </c>
      <c r="C32" s="335"/>
      <c r="D32" s="214">
        <v>67.75</v>
      </c>
      <c r="E32" s="243">
        <v>62.87</v>
      </c>
      <c r="F32" s="204"/>
      <c r="G32" s="327"/>
      <c r="H32" s="90" t="str">
        <f t="shared" si="0"/>
        <v/>
      </c>
      <c r="I32" s="81">
        <f t="shared" si="3"/>
        <v>-62.87</v>
      </c>
      <c r="J32" s="81">
        <f t="shared" si="4"/>
        <v>-67.75</v>
      </c>
    </row>
    <row r="33" spans="2:10" s="206" customFormat="1" ht="21.75" customHeight="1" thickBot="1" x14ac:dyDescent="0.25">
      <c r="B33" s="324" t="s">
        <v>62</v>
      </c>
      <c r="C33" s="325"/>
      <c r="D33" s="210">
        <v>65.61</v>
      </c>
      <c r="E33" s="243">
        <v>60.96</v>
      </c>
      <c r="F33" s="201"/>
      <c r="G33" s="327"/>
      <c r="H33" s="92" t="str">
        <f t="shared" si="0"/>
        <v/>
      </c>
      <c r="I33" s="84">
        <f t="shared" si="3"/>
        <v>-60.96</v>
      </c>
      <c r="J33" s="84">
        <f t="shared" si="4"/>
        <v>-65.61</v>
      </c>
    </row>
    <row r="34" spans="2:10" s="212" customFormat="1" ht="21.75" customHeight="1" thickBot="1" x14ac:dyDescent="0.25">
      <c r="B34" s="320" t="s">
        <v>111</v>
      </c>
      <c r="C34" s="321"/>
      <c r="D34" s="211">
        <v>70.66</v>
      </c>
      <c r="E34" s="244">
        <v>64.14</v>
      </c>
      <c r="F34" s="202"/>
      <c r="G34" s="328"/>
      <c r="H34" s="197" t="str">
        <f t="shared" si="0"/>
        <v/>
      </c>
      <c r="I34" s="184">
        <f t="shared" si="3"/>
        <v>-64.14</v>
      </c>
      <c r="J34" s="184">
        <f t="shared" si="4"/>
        <v>-70.66</v>
      </c>
    </row>
    <row r="35" spans="2:10" x14ac:dyDescent="0.55000000000000004">
      <c r="D35" s="80"/>
    </row>
    <row r="36" spans="2:10" x14ac:dyDescent="0.55000000000000004">
      <c r="D36" s="80"/>
    </row>
    <row r="37" spans="2:10" ht="24.75" customHeight="1" thickBot="1" x14ac:dyDescent="0.6">
      <c r="D37" s="80"/>
      <c r="E37" s="314" t="s">
        <v>153</v>
      </c>
      <c r="F37" s="314"/>
      <c r="G37" s="314"/>
      <c r="H37" s="314"/>
      <c r="I37" s="314"/>
    </row>
    <row r="38" spans="2:10" ht="24.75" thickBot="1" x14ac:dyDescent="0.6">
      <c r="B38" s="224"/>
      <c r="D38" s="80"/>
      <c r="F38" s="227" t="s">
        <v>142</v>
      </c>
      <c r="H38" s="229" t="s">
        <v>154</v>
      </c>
    </row>
    <row r="39" spans="2:10" x14ac:dyDescent="0.55000000000000004">
      <c r="D39" s="80"/>
      <c r="F39" s="93" t="s">
        <v>46</v>
      </c>
      <c r="H39" s="231">
        <f>COUNTIF(H8:H27,"ดีมาก")</f>
        <v>0</v>
      </c>
    </row>
    <row r="40" spans="2:10" x14ac:dyDescent="0.55000000000000004">
      <c r="D40" s="80"/>
      <c r="F40" s="90" t="s">
        <v>4</v>
      </c>
      <c r="H40" s="228">
        <f>COUNTIF(H8:H27,"ดี")</f>
        <v>0</v>
      </c>
    </row>
    <row r="41" spans="2:10" x14ac:dyDescent="0.55000000000000004">
      <c r="F41" s="90" t="s">
        <v>3</v>
      </c>
      <c r="H41" s="228">
        <f>COUNTIF(H8:H27,"พอใช้")</f>
        <v>0</v>
      </c>
    </row>
    <row r="42" spans="2:10" ht="24.75" thickBot="1" x14ac:dyDescent="0.6">
      <c r="F42" s="85" t="s">
        <v>2</v>
      </c>
      <c r="H42" s="232">
        <f>COUNTIF(H8:H27,"ปรับปรุง")</f>
        <v>0</v>
      </c>
    </row>
    <row r="43" spans="2:10" ht="24.75" thickBot="1" x14ac:dyDescent="0.6">
      <c r="F43" s="226" t="s">
        <v>138</v>
      </c>
      <c r="G43" s="225"/>
      <c r="H43" s="230">
        <f>SUM(H39:H42)</f>
        <v>0</v>
      </c>
    </row>
  </sheetData>
  <mergeCells count="16">
    <mergeCell ref="E37:I37"/>
    <mergeCell ref="F3:J3"/>
    <mergeCell ref="B1:J1"/>
    <mergeCell ref="B2:J2"/>
    <mergeCell ref="B5:C5"/>
    <mergeCell ref="B6:C6"/>
    <mergeCell ref="B28:C28"/>
    <mergeCell ref="B29:C29"/>
    <mergeCell ref="G28:G34"/>
    <mergeCell ref="G8:G24"/>
    <mergeCell ref="B7:C7"/>
    <mergeCell ref="B30:C30"/>
    <mergeCell ref="B34:C34"/>
    <mergeCell ref="B31:C31"/>
    <mergeCell ref="B32:C32"/>
    <mergeCell ref="B33:C33"/>
  </mergeCells>
  <conditionalFormatting sqref="I8:J34">
    <cfRule type="cellIs" dxfId="211" priority="68" operator="greaterThanOrEqual">
      <formula>4</formula>
    </cfRule>
  </conditionalFormatting>
  <conditionalFormatting sqref="I8:J34">
    <cfRule type="cellIs" dxfId="210" priority="67" operator="between">
      <formula>0</formula>
      <formula>4</formula>
    </cfRule>
  </conditionalFormatting>
  <conditionalFormatting sqref="I8:J34">
    <cfRule type="cellIs" dxfId="209" priority="65" operator="lessThanOrEqual">
      <formula>-4</formula>
    </cfRule>
    <cfRule type="cellIs" dxfId="208" priority="66" operator="between">
      <formula>0</formula>
      <formula>-4</formula>
    </cfRule>
  </conditionalFormatting>
  <conditionalFormatting sqref="H8:H34">
    <cfRule type="cellIs" dxfId="207" priority="49" operator="equal">
      <formula>"ดีมาก"</formula>
    </cfRule>
  </conditionalFormatting>
  <conditionalFormatting sqref="H8:H34">
    <cfRule type="cellIs" dxfId="206" priority="50" operator="equal">
      <formula>"ดี"</formula>
    </cfRule>
  </conditionalFormatting>
  <conditionalFormatting sqref="H8:H34">
    <cfRule type="cellIs" dxfId="205" priority="51" operator="equal">
      <formula>"พอใช้"</formula>
    </cfRule>
    <cfRule type="cellIs" dxfId="204" priority="52" operator="equal">
      <formula>"ปรับปรุง"</formula>
    </cfRule>
  </conditionalFormatting>
  <conditionalFormatting sqref="H6:H7">
    <cfRule type="cellIs" dxfId="203" priority="45" operator="equal">
      <formula>"ดีมาก"</formula>
    </cfRule>
  </conditionalFormatting>
  <conditionalFormatting sqref="H6:H7">
    <cfRule type="cellIs" dxfId="202" priority="46" operator="equal">
      <formula>"ดี"</formula>
    </cfRule>
  </conditionalFormatting>
  <conditionalFormatting sqref="H6:H7">
    <cfRule type="cellIs" dxfId="201" priority="47" operator="equal">
      <formula>"พอใช้"</formula>
    </cfRule>
    <cfRule type="cellIs" dxfId="200" priority="48" operator="equal">
      <formula>"ปรับปรุง"</formula>
    </cfRule>
  </conditionalFormatting>
  <conditionalFormatting sqref="I7">
    <cfRule type="cellIs" dxfId="199" priority="44" operator="greaterThanOrEqual">
      <formula>4</formula>
    </cfRule>
  </conditionalFormatting>
  <conditionalFormatting sqref="I7">
    <cfRule type="cellIs" dxfId="198" priority="43" operator="between">
      <formula>0</formula>
      <formula>4</formula>
    </cfRule>
  </conditionalFormatting>
  <conditionalFormatting sqref="I7">
    <cfRule type="cellIs" dxfId="197" priority="41" operator="lessThanOrEqual">
      <formula>-4</formula>
    </cfRule>
    <cfRule type="cellIs" dxfId="196" priority="42" operator="between">
      <formula>0</formula>
      <formula>-4</formula>
    </cfRule>
  </conditionalFormatting>
  <conditionalFormatting sqref="J7">
    <cfRule type="cellIs" dxfId="195" priority="40" operator="greaterThanOrEqual">
      <formula>4</formula>
    </cfRule>
  </conditionalFormatting>
  <conditionalFormatting sqref="J7">
    <cfRule type="cellIs" dxfId="194" priority="39" operator="between">
      <formula>0</formula>
      <formula>4</formula>
    </cfRule>
  </conditionalFormatting>
  <conditionalFormatting sqref="J7">
    <cfRule type="cellIs" dxfId="193" priority="37" operator="lessThanOrEqual">
      <formula>-4</formula>
    </cfRule>
    <cfRule type="cellIs" dxfId="192" priority="38" operator="between">
      <formula>0</formula>
      <formula>-4</formula>
    </cfRule>
  </conditionalFormatting>
  <conditionalFormatting sqref="I6">
    <cfRule type="cellIs" dxfId="191" priority="36" operator="greaterThanOrEqual">
      <formula>4</formula>
    </cfRule>
  </conditionalFormatting>
  <conditionalFormatting sqref="I6">
    <cfRule type="cellIs" dxfId="190" priority="35" operator="between">
      <formula>0</formula>
      <formula>4</formula>
    </cfRule>
  </conditionalFormatting>
  <conditionalFormatting sqref="I6">
    <cfRule type="cellIs" dxfId="189" priority="33" operator="lessThanOrEqual">
      <formula>-4</formula>
    </cfRule>
    <cfRule type="cellIs" dxfId="188" priority="34" operator="between">
      <formula>0</formula>
      <formula>-4</formula>
    </cfRule>
  </conditionalFormatting>
  <conditionalFormatting sqref="J6">
    <cfRule type="cellIs" dxfId="187" priority="32" operator="greaterThanOrEqual">
      <formula>4</formula>
    </cfRule>
  </conditionalFormatting>
  <conditionalFormatting sqref="J6">
    <cfRule type="cellIs" dxfId="186" priority="31" operator="between">
      <formula>0</formula>
      <formula>4</formula>
    </cfRule>
  </conditionalFormatting>
  <conditionalFormatting sqref="J6">
    <cfRule type="cellIs" dxfId="185" priority="29" operator="lessThanOrEqual">
      <formula>-4</formula>
    </cfRule>
    <cfRule type="cellIs" dxfId="184" priority="30" operator="between">
      <formula>0</formula>
      <formula>-4</formula>
    </cfRule>
  </conditionalFormatting>
  <conditionalFormatting sqref="F42">
    <cfRule type="cellIs" dxfId="183" priority="1" operator="equal">
      <formula>"ดีมาก"</formula>
    </cfRule>
  </conditionalFormatting>
  <conditionalFormatting sqref="F42">
    <cfRule type="cellIs" dxfId="182" priority="2" operator="equal">
      <formula>"ดี"</formula>
    </cfRule>
  </conditionalFormatting>
  <conditionalFormatting sqref="F42">
    <cfRule type="cellIs" dxfId="181" priority="3" operator="equal">
      <formula>"พอใช้"</formula>
    </cfRule>
    <cfRule type="cellIs" dxfId="180" priority="4" operator="equal">
      <formula>"ปรับปรุง"</formula>
    </cfRule>
  </conditionalFormatting>
  <conditionalFormatting sqref="F40">
    <cfRule type="cellIs" dxfId="179" priority="9" operator="equal">
      <formula>"ดีมาก"</formula>
    </cfRule>
  </conditionalFormatting>
  <conditionalFormatting sqref="F40">
    <cfRule type="cellIs" dxfId="178" priority="10" operator="equal">
      <formula>"ดี"</formula>
    </cfRule>
  </conditionalFormatting>
  <conditionalFormatting sqref="F40">
    <cfRule type="cellIs" dxfId="177" priority="11" operator="equal">
      <formula>"พอใช้"</formula>
    </cfRule>
    <cfRule type="cellIs" dxfId="176" priority="12" operator="equal">
      <formula>"ปรับปรุง"</formula>
    </cfRule>
  </conditionalFormatting>
  <conditionalFormatting sqref="F39">
    <cfRule type="cellIs" dxfId="175" priority="13" operator="equal">
      <formula>"ดีมาก"</formula>
    </cfRule>
  </conditionalFormatting>
  <conditionalFormatting sqref="F39">
    <cfRule type="cellIs" dxfId="174" priority="14" operator="equal">
      <formula>"ดี"</formula>
    </cfRule>
  </conditionalFormatting>
  <conditionalFormatting sqref="F39">
    <cfRule type="cellIs" dxfId="173" priority="15" operator="equal">
      <formula>"พอใช้"</formula>
    </cfRule>
    <cfRule type="cellIs" dxfId="172" priority="16" operator="equal">
      <formula>"ปรับปรุง"</formula>
    </cfRule>
  </conditionalFormatting>
  <conditionalFormatting sqref="F41">
    <cfRule type="cellIs" dxfId="171" priority="5" operator="equal">
      <formula>"ดีมาก"</formula>
    </cfRule>
  </conditionalFormatting>
  <conditionalFormatting sqref="F41">
    <cfRule type="cellIs" dxfId="170" priority="6" operator="equal">
      <formula>"ดี"</formula>
    </cfRule>
  </conditionalFormatting>
  <conditionalFormatting sqref="F41">
    <cfRule type="cellIs" dxfId="169" priority="7" operator="equal">
      <formula>"พอใช้"</formula>
    </cfRule>
    <cfRule type="cellIs" dxfId="168" priority="8" operator="equal">
      <formula>"ปรับปรุง"</formula>
    </cfRule>
  </conditionalFormatting>
  <pageMargins left="0.35433070866141736" right="0.23622047244094491" top="0.51181102362204722" bottom="0.19685039370078741" header="0.31496062992125984" footer="0.11811023622047245"/>
  <pageSetup paperSize="9" orientation="landscape" horizontalDpi="4294967294" r:id="rId1"/>
  <headerFooter>
    <oddFooter>&amp;C&amp;9Testing Analyze Program (TAP) &amp;8&amp;K7030A0RT_P.1 (2562)</oddFooter>
  </headerFooter>
  <rowBreaks count="1" manualBreakCount="1">
    <brk id="2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Q143"/>
  <sheetViews>
    <sheetView showWhiteSpace="0" zoomScaleNormal="100" zoomScalePageLayoutView="70" workbookViewId="0">
      <selection activeCell="B2" sqref="B2:Q2"/>
    </sheetView>
  </sheetViews>
  <sheetFormatPr defaultColWidth="9.140625" defaultRowHeight="18" customHeight="1" x14ac:dyDescent="0.7"/>
  <cols>
    <col min="1" max="1" width="1.42578125" style="46" customWidth="1"/>
    <col min="2" max="2" width="6.42578125" style="46" customWidth="1"/>
    <col min="3" max="6" width="9.85546875" style="46" customWidth="1"/>
    <col min="7" max="10" width="9" style="46" customWidth="1"/>
    <col min="11" max="14" width="9.85546875" style="46" customWidth="1"/>
    <col min="15" max="15" width="9.7109375" style="46" customWidth="1"/>
    <col min="16" max="16" width="5.85546875" style="46" customWidth="1"/>
    <col min="17" max="17" width="1.5703125" style="46" customWidth="1"/>
    <col min="18" max="18" width="1.85546875" style="46" customWidth="1"/>
    <col min="19" max="16384" width="9.140625" style="46"/>
  </cols>
  <sheetData>
    <row r="1" spans="2:17" s="47" customFormat="1" ht="28.5" customHeight="1" x14ac:dyDescent="0.2">
      <c r="B1" s="337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</row>
    <row r="2" spans="2:17" s="47" customFormat="1" ht="24.75" customHeight="1" x14ac:dyDescent="0.2">
      <c r="B2" s="33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</row>
    <row r="3" spans="2:17" s="47" customFormat="1" ht="29.25" customHeight="1" x14ac:dyDescent="0.2">
      <c r="B3" s="336" t="s">
        <v>148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</row>
    <row r="28" spans="2:17" ht="17.25" customHeight="1" x14ac:dyDescent="0.7"/>
    <row r="29" spans="2:17" ht="10.5" customHeight="1" x14ac:dyDescent="0.7"/>
    <row r="30" spans="2:17" s="47" customFormat="1" ht="28.5" customHeight="1" x14ac:dyDescent="0.2">
      <c r="B30" s="337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</row>
    <row r="31" spans="2:17" s="47" customFormat="1" ht="24.75" customHeight="1" x14ac:dyDescent="0.2">
      <c r="B31" s="33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</row>
    <row r="32" spans="2:17" s="47" customFormat="1" ht="29.25" customHeight="1" x14ac:dyDescent="0.2">
      <c r="B32" s="336" t="s">
        <v>149</v>
      </c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</row>
    <row r="57" spans="2:17" ht="17.25" customHeight="1" x14ac:dyDescent="0.7"/>
    <row r="58" spans="2:17" ht="10.5" customHeight="1" x14ac:dyDescent="0.7"/>
    <row r="59" spans="2:17" s="47" customFormat="1" ht="28.5" customHeight="1" x14ac:dyDescent="0.2">
      <c r="B59" s="337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337"/>
      <c r="P59" s="337"/>
      <c r="Q59" s="337"/>
    </row>
    <row r="60" spans="2:17" s="47" customFormat="1" ht="24.75" customHeight="1" x14ac:dyDescent="0.2">
      <c r="B60" s="33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60" s="337"/>
      <c r="D60" s="337"/>
      <c r="E60" s="337"/>
      <c r="F60" s="337"/>
      <c r="G60" s="337"/>
      <c r="H60" s="337"/>
      <c r="I60" s="337"/>
      <c r="J60" s="337"/>
      <c r="K60" s="337"/>
      <c r="L60" s="337"/>
      <c r="M60" s="337"/>
      <c r="N60" s="337"/>
      <c r="O60" s="337"/>
      <c r="P60" s="337"/>
      <c r="Q60" s="337"/>
    </row>
    <row r="61" spans="2:17" s="47" customFormat="1" ht="29.25" customHeight="1" x14ac:dyDescent="0.2">
      <c r="B61" s="336" t="s">
        <v>150</v>
      </c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</row>
    <row r="86" spans="2:17" ht="17.25" customHeight="1" x14ac:dyDescent="0.7"/>
    <row r="87" spans="2:17" ht="10.5" customHeight="1" x14ac:dyDescent="0.7"/>
    <row r="88" spans="2:17" s="47" customFormat="1" ht="28.5" customHeight="1" x14ac:dyDescent="0.2">
      <c r="B88" s="337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88" s="337"/>
      <c r="D88" s="337"/>
      <c r="E88" s="337"/>
      <c r="F88" s="337"/>
      <c r="G88" s="337"/>
      <c r="H88" s="337"/>
      <c r="I88" s="337"/>
      <c r="J88" s="337"/>
      <c r="K88" s="337"/>
      <c r="L88" s="337"/>
      <c r="M88" s="337"/>
      <c r="N88" s="337"/>
      <c r="O88" s="337"/>
      <c r="P88" s="337"/>
      <c r="Q88" s="337"/>
    </row>
    <row r="89" spans="2:17" s="47" customFormat="1" ht="24.75" customHeight="1" x14ac:dyDescent="0.2">
      <c r="B89" s="33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89" s="337"/>
      <c r="D89" s="337"/>
      <c r="E89" s="337"/>
      <c r="F89" s="337"/>
      <c r="G89" s="337"/>
      <c r="H89" s="337"/>
      <c r="I89" s="337"/>
      <c r="J89" s="337"/>
      <c r="K89" s="337"/>
      <c r="L89" s="337"/>
      <c r="M89" s="337"/>
      <c r="N89" s="337"/>
      <c r="O89" s="337"/>
      <c r="P89" s="337"/>
      <c r="Q89" s="337"/>
    </row>
    <row r="90" spans="2:17" s="47" customFormat="1" ht="29.25" customHeight="1" x14ac:dyDescent="0.2">
      <c r="B90" s="336" t="s">
        <v>155</v>
      </c>
      <c r="C90" s="336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</row>
    <row r="115" spans="2:17" ht="17.25" customHeight="1" x14ac:dyDescent="0.7"/>
    <row r="116" spans="2:17" s="47" customFormat="1" ht="28.5" customHeight="1" x14ac:dyDescent="0.2">
      <c r="B116" s="337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</row>
    <row r="117" spans="2:17" s="47" customFormat="1" ht="24.75" customHeight="1" x14ac:dyDescent="0.2">
      <c r="B117" s="337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117" s="337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</row>
    <row r="118" spans="2:17" s="47" customFormat="1" ht="29.25" customHeight="1" x14ac:dyDescent="0.2">
      <c r="B118" s="336" t="s">
        <v>151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</row>
    <row r="143" ht="17.25" customHeight="1" x14ac:dyDescent="0.7"/>
  </sheetData>
  <mergeCells count="15">
    <mergeCell ref="B1:Q1"/>
    <mergeCell ref="B3:Q3"/>
    <mergeCell ref="B2:Q2"/>
    <mergeCell ref="B59:Q59"/>
    <mergeCell ref="B60:Q60"/>
    <mergeCell ref="B30:Q30"/>
    <mergeCell ref="B31:Q31"/>
    <mergeCell ref="B32:Q32"/>
    <mergeCell ref="B61:Q61"/>
    <mergeCell ref="B88:Q88"/>
    <mergeCell ref="B117:Q117"/>
    <mergeCell ref="B118:Q118"/>
    <mergeCell ref="B89:Q89"/>
    <mergeCell ref="B90:Q90"/>
    <mergeCell ref="B116:Q116"/>
  </mergeCells>
  <pageMargins left="0.43307086614173229" right="0.31496062992125984" top="0.39370078740157483" bottom="0.19685039370078741" header="0.31496062992125984" footer="0.23622047244094491"/>
  <pageSetup paperSize="9" orientation="landscape" horizontalDpi="4294967294" verticalDpi="1200" r:id="rId1"/>
  <headerFooter>
    <oddFooter>&amp;C&amp;9Testing Analyze Program (TAP)&amp;10
&amp;8&amp;K7030A0RT_P.1 (2562)</oddFooter>
  </headerFooter>
  <rowBreaks count="3" manualBreakCount="3">
    <brk id="29" max="16383" man="1"/>
    <brk id="58" max="16383" man="1"/>
    <brk id="8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133"/>
  <sheetViews>
    <sheetView tabSelected="1" workbookViewId="0">
      <selection activeCell="B5" sqref="B5:O5"/>
    </sheetView>
  </sheetViews>
  <sheetFormatPr defaultColWidth="10.42578125" defaultRowHeight="12.75" x14ac:dyDescent="0.2"/>
  <cols>
    <col min="1" max="1" width="1.7109375" style="97" customWidth="1"/>
    <col min="2" max="2" width="7.28515625" style="97" customWidth="1"/>
    <col min="3" max="3" width="16" style="97" customWidth="1"/>
    <col min="4" max="4" width="17.7109375" style="97" customWidth="1"/>
    <col min="5" max="5" width="32.85546875" style="97" bestFit="1" customWidth="1"/>
    <col min="6" max="6" width="11.42578125" style="97" customWidth="1"/>
    <col min="7" max="7" width="14.7109375" style="97" customWidth="1"/>
    <col min="8" max="8" width="13.140625" style="97" customWidth="1"/>
    <col min="9" max="9" width="14.7109375" style="97" customWidth="1"/>
    <col min="10" max="10" width="13.140625" style="97" customWidth="1"/>
    <col min="11" max="11" width="14.7109375" style="97" customWidth="1"/>
    <col min="12" max="12" width="15.42578125" style="97" customWidth="1"/>
    <col min="13" max="13" width="17.85546875" style="97" bestFit="1" customWidth="1"/>
    <col min="14" max="15" width="14.7109375" style="97" customWidth="1"/>
    <col min="16" max="16" width="10.28515625" customWidth="1"/>
    <col min="17" max="17" width="10.42578125" style="97" customWidth="1"/>
    <col min="18" max="18" width="3.42578125" style="97" customWidth="1"/>
    <col min="19" max="20" width="10.42578125" style="97" customWidth="1"/>
    <col min="21" max="16384" width="10.42578125" style="97"/>
  </cols>
  <sheetData>
    <row r="1" spans="2:17" x14ac:dyDescent="0.2">
      <c r="B1" s="96"/>
      <c r="D1" s="98"/>
      <c r="O1" s="98"/>
    </row>
    <row r="2" spans="2:17" ht="18" x14ac:dyDescent="0.2">
      <c r="B2" s="338" t="s">
        <v>115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Q2" s="99"/>
    </row>
    <row r="3" spans="2:17" ht="18" customHeight="1" x14ac:dyDescent="0.2">
      <c r="B3" s="339" t="s">
        <v>116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Q3" s="100"/>
    </row>
    <row r="4" spans="2:17" ht="18" customHeight="1" x14ac:dyDescent="0.2">
      <c r="B4" s="339" t="s">
        <v>117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Q4" s="100"/>
    </row>
    <row r="5" spans="2:17" ht="18" customHeight="1" x14ac:dyDescent="0.2">
      <c r="B5" s="339" t="s">
        <v>118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Q5" s="100"/>
    </row>
    <row r="7" spans="2:17" s="101" customFormat="1" x14ac:dyDescent="0.2">
      <c r="C7" s="102" t="s">
        <v>165</v>
      </c>
      <c r="D7" s="103"/>
      <c r="E7" s="102"/>
      <c r="F7" s="102"/>
      <c r="G7" s="102" t="s">
        <v>166</v>
      </c>
      <c r="H7" s="102"/>
      <c r="I7" s="102"/>
      <c r="L7" s="102"/>
      <c r="M7" s="102" t="s">
        <v>199</v>
      </c>
      <c r="P7" s="102"/>
      <c r="Q7" s="104"/>
    </row>
    <row r="8" spans="2:17" s="101" customFormat="1" x14ac:dyDescent="0.2">
      <c r="C8" s="102" t="s">
        <v>137</v>
      </c>
      <c r="D8" s="103"/>
      <c r="E8" s="102"/>
      <c r="F8" s="102"/>
      <c r="G8" s="102" t="s">
        <v>167</v>
      </c>
      <c r="H8" s="102"/>
      <c r="I8" s="102"/>
      <c r="J8" s="102"/>
      <c r="K8" s="102"/>
      <c r="L8" s="102"/>
      <c r="M8" s="102" t="s">
        <v>119</v>
      </c>
      <c r="N8" s="102"/>
      <c r="O8" s="102"/>
      <c r="P8" s="102"/>
      <c r="Q8" s="104"/>
    </row>
    <row r="9" spans="2:17" s="101" customFormat="1" x14ac:dyDescent="0.2">
      <c r="C9" s="102" t="s">
        <v>120</v>
      </c>
      <c r="D9" s="103"/>
      <c r="F9" s="102"/>
      <c r="G9" s="102" t="s">
        <v>121</v>
      </c>
      <c r="H9" s="102"/>
      <c r="I9" s="103"/>
      <c r="J9" s="102"/>
      <c r="K9" s="102"/>
      <c r="L9" s="103"/>
      <c r="M9" s="102" t="s">
        <v>122</v>
      </c>
      <c r="N9" s="102"/>
      <c r="O9" s="102"/>
      <c r="P9" s="102"/>
      <c r="Q9" s="104"/>
    </row>
    <row r="11" spans="2:17" s="101" customFormat="1" ht="18.95" customHeight="1" x14ac:dyDescent="0.2">
      <c r="B11" s="340" t="s">
        <v>123</v>
      </c>
      <c r="C11" s="341" t="s">
        <v>124</v>
      </c>
      <c r="D11" s="341" t="s">
        <v>125</v>
      </c>
      <c r="E11" s="340" t="s">
        <v>34</v>
      </c>
      <c r="F11" s="342" t="s">
        <v>126</v>
      </c>
      <c r="G11" s="345" t="s">
        <v>127</v>
      </c>
      <c r="H11" s="346"/>
      <c r="I11" s="346"/>
      <c r="J11" s="346"/>
      <c r="K11" s="346"/>
      <c r="L11" s="347"/>
      <c r="M11" s="340" t="s">
        <v>128</v>
      </c>
      <c r="N11" s="340"/>
      <c r="O11" s="340"/>
      <c r="P11" s="104"/>
    </row>
    <row r="12" spans="2:17" ht="33.75" customHeight="1" x14ac:dyDescent="0.2">
      <c r="B12" s="340"/>
      <c r="C12" s="341"/>
      <c r="D12" s="341"/>
      <c r="E12" s="340"/>
      <c r="F12" s="343"/>
      <c r="G12" s="345" t="s">
        <v>60</v>
      </c>
      <c r="H12" s="346"/>
      <c r="I12" s="345" t="s">
        <v>64</v>
      </c>
      <c r="J12" s="347"/>
      <c r="K12" s="345" t="s">
        <v>111</v>
      </c>
      <c r="L12" s="347"/>
      <c r="M12" s="340" t="s">
        <v>60</v>
      </c>
      <c r="N12" s="340" t="s">
        <v>64</v>
      </c>
      <c r="O12" s="340" t="s">
        <v>111</v>
      </c>
    </row>
    <row r="13" spans="2:17" x14ac:dyDescent="0.2">
      <c r="B13" s="340"/>
      <c r="C13" s="340"/>
      <c r="D13" s="340"/>
      <c r="E13" s="340"/>
      <c r="F13" s="344"/>
      <c r="G13" s="105" t="s">
        <v>129</v>
      </c>
      <c r="H13" s="105" t="s">
        <v>1</v>
      </c>
      <c r="I13" s="105" t="s">
        <v>129</v>
      </c>
      <c r="J13" s="105" t="s">
        <v>1</v>
      </c>
      <c r="K13" s="105" t="s">
        <v>129</v>
      </c>
      <c r="L13" s="105" t="s">
        <v>1</v>
      </c>
      <c r="M13" s="340"/>
      <c r="N13" s="340"/>
      <c r="O13" s="340"/>
    </row>
    <row r="14" spans="2:17" ht="24" x14ac:dyDescent="0.2">
      <c r="B14" s="106">
        <v>1</v>
      </c>
      <c r="C14" s="106"/>
      <c r="D14" s="246">
        <v>1579901521738</v>
      </c>
      <c r="E14" s="106" t="s">
        <v>173</v>
      </c>
      <c r="F14" s="106" t="s">
        <v>130</v>
      </c>
      <c r="G14" s="106"/>
      <c r="H14" s="106"/>
      <c r="I14" s="106"/>
      <c r="J14" s="106"/>
      <c r="K14" s="106"/>
      <c r="L14" s="106"/>
      <c r="M14" s="106"/>
      <c r="N14" s="106"/>
      <c r="O14" s="106"/>
    </row>
    <row r="15" spans="2:17" ht="24" x14ac:dyDescent="0.2">
      <c r="B15" s="106">
        <v>2</v>
      </c>
      <c r="C15" s="106"/>
      <c r="D15" s="246">
        <v>1579901525458</v>
      </c>
      <c r="E15" s="106" t="s">
        <v>174</v>
      </c>
      <c r="F15" s="106" t="s">
        <v>130</v>
      </c>
      <c r="G15" s="106"/>
      <c r="H15" s="106"/>
      <c r="I15" s="106"/>
      <c r="J15" s="106"/>
      <c r="K15" s="106"/>
      <c r="L15" s="106"/>
      <c r="M15" s="106"/>
      <c r="N15" s="106"/>
      <c r="O15" s="106"/>
    </row>
    <row r="16" spans="2:17" ht="24" x14ac:dyDescent="0.2">
      <c r="B16" s="106">
        <v>3</v>
      </c>
      <c r="C16" s="106"/>
      <c r="D16" s="247">
        <v>1579901532799</v>
      </c>
      <c r="E16" s="106" t="s">
        <v>175</v>
      </c>
      <c r="F16" s="106" t="s">
        <v>130</v>
      </c>
      <c r="G16" s="106"/>
      <c r="H16" s="106"/>
      <c r="I16" s="106"/>
      <c r="J16" s="106"/>
      <c r="K16" s="106"/>
      <c r="L16" s="106"/>
      <c r="M16" s="106"/>
      <c r="N16" s="106"/>
      <c r="O16" s="106"/>
    </row>
    <row r="17" spans="2:15" ht="24" x14ac:dyDescent="0.2">
      <c r="B17" s="106">
        <v>4</v>
      </c>
      <c r="C17" s="106"/>
      <c r="D17" s="247">
        <v>1579901577695</v>
      </c>
      <c r="E17" s="106" t="s">
        <v>176</v>
      </c>
      <c r="F17" s="106" t="s">
        <v>130</v>
      </c>
      <c r="G17" s="106"/>
      <c r="H17" s="106"/>
      <c r="I17" s="106"/>
      <c r="J17" s="106"/>
      <c r="K17" s="106"/>
      <c r="L17" s="106"/>
      <c r="M17" s="106"/>
      <c r="N17" s="106"/>
      <c r="O17" s="106"/>
    </row>
    <row r="18" spans="2:15" ht="24" x14ac:dyDescent="0.2">
      <c r="B18" s="106">
        <v>5</v>
      </c>
      <c r="C18" s="106"/>
      <c r="D18" s="247">
        <v>1579901532934</v>
      </c>
      <c r="E18" s="106" t="s">
        <v>177</v>
      </c>
      <c r="F18" s="106" t="s">
        <v>130</v>
      </c>
      <c r="G18" s="106"/>
      <c r="H18" s="106"/>
      <c r="I18" s="106"/>
      <c r="J18" s="106"/>
      <c r="K18" s="106"/>
      <c r="L18" s="106"/>
      <c r="M18" s="106"/>
      <c r="N18" s="106"/>
      <c r="O18" s="106"/>
    </row>
    <row r="19" spans="2:15" ht="24" x14ac:dyDescent="0.2">
      <c r="B19" s="106">
        <v>6</v>
      </c>
      <c r="C19" s="106"/>
      <c r="D19" s="247">
        <v>1508600048072</v>
      </c>
      <c r="E19" s="106" t="s">
        <v>178</v>
      </c>
      <c r="F19" s="106" t="s">
        <v>130</v>
      </c>
      <c r="G19" s="106"/>
      <c r="H19" s="106"/>
      <c r="I19" s="106"/>
      <c r="J19" s="106"/>
      <c r="K19" s="106"/>
      <c r="L19" s="106"/>
      <c r="M19" s="106"/>
      <c r="N19" s="106"/>
      <c r="O19" s="106"/>
    </row>
    <row r="20" spans="2:15" ht="24" x14ac:dyDescent="0.2">
      <c r="B20" s="106">
        <v>7</v>
      </c>
      <c r="C20" s="106"/>
      <c r="D20" s="247">
        <v>1579901563562</v>
      </c>
      <c r="E20" s="106" t="s">
        <v>179</v>
      </c>
      <c r="F20" s="106" t="s">
        <v>130</v>
      </c>
      <c r="G20" s="106"/>
      <c r="H20" s="106"/>
      <c r="I20" s="106"/>
      <c r="J20" s="106"/>
      <c r="K20" s="106"/>
      <c r="L20" s="106"/>
      <c r="M20" s="106"/>
      <c r="N20" s="106"/>
      <c r="O20" s="106"/>
    </row>
    <row r="21" spans="2:15" ht="24" x14ac:dyDescent="0.2">
      <c r="B21" s="106">
        <v>8</v>
      </c>
      <c r="C21" s="106"/>
      <c r="D21" s="247">
        <v>1579901576672</v>
      </c>
      <c r="E21" s="106" t="s">
        <v>180</v>
      </c>
      <c r="F21" s="106" t="s">
        <v>130</v>
      </c>
      <c r="G21" s="106"/>
      <c r="H21" s="106"/>
      <c r="I21" s="106"/>
      <c r="J21" s="106"/>
      <c r="K21" s="106"/>
      <c r="L21" s="106"/>
      <c r="M21" s="106"/>
      <c r="N21" s="106"/>
      <c r="O21" s="106"/>
    </row>
    <row r="22" spans="2:15" ht="24" x14ac:dyDescent="0.2">
      <c r="B22" s="106">
        <v>9</v>
      </c>
      <c r="C22" s="106"/>
      <c r="D22" s="247">
        <v>1579901592694</v>
      </c>
      <c r="E22" s="106" t="s">
        <v>181</v>
      </c>
      <c r="F22" s="106" t="s">
        <v>130</v>
      </c>
      <c r="G22" s="106"/>
      <c r="H22" s="106"/>
      <c r="I22" s="106"/>
      <c r="J22" s="106"/>
      <c r="K22" s="106"/>
      <c r="L22" s="106"/>
      <c r="M22" s="106"/>
      <c r="N22" s="106"/>
      <c r="O22" s="106"/>
    </row>
    <row r="23" spans="2:15" ht="24" x14ac:dyDescent="0.2">
      <c r="B23" s="106">
        <v>10</v>
      </c>
      <c r="C23" s="106"/>
      <c r="D23" s="247">
        <v>1579901561179</v>
      </c>
      <c r="E23" s="106" t="s">
        <v>182</v>
      </c>
      <c r="F23" s="106" t="s">
        <v>130</v>
      </c>
      <c r="G23" s="106"/>
      <c r="H23" s="106"/>
      <c r="I23" s="106"/>
      <c r="J23" s="106"/>
      <c r="K23" s="106"/>
      <c r="L23" s="106"/>
      <c r="M23" s="106"/>
      <c r="N23" s="106"/>
      <c r="O23" s="106"/>
    </row>
    <row r="24" spans="2:15" ht="24" x14ac:dyDescent="0.2">
      <c r="B24" s="106">
        <v>11</v>
      </c>
      <c r="C24" s="106"/>
      <c r="D24" s="247">
        <v>1579901537782</v>
      </c>
      <c r="E24" s="106" t="s">
        <v>183</v>
      </c>
      <c r="F24" s="106" t="s">
        <v>130</v>
      </c>
      <c r="G24" s="106"/>
      <c r="H24" s="106"/>
      <c r="I24" s="106"/>
      <c r="J24" s="106"/>
      <c r="K24" s="106"/>
      <c r="L24" s="106"/>
      <c r="M24" s="106"/>
      <c r="N24" s="106"/>
      <c r="O24" s="106"/>
    </row>
    <row r="25" spans="2:15" ht="24" x14ac:dyDescent="0.2">
      <c r="B25" s="106">
        <v>12</v>
      </c>
      <c r="C25" s="106"/>
      <c r="D25" s="247">
        <v>1579901561951</v>
      </c>
      <c r="E25" s="106" t="s">
        <v>184</v>
      </c>
      <c r="F25" s="106" t="s">
        <v>130</v>
      </c>
      <c r="G25" s="106"/>
      <c r="H25" s="106"/>
      <c r="I25" s="106"/>
      <c r="J25" s="106"/>
      <c r="K25" s="106"/>
      <c r="L25" s="106"/>
      <c r="M25" s="106"/>
      <c r="N25" s="106"/>
      <c r="O25" s="106"/>
    </row>
    <row r="26" spans="2:15" ht="24" x14ac:dyDescent="0.2">
      <c r="B26" s="106">
        <v>13</v>
      </c>
      <c r="C26" s="106"/>
      <c r="D26" s="247">
        <v>1579901569455</v>
      </c>
      <c r="E26" s="106" t="s">
        <v>185</v>
      </c>
      <c r="F26" s="106" t="s">
        <v>130</v>
      </c>
      <c r="G26" s="106"/>
      <c r="H26" s="106"/>
      <c r="I26" s="106"/>
      <c r="J26" s="106"/>
      <c r="K26" s="106"/>
      <c r="L26" s="106"/>
      <c r="M26" s="106"/>
      <c r="N26" s="106"/>
      <c r="O26" s="106"/>
    </row>
    <row r="27" spans="2:15" ht="24" x14ac:dyDescent="0.2">
      <c r="B27" s="106">
        <v>14</v>
      </c>
      <c r="C27" s="106"/>
      <c r="D27" s="247">
        <v>1579901554130</v>
      </c>
      <c r="E27" s="106" t="s">
        <v>186</v>
      </c>
      <c r="F27" s="106" t="s">
        <v>130</v>
      </c>
      <c r="G27" s="106"/>
      <c r="H27" s="106"/>
      <c r="I27" s="106"/>
      <c r="J27" s="106"/>
      <c r="K27" s="106"/>
      <c r="L27" s="106"/>
      <c r="M27" s="106"/>
      <c r="N27" s="106"/>
      <c r="O27" s="106"/>
    </row>
    <row r="28" spans="2:15" ht="24" x14ac:dyDescent="0.2">
      <c r="B28" s="106">
        <v>15</v>
      </c>
      <c r="C28" s="106"/>
      <c r="D28" s="247">
        <v>1579901534473</v>
      </c>
      <c r="E28" s="106" t="s">
        <v>187</v>
      </c>
      <c r="F28" s="106" t="s">
        <v>130</v>
      </c>
      <c r="G28" s="106"/>
      <c r="H28" s="106"/>
      <c r="I28" s="106"/>
      <c r="J28" s="106"/>
      <c r="K28" s="106"/>
      <c r="L28" s="106"/>
      <c r="M28" s="106"/>
      <c r="N28" s="106"/>
      <c r="O28" s="106"/>
    </row>
    <row r="29" spans="2:15" ht="24" x14ac:dyDescent="0.2">
      <c r="B29" s="106">
        <v>16</v>
      </c>
      <c r="C29" s="106"/>
      <c r="D29" s="247">
        <v>1579901555667</v>
      </c>
      <c r="E29" s="106" t="s">
        <v>188</v>
      </c>
      <c r="F29" s="106" t="s">
        <v>130</v>
      </c>
      <c r="G29" s="106"/>
      <c r="H29" s="106"/>
      <c r="I29" s="106"/>
      <c r="J29" s="106"/>
      <c r="K29" s="106"/>
      <c r="L29" s="106"/>
      <c r="M29" s="106"/>
      <c r="N29" s="106"/>
      <c r="O29" s="106"/>
    </row>
    <row r="30" spans="2:15" ht="24" x14ac:dyDescent="0.2">
      <c r="B30" s="106">
        <v>17</v>
      </c>
      <c r="C30" s="106"/>
      <c r="D30" s="247">
        <v>1509966975571</v>
      </c>
      <c r="E30" s="106" t="s">
        <v>189</v>
      </c>
      <c r="F30" s="106" t="s">
        <v>130</v>
      </c>
      <c r="G30" s="106"/>
      <c r="H30" s="106"/>
      <c r="I30" s="106"/>
      <c r="J30" s="106"/>
      <c r="K30" s="106"/>
      <c r="L30" s="106"/>
      <c r="M30" s="106"/>
      <c r="N30" s="106"/>
      <c r="O30" s="106"/>
    </row>
    <row r="31" spans="2:15" ht="24" x14ac:dyDescent="0.2">
      <c r="B31" s="106">
        <v>18</v>
      </c>
      <c r="C31" s="106"/>
      <c r="D31" s="247">
        <v>1579901530117</v>
      </c>
      <c r="E31" s="106" t="s">
        <v>190</v>
      </c>
      <c r="F31" s="106" t="s">
        <v>130</v>
      </c>
      <c r="G31" s="106"/>
      <c r="H31" s="106"/>
      <c r="I31" s="106"/>
      <c r="J31" s="106"/>
      <c r="K31" s="106"/>
      <c r="L31" s="106"/>
      <c r="M31" s="106"/>
      <c r="N31" s="106"/>
      <c r="O31" s="106"/>
    </row>
    <row r="32" spans="2:15" ht="24" x14ac:dyDescent="0.2">
      <c r="B32" s="106">
        <v>19</v>
      </c>
      <c r="C32" s="106"/>
      <c r="D32" s="247">
        <v>1579901587585</v>
      </c>
      <c r="E32" s="106" t="s">
        <v>191</v>
      </c>
      <c r="F32" s="106" t="s">
        <v>130</v>
      </c>
      <c r="G32" s="106"/>
      <c r="H32" s="106"/>
      <c r="I32" s="106"/>
      <c r="J32" s="106"/>
      <c r="K32" s="106"/>
      <c r="L32" s="106"/>
      <c r="M32" s="106"/>
      <c r="N32" s="106"/>
      <c r="O32" s="106"/>
    </row>
    <row r="33" spans="2:15" ht="24" x14ac:dyDescent="0.2">
      <c r="B33" s="106">
        <v>20</v>
      </c>
      <c r="C33" s="106"/>
      <c r="D33" s="246">
        <v>1579901527515</v>
      </c>
      <c r="E33" s="106" t="s">
        <v>192</v>
      </c>
      <c r="F33" s="106" t="s">
        <v>130</v>
      </c>
      <c r="G33" s="106"/>
      <c r="H33" s="106"/>
      <c r="I33" s="106"/>
      <c r="J33" s="106"/>
      <c r="K33" s="106"/>
      <c r="L33" s="106"/>
      <c r="M33" s="106"/>
      <c r="N33" s="106"/>
      <c r="O33" s="106"/>
    </row>
    <row r="34" spans="2:15" ht="24" x14ac:dyDescent="0.2">
      <c r="B34" s="106">
        <v>21</v>
      </c>
      <c r="C34" s="106"/>
      <c r="D34" s="248" t="s">
        <v>168</v>
      </c>
      <c r="E34" s="106" t="s">
        <v>193</v>
      </c>
      <c r="F34" s="106" t="s">
        <v>130</v>
      </c>
      <c r="G34" s="106"/>
      <c r="H34" s="106"/>
      <c r="I34" s="106"/>
      <c r="J34" s="106"/>
      <c r="K34" s="106"/>
      <c r="L34" s="106"/>
      <c r="M34" s="106"/>
      <c r="N34" s="106"/>
      <c r="O34" s="106"/>
    </row>
    <row r="35" spans="2:15" ht="24" x14ac:dyDescent="0.2">
      <c r="B35" s="106">
        <v>22</v>
      </c>
      <c r="C35" s="106"/>
      <c r="D35" s="247">
        <v>1579901527485</v>
      </c>
      <c r="E35" s="106" t="s">
        <v>194</v>
      </c>
      <c r="F35" s="106" t="s">
        <v>130</v>
      </c>
      <c r="G35" s="106"/>
      <c r="H35" s="106"/>
      <c r="I35" s="106"/>
      <c r="J35" s="106"/>
      <c r="K35" s="106"/>
      <c r="L35" s="106"/>
      <c r="M35" s="106"/>
      <c r="N35" s="106"/>
      <c r="O35" s="106"/>
    </row>
    <row r="36" spans="2:15" ht="24" x14ac:dyDescent="0.55000000000000004">
      <c r="B36" s="106">
        <v>23</v>
      </c>
      <c r="C36" s="106"/>
      <c r="D36" s="249" t="s">
        <v>169</v>
      </c>
      <c r="E36" s="106" t="s">
        <v>195</v>
      </c>
      <c r="F36" s="106" t="s">
        <v>130</v>
      </c>
      <c r="G36" s="106"/>
      <c r="H36" s="106"/>
      <c r="I36" s="106"/>
      <c r="J36" s="106"/>
      <c r="K36" s="106"/>
      <c r="L36" s="106"/>
      <c r="M36" s="106"/>
      <c r="N36" s="106"/>
      <c r="O36" s="106"/>
    </row>
    <row r="37" spans="2:15" ht="24" x14ac:dyDescent="0.55000000000000004">
      <c r="B37" s="106">
        <v>24</v>
      </c>
      <c r="C37" s="106"/>
      <c r="D37" s="249" t="s">
        <v>170</v>
      </c>
      <c r="E37" s="106" t="s">
        <v>196</v>
      </c>
      <c r="F37" s="106" t="s">
        <v>130</v>
      </c>
      <c r="G37" s="106"/>
      <c r="H37" s="106"/>
      <c r="I37" s="106"/>
      <c r="J37" s="106"/>
      <c r="K37" s="106"/>
      <c r="L37" s="106"/>
      <c r="M37" s="106"/>
      <c r="N37" s="106"/>
      <c r="O37" s="106"/>
    </row>
    <row r="38" spans="2:15" ht="24" x14ac:dyDescent="0.55000000000000004">
      <c r="B38" s="106">
        <v>25</v>
      </c>
      <c r="C38" s="106"/>
      <c r="D38" s="249" t="s">
        <v>171</v>
      </c>
      <c r="E38" s="106" t="s">
        <v>197</v>
      </c>
      <c r="F38" s="106" t="s">
        <v>130</v>
      </c>
      <c r="G38" s="106"/>
      <c r="H38" s="106"/>
      <c r="I38" s="106"/>
      <c r="J38" s="106"/>
      <c r="K38" s="106"/>
      <c r="L38" s="106"/>
      <c r="M38" s="106"/>
      <c r="N38" s="106"/>
      <c r="O38" s="106"/>
    </row>
    <row r="39" spans="2:15" ht="24" x14ac:dyDescent="0.55000000000000004">
      <c r="B39" s="106">
        <v>26</v>
      </c>
      <c r="C39" s="106"/>
      <c r="D39" s="249" t="s">
        <v>172</v>
      </c>
      <c r="E39" s="106" t="s">
        <v>198</v>
      </c>
      <c r="F39" s="106" t="s">
        <v>130</v>
      </c>
      <c r="G39" s="106"/>
      <c r="H39" s="106"/>
      <c r="I39" s="106"/>
      <c r="J39" s="106"/>
      <c r="K39" s="106"/>
      <c r="L39" s="106"/>
      <c r="M39" s="106"/>
      <c r="N39" s="106"/>
      <c r="O39" s="106"/>
    </row>
    <row r="40" spans="2:15" x14ac:dyDescent="0.2">
      <c r="B40" s="106">
        <v>27</v>
      </c>
      <c r="C40" s="106"/>
      <c r="D40" s="106"/>
      <c r="E40" s="106"/>
      <c r="F40" s="106" t="s">
        <v>130</v>
      </c>
      <c r="G40" s="106"/>
      <c r="H40" s="106"/>
      <c r="I40" s="106"/>
      <c r="J40" s="106"/>
      <c r="K40" s="106"/>
      <c r="L40" s="106"/>
      <c r="M40" s="106"/>
      <c r="N40" s="106"/>
      <c r="O40" s="106"/>
    </row>
    <row r="41" spans="2:15" x14ac:dyDescent="0.2">
      <c r="B41" s="106">
        <v>28</v>
      </c>
      <c r="C41" s="106"/>
      <c r="D41" s="106"/>
      <c r="E41" s="106"/>
      <c r="F41" s="106" t="s">
        <v>130</v>
      </c>
      <c r="G41" s="106"/>
      <c r="H41" s="106"/>
      <c r="I41" s="106"/>
      <c r="J41" s="106"/>
      <c r="K41" s="106"/>
      <c r="L41" s="106"/>
      <c r="M41" s="106"/>
      <c r="N41" s="106"/>
      <c r="O41" s="106"/>
    </row>
    <row r="42" spans="2:15" x14ac:dyDescent="0.2">
      <c r="B42" s="106">
        <v>29</v>
      </c>
      <c r="C42" s="106"/>
      <c r="D42" s="106"/>
      <c r="E42" s="106"/>
      <c r="F42" s="106" t="s">
        <v>130</v>
      </c>
      <c r="G42" s="106"/>
      <c r="H42" s="106"/>
      <c r="I42" s="106"/>
      <c r="J42" s="106"/>
      <c r="K42" s="106"/>
      <c r="L42" s="106"/>
      <c r="M42" s="106"/>
      <c r="N42" s="106"/>
      <c r="O42" s="106"/>
    </row>
    <row r="43" spans="2:15" x14ac:dyDescent="0.2">
      <c r="B43" s="106">
        <v>30</v>
      </c>
      <c r="C43" s="106"/>
      <c r="D43" s="106"/>
      <c r="E43" s="106"/>
      <c r="F43" s="106" t="s">
        <v>130</v>
      </c>
      <c r="G43" s="106"/>
      <c r="H43" s="106"/>
      <c r="I43" s="106"/>
      <c r="J43" s="106"/>
      <c r="K43" s="106"/>
      <c r="L43" s="106"/>
      <c r="M43" s="106"/>
      <c r="N43" s="106"/>
      <c r="O43" s="106"/>
    </row>
    <row r="44" spans="2:15" x14ac:dyDescent="0.2">
      <c r="B44" s="106">
        <v>31</v>
      </c>
      <c r="C44" s="106"/>
      <c r="D44" s="106"/>
      <c r="E44" s="106"/>
      <c r="F44" s="106" t="s">
        <v>130</v>
      </c>
      <c r="G44" s="106"/>
      <c r="H44" s="106"/>
      <c r="I44" s="106"/>
      <c r="J44" s="106"/>
      <c r="K44" s="106"/>
      <c r="L44" s="106"/>
      <c r="M44" s="106"/>
      <c r="N44" s="106"/>
      <c r="O44" s="106"/>
    </row>
    <row r="45" spans="2:15" x14ac:dyDescent="0.2">
      <c r="B45" s="106">
        <v>32</v>
      </c>
      <c r="C45" s="106"/>
      <c r="D45" s="106"/>
      <c r="E45" s="106"/>
      <c r="F45" s="106" t="s">
        <v>130</v>
      </c>
      <c r="G45" s="106"/>
      <c r="H45" s="106"/>
      <c r="I45" s="106"/>
      <c r="J45" s="106"/>
      <c r="K45" s="106"/>
      <c r="L45" s="106"/>
      <c r="M45" s="106"/>
      <c r="N45" s="106"/>
      <c r="O45" s="106"/>
    </row>
    <row r="46" spans="2:15" x14ac:dyDescent="0.2">
      <c r="B46" s="106">
        <v>33</v>
      </c>
      <c r="C46" s="106"/>
      <c r="D46" s="106"/>
      <c r="E46" s="106"/>
      <c r="F46" s="106" t="s">
        <v>130</v>
      </c>
      <c r="G46" s="106"/>
      <c r="H46" s="106"/>
      <c r="I46" s="106"/>
      <c r="J46" s="106"/>
      <c r="K46" s="106"/>
      <c r="L46" s="106"/>
      <c r="M46" s="106"/>
      <c r="N46" s="106"/>
      <c r="O46" s="106"/>
    </row>
    <row r="47" spans="2:15" x14ac:dyDescent="0.2">
      <c r="B47" s="106">
        <v>34</v>
      </c>
      <c r="C47" s="106"/>
      <c r="D47" s="106"/>
      <c r="E47" s="106"/>
      <c r="F47" s="106" t="s">
        <v>130</v>
      </c>
      <c r="G47" s="106"/>
      <c r="H47" s="106"/>
      <c r="I47" s="106"/>
      <c r="J47" s="106"/>
      <c r="K47" s="106"/>
      <c r="L47" s="106"/>
      <c r="M47" s="106"/>
      <c r="N47" s="106"/>
      <c r="O47" s="106"/>
    </row>
    <row r="48" spans="2:15" x14ac:dyDescent="0.2">
      <c r="B48" s="106">
        <v>35</v>
      </c>
      <c r="C48" s="106"/>
      <c r="D48" s="106"/>
      <c r="E48" s="106"/>
      <c r="F48" s="106" t="s">
        <v>130</v>
      </c>
      <c r="G48" s="106"/>
      <c r="H48" s="106"/>
      <c r="I48" s="106"/>
      <c r="J48" s="106"/>
      <c r="K48" s="106"/>
      <c r="L48" s="106"/>
      <c r="M48" s="106"/>
      <c r="N48" s="106"/>
      <c r="O48" s="106"/>
    </row>
    <row r="49" spans="2:15" x14ac:dyDescent="0.2">
      <c r="B49" s="106">
        <v>36</v>
      </c>
      <c r="C49" s="106"/>
      <c r="D49" s="106"/>
      <c r="E49" s="106"/>
      <c r="F49" s="106" t="s">
        <v>130</v>
      </c>
      <c r="G49" s="106"/>
      <c r="H49" s="106"/>
      <c r="I49" s="106"/>
      <c r="J49" s="106"/>
      <c r="K49" s="106"/>
      <c r="L49" s="106"/>
      <c r="M49" s="106"/>
      <c r="N49" s="106"/>
      <c r="O49" s="106"/>
    </row>
    <row r="50" spans="2:15" x14ac:dyDescent="0.2">
      <c r="B50" s="106">
        <v>37</v>
      </c>
      <c r="C50" s="106"/>
      <c r="D50" s="106"/>
      <c r="E50" s="106"/>
      <c r="F50" s="106" t="s">
        <v>130</v>
      </c>
      <c r="G50" s="106"/>
      <c r="H50" s="106"/>
      <c r="I50" s="106"/>
      <c r="J50" s="106"/>
      <c r="K50" s="106"/>
      <c r="L50" s="106"/>
      <c r="M50" s="106"/>
      <c r="N50" s="106"/>
      <c r="O50" s="106"/>
    </row>
    <row r="51" spans="2:15" x14ac:dyDescent="0.2">
      <c r="B51" s="106">
        <v>38</v>
      </c>
      <c r="C51" s="106"/>
      <c r="D51" s="106"/>
      <c r="E51" s="106"/>
      <c r="F51" s="106" t="s">
        <v>130</v>
      </c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x14ac:dyDescent="0.2">
      <c r="B52" s="106">
        <v>39</v>
      </c>
      <c r="C52" s="106"/>
      <c r="D52" s="106"/>
      <c r="E52" s="106"/>
      <c r="F52" s="106" t="s">
        <v>130</v>
      </c>
      <c r="G52" s="106"/>
      <c r="H52" s="106"/>
      <c r="I52" s="106"/>
      <c r="J52" s="106"/>
      <c r="K52" s="106"/>
      <c r="L52" s="106"/>
      <c r="M52" s="106"/>
      <c r="N52" s="106"/>
      <c r="O52" s="106"/>
    </row>
    <row r="53" spans="2:15" x14ac:dyDescent="0.2">
      <c r="B53" s="106">
        <v>40</v>
      </c>
      <c r="C53" s="106"/>
      <c r="D53" s="106"/>
      <c r="E53" s="106"/>
      <c r="F53" s="106" t="s">
        <v>130</v>
      </c>
      <c r="G53" s="106"/>
      <c r="H53" s="106"/>
      <c r="I53" s="106"/>
      <c r="J53" s="106"/>
      <c r="K53" s="106"/>
      <c r="L53" s="106"/>
      <c r="M53" s="106"/>
      <c r="N53" s="106"/>
      <c r="O53" s="106"/>
    </row>
    <row r="54" spans="2:15" x14ac:dyDescent="0.2">
      <c r="B54" s="106">
        <v>41</v>
      </c>
      <c r="C54" s="106"/>
      <c r="D54" s="106"/>
      <c r="E54" s="106"/>
      <c r="F54" s="106" t="s">
        <v>130</v>
      </c>
      <c r="G54" s="106"/>
      <c r="H54" s="106"/>
      <c r="I54" s="106"/>
      <c r="J54" s="106"/>
      <c r="K54" s="106"/>
      <c r="L54" s="106"/>
      <c r="M54" s="106"/>
      <c r="N54" s="106"/>
      <c r="O54" s="106"/>
    </row>
    <row r="55" spans="2:15" x14ac:dyDescent="0.2">
      <c r="B55" s="106">
        <v>42</v>
      </c>
      <c r="C55" s="106"/>
      <c r="D55" s="106"/>
      <c r="E55" s="106"/>
      <c r="F55" s="106" t="s">
        <v>130</v>
      </c>
      <c r="G55" s="106"/>
      <c r="H55" s="106"/>
      <c r="I55" s="106"/>
      <c r="J55" s="106"/>
      <c r="K55" s="106"/>
      <c r="L55" s="106"/>
      <c r="M55" s="106"/>
      <c r="N55" s="106"/>
      <c r="O55" s="106"/>
    </row>
    <row r="56" spans="2:15" x14ac:dyDescent="0.2">
      <c r="B56" s="106">
        <v>43</v>
      </c>
      <c r="C56" s="106"/>
      <c r="D56" s="106"/>
      <c r="E56" s="106"/>
      <c r="F56" s="106" t="s">
        <v>130</v>
      </c>
      <c r="G56" s="106"/>
      <c r="H56" s="106"/>
      <c r="I56" s="106"/>
      <c r="J56" s="106"/>
      <c r="K56" s="106"/>
      <c r="L56" s="106"/>
      <c r="M56" s="106"/>
      <c r="N56" s="106"/>
      <c r="O56" s="106"/>
    </row>
    <row r="57" spans="2:15" x14ac:dyDescent="0.2">
      <c r="B57" s="106">
        <v>44</v>
      </c>
      <c r="C57" s="106"/>
      <c r="D57" s="106"/>
      <c r="E57" s="106"/>
      <c r="F57" s="106" t="s">
        <v>130</v>
      </c>
      <c r="G57" s="106"/>
      <c r="H57" s="106"/>
      <c r="I57" s="106"/>
      <c r="J57" s="106"/>
      <c r="K57" s="106"/>
      <c r="L57" s="106"/>
      <c r="M57" s="106"/>
      <c r="N57" s="106"/>
      <c r="O57" s="106"/>
    </row>
    <row r="58" spans="2:15" x14ac:dyDescent="0.2">
      <c r="B58" s="106">
        <v>45</v>
      </c>
      <c r="C58" s="106"/>
      <c r="D58" s="106"/>
      <c r="E58" s="106"/>
      <c r="F58" s="106" t="s">
        <v>130</v>
      </c>
      <c r="G58" s="106"/>
      <c r="H58" s="106"/>
      <c r="I58" s="106"/>
      <c r="J58" s="106"/>
      <c r="K58" s="106"/>
      <c r="L58" s="106"/>
      <c r="M58" s="106"/>
      <c r="N58" s="106"/>
      <c r="O58" s="106"/>
    </row>
    <row r="59" spans="2:15" x14ac:dyDescent="0.2">
      <c r="B59" s="106">
        <v>46</v>
      </c>
      <c r="C59" s="106"/>
      <c r="D59" s="106"/>
      <c r="E59" s="106"/>
      <c r="F59" s="106" t="s">
        <v>130</v>
      </c>
      <c r="G59" s="106"/>
      <c r="H59" s="106"/>
      <c r="I59" s="106"/>
      <c r="J59" s="106"/>
      <c r="K59" s="106"/>
      <c r="L59" s="106"/>
      <c r="M59" s="106"/>
      <c r="N59" s="106"/>
      <c r="O59" s="106"/>
    </row>
    <row r="60" spans="2:15" x14ac:dyDescent="0.2">
      <c r="B60" s="106">
        <v>47</v>
      </c>
      <c r="C60" s="106"/>
      <c r="D60" s="106"/>
      <c r="E60" s="106"/>
      <c r="F60" s="106" t="s">
        <v>130</v>
      </c>
      <c r="G60" s="106"/>
      <c r="H60" s="106"/>
      <c r="I60" s="106"/>
      <c r="J60" s="106"/>
      <c r="K60" s="106"/>
      <c r="L60" s="106"/>
      <c r="M60" s="106"/>
      <c r="N60" s="106"/>
      <c r="O60" s="106"/>
    </row>
    <row r="61" spans="2:15" x14ac:dyDescent="0.2">
      <c r="B61" s="106">
        <v>48</v>
      </c>
      <c r="C61" s="106"/>
      <c r="D61" s="106"/>
      <c r="E61" s="106"/>
      <c r="F61" s="106" t="s">
        <v>130</v>
      </c>
      <c r="G61" s="106"/>
      <c r="H61" s="106"/>
      <c r="I61" s="106"/>
      <c r="J61" s="106"/>
      <c r="K61" s="106"/>
      <c r="L61" s="106"/>
      <c r="M61" s="106"/>
      <c r="N61" s="106"/>
      <c r="O61" s="106"/>
    </row>
    <row r="62" spans="2:15" x14ac:dyDescent="0.2">
      <c r="B62" s="106">
        <v>49</v>
      </c>
      <c r="C62" s="106"/>
      <c r="D62" s="106"/>
      <c r="E62" s="106"/>
      <c r="F62" s="106" t="s">
        <v>130</v>
      </c>
      <c r="G62" s="106"/>
      <c r="H62" s="106"/>
      <c r="I62" s="106"/>
      <c r="J62" s="106"/>
      <c r="K62" s="106"/>
      <c r="L62" s="106"/>
      <c r="M62" s="106"/>
      <c r="N62" s="106"/>
      <c r="O62" s="106"/>
    </row>
    <row r="63" spans="2:15" x14ac:dyDescent="0.2">
      <c r="B63" s="106">
        <v>50</v>
      </c>
      <c r="C63" s="106"/>
      <c r="D63" s="106"/>
      <c r="E63" s="106"/>
      <c r="F63" s="106" t="s">
        <v>130</v>
      </c>
      <c r="G63" s="106"/>
      <c r="H63" s="106"/>
      <c r="I63" s="106"/>
      <c r="J63" s="106"/>
      <c r="K63" s="106"/>
      <c r="L63" s="106"/>
      <c r="M63" s="106"/>
      <c r="N63" s="106"/>
      <c r="O63" s="106"/>
    </row>
    <row r="64" spans="2:15" x14ac:dyDescent="0.2">
      <c r="B64" s="106">
        <v>51</v>
      </c>
      <c r="C64" s="106"/>
      <c r="D64" s="106"/>
      <c r="E64" s="106"/>
      <c r="F64" s="106" t="s">
        <v>130</v>
      </c>
      <c r="G64" s="106"/>
      <c r="H64" s="106"/>
      <c r="I64" s="106"/>
      <c r="J64" s="106"/>
      <c r="K64" s="106"/>
      <c r="L64" s="106"/>
      <c r="M64" s="106"/>
      <c r="N64" s="106"/>
      <c r="O64" s="106"/>
    </row>
    <row r="65" spans="2:15" x14ac:dyDescent="0.2">
      <c r="B65" s="106">
        <v>52</v>
      </c>
      <c r="C65" s="106"/>
      <c r="D65" s="106"/>
      <c r="E65" s="106"/>
      <c r="F65" s="106" t="s">
        <v>130</v>
      </c>
      <c r="G65" s="106"/>
      <c r="H65" s="106"/>
      <c r="I65" s="106"/>
      <c r="J65" s="106"/>
      <c r="K65" s="106"/>
      <c r="L65" s="106"/>
      <c r="M65" s="106"/>
      <c r="N65" s="106"/>
      <c r="O65" s="106"/>
    </row>
    <row r="66" spans="2:15" x14ac:dyDescent="0.2">
      <c r="B66" s="106">
        <v>53</v>
      </c>
      <c r="C66" s="106"/>
      <c r="D66" s="106"/>
      <c r="E66" s="106"/>
      <c r="F66" s="106" t="s">
        <v>130</v>
      </c>
      <c r="G66" s="106"/>
      <c r="H66" s="106"/>
      <c r="I66" s="106"/>
      <c r="J66" s="106"/>
      <c r="K66" s="106"/>
      <c r="L66" s="106"/>
      <c r="M66" s="106"/>
      <c r="N66" s="106"/>
      <c r="O66" s="106"/>
    </row>
    <row r="67" spans="2:15" x14ac:dyDescent="0.2">
      <c r="B67" s="106">
        <v>54</v>
      </c>
      <c r="C67" s="106"/>
      <c r="D67" s="106"/>
      <c r="E67" s="106"/>
      <c r="F67" s="106" t="s">
        <v>130</v>
      </c>
      <c r="G67" s="106"/>
      <c r="H67" s="106"/>
      <c r="I67" s="106"/>
      <c r="J67" s="106"/>
      <c r="K67" s="106"/>
      <c r="L67" s="106"/>
      <c r="M67" s="106"/>
      <c r="N67" s="106"/>
      <c r="O67" s="106"/>
    </row>
    <row r="68" spans="2:15" x14ac:dyDescent="0.2">
      <c r="B68" s="106">
        <v>55</v>
      </c>
      <c r="C68" s="106"/>
      <c r="D68" s="106"/>
      <c r="E68" s="106"/>
      <c r="F68" s="106" t="s">
        <v>130</v>
      </c>
      <c r="G68" s="106"/>
      <c r="H68" s="106"/>
      <c r="I68" s="106"/>
      <c r="J68" s="106"/>
      <c r="K68" s="106"/>
      <c r="L68" s="106"/>
      <c r="M68" s="106"/>
      <c r="N68" s="106"/>
      <c r="O68" s="106"/>
    </row>
    <row r="69" spans="2:15" x14ac:dyDescent="0.2">
      <c r="B69" s="106">
        <v>56</v>
      </c>
      <c r="C69" s="106"/>
      <c r="D69" s="106"/>
      <c r="E69" s="106"/>
      <c r="F69" s="106" t="s">
        <v>130</v>
      </c>
      <c r="G69" s="106"/>
      <c r="H69" s="106"/>
      <c r="I69" s="106"/>
      <c r="J69" s="106"/>
      <c r="K69" s="106"/>
      <c r="L69" s="106"/>
      <c r="M69" s="106"/>
      <c r="N69" s="106"/>
      <c r="O69" s="106"/>
    </row>
    <row r="70" spans="2:15" x14ac:dyDescent="0.2">
      <c r="B70" s="106">
        <v>57</v>
      </c>
      <c r="C70" s="106"/>
      <c r="D70" s="106"/>
      <c r="E70" s="106"/>
      <c r="F70" s="106" t="s">
        <v>130</v>
      </c>
      <c r="G70" s="106"/>
      <c r="H70" s="106"/>
      <c r="I70" s="106"/>
      <c r="J70" s="106"/>
      <c r="K70" s="106"/>
      <c r="L70" s="106"/>
      <c r="M70" s="106"/>
      <c r="N70" s="106"/>
      <c r="O70" s="106"/>
    </row>
    <row r="71" spans="2:15" x14ac:dyDescent="0.2">
      <c r="B71" s="106">
        <v>58</v>
      </c>
      <c r="C71" s="106"/>
      <c r="D71" s="106"/>
      <c r="E71" s="106"/>
      <c r="F71" s="106" t="s">
        <v>130</v>
      </c>
      <c r="G71" s="106"/>
      <c r="H71" s="106"/>
      <c r="I71" s="106"/>
      <c r="J71" s="106"/>
      <c r="K71" s="106"/>
      <c r="L71" s="106"/>
      <c r="M71" s="106"/>
      <c r="N71" s="106"/>
      <c r="O71" s="106"/>
    </row>
    <row r="72" spans="2:15" x14ac:dyDescent="0.2">
      <c r="B72" s="106">
        <v>59</v>
      </c>
      <c r="C72" s="106"/>
      <c r="D72" s="106"/>
      <c r="E72" s="106"/>
      <c r="F72" s="106" t="s">
        <v>130</v>
      </c>
      <c r="G72" s="106"/>
      <c r="H72" s="106"/>
      <c r="I72" s="106"/>
      <c r="J72" s="106"/>
      <c r="K72" s="106"/>
      <c r="L72" s="106"/>
      <c r="M72" s="106"/>
      <c r="N72" s="106"/>
      <c r="O72" s="106"/>
    </row>
    <row r="73" spans="2:15" x14ac:dyDescent="0.2">
      <c r="B73" s="106">
        <v>60</v>
      </c>
      <c r="C73" s="106"/>
      <c r="D73" s="106"/>
      <c r="E73" s="106"/>
      <c r="F73" s="106" t="s">
        <v>130</v>
      </c>
      <c r="G73" s="106"/>
      <c r="H73" s="106"/>
      <c r="I73" s="106"/>
      <c r="J73" s="106"/>
      <c r="K73" s="106"/>
      <c r="L73" s="106"/>
      <c r="M73" s="106"/>
      <c r="N73" s="106"/>
      <c r="O73" s="106"/>
    </row>
    <row r="74" spans="2:15" x14ac:dyDescent="0.2">
      <c r="B74" s="106">
        <v>61</v>
      </c>
      <c r="C74" s="106"/>
      <c r="D74" s="106"/>
      <c r="E74" s="106"/>
      <c r="F74" s="106" t="s">
        <v>130</v>
      </c>
      <c r="G74" s="106"/>
      <c r="H74" s="106"/>
      <c r="I74" s="106"/>
      <c r="J74" s="106"/>
      <c r="K74" s="106"/>
      <c r="L74" s="106"/>
      <c r="M74" s="106"/>
      <c r="N74" s="106"/>
      <c r="O74" s="106"/>
    </row>
    <row r="75" spans="2:15" x14ac:dyDescent="0.2">
      <c r="B75" s="106">
        <v>62</v>
      </c>
      <c r="C75" s="106"/>
      <c r="D75" s="106"/>
      <c r="E75" s="106"/>
      <c r="F75" s="106" t="s">
        <v>130</v>
      </c>
      <c r="G75" s="106"/>
      <c r="H75" s="106"/>
      <c r="I75" s="106"/>
      <c r="J75" s="106"/>
      <c r="K75" s="106"/>
      <c r="L75" s="106"/>
      <c r="M75" s="106"/>
      <c r="N75" s="106"/>
      <c r="O75" s="106"/>
    </row>
    <row r="76" spans="2:15" x14ac:dyDescent="0.2">
      <c r="B76" s="106">
        <v>63</v>
      </c>
      <c r="C76" s="106"/>
      <c r="D76" s="106"/>
      <c r="E76" s="106"/>
      <c r="F76" s="106" t="s">
        <v>130</v>
      </c>
      <c r="G76" s="106"/>
      <c r="H76" s="106"/>
      <c r="I76" s="106"/>
      <c r="J76" s="106"/>
      <c r="K76" s="106"/>
      <c r="L76" s="106"/>
      <c r="M76" s="106"/>
      <c r="N76" s="106"/>
      <c r="O76" s="106"/>
    </row>
    <row r="77" spans="2:15" x14ac:dyDescent="0.2">
      <c r="B77" s="106">
        <v>64</v>
      </c>
      <c r="C77" s="106"/>
      <c r="D77" s="106"/>
      <c r="E77" s="106"/>
      <c r="F77" s="106" t="s">
        <v>130</v>
      </c>
      <c r="G77" s="106"/>
      <c r="H77" s="106"/>
      <c r="I77" s="106"/>
      <c r="J77" s="106"/>
      <c r="K77" s="106"/>
      <c r="L77" s="106"/>
      <c r="M77" s="106"/>
      <c r="N77" s="106"/>
      <c r="O77" s="106"/>
    </row>
    <row r="78" spans="2:15" x14ac:dyDescent="0.2">
      <c r="B78" s="106">
        <v>65</v>
      </c>
      <c r="C78" s="106"/>
      <c r="D78" s="106"/>
      <c r="E78" s="106"/>
      <c r="F78" s="106" t="s">
        <v>130</v>
      </c>
      <c r="G78" s="106"/>
      <c r="H78" s="106"/>
      <c r="I78" s="106"/>
      <c r="J78" s="106"/>
      <c r="K78" s="106"/>
      <c r="L78" s="106"/>
      <c r="M78" s="106"/>
      <c r="N78" s="106"/>
      <c r="O78" s="106"/>
    </row>
    <row r="79" spans="2:15" x14ac:dyDescent="0.2">
      <c r="B79" s="106">
        <v>66</v>
      </c>
      <c r="C79" s="106"/>
      <c r="D79" s="106"/>
      <c r="E79" s="106"/>
      <c r="F79" s="106" t="s">
        <v>130</v>
      </c>
      <c r="G79" s="106"/>
      <c r="H79" s="106"/>
      <c r="I79" s="106"/>
      <c r="J79" s="106"/>
      <c r="K79" s="106"/>
      <c r="L79" s="106"/>
      <c r="M79" s="106"/>
      <c r="N79" s="106"/>
      <c r="O79" s="106"/>
    </row>
    <row r="80" spans="2:15" x14ac:dyDescent="0.2">
      <c r="B80" s="106">
        <v>67</v>
      </c>
      <c r="C80" s="106"/>
      <c r="D80" s="106"/>
      <c r="E80" s="106"/>
      <c r="F80" s="106" t="s">
        <v>130</v>
      </c>
      <c r="G80" s="106"/>
      <c r="H80" s="106"/>
      <c r="I80" s="106"/>
      <c r="J80" s="106"/>
      <c r="K80" s="106"/>
      <c r="L80" s="106"/>
      <c r="M80" s="106"/>
      <c r="N80" s="106"/>
      <c r="O80" s="106"/>
    </row>
    <row r="81" spans="2:15" x14ac:dyDescent="0.2">
      <c r="B81" s="106">
        <v>68</v>
      </c>
      <c r="C81" s="106"/>
      <c r="D81" s="106"/>
      <c r="E81" s="106"/>
      <c r="F81" s="106" t="s">
        <v>130</v>
      </c>
      <c r="G81" s="106"/>
      <c r="H81" s="106"/>
      <c r="I81" s="106"/>
      <c r="J81" s="106"/>
      <c r="K81" s="106"/>
      <c r="L81" s="106"/>
      <c r="M81" s="106"/>
      <c r="N81" s="106"/>
      <c r="O81" s="106"/>
    </row>
    <row r="82" spans="2:15" x14ac:dyDescent="0.2">
      <c r="B82" s="106">
        <v>69</v>
      </c>
      <c r="C82" s="106"/>
      <c r="D82" s="106"/>
      <c r="E82" s="106"/>
      <c r="F82" s="106" t="s">
        <v>130</v>
      </c>
      <c r="G82" s="106"/>
      <c r="H82" s="106"/>
      <c r="I82" s="106"/>
      <c r="J82" s="106"/>
      <c r="K82" s="106"/>
      <c r="L82" s="106"/>
      <c r="M82" s="106"/>
      <c r="N82" s="106"/>
      <c r="O82" s="106"/>
    </row>
    <row r="83" spans="2:15" x14ac:dyDescent="0.2">
      <c r="B83" s="106">
        <v>70</v>
      </c>
      <c r="C83" s="106"/>
      <c r="D83" s="106"/>
      <c r="E83" s="106"/>
      <c r="F83" s="106" t="s">
        <v>130</v>
      </c>
      <c r="G83" s="106"/>
      <c r="H83" s="106"/>
      <c r="I83" s="106"/>
      <c r="J83" s="106"/>
      <c r="K83" s="106"/>
      <c r="L83" s="106"/>
      <c r="M83" s="106"/>
      <c r="N83" s="106"/>
      <c r="O83" s="106"/>
    </row>
    <row r="84" spans="2:15" x14ac:dyDescent="0.2">
      <c r="B84" s="106">
        <v>71</v>
      </c>
      <c r="C84" s="106"/>
      <c r="D84" s="106"/>
      <c r="E84" s="106"/>
      <c r="F84" s="106" t="s">
        <v>130</v>
      </c>
      <c r="G84" s="106"/>
      <c r="H84" s="106"/>
      <c r="I84" s="106"/>
      <c r="J84" s="106"/>
      <c r="K84" s="106"/>
      <c r="L84" s="106"/>
      <c r="M84" s="106"/>
      <c r="N84" s="106"/>
      <c r="O84" s="106"/>
    </row>
    <row r="85" spans="2:15" x14ac:dyDescent="0.2">
      <c r="B85" s="106">
        <v>72</v>
      </c>
      <c r="C85" s="106"/>
      <c r="D85" s="106"/>
      <c r="E85" s="106"/>
      <c r="F85" s="106" t="s">
        <v>130</v>
      </c>
      <c r="G85" s="106"/>
      <c r="H85" s="106"/>
      <c r="I85" s="106"/>
      <c r="J85" s="106"/>
      <c r="K85" s="106"/>
      <c r="L85" s="106"/>
      <c r="M85" s="106"/>
      <c r="N85" s="106"/>
      <c r="O85" s="106"/>
    </row>
    <row r="86" spans="2:15" x14ac:dyDescent="0.2">
      <c r="B86" s="106">
        <v>73</v>
      </c>
      <c r="C86" s="106"/>
      <c r="D86" s="106"/>
      <c r="E86" s="106"/>
      <c r="F86" s="106" t="s">
        <v>130</v>
      </c>
      <c r="G86" s="106"/>
      <c r="H86" s="106"/>
      <c r="I86" s="106"/>
      <c r="J86" s="106"/>
      <c r="K86" s="106"/>
      <c r="L86" s="106"/>
      <c r="M86" s="106"/>
      <c r="N86" s="106"/>
      <c r="O86" s="106"/>
    </row>
    <row r="87" spans="2:15" x14ac:dyDescent="0.2">
      <c r="B87" s="106">
        <v>74</v>
      </c>
      <c r="C87" s="106"/>
      <c r="D87" s="106"/>
      <c r="E87" s="106"/>
      <c r="F87" s="106" t="s">
        <v>130</v>
      </c>
      <c r="G87" s="106"/>
      <c r="H87" s="106"/>
      <c r="I87" s="106"/>
      <c r="J87" s="106"/>
      <c r="K87" s="106"/>
      <c r="L87" s="106"/>
      <c r="M87" s="106"/>
      <c r="N87" s="106"/>
      <c r="O87" s="106"/>
    </row>
    <row r="88" spans="2:15" x14ac:dyDescent="0.2">
      <c r="B88" s="106">
        <v>75</v>
      </c>
      <c r="C88" s="106"/>
      <c r="D88" s="106"/>
      <c r="E88" s="106"/>
      <c r="F88" s="106" t="s">
        <v>130</v>
      </c>
      <c r="G88" s="106"/>
      <c r="H88" s="106"/>
      <c r="I88" s="106"/>
      <c r="J88" s="106"/>
      <c r="K88" s="106"/>
      <c r="L88" s="106"/>
      <c r="M88" s="106"/>
      <c r="N88" s="106"/>
      <c r="O88" s="106"/>
    </row>
    <row r="89" spans="2:15" x14ac:dyDescent="0.2">
      <c r="B89" s="106">
        <v>76</v>
      </c>
      <c r="C89" s="106"/>
      <c r="D89" s="106"/>
      <c r="E89" s="106"/>
      <c r="F89" s="106" t="s">
        <v>130</v>
      </c>
      <c r="G89" s="106"/>
      <c r="H89" s="106"/>
      <c r="I89" s="106"/>
      <c r="J89" s="106"/>
      <c r="K89" s="106"/>
      <c r="L89" s="106"/>
      <c r="M89" s="106"/>
      <c r="N89" s="106"/>
      <c r="O89" s="106"/>
    </row>
    <row r="90" spans="2:15" x14ac:dyDescent="0.2">
      <c r="B90" s="106">
        <v>77</v>
      </c>
      <c r="C90" s="106"/>
      <c r="D90" s="106"/>
      <c r="E90" s="106"/>
      <c r="F90" s="106" t="s">
        <v>130</v>
      </c>
      <c r="G90" s="106"/>
      <c r="H90" s="106"/>
      <c r="I90" s="106"/>
      <c r="J90" s="106"/>
      <c r="K90" s="106"/>
      <c r="L90" s="106"/>
      <c r="M90" s="106"/>
      <c r="N90" s="106"/>
      <c r="O90" s="106"/>
    </row>
    <row r="91" spans="2:15" x14ac:dyDescent="0.2">
      <c r="B91" s="106">
        <v>78</v>
      </c>
      <c r="C91" s="106"/>
      <c r="D91" s="106"/>
      <c r="E91" s="106"/>
      <c r="F91" s="106" t="s">
        <v>130</v>
      </c>
      <c r="G91" s="106"/>
      <c r="H91" s="106"/>
      <c r="I91" s="106"/>
      <c r="J91" s="106"/>
      <c r="K91" s="106"/>
      <c r="L91" s="106"/>
      <c r="M91" s="106"/>
      <c r="N91" s="106"/>
      <c r="O91" s="106"/>
    </row>
    <row r="92" spans="2:15" x14ac:dyDescent="0.2">
      <c r="B92" s="106">
        <v>79</v>
      </c>
      <c r="C92" s="106"/>
      <c r="D92" s="106"/>
      <c r="E92" s="106"/>
      <c r="F92" s="106" t="s">
        <v>130</v>
      </c>
      <c r="G92" s="106"/>
      <c r="H92" s="106"/>
      <c r="I92" s="106"/>
      <c r="J92" s="106"/>
      <c r="K92" s="106"/>
      <c r="L92" s="106"/>
      <c r="M92" s="106"/>
      <c r="N92" s="106"/>
      <c r="O92" s="106"/>
    </row>
    <row r="93" spans="2:15" x14ac:dyDescent="0.2">
      <c r="B93" s="106">
        <v>80</v>
      </c>
      <c r="C93" s="106"/>
      <c r="D93" s="106"/>
      <c r="E93" s="106"/>
      <c r="F93" s="106" t="s">
        <v>130</v>
      </c>
      <c r="G93" s="106"/>
      <c r="H93" s="106"/>
      <c r="I93" s="106"/>
      <c r="J93" s="106"/>
      <c r="K93" s="106"/>
      <c r="L93" s="106"/>
      <c r="M93" s="106"/>
      <c r="N93" s="106"/>
      <c r="O93" s="106"/>
    </row>
    <row r="94" spans="2:15" x14ac:dyDescent="0.2">
      <c r="B94" s="106">
        <v>81</v>
      </c>
      <c r="C94" s="106"/>
      <c r="D94" s="106"/>
      <c r="E94" s="106"/>
      <c r="F94" s="106" t="s">
        <v>130</v>
      </c>
      <c r="G94" s="106"/>
      <c r="H94" s="106"/>
      <c r="I94" s="106"/>
      <c r="J94" s="106"/>
      <c r="K94" s="106"/>
      <c r="L94" s="106"/>
      <c r="M94" s="106"/>
      <c r="N94" s="106"/>
      <c r="O94" s="106"/>
    </row>
    <row r="95" spans="2:15" x14ac:dyDescent="0.2">
      <c r="B95" s="106">
        <v>82</v>
      </c>
      <c r="C95" s="106"/>
      <c r="D95" s="106"/>
      <c r="E95" s="106"/>
      <c r="F95" s="106" t="s">
        <v>130</v>
      </c>
      <c r="G95" s="106"/>
      <c r="H95" s="106"/>
      <c r="I95" s="106"/>
      <c r="J95" s="106"/>
      <c r="K95" s="106"/>
      <c r="L95" s="106"/>
      <c r="M95" s="106"/>
      <c r="N95" s="106"/>
      <c r="O95" s="106"/>
    </row>
    <row r="96" spans="2:15" x14ac:dyDescent="0.2">
      <c r="B96" s="106">
        <v>83</v>
      </c>
      <c r="C96" s="106"/>
      <c r="D96" s="106"/>
      <c r="E96" s="106"/>
      <c r="F96" s="106" t="s">
        <v>130</v>
      </c>
      <c r="G96" s="106"/>
      <c r="H96" s="106"/>
      <c r="I96" s="106"/>
      <c r="J96" s="106"/>
      <c r="K96" s="106"/>
      <c r="L96" s="106"/>
      <c r="M96" s="106"/>
      <c r="N96" s="106"/>
      <c r="O96" s="106"/>
    </row>
    <row r="97" spans="2:15" x14ac:dyDescent="0.2">
      <c r="B97" s="106">
        <v>84</v>
      </c>
      <c r="C97" s="106"/>
      <c r="D97" s="106"/>
      <c r="E97" s="106"/>
      <c r="F97" s="106" t="s">
        <v>130</v>
      </c>
      <c r="G97" s="106"/>
      <c r="H97" s="106"/>
      <c r="I97" s="106"/>
      <c r="J97" s="106"/>
      <c r="K97" s="106"/>
      <c r="L97" s="106"/>
      <c r="M97" s="106"/>
      <c r="N97" s="106"/>
      <c r="O97" s="106"/>
    </row>
    <row r="98" spans="2:15" x14ac:dyDescent="0.2">
      <c r="B98" s="106">
        <v>85</v>
      </c>
      <c r="C98" s="106"/>
      <c r="D98" s="106"/>
      <c r="E98" s="106"/>
      <c r="F98" s="106" t="s">
        <v>130</v>
      </c>
      <c r="G98" s="106"/>
      <c r="H98" s="106"/>
      <c r="I98" s="106"/>
      <c r="J98" s="106"/>
      <c r="K98" s="106"/>
      <c r="L98" s="106"/>
      <c r="M98" s="106"/>
      <c r="N98" s="106"/>
      <c r="O98" s="106"/>
    </row>
    <row r="99" spans="2:15" x14ac:dyDescent="0.2">
      <c r="B99" s="106">
        <v>86</v>
      </c>
      <c r="C99" s="106"/>
      <c r="D99" s="106"/>
      <c r="E99" s="106"/>
      <c r="F99" s="106" t="s">
        <v>130</v>
      </c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2:15" x14ac:dyDescent="0.2">
      <c r="B100" s="106">
        <v>87</v>
      </c>
      <c r="C100" s="106"/>
      <c r="D100" s="106"/>
      <c r="E100" s="106"/>
      <c r="F100" s="106" t="s">
        <v>130</v>
      </c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2:15" x14ac:dyDescent="0.2">
      <c r="B101" s="106">
        <v>88</v>
      </c>
      <c r="C101" s="106"/>
      <c r="D101" s="106"/>
      <c r="E101" s="106"/>
      <c r="F101" s="106" t="s">
        <v>130</v>
      </c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2:15" x14ac:dyDescent="0.2">
      <c r="B102" s="106">
        <v>89</v>
      </c>
      <c r="C102" s="106"/>
      <c r="D102" s="106"/>
      <c r="E102" s="106"/>
      <c r="F102" s="106" t="s">
        <v>130</v>
      </c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2:15" x14ac:dyDescent="0.2">
      <c r="B103" s="106">
        <v>90</v>
      </c>
      <c r="C103" s="106"/>
      <c r="D103" s="106"/>
      <c r="E103" s="106"/>
      <c r="F103" s="106" t="s">
        <v>130</v>
      </c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2:15" x14ac:dyDescent="0.2">
      <c r="B104" s="106">
        <v>91</v>
      </c>
      <c r="C104" s="106"/>
      <c r="D104" s="106"/>
      <c r="E104" s="106"/>
      <c r="F104" s="106" t="s">
        <v>130</v>
      </c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2:15" x14ac:dyDescent="0.2">
      <c r="B105" s="106">
        <v>92</v>
      </c>
      <c r="C105" s="106"/>
      <c r="D105" s="106"/>
      <c r="E105" s="106"/>
      <c r="F105" s="106" t="s">
        <v>130</v>
      </c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2:15" x14ac:dyDescent="0.2">
      <c r="B106" s="106">
        <v>93</v>
      </c>
      <c r="C106" s="106"/>
      <c r="D106" s="106"/>
      <c r="E106" s="106"/>
      <c r="F106" s="106" t="s">
        <v>130</v>
      </c>
      <c r="G106" s="106"/>
      <c r="H106" s="106"/>
      <c r="I106" s="106"/>
      <c r="J106" s="106"/>
      <c r="K106" s="106"/>
      <c r="L106" s="106"/>
      <c r="M106" s="106"/>
      <c r="N106" s="106"/>
      <c r="O106" s="106"/>
    </row>
    <row r="107" spans="2:15" x14ac:dyDescent="0.2">
      <c r="B107" s="106">
        <v>94</v>
      </c>
      <c r="C107" s="106"/>
      <c r="D107" s="106"/>
      <c r="E107" s="106"/>
      <c r="F107" s="106" t="s">
        <v>130</v>
      </c>
      <c r="G107" s="106"/>
      <c r="H107" s="106"/>
      <c r="I107" s="106"/>
      <c r="J107" s="106"/>
      <c r="K107" s="106"/>
      <c r="L107" s="106"/>
      <c r="M107" s="106"/>
      <c r="N107" s="106"/>
      <c r="O107" s="106"/>
    </row>
    <row r="108" spans="2:15" x14ac:dyDescent="0.2">
      <c r="B108" s="106">
        <v>95</v>
      </c>
      <c r="C108" s="106"/>
      <c r="D108" s="106"/>
      <c r="E108" s="106"/>
      <c r="F108" s="106" t="s">
        <v>130</v>
      </c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2:15" x14ac:dyDescent="0.2">
      <c r="B109" s="106">
        <v>96</v>
      </c>
      <c r="C109" s="106"/>
      <c r="D109" s="106"/>
      <c r="E109" s="106"/>
      <c r="F109" s="106" t="s">
        <v>130</v>
      </c>
      <c r="G109" s="106"/>
      <c r="H109" s="106"/>
      <c r="I109" s="106"/>
      <c r="J109" s="106"/>
      <c r="K109" s="106"/>
      <c r="L109" s="106"/>
      <c r="M109" s="106"/>
      <c r="N109" s="106"/>
      <c r="O109" s="106"/>
    </row>
    <row r="110" spans="2:15" x14ac:dyDescent="0.2">
      <c r="B110" s="106">
        <v>97</v>
      </c>
      <c r="C110" s="106"/>
      <c r="D110" s="106"/>
      <c r="E110" s="106"/>
      <c r="F110" s="106" t="s">
        <v>130</v>
      </c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2:15" x14ac:dyDescent="0.2">
      <c r="B111" s="106">
        <v>98</v>
      </c>
      <c r="C111" s="106"/>
      <c r="D111" s="106"/>
      <c r="E111" s="106"/>
      <c r="F111" s="106" t="s">
        <v>130</v>
      </c>
      <c r="G111" s="106"/>
      <c r="H111" s="106"/>
      <c r="I111" s="106"/>
      <c r="J111" s="106"/>
      <c r="K111" s="106"/>
      <c r="L111" s="106"/>
      <c r="M111" s="106"/>
      <c r="N111" s="106"/>
      <c r="O111" s="106"/>
    </row>
    <row r="112" spans="2:15" x14ac:dyDescent="0.2">
      <c r="B112" s="106">
        <v>99</v>
      </c>
      <c r="C112" s="106"/>
      <c r="D112" s="106"/>
      <c r="E112" s="106"/>
      <c r="F112" s="106" t="s">
        <v>130</v>
      </c>
      <c r="G112" s="106"/>
      <c r="H112" s="106"/>
      <c r="I112" s="106"/>
      <c r="J112" s="106"/>
      <c r="K112" s="106"/>
      <c r="L112" s="106"/>
      <c r="M112" s="106"/>
      <c r="N112" s="106"/>
      <c r="O112" s="106"/>
    </row>
    <row r="113" spans="2:15" x14ac:dyDescent="0.2">
      <c r="B113" s="106">
        <v>100</v>
      </c>
      <c r="C113" s="106"/>
      <c r="D113" s="106"/>
      <c r="E113" s="106"/>
      <c r="F113" s="106" t="s">
        <v>130</v>
      </c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2:15" x14ac:dyDescent="0.2">
      <c r="B114" s="106">
        <v>101</v>
      </c>
      <c r="C114" s="106"/>
      <c r="D114" s="106"/>
      <c r="E114" s="106"/>
      <c r="F114" s="106" t="s">
        <v>130</v>
      </c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2:15" x14ac:dyDescent="0.2">
      <c r="B115" s="106">
        <v>102</v>
      </c>
      <c r="C115" s="106"/>
      <c r="D115" s="106"/>
      <c r="E115" s="106"/>
      <c r="F115" s="106" t="s">
        <v>130</v>
      </c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2:15" x14ac:dyDescent="0.2">
      <c r="B116" s="106">
        <v>103</v>
      </c>
      <c r="C116" s="106"/>
      <c r="D116" s="106"/>
      <c r="E116" s="106"/>
      <c r="F116" s="106" t="s">
        <v>130</v>
      </c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2:15" x14ac:dyDescent="0.2">
      <c r="B117" s="106">
        <v>104</v>
      </c>
      <c r="C117" s="106"/>
      <c r="D117" s="106"/>
      <c r="E117" s="106"/>
      <c r="F117" s="106" t="s">
        <v>130</v>
      </c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2:15" x14ac:dyDescent="0.2">
      <c r="B118" s="106">
        <v>105</v>
      </c>
      <c r="C118" s="106"/>
      <c r="D118" s="106"/>
      <c r="E118" s="106"/>
      <c r="F118" s="106" t="s">
        <v>130</v>
      </c>
      <c r="G118" s="106"/>
      <c r="H118" s="106"/>
      <c r="I118" s="106"/>
      <c r="J118" s="106"/>
      <c r="K118" s="106"/>
      <c r="L118" s="106"/>
      <c r="M118" s="106"/>
      <c r="N118" s="106"/>
      <c r="O118" s="106"/>
    </row>
    <row r="119" spans="2:15" x14ac:dyDescent="0.2">
      <c r="B119" s="106">
        <v>106</v>
      </c>
      <c r="C119" s="106"/>
      <c r="D119" s="106"/>
      <c r="E119" s="106"/>
      <c r="F119" s="106" t="s">
        <v>130</v>
      </c>
      <c r="G119" s="106"/>
      <c r="H119" s="106"/>
      <c r="I119" s="106"/>
      <c r="J119" s="106"/>
      <c r="K119" s="106"/>
      <c r="L119" s="106"/>
      <c r="M119" s="106"/>
      <c r="N119" s="106"/>
      <c r="O119" s="106"/>
    </row>
    <row r="120" spans="2:15" x14ac:dyDescent="0.2">
      <c r="B120" s="106">
        <v>107</v>
      </c>
      <c r="C120" s="106"/>
      <c r="D120" s="106"/>
      <c r="E120" s="106"/>
      <c r="F120" s="106" t="s">
        <v>130</v>
      </c>
      <c r="G120" s="106"/>
      <c r="H120" s="106"/>
      <c r="I120" s="106"/>
      <c r="J120" s="106"/>
      <c r="K120" s="106"/>
      <c r="L120" s="106"/>
      <c r="M120" s="106"/>
      <c r="N120" s="106"/>
      <c r="O120" s="106"/>
    </row>
    <row r="121" spans="2:15" x14ac:dyDescent="0.2">
      <c r="B121" s="106">
        <v>108</v>
      </c>
      <c r="C121" s="106"/>
      <c r="D121" s="106"/>
      <c r="E121" s="106"/>
      <c r="F121" s="106" t="s">
        <v>130</v>
      </c>
      <c r="G121" s="106"/>
      <c r="H121" s="106"/>
      <c r="I121" s="106"/>
      <c r="J121" s="106"/>
      <c r="K121" s="106"/>
      <c r="L121" s="106"/>
      <c r="M121" s="106"/>
      <c r="N121" s="106"/>
      <c r="O121" s="106"/>
    </row>
    <row r="122" spans="2:15" x14ac:dyDescent="0.2">
      <c r="B122" s="106">
        <v>109</v>
      </c>
      <c r="C122" s="106"/>
      <c r="D122" s="106"/>
      <c r="E122" s="106"/>
      <c r="F122" s="106" t="s">
        <v>130</v>
      </c>
      <c r="G122" s="106"/>
      <c r="H122" s="106"/>
      <c r="I122" s="106"/>
      <c r="J122" s="106"/>
      <c r="K122" s="106"/>
      <c r="L122" s="106"/>
      <c r="M122" s="106"/>
      <c r="N122" s="106"/>
      <c r="O122" s="106"/>
    </row>
    <row r="123" spans="2:15" x14ac:dyDescent="0.2">
      <c r="B123" s="106">
        <v>110</v>
      </c>
      <c r="C123" s="106"/>
      <c r="D123" s="106"/>
      <c r="E123" s="106"/>
      <c r="F123" s="106" t="s">
        <v>130</v>
      </c>
      <c r="G123" s="106"/>
      <c r="H123" s="106"/>
      <c r="I123" s="106"/>
      <c r="J123" s="106"/>
      <c r="K123" s="106"/>
      <c r="L123" s="106"/>
      <c r="M123" s="106"/>
      <c r="N123" s="106"/>
      <c r="O123" s="106"/>
    </row>
    <row r="124" spans="2:15" x14ac:dyDescent="0.2">
      <c r="B124" s="106">
        <v>111</v>
      </c>
      <c r="C124" s="106"/>
      <c r="D124" s="106"/>
      <c r="E124" s="106"/>
      <c r="F124" s="106" t="s">
        <v>130</v>
      </c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2:15" x14ac:dyDescent="0.2">
      <c r="B125" s="106">
        <v>112</v>
      </c>
      <c r="C125" s="106"/>
      <c r="D125" s="106"/>
      <c r="E125" s="106"/>
      <c r="F125" s="106" t="s">
        <v>130</v>
      </c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2:15" x14ac:dyDescent="0.2">
      <c r="B126" s="106">
        <v>113</v>
      </c>
      <c r="C126" s="106"/>
      <c r="D126" s="106"/>
      <c r="E126" s="106"/>
      <c r="F126" s="106" t="s">
        <v>130</v>
      </c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2:15" x14ac:dyDescent="0.2">
      <c r="B127" s="106">
        <v>114</v>
      </c>
      <c r="C127" s="106"/>
      <c r="D127" s="106"/>
      <c r="E127" s="106"/>
      <c r="F127" s="106" t="s">
        <v>130</v>
      </c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2:15" x14ac:dyDescent="0.2">
      <c r="B128" s="106">
        <v>115</v>
      </c>
      <c r="C128" s="106"/>
      <c r="D128" s="106"/>
      <c r="E128" s="106"/>
      <c r="F128" s="106" t="s">
        <v>131</v>
      </c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2:15" x14ac:dyDescent="0.2">
      <c r="B129" s="106">
        <v>116</v>
      </c>
      <c r="C129" s="106"/>
      <c r="D129" s="106"/>
      <c r="E129" s="106"/>
      <c r="F129" s="106" t="s">
        <v>131</v>
      </c>
      <c r="G129" s="106"/>
      <c r="H129" s="106"/>
      <c r="I129" s="106"/>
      <c r="J129" s="106"/>
      <c r="K129" s="106"/>
      <c r="L129" s="106"/>
      <c r="M129" s="106"/>
      <c r="N129" s="106"/>
      <c r="O129" s="106"/>
    </row>
    <row r="132" spans="2:15" x14ac:dyDescent="0.2">
      <c r="B132" s="97" t="s">
        <v>132</v>
      </c>
    </row>
    <row r="133" spans="2:15" x14ac:dyDescent="0.2">
      <c r="C133" s="97" t="s">
        <v>133</v>
      </c>
      <c r="N133" s="97" t="s">
        <v>134</v>
      </c>
    </row>
  </sheetData>
  <mergeCells count="17">
    <mergeCell ref="O12:O13"/>
    <mergeCell ref="B2:O2"/>
    <mergeCell ref="B3:O3"/>
    <mergeCell ref="B4:O4"/>
    <mergeCell ref="B5:O5"/>
    <mergeCell ref="B11:B13"/>
    <mergeCell ref="C11:C13"/>
    <mergeCell ref="D11:D13"/>
    <mergeCell ref="E11:E13"/>
    <mergeCell ref="F11:F13"/>
    <mergeCell ref="G11:L11"/>
    <mergeCell ref="M11:O11"/>
    <mergeCell ref="G12:H12"/>
    <mergeCell ref="I12:J12"/>
    <mergeCell ref="K12:L12"/>
    <mergeCell ref="M12:M13"/>
    <mergeCell ref="N12:N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141"/>
  <sheetViews>
    <sheetView showGridLines="0" zoomScaleNormal="100" zoomScaleSheetLayoutView="115" workbookViewId="0">
      <selection activeCell="K124" sqref="K124"/>
    </sheetView>
  </sheetViews>
  <sheetFormatPr defaultRowHeight="23.25" x14ac:dyDescent="0.55000000000000004"/>
  <cols>
    <col min="1" max="1" width="4.140625" style="68" customWidth="1"/>
    <col min="2" max="2" width="6.42578125" style="64" customWidth="1"/>
    <col min="3" max="3" width="26.85546875" style="64" customWidth="1"/>
    <col min="4" max="4" width="10.7109375" style="65" customWidth="1"/>
    <col min="5" max="5" width="11.28515625" style="64" customWidth="1"/>
    <col min="6" max="6" width="11.28515625" style="66" customWidth="1"/>
    <col min="7" max="7" width="11.28515625" style="64" customWidth="1"/>
    <col min="8" max="8" width="11.28515625" style="66" customWidth="1"/>
    <col min="9" max="9" width="11.28515625" style="64" customWidth="1"/>
    <col min="10" max="10" width="11.28515625" style="66" customWidth="1"/>
    <col min="11" max="11" width="18.5703125" style="67" customWidth="1"/>
    <col min="12" max="12" width="3.7109375" style="74" customWidth="1"/>
    <col min="13" max="224" width="8.85546875" style="68"/>
    <col min="225" max="226" width="6.42578125" style="68" customWidth="1"/>
    <col min="227" max="227" width="16.28515625" style="68" customWidth="1"/>
    <col min="228" max="228" width="2.7109375" style="68" customWidth="1"/>
    <col min="229" max="247" width="6.85546875" style="68" customWidth="1"/>
    <col min="248" max="248" width="4.140625" style="68" customWidth="1"/>
    <col min="249" max="249" width="2.7109375" style="68" customWidth="1"/>
    <col min="250" max="250" width="4.140625" style="68" customWidth="1"/>
    <col min="251" max="251" width="0.42578125" style="68" customWidth="1"/>
    <col min="252" max="252" width="2.28515625" style="68" customWidth="1"/>
    <col min="253" max="259" width="6.85546875" style="68" customWidth="1"/>
    <col min="260" max="260" width="0.42578125" style="68" customWidth="1"/>
    <col min="261" max="480" width="8.85546875" style="68"/>
    <col min="481" max="482" width="6.42578125" style="68" customWidth="1"/>
    <col min="483" max="483" width="16.28515625" style="68" customWidth="1"/>
    <col min="484" max="484" width="2.7109375" style="68" customWidth="1"/>
    <col min="485" max="503" width="6.85546875" style="68" customWidth="1"/>
    <col min="504" max="504" width="4.140625" style="68" customWidth="1"/>
    <col min="505" max="505" width="2.7109375" style="68" customWidth="1"/>
    <col min="506" max="506" width="4.140625" style="68" customWidth="1"/>
    <col min="507" max="507" width="0.42578125" style="68" customWidth="1"/>
    <col min="508" max="508" width="2.28515625" style="68" customWidth="1"/>
    <col min="509" max="515" width="6.85546875" style="68" customWidth="1"/>
    <col min="516" max="516" width="0.42578125" style="68" customWidth="1"/>
    <col min="517" max="736" width="8.85546875" style="68"/>
    <col min="737" max="738" width="6.42578125" style="68" customWidth="1"/>
    <col min="739" max="739" width="16.28515625" style="68" customWidth="1"/>
    <col min="740" max="740" width="2.7109375" style="68" customWidth="1"/>
    <col min="741" max="759" width="6.85546875" style="68" customWidth="1"/>
    <col min="760" max="760" width="4.140625" style="68" customWidth="1"/>
    <col min="761" max="761" width="2.7109375" style="68" customWidth="1"/>
    <col min="762" max="762" width="4.140625" style="68" customWidth="1"/>
    <col min="763" max="763" width="0.42578125" style="68" customWidth="1"/>
    <col min="764" max="764" width="2.28515625" style="68" customWidth="1"/>
    <col min="765" max="771" width="6.85546875" style="68" customWidth="1"/>
    <col min="772" max="772" width="0.42578125" style="68" customWidth="1"/>
    <col min="773" max="992" width="8.85546875" style="68"/>
    <col min="993" max="994" width="6.42578125" style="68" customWidth="1"/>
    <col min="995" max="995" width="16.28515625" style="68" customWidth="1"/>
    <col min="996" max="996" width="2.7109375" style="68" customWidth="1"/>
    <col min="997" max="1015" width="6.85546875" style="68" customWidth="1"/>
    <col min="1016" max="1016" width="4.140625" style="68" customWidth="1"/>
    <col min="1017" max="1017" width="2.7109375" style="68" customWidth="1"/>
    <col min="1018" max="1018" width="4.140625" style="68" customWidth="1"/>
    <col min="1019" max="1019" width="0.42578125" style="68" customWidth="1"/>
    <col min="1020" max="1020" width="2.28515625" style="68" customWidth="1"/>
    <col min="1021" max="1027" width="6.85546875" style="68" customWidth="1"/>
    <col min="1028" max="1028" width="0.42578125" style="68" customWidth="1"/>
    <col min="1029" max="1248" width="8.85546875" style="68"/>
    <col min="1249" max="1250" width="6.42578125" style="68" customWidth="1"/>
    <col min="1251" max="1251" width="16.28515625" style="68" customWidth="1"/>
    <col min="1252" max="1252" width="2.7109375" style="68" customWidth="1"/>
    <col min="1253" max="1271" width="6.85546875" style="68" customWidth="1"/>
    <col min="1272" max="1272" width="4.140625" style="68" customWidth="1"/>
    <col min="1273" max="1273" width="2.7109375" style="68" customWidth="1"/>
    <col min="1274" max="1274" width="4.140625" style="68" customWidth="1"/>
    <col min="1275" max="1275" width="0.42578125" style="68" customWidth="1"/>
    <col min="1276" max="1276" width="2.28515625" style="68" customWidth="1"/>
    <col min="1277" max="1283" width="6.85546875" style="68" customWidth="1"/>
    <col min="1284" max="1284" width="0.42578125" style="68" customWidth="1"/>
    <col min="1285" max="1504" width="8.85546875" style="68"/>
    <col min="1505" max="1506" width="6.42578125" style="68" customWidth="1"/>
    <col min="1507" max="1507" width="16.28515625" style="68" customWidth="1"/>
    <col min="1508" max="1508" width="2.7109375" style="68" customWidth="1"/>
    <col min="1509" max="1527" width="6.85546875" style="68" customWidth="1"/>
    <col min="1528" max="1528" width="4.140625" style="68" customWidth="1"/>
    <col min="1529" max="1529" width="2.7109375" style="68" customWidth="1"/>
    <col min="1530" max="1530" width="4.140625" style="68" customWidth="1"/>
    <col min="1531" max="1531" width="0.42578125" style="68" customWidth="1"/>
    <col min="1532" max="1532" width="2.28515625" style="68" customWidth="1"/>
    <col min="1533" max="1539" width="6.85546875" style="68" customWidth="1"/>
    <col min="1540" max="1540" width="0.42578125" style="68" customWidth="1"/>
    <col min="1541" max="1760" width="8.85546875" style="68"/>
    <col min="1761" max="1762" width="6.42578125" style="68" customWidth="1"/>
    <col min="1763" max="1763" width="16.28515625" style="68" customWidth="1"/>
    <col min="1764" max="1764" width="2.7109375" style="68" customWidth="1"/>
    <col min="1765" max="1783" width="6.85546875" style="68" customWidth="1"/>
    <col min="1784" max="1784" width="4.140625" style="68" customWidth="1"/>
    <col min="1785" max="1785" width="2.7109375" style="68" customWidth="1"/>
    <col min="1786" max="1786" width="4.140625" style="68" customWidth="1"/>
    <col min="1787" max="1787" width="0.42578125" style="68" customWidth="1"/>
    <col min="1788" max="1788" width="2.28515625" style="68" customWidth="1"/>
    <col min="1789" max="1795" width="6.85546875" style="68" customWidth="1"/>
    <col min="1796" max="1796" width="0.42578125" style="68" customWidth="1"/>
    <col min="1797" max="2016" width="8.85546875" style="68"/>
    <col min="2017" max="2018" width="6.42578125" style="68" customWidth="1"/>
    <col min="2019" max="2019" width="16.28515625" style="68" customWidth="1"/>
    <col min="2020" max="2020" width="2.7109375" style="68" customWidth="1"/>
    <col min="2021" max="2039" width="6.85546875" style="68" customWidth="1"/>
    <col min="2040" max="2040" width="4.140625" style="68" customWidth="1"/>
    <col min="2041" max="2041" width="2.7109375" style="68" customWidth="1"/>
    <col min="2042" max="2042" width="4.140625" style="68" customWidth="1"/>
    <col min="2043" max="2043" width="0.42578125" style="68" customWidth="1"/>
    <col min="2044" max="2044" width="2.28515625" style="68" customWidth="1"/>
    <col min="2045" max="2051" width="6.85546875" style="68" customWidth="1"/>
    <col min="2052" max="2052" width="0.42578125" style="68" customWidth="1"/>
    <col min="2053" max="2272" width="8.85546875" style="68"/>
    <col min="2273" max="2274" width="6.42578125" style="68" customWidth="1"/>
    <col min="2275" max="2275" width="16.28515625" style="68" customWidth="1"/>
    <col min="2276" max="2276" width="2.7109375" style="68" customWidth="1"/>
    <col min="2277" max="2295" width="6.85546875" style="68" customWidth="1"/>
    <col min="2296" max="2296" width="4.140625" style="68" customWidth="1"/>
    <col min="2297" max="2297" width="2.7109375" style="68" customWidth="1"/>
    <col min="2298" max="2298" width="4.140625" style="68" customWidth="1"/>
    <col min="2299" max="2299" width="0.42578125" style="68" customWidth="1"/>
    <col min="2300" max="2300" width="2.28515625" style="68" customWidth="1"/>
    <col min="2301" max="2307" width="6.85546875" style="68" customWidth="1"/>
    <col min="2308" max="2308" width="0.42578125" style="68" customWidth="1"/>
    <col min="2309" max="2528" width="8.85546875" style="68"/>
    <col min="2529" max="2530" width="6.42578125" style="68" customWidth="1"/>
    <col min="2531" max="2531" width="16.28515625" style="68" customWidth="1"/>
    <col min="2532" max="2532" width="2.7109375" style="68" customWidth="1"/>
    <col min="2533" max="2551" width="6.85546875" style="68" customWidth="1"/>
    <col min="2552" max="2552" width="4.140625" style="68" customWidth="1"/>
    <col min="2553" max="2553" width="2.7109375" style="68" customWidth="1"/>
    <col min="2554" max="2554" width="4.140625" style="68" customWidth="1"/>
    <col min="2555" max="2555" width="0.42578125" style="68" customWidth="1"/>
    <col min="2556" max="2556" width="2.28515625" style="68" customWidth="1"/>
    <col min="2557" max="2563" width="6.85546875" style="68" customWidth="1"/>
    <col min="2564" max="2564" width="0.42578125" style="68" customWidth="1"/>
    <col min="2565" max="2784" width="8.85546875" style="68"/>
    <col min="2785" max="2786" width="6.42578125" style="68" customWidth="1"/>
    <col min="2787" max="2787" width="16.28515625" style="68" customWidth="1"/>
    <col min="2788" max="2788" width="2.7109375" style="68" customWidth="1"/>
    <col min="2789" max="2807" width="6.85546875" style="68" customWidth="1"/>
    <col min="2808" max="2808" width="4.140625" style="68" customWidth="1"/>
    <col min="2809" max="2809" width="2.7109375" style="68" customWidth="1"/>
    <col min="2810" max="2810" width="4.140625" style="68" customWidth="1"/>
    <col min="2811" max="2811" width="0.42578125" style="68" customWidth="1"/>
    <col min="2812" max="2812" width="2.28515625" style="68" customWidth="1"/>
    <col min="2813" max="2819" width="6.85546875" style="68" customWidth="1"/>
    <col min="2820" max="2820" width="0.42578125" style="68" customWidth="1"/>
    <col min="2821" max="3040" width="8.85546875" style="68"/>
    <col min="3041" max="3042" width="6.42578125" style="68" customWidth="1"/>
    <col min="3043" max="3043" width="16.28515625" style="68" customWidth="1"/>
    <col min="3044" max="3044" width="2.7109375" style="68" customWidth="1"/>
    <col min="3045" max="3063" width="6.85546875" style="68" customWidth="1"/>
    <col min="3064" max="3064" width="4.140625" style="68" customWidth="1"/>
    <col min="3065" max="3065" width="2.7109375" style="68" customWidth="1"/>
    <col min="3066" max="3066" width="4.140625" style="68" customWidth="1"/>
    <col min="3067" max="3067" width="0.42578125" style="68" customWidth="1"/>
    <col min="3068" max="3068" width="2.28515625" style="68" customWidth="1"/>
    <col min="3069" max="3075" width="6.85546875" style="68" customWidth="1"/>
    <col min="3076" max="3076" width="0.42578125" style="68" customWidth="1"/>
    <col min="3077" max="3296" width="8.85546875" style="68"/>
    <col min="3297" max="3298" width="6.42578125" style="68" customWidth="1"/>
    <col min="3299" max="3299" width="16.28515625" style="68" customWidth="1"/>
    <col min="3300" max="3300" width="2.7109375" style="68" customWidth="1"/>
    <col min="3301" max="3319" width="6.85546875" style="68" customWidth="1"/>
    <col min="3320" max="3320" width="4.140625" style="68" customWidth="1"/>
    <col min="3321" max="3321" width="2.7109375" style="68" customWidth="1"/>
    <col min="3322" max="3322" width="4.140625" style="68" customWidth="1"/>
    <col min="3323" max="3323" width="0.42578125" style="68" customWidth="1"/>
    <col min="3324" max="3324" width="2.28515625" style="68" customWidth="1"/>
    <col min="3325" max="3331" width="6.85546875" style="68" customWidth="1"/>
    <col min="3332" max="3332" width="0.42578125" style="68" customWidth="1"/>
    <col min="3333" max="3552" width="8.85546875" style="68"/>
    <col min="3553" max="3554" width="6.42578125" style="68" customWidth="1"/>
    <col min="3555" max="3555" width="16.28515625" style="68" customWidth="1"/>
    <col min="3556" max="3556" width="2.7109375" style="68" customWidth="1"/>
    <col min="3557" max="3575" width="6.85546875" style="68" customWidth="1"/>
    <col min="3576" max="3576" width="4.140625" style="68" customWidth="1"/>
    <col min="3577" max="3577" width="2.7109375" style="68" customWidth="1"/>
    <col min="3578" max="3578" width="4.140625" style="68" customWidth="1"/>
    <col min="3579" max="3579" width="0.42578125" style="68" customWidth="1"/>
    <col min="3580" max="3580" width="2.28515625" style="68" customWidth="1"/>
    <col min="3581" max="3587" width="6.85546875" style="68" customWidth="1"/>
    <col min="3588" max="3588" width="0.42578125" style="68" customWidth="1"/>
    <col min="3589" max="3808" width="8.85546875" style="68"/>
    <col min="3809" max="3810" width="6.42578125" style="68" customWidth="1"/>
    <col min="3811" max="3811" width="16.28515625" style="68" customWidth="1"/>
    <col min="3812" max="3812" width="2.7109375" style="68" customWidth="1"/>
    <col min="3813" max="3831" width="6.85546875" style="68" customWidth="1"/>
    <col min="3832" max="3832" width="4.140625" style="68" customWidth="1"/>
    <col min="3833" max="3833" width="2.7109375" style="68" customWidth="1"/>
    <col min="3834" max="3834" width="4.140625" style="68" customWidth="1"/>
    <col min="3835" max="3835" width="0.42578125" style="68" customWidth="1"/>
    <col min="3836" max="3836" width="2.28515625" style="68" customWidth="1"/>
    <col min="3837" max="3843" width="6.85546875" style="68" customWidth="1"/>
    <col min="3844" max="3844" width="0.42578125" style="68" customWidth="1"/>
    <col min="3845" max="4064" width="8.85546875" style="68"/>
    <col min="4065" max="4066" width="6.42578125" style="68" customWidth="1"/>
    <col min="4067" max="4067" width="16.28515625" style="68" customWidth="1"/>
    <col min="4068" max="4068" width="2.7109375" style="68" customWidth="1"/>
    <col min="4069" max="4087" width="6.85546875" style="68" customWidth="1"/>
    <col min="4088" max="4088" width="4.140625" style="68" customWidth="1"/>
    <col min="4089" max="4089" width="2.7109375" style="68" customWidth="1"/>
    <col min="4090" max="4090" width="4.140625" style="68" customWidth="1"/>
    <col min="4091" max="4091" width="0.42578125" style="68" customWidth="1"/>
    <col min="4092" max="4092" width="2.28515625" style="68" customWidth="1"/>
    <col min="4093" max="4099" width="6.85546875" style="68" customWidth="1"/>
    <col min="4100" max="4100" width="0.42578125" style="68" customWidth="1"/>
    <col min="4101" max="4320" width="8.85546875" style="68"/>
    <col min="4321" max="4322" width="6.42578125" style="68" customWidth="1"/>
    <col min="4323" max="4323" width="16.28515625" style="68" customWidth="1"/>
    <col min="4324" max="4324" width="2.7109375" style="68" customWidth="1"/>
    <col min="4325" max="4343" width="6.85546875" style="68" customWidth="1"/>
    <col min="4344" max="4344" width="4.140625" style="68" customWidth="1"/>
    <col min="4345" max="4345" width="2.7109375" style="68" customWidth="1"/>
    <col min="4346" max="4346" width="4.140625" style="68" customWidth="1"/>
    <col min="4347" max="4347" width="0.42578125" style="68" customWidth="1"/>
    <col min="4348" max="4348" width="2.28515625" style="68" customWidth="1"/>
    <col min="4349" max="4355" width="6.85546875" style="68" customWidth="1"/>
    <col min="4356" max="4356" width="0.42578125" style="68" customWidth="1"/>
    <col min="4357" max="4576" width="8.85546875" style="68"/>
    <col min="4577" max="4578" width="6.42578125" style="68" customWidth="1"/>
    <col min="4579" max="4579" width="16.28515625" style="68" customWidth="1"/>
    <col min="4580" max="4580" width="2.7109375" style="68" customWidth="1"/>
    <col min="4581" max="4599" width="6.85546875" style="68" customWidth="1"/>
    <col min="4600" max="4600" width="4.140625" style="68" customWidth="1"/>
    <col min="4601" max="4601" width="2.7109375" style="68" customWidth="1"/>
    <col min="4602" max="4602" width="4.140625" style="68" customWidth="1"/>
    <col min="4603" max="4603" width="0.42578125" style="68" customWidth="1"/>
    <col min="4604" max="4604" width="2.28515625" style="68" customWidth="1"/>
    <col min="4605" max="4611" width="6.85546875" style="68" customWidth="1"/>
    <col min="4612" max="4612" width="0.42578125" style="68" customWidth="1"/>
    <col min="4613" max="4832" width="8.85546875" style="68"/>
    <col min="4833" max="4834" width="6.42578125" style="68" customWidth="1"/>
    <col min="4835" max="4835" width="16.28515625" style="68" customWidth="1"/>
    <col min="4836" max="4836" width="2.7109375" style="68" customWidth="1"/>
    <col min="4837" max="4855" width="6.85546875" style="68" customWidth="1"/>
    <col min="4856" max="4856" width="4.140625" style="68" customWidth="1"/>
    <col min="4857" max="4857" width="2.7109375" style="68" customWidth="1"/>
    <col min="4858" max="4858" width="4.140625" style="68" customWidth="1"/>
    <col min="4859" max="4859" width="0.42578125" style="68" customWidth="1"/>
    <col min="4860" max="4860" width="2.28515625" style="68" customWidth="1"/>
    <col min="4861" max="4867" width="6.85546875" style="68" customWidth="1"/>
    <col min="4868" max="4868" width="0.42578125" style="68" customWidth="1"/>
    <col min="4869" max="5088" width="8.85546875" style="68"/>
    <col min="5089" max="5090" width="6.42578125" style="68" customWidth="1"/>
    <col min="5091" max="5091" width="16.28515625" style="68" customWidth="1"/>
    <col min="5092" max="5092" width="2.7109375" style="68" customWidth="1"/>
    <col min="5093" max="5111" width="6.85546875" style="68" customWidth="1"/>
    <col min="5112" max="5112" width="4.140625" style="68" customWidth="1"/>
    <col min="5113" max="5113" width="2.7109375" style="68" customWidth="1"/>
    <col min="5114" max="5114" width="4.140625" style="68" customWidth="1"/>
    <col min="5115" max="5115" width="0.42578125" style="68" customWidth="1"/>
    <col min="5116" max="5116" width="2.28515625" style="68" customWidth="1"/>
    <col min="5117" max="5123" width="6.85546875" style="68" customWidth="1"/>
    <col min="5124" max="5124" width="0.42578125" style="68" customWidth="1"/>
    <col min="5125" max="5344" width="8.85546875" style="68"/>
    <col min="5345" max="5346" width="6.42578125" style="68" customWidth="1"/>
    <col min="5347" max="5347" width="16.28515625" style="68" customWidth="1"/>
    <col min="5348" max="5348" width="2.7109375" style="68" customWidth="1"/>
    <col min="5349" max="5367" width="6.85546875" style="68" customWidth="1"/>
    <col min="5368" max="5368" width="4.140625" style="68" customWidth="1"/>
    <col min="5369" max="5369" width="2.7109375" style="68" customWidth="1"/>
    <col min="5370" max="5370" width="4.140625" style="68" customWidth="1"/>
    <col min="5371" max="5371" width="0.42578125" style="68" customWidth="1"/>
    <col min="5372" max="5372" width="2.28515625" style="68" customWidth="1"/>
    <col min="5373" max="5379" width="6.85546875" style="68" customWidth="1"/>
    <col min="5380" max="5380" width="0.42578125" style="68" customWidth="1"/>
    <col min="5381" max="5600" width="8.85546875" style="68"/>
    <col min="5601" max="5602" width="6.42578125" style="68" customWidth="1"/>
    <col min="5603" max="5603" width="16.28515625" style="68" customWidth="1"/>
    <col min="5604" max="5604" width="2.7109375" style="68" customWidth="1"/>
    <col min="5605" max="5623" width="6.85546875" style="68" customWidth="1"/>
    <col min="5624" max="5624" width="4.140625" style="68" customWidth="1"/>
    <col min="5625" max="5625" width="2.7109375" style="68" customWidth="1"/>
    <col min="5626" max="5626" width="4.140625" style="68" customWidth="1"/>
    <col min="5627" max="5627" width="0.42578125" style="68" customWidth="1"/>
    <col min="5628" max="5628" width="2.28515625" style="68" customWidth="1"/>
    <col min="5629" max="5635" width="6.85546875" style="68" customWidth="1"/>
    <col min="5636" max="5636" width="0.42578125" style="68" customWidth="1"/>
    <col min="5637" max="5856" width="8.85546875" style="68"/>
    <col min="5857" max="5858" width="6.42578125" style="68" customWidth="1"/>
    <col min="5859" max="5859" width="16.28515625" style="68" customWidth="1"/>
    <col min="5860" max="5860" width="2.7109375" style="68" customWidth="1"/>
    <col min="5861" max="5879" width="6.85546875" style="68" customWidth="1"/>
    <col min="5880" max="5880" width="4.140625" style="68" customWidth="1"/>
    <col min="5881" max="5881" width="2.7109375" style="68" customWidth="1"/>
    <col min="5882" max="5882" width="4.140625" style="68" customWidth="1"/>
    <col min="5883" max="5883" width="0.42578125" style="68" customWidth="1"/>
    <col min="5884" max="5884" width="2.28515625" style="68" customWidth="1"/>
    <col min="5885" max="5891" width="6.85546875" style="68" customWidth="1"/>
    <col min="5892" max="5892" width="0.42578125" style="68" customWidth="1"/>
    <col min="5893" max="6112" width="8.85546875" style="68"/>
    <col min="6113" max="6114" width="6.42578125" style="68" customWidth="1"/>
    <col min="6115" max="6115" width="16.28515625" style="68" customWidth="1"/>
    <col min="6116" max="6116" width="2.7109375" style="68" customWidth="1"/>
    <col min="6117" max="6135" width="6.85546875" style="68" customWidth="1"/>
    <col min="6136" max="6136" width="4.140625" style="68" customWidth="1"/>
    <col min="6137" max="6137" width="2.7109375" style="68" customWidth="1"/>
    <col min="6138" max="6138" width="4.140625" style="68" customWidth="1"/>
    <col min="6139" max="6139" width="0.42578125" style="68" customWidth="1"/>
    <col min="6140" max="6140" width="2.28515625" style="68" customWidth="1"/>
    <col min="6141" max="6147" width="6.85546875" style="68" customWidth="1"/>
    <col min="6148" max="6148" width="0.42578125" style="68" customWidth="1"/>
    <col min="6149" max="6368" width="8.85546875" style="68"/>
    <col min="6369" max="6370" width="6.42578125" style="68" customWidth="1"/>
    <col min="6371" max="6371" width="16.28515625" style="68" customWidth="1"/>
    <col min="6372" max="6372" width="2.7109375" style="68" customWidth="1"/>
    <col min="6373" max="6391" width="6.85546875" style="68" customWidth="1"/>
    <col min="6392" max="6392" width="4.140625" style="68" customWidth="1"/>
    <col min="6393" max="6393" width="2.7109375" style="68" customWidth="1"/>
    <col min="6394" max="6394" width="4.140625" style="68" customWidth="1"/>
    <col min="6395" max="6395" width="0.42578125" style="68" customWidth="1"/>
    <col min="6396" max="6396" width="2.28515625" style="68" customWidth="1"/>
    <col min="6397" max="6403" width="6.85546875" style="68" customWidth="1"/>
    <col min="6404" max="6404" width="0.42578125" style="68" customWidth="1"/>
    <col min="6405" max="6624" width="8.85546875" style="68"/>
    <col min="6625" max="6626" width="6.42578125" style="68" customWidth="1"/>
    <col min="6627" max="6627" width="16.28515625" style="68" customWidth="1"/>
    <col min="6628" max="6628" width="2.7109375" style="68" customWidth="1"/>
    <col min="6629" max="6647" width="6.85546875" style="68" customWidth="1"/>
    <col min="6648" max="6648" width="4.140625" style="68" customWidth="1"/>
    <col min="6649" max="6649" width="2.7109375" style="68" customWidth="1"/>
    <col min="6650" max="6650" width="4.140625" style="68" customWidth="1"/>
    <col min="6651" max="6651" width="0.42578125" style="68" customWidth="1"/>
    <col min="6652" max="6652" width="2.28515625" style="68" customWidth="1"/>
    <col min="6653" max="6659" width="6.85546875" style="68" customWidth="1"/>
    <col min="6660" max="6660" width="0.42578125" style="68" customWidth="1"/>
    <col min="6661" max="6880" width="8.85546875" style="68"/>
    <col min="6881" max="6882" width="6.42578125" style="68" customWidth="1"/>
    <col min="6883" max="6883" width="16.28515625" style="68" customWidth="1"/>
    <col min="6884" max="6884" width="2.7109375" style="68" customWidth="1"/>
    <col min="6885" max="6903" width="6.85546875" style="68" customWidth="1"/>
    <col min="6904" max="6904" width="4.140625" style="68" customWidth="1"/>
    <col min="6905" max="6905" width="2.7109375" style="68" customWidth="1"/>
    <col min="6906" max="6906" width="4.140625" style="68" customWidth="1"/>
    <col min="6907" max="6907" width="0.42578125" style="68" customWidth="1"/>
    <col min="6908" max="6908" width="2.28515625" style="68" customWidth="1"/>
    <col min="6909" max="6915" width="6.85546875" style="68" customWidth="1"/>
    <col min="6916" max="6916" width="0.42578125" style="68" customWidth="1"/>
    <col min="6917" max="7136" width="8.85546875" style="68"/>
    <col min="7137" max="7138" width="6.42578125" style="68" customWidth="1"/>
    <col min="7139" max="7139" width="16.28515625" style="68" customWidth="1"/>
    <col min="7140" max="7140" width="2.7109375" style="68" customWidth="1"/>
    <col min="7141" max="7159" width="6.85546875" style="68" customWidth="1"/>
    <col min="7160" max="7160" width="4.140625" style="68" customWidth="1"/>
    <col min="7161" max="7161" width="2.7109375" style="68" customWidth="1"/>
    <col min="7162" max="7162" width="4.140625" style="68" customWidth="1"/>
    <col min="7163" max="7163" width="0.42578125" style="68" customWidth="1"/>
    <col min="7164" max="7164" width="2.28515625" style="68" customWidth="1"/>
    <col min="7165" max="7171" width="6.85546875" style="68" customWidth="1"/>
    <col min="7172" max="7172" width="0.42578125" style="68" customWidth="1"/>
    <col min="7173" max="7392" width="8.85546875" style="68"/>
    <col min="7393" max="7394" width="6.42578125" style="68" customWidth="1"/>
    <col min="7395" max="7395" width="16.28515625" style="68" customWidth="1"/>
    <col min="7396" max="7396" width="2.7109375" style="68" customWidth="1"/>
    <col min="7397" max="7415" width="6.85546875" style="68" customWidth="1"/>
    <col min="7416" max="7416" width="4.140625" style="68" customWidth="1"/>
    <col min="7417" max="7417" width="2.7109375" style="68" customWidth="1"/>
    <col min="7418" max="7418" width="4.140625" style="68" customWidth="1"/>
    <col min="7419" max="7419" width="0.42578125" style="68" customWidth="1"/>
    <col min="7420" max="7420" width="2.28515625" style="68" customWidth="1"/>
    <col min="7421" max="7427" width="6.85546875" style="68" customWidth="1"/>
    <col min="7428" max="7428" width="0.42578125" style="68" customWidth="1"/>
    <col min="7429" max="7648" width="8.85546875" style="68"/>
    <col min="7649" max="7650" width="6.42578125" style="68" customWidth="1"/>
    <col min="7651" max="7651" width="16.28515625" style="68" customWidth="1"/>
    <col min="7652" max="7652" width="2.7109375" style="68" customWidth="1"/>
    <col min="7653" max="7671" width="6.85546875" style="68" customWidth="1"/>
    <col min="7672" max="7672" width="4.140625" style="68" customWidth="1"/>
    <col min="7673" max="7673" width="2.7109375" style="68" customWidth="1"/>
    <col min="7674" max="7674" width="4.140625" style="68" customWidth="1"/>
    <col min="7675" max="7675" width="0.42578125" style="68" customWidth="1"/>
    <col min="7676" max="7676" width="2.28515625" style="68" customWidth="1"/>
    <col min="7677" max="7683" width="6.85546875" style="68" customWidth="1"/>
    <col min="7684" max="7684" width="0.42578125" style="68" customWidth="1"/>
    <col min="7685" max="7904" width="8.85546875" style="68"/>
    <col min="7905" max="7906" width="6.42578125" style="68" customWidth="1"/>
    <col min="7907" max="7907" width="16.28515625" style="68" customWidth="1"/>
    <col min="7908" max="7908" width="2.7109375" style="68" customWidth="1"/>
    <col min="7909" max="7927" width="6.85546875" style="68" customWidth="1"/>
    <col min="7928" max="7928" width="4.140625" style="68" customWidth="1"/>
    <col min="7929" max="7929" width="2.7109375" style="68" customWidth="1"/>
    <col min="7930" max="7930" width="4.140625" style="68" customWidth="1"/>
    <col min="7931" max="7931" width="0.42578125" style="68" customWidth="1"/>
    <col min="7932" max="7932" width="2.28515625" style="68" customWidth="1"/>
    <col min="7933" max="7939" width="6.85546875" style="68" customWidth="1"/>
    <col min="7940" max="7940" width="0.42578125" style="68" customWidth="1"/>
    <col min="7941" max="8160" width="8.85546875" style="68"/>
    <col min="8161" max="8162" width="6.42578125" style="68" customWidth="1"/>
    <col min="8163" max="8163" width="16.28515625" style="68" customWidth="1"/>
    <col min="8164" max="8164" width="2.7109375" style="68" customWidth="1"/>
    <col min="8165" max="8183" width="6.85546875" style="68" customWidth="1"/>
    <col min="8184" max="8184" width="4.140625" style="68" customWidth="1"/>
    <col min="8185" max="8185" width="2.7109375" style="68" customWidth="1"/>
    <col min="8186" max="8186" width="4.140625" style="68" customWidth="1"/>
    <col min="8187" max="8187" width="0.42578125" style="68" customWidth="1"/>
    <col min="8188" max="8188" width="2.28515625" style="68" customWidth="1"/>
    <col min="8189" max="8195" width="6.85546875" style="68" customWidth="1"/>
    <col min="8196" max="8196" width="0.42578125" style="68" customWidth="1"/>
    <col min="8197" max="8416" width="8.85546875" style="68"/>
    <col min="8417" max="8418" width="6.42578125" style="68" customWidth="1"/>
    <col min="8419" max="8419" width="16.28515625" style="68" customWidth="1"/>
    <col min="8420" max="8420" width="2.7109375" style="68" customWidth="1"/>
    <col min="8421" max="8439" width="6.85546875" style="68" customWidth="1"/>
    <col min="8440" max="8440" width="4.140625" style="68" customWidth="1"/>
    <col min="8441" max="8441" width="2.7109375" style="68" customWidth="1"/>
    <col min="8442" max="8442" width="4.140625" style="68" customWidth="1"/>
    <col min="8443" max="8443" width="0.42578125" style="68" customWidth="1"/>
    <col min="8444" max="8444" width="2.28515625" style="68" customWidth="1"/>
    <col min="8445" max="8451" width="6.85546875" style="68" customWidth="1"/>
    <col min="8452" max="8452" width="0.42578125" style="68" customWidth="1"/>
    <col min="8453" max="8672" width="8.85546875" style="68"/>
    <col min="8673" max="8674" width="6.42578125" style="68" customWidth="1"/>
    <col min="8675" max="8675" width="16.28515625" style="68" customWidth="1"/>
    <col min="8676" max="8676" width="2.7109375" style="68" customWidth="1"/>
    <col min="8677" max="8695" width="6.85546875" style="68" customWidth="1"/>
    <col min="8696" max="8696" width="4.140625" style="68" customWidth="1"/>
    <col min="8697" max="8697" width="2.7109375" style="68" customWidth="1"/>
    <col min="8698" max="8698" width="4.140625" style="68" customWidth="1"/>
    <col min="8699" max="8699" width="0.42578125" style="68" customWidth="1"/>
    <col min="8700" max="8700" width="2.28515625" style="68" customWidth="1"/>
    <col min="8701" max="8707" width="6.85546875" style="68" customWidth="1"/>
    <col min="8708" max="8708" width="0.42578125" style="68" customWidth="1"/>
    <col min="8709" max="8928" width="8.85546875" style="68"/>
    <col min="8929" max="8930" width="6.42578125" style="68" customWidth="1"/>
    <col min="8931" max="8931" width="16.28515625" style="68" customWidth="1"/>
    <col min="8932" max="8932" width="2.7109375" style="68" customWidth="1"/>
    <col min="8933" max="8951" width="6.85546875" style="68" customWidth="1"/>
    <col min="8952" max="8952" width="4.140625" style="68" customWidth="1"/>
    <col min="8953" max="8953" width="2.7109375" style="68" customWidth="1"/>
    <col min="8954" max="8954" width="4.140625" style="68" customWidth="1"/>
    <col min="8955" max="8955" width="0.42578125" style="68" customWidth="1"/>
    <col min="8956" max="8956" width="2.28515625" style="68" customWidth="1"/>
    <col min="8957" max="8963" width="6.85546875" style="68" customWidth="1"/>
    <col min="8964" max="8964" width="0.42578125" style="68" customWidth="1"/>
    <col min="8965" max="9184" width="8.85546875" style="68"/>
    <col min="9185" max="9186" width="6.42578125" style="68" customWidth="1"/>
    <col min="9187" max="9187" width="16.28515625" style="68" customWidth="1"/>
    <col min="9188" max="9188" width="2.7109375" style="68" customWidth="1"/>
    <col min="9189" max="9207" width="6.85546875" style="68" customWidth="1"/>
    <col min="9208" max="9208" width="4.140625" style="68" customWidth="1"/>
    <col min="9209" max="9209" width="2.7109375" style="68" customWidth="1"/>
    <col min="9210" max="9210" width="4.140625" style="68" customWidth="1"/>
    <col min="9211" max="9211" width="0.42578125" style="68" customWidth="1"/>
    <col min="9212" max="9212" width="2.28515625" style="68" customWidth="1"/>
    <col min="9213" max="9219" width="6.85546875" style="68" customWidth="1"/>
    <col min="9220" max="9220" width="0.42578125" style="68" customWidth="1"/>
    <col min="9221" max="9440" width="8.85546875" style="68"/>
    <col min="9441" max="9442" width="6.42578125" style="68" customWidth="1"/>
    <col min="9443" max="9443" width="16.28515625" style="68" customWidth="1"/>
    <col min="9444" max="9444" width="2.7109375" style="68" customWidth="1"/>
    <col min="9445" max="9463" width="6.85546875" style="68" customWidth="1"/>
    <col min="9464" max="9464" width="4.140625" style="68" customWidth="1"/>
    <col min="9465" max="9465" width="2.7109375" style="68" customWidth="1"/>
    <col min="9466" max="9466" width="4.140625" style="68" customWidth="1"/>
    <col min="9467" max="9467" width="0.42578125" style="68" customWidth="1"/>
    <col min="9468" max="9468" width="2.28515625" style="68" customWidth="1"/>
    <col min="9469" max="9475" width="6.85546875" style="68" customWidth="1"/>
    <col min="9476" max="9476" width="0.42578125" style="68" customWidth="1"/>
    <col min="9477" max="9696" width="8.85546875" style="68"/>
    <col min="9697" max="9698" width="6.42578125" style="68" customWidth="1"/>
    <col min="9699" max="9699" width="16.28515625" style="68" customWidth="1"/>
    <col min="9700" max="9700" width="2.7109375" style="68" customWidth="1"/>
    <col min="9701" max="9719" width="6.85546875" style="68" customWidth="1"/>
    <col min="9720" max="9720" width="4.140625" style="68" customWidth="1"/>
    <col min="9721" max="9721" width="2.7109375" style="68" customWidth="1"/>
    <col min="9722" max="9722" width="4.140625" style="68" customWidth="1"/>
    <col min="9723" max="9723" width="0.42578125" style="68" customWidth="1"/>
    <col min="9724" max="9724" width="2.28515625" style="68" customWidth="1"/>
    <col min="9725" max="9731" width="6.85546875" style="68" customWidth="1"/>
    <col min="9732" max="9732" width="0.42578125" style="68" customWidth="1"/>
    <col min="9733" max="9952" width="8.85546875" style="68"/>
    <col min="9953" max="9954" width="6.42578125" style="68" customWidth="1"/>
    <col min="9955" max="9955" width="16.28515625" style="68" customWidth="1"/>
    <col min="9956" max="9956" width="2.7109375" style="68" customWidth="1"/>
    <col min="9957" max="9975" width="6.85546875" style="68" customWidth="1"/>
    <col min="9976" max="9976" width="4.140625" style="68" customWidth="1"/>
    <col min="9977" max="9977" width="2.7109375" style="68" customWidth="1"/>
    <col min="9978" max="9978" width="4.140625" style="68" customWidth="1"/>
    <col min="9979" max="9979" width="0.42578125" style="68" customWidth="1"/>
    <col min="9980" max="9980" width="2.28515625" style="68" customWidth="1"/>
    <col min="9981" max="9987" width="6.85546875" style="68" customWidth="1"/>
    <col min="9988" max="9988" width="0.42578125" style="68" customWidth="1"/>
    <col min="9989" max="10208" width="8.85546875" style="68"/>
    <col min="10209" max="10210" width="6.42578125" style="68" customWidth="1"/>
    <col min="10211" max="10211" width="16.28515625" style="68" customWidth="1"/>
    <col min="10212" max="10212" width="2.7109375" style="68" customWidth="1"/>
    <col min="10213" max="10231" width="6.85546875" style="68" customWidth="1"/>
    <col min="10232" max="10232" width="4.140625" style="68" customWidth="1"/>
    <col min="10233" max="10233" width="2.7109375" style="68" customWidth="1"/>
    <col min="10234" max="10234" width="4.140625" style="68" customWidth="1"/>
    <col min="10235" max="10235" width="0.42578125" style="68" customWidth="1"/>
    <col min="10236" max="10236" width="2.28515625" style="68" customWidth="1"/>
    <col min="10237" max="10243" width="6.85546875" style="68" customWidth="1"/>
    <col min="10244" max="10244" width="0.42578125" style="68" customWidth="1"/>
    <col min="10245" max="10464" width="8.85546875" style="68"/>
    <col min="10465" max="10466" width="6.42578125" style="68" customWidth="1"/>
    <col min="10467" max="10467" width="16.28515625" style="68" customWidth="1"/>
    <col min="10468" max="10468" width="2.7109375" style="68" customWidth="1"/>
    <col min="10469" max="10487" width="6.85546875" style="68" customWidth="1"/>
    <col min="10488" max="10488" width="4.140625" style="68" customWidth="1"/>
    <col min="10489" max="10489" width="2.7109375" style="68" customWidth="1"/>
    <col min="10490" max="10490" width="4.140625" style="68" customWidth="1"/>
    <col min="10491" max="10491" width="0.42578125" style="68" customWidth="1"/>
    <col min="10492" max="10492" width="2.28515625" style="68" customWidth="1"/>
    <col min="10493" max="10499" width="6.85546875" style="68" customWidth="1"/>
    <col min="10500" max="10500" width="0.42578125" style="68" customWidth="1"/>
    <col min="10501" max="10720" width="8.85546875" style="68"/>
    <col min="10721" max="10722" width="6.42578125" style="68" customWidth="1"/>
    <col min="10723" max="10723" width="16.28515625" style="68" customWidth="1"/>
    <col min="10724" max="10724" width="2.7109375" style="68" customWidth="1"/>
    <col min="10725" max="10743" width="6.85546875" style="68" customWidth="1"/>
    <col min="10744" max="10744" width="4.140625" style="68" customWidth="1"/>
    <col min="10745" max="10745" width="2.7109375" style="68" customWidth="1"/>
    <col min="10746" max="10746" width="4.140625" style="68" customWidth="1"/>
    <col min="10747" max="10747" width="0.42578125" style="68" customWidth="1"/>
    <col min="10748" max="10748" width="2.28515625" style="68" customWidth="1"/>
    <col min="10749" max="10755" width="6.85546875" style="68" customWidth="1"/>
    <col min="10756" max="10756" width="0.42578125" style="68" customWidth="1"/>
    <col min="10757" max="10976" width="8.85546875" style="68"/>
    <col min="10977" max="10978" width="6.42578125" style="68" customWidth="1"/>
    <col min="10979" max="10979" width="16.28515625" style="68" customWidth="1"/>
    <col min="10980" max="10980" width="2.7109375" style="68" customWidth="1"/>
    <col min="10981" max="10999" width="6.85546875" style="68" customWidth="1"/>
    <col min="11000" max="11000" width="4.140625" style="68" customWidth="1"/>
    <col min="11001" max="11001" width="2.7109375" style="68" customWidth="1"/>
    <col min="11002" max="11002" width="4.140625" style="68" customWidth="1"/>
    <col min="11003" max="11003" width="0.42578125" style="68" customWidth="1"/>
    <col min="11004" max="11004" width="2.28515625" style="68" customWidth="1"/>
    <col min="11005" max="11011" width="6.85546875" style="68" customWidth="1"/>
    <col min="11012" max="11012" width="0.42578125" style="68" customWidth="1"/>
    <col min="11013" max="11232" width="8.85546875" style="68"/>
    <col min="11233" max="11234" width="6.42578125" style="68" customWidth="1"/>
    <col min="11235" max="11235" width="16.28515625" style="68" customWidth="1"/>
    <col min="11236" max="11236" width="2.7109375" style="68" customWidth="1"/>
    <col min="11237" max="11255" width="6.85546875" style="68" customWidth="1"/>
    <col min="11256" max="11256" width="4.140625" style="68" customWidth="1"/>
    <col min="11257" max="11257" width="2.7109375" style="68" customWidth="1"/>
    <col min="11258" max="11258" width="4.140625" style="68" customWidth="1"/>
    <col min="11259" max="11259" width="0.42578125" style="68" customWidth="1"/>
    <col min="11260" max="11260" width="2.28515625" style="68" customWidth="1"/>
    <col min="11261" max="11267" width="6.85546875" style="68" customWidth="1"/>
    <col min="11268" max="11268" width="0.42578125" style="68" customWidth="1"/>
    <col min="11269" max="11488" width="8.85546875" style="68"/>
    <col min="11489" max="11490" width="6.42578125" style="68" customWidth="1"/>
    <col min="11491" max="11491" width="16.28515625" style="68" customWidth="1"/>
    <col min="11492" max="11492" width="2.7109375" style="68" customWidth="1"/>
    <col min="11493" max="11511" width="6.85546875" style="68" customWidth="1"/>
    <col min="11512" max="11512" width="4.140625" style="68" customWidth="1"/>
    <col min="11513" max="11513" width="2.7109375" style="68" customWidth="1"/>
    <col min="11514" max="11514" width="4.140625" style="68" customWidth="1"/>
    <col min="11515" max="11515" width="0.42578125" style="68" customWidth="1"/>
    <col min="11516" max="11516" width="2.28515625" style="68" customWidth="1"/>
    <col min="11517" max="11523" width="6.85546875" style="68" customWidth="1"/>
    <col min="11524" max="11524" width="0.42578125" style="68" customWidth="1"/>
    <col min="11525" max="11744" width="8.85546875" style="68"/>
    <col min="11745" max="11746" width="6.42578125" style="68" customWidth="1"/>
    <col min="11747" max="11747" width="16.28515625" style="68" customWidth="1"/>
    <col min="11748" max="11748" width="2.7109375" style="68" customWidth="1"/>
    <col min="11749" max="11767" width="6.85546875" style="68" customWidth="1"/>
    <col min="11768" max="11768" width="4.140625" style="68" customWidth="1"/>
    <col min="11769" max="11769" width="2.7109375" style="68" customWidth="1"/>
    <col min="11770" max="11770" width="4.140625" style="68" customWidth="1"/>
    <col min="11771" max="11771" width="0.42578125" style="68" customWidth="1"/>
    <col min="11772" max="11772" width="2.28515625" style="68" customWidth="1"/>
    <col min="11773" max="11779" width="6.85546875" style="68" customWidth="1"/>
    <col min="11780" max="11780" width="0.42578125" style="68" customWidth="1"/>
    <col min="11781" max="12000" width="8.85546875" style="68"/>
    <col min="12001" max="12002" width="6.42578125" style="68" customWidth="1"/>
    <col min="12003" max="12003" width="16.28515625" style="68" customWidth="1"/>
    <col min="12004" max="12004" width="2.7109375" style="68" customWidth="1"/>
    <col min="12005" max="12023" width="6.85546875" style="68" customWidth="1"/>
    <col min="12024" max="12024" width="4.140625" style="68" customWidth="1"/>
    <col min="12025" max="12025" width="2.7109375" style="68" customWidth="1"/>
    <col min="12026" max="12026" width="4.140625" style="68" customWidth="1"/>
    <col min="12027" max="12027" width="0.42578125" style="68" customWidth="1"/>
    <col min="12028" max="12028" width="2.28515625" style="68" customWidth="1"/>
    <col min="12029" max="12035" width="6.85546875" style="68" customWidth="1"/>
    <col min="12036" max="12036" width="0.42578125" style="68" customWidth="1"/>
    <col min="12037" max="12256" width="8.85546875" style="68"/>
    <col min="12257" max="12258" width="6.42578125" style="68" customWidth="1"/>
    <col min="12259" max="12259" width="16.28515625" style="68" customWidth="1"/>
    <col min="12260" max="12260" width="2.7109375" style="68" customWidth="1"/>
    <col min="12261" max="12279" width="6.85546875" style="68" customWidth="1"/>
    <col min="12280" max="12280" width="4.140625" style="68" customWidth="1"/>
    <col min="12281" max="12281" width="2.7109375" style="68" customWidth="1"/>
    <col min="12282" max="12282" width="4.140625" style="68" customWidth="1"/>
    <col min="12283" max="12283" width="0.42578125" style="68" customWidth="1"/>
    <col min="12284" max="12284" width="2.28515625" style="68" customWidth="1"/>
    <col min="12285" max="12291" width="6.85546875" style="68" customWidth="1"/>
    <col min="12292" max="12292" width="0.42578125" style="68" customWidth="1"/>
    <col min="12293" max="12512" width="8.85546875" style="68"/>
    <col min="12513" max="12514" width="6.42578125" style="68" customWidth="1"/>
    <col min="12515" max="12515" width="16.28515625" style="68" customWidth="1"/>
    <col min="12516" max="12516" width="2.7109375" style="68" customWidth="1"/>
    <col min="12517" max="12535" width="6.85546875" style="68" customWidth="1"/>
    <col min="12536" max="12536" width="4.140625" style="68" customWidth="1"/>
    <col min="12537" max="12537" width="2.7109375" style="68" customWidth="1"/>
    <col min="12538" max="12538" width="4.140625" style="68" customWidth="1"/>
    <col min="12539" max="12539" width="0.42578125" style="68" customWidth="1"/>
    <col min="12540" max="12540" width="2.28515625" style="68" customWidth="1"/>
    <col min="12541" max="12547" width="6.85546875" style="68" customWidth="1"/>
    <col min="12548" max="12548" width="0.42578125" style="68" customWidth="1"/>
    <col min="12549" max="12768" width="8.85546875" style="68"/>
    <col min="12769" max="12770" width="6.42578125" style="68" customWidth="1"/>
    <col min="12771" max="12771" width="16.28515625" style="68" customWidth="1"/>
    <col min="12772" max="12772" width="2.7109375" style="68" customWidth="1"/>
    <col min="12773" max="12791" width="6.85546875" style="68" customWidth="1"/>
    <col min="12792" max="12792" width="4.140625" style="68" customWidth="1"/>
    <col min="12793" max="12793" width="2.7109375" style="68" customWidth="1"/>
    <col min="12794" max="12794" width="4.140625" style="68" customWidth="1"/>
    <col min="12795" max="12795" width="0.42578125" style="68" customWidth="1"/>
    <col min="12796" max="12796" width="2.28515625" style="68" customWidth="1"/>
    <col min="12797" max="12803" width="6.85546875" style="68" customWidth="1"/>
    <col min="12804" max="12804" width="0.42578125" style="68" customWidth="1"/>
    <col min="12805" max="13024" width="8.85546875" style="68"/>
    <col min="13025" max="13026" width="6.42578125" style="68" customWidth="1"/>
    <col min="13027" max="13027" width="16.28515625" style="68" customWidth="1"/>
    <col min="13028" max="13028" width="2.7109375" style="68" customWidth="1"/>
    <col min="13029" max="13047" width="6.85546875" style="68" customWidth="1"/>
    <col min="13048" max="13048" width="4.140625" style="68" customWidth="1"/>
    <col min="13049" max="13049" width="2.7109375" style="68" customWidth="1"/>
    <col min="13050" max="13050" width="4.140625" style="68" customWidth="1"/>
    <col min="13051" max="13051" width="0.42578125" style="68" customWidth="1"/>
    <col min="13052" max="13052" width="2.28515625" style="68" customWidth="1"/>
    <col min="13053" max="13059" width="6.85546875" style="68" customWidth="1"/>
    <col min="13060" max="13060" width="0.42578125" style="68" customWidth="1"/>
    <col min="13061" max="13280" width="8.85546875" style="68"/>
    <col min="13281" max="13282" width="6.42578125" style="68" customWidth="1"/>
    <col min="13283" max="13283" width="16.28515625" style="68" customWidth="1"/>
    <col min="13284" max="13284" width="2.7109375" style="68" customWidth="1"/>
    <col min="13285" max="13303" width="6.85546875" style="68" customWidth="1"/>
    <col min="13304" max="13304" width="4.140625" style="68" customWidth="1"/>
    <col min="13305" max="13305" width="2.7109375" style="68" customWidth="1"/>
    <col min="13306" max="13306" width="4.140625" style="68" customWidth="1"/>
    <col min="13307" max="13307" width="0.42578125" style="68" customWidth="1"/>
    <col min="13308" max="13308" width="2.28515625" style="68" customWidth="1"/>
    <col min="13309" max="13315" width="6.85546875" style="68" customWidth="1"/>
    <col min="13316" max="13316" width="0.42578125" style="68" customWidth="1"/>
    <col min="13317" max="13536" width="8.85546875" style="68"/>
    <col min="13537" max="13538" width="6.42578125" style="68" customWidth="1"/>
    <col min="13539" max="13539" width="16.28515625" style="68" customWidth="1"/>
    <col min="13540" max="13540" width="2.7109375" style="68" customWidth="1"/>
    <col min="13541" max="13559" width="6.85546875" style="68" customWidth="1"/>
    <col min="13560" max="13560" width="4.140625" style="68" customWidth="1"/>
    <col min="13561" max="13561" width="2.7109375" style="68" customWidth="1"/>
    <col min="13562" max="13562" width="4.140625" style="68" customWidth="1"/>
    <col min="13563" max="13563" width="0.42578125" style="68" customWidth="1"/>
    <col min="13564" max="13564" width="2.28515625" style="68" customWidth="1"/>
    <col min="13565" max="13571" width="6.85546875" style="68" customWidth="1"/>
    <col min="13572" max="13572" width="0.42578125" style="68" customWidth="1"/>
    <col min="13573" max="13792" width="8.85546875" style="68"/>
    <col min="13793" max="13794" width="6.42578125" style="68" customWidth="1"/>
    <col min="13795" max="13795" width="16.28515625" style="68" customWidth="1"/>
    <col min="13796" max="13796" width="2.7109375" style="68" customWidth="1"/>
    <col min="13797" max="13815" width="6.85546875" style="68" customWidth="1"/>
    <col min="13816" max="13816" width="4.140625" style="68" customWidth="1"/>
    <col min="13817" max="13817" width="2.7109375" style="68" customWidth="1"/>
    <col min="13818" max="13818" width="4.140625" style="68" customWidth="1"/>
    <col min="13819" max="13819" width="0.42578125" style="68" customWidth="1"/>
    <col min="13820" max="13820" width="2.28515625" style="68" customWidth="1"/>
    <col min="13821" max="13827" width="6.85546875" style="68" customWidth="1"/>
    <col min="13828" max="13828" width="0.42578125" style="68" customWidth="1"/>
    <col min="13829" max="14048" width="8.85546875" style="68"/>
    <col min="14049" max="14050" width="6.42578125" style="68" customWidth="1"/>
    <col min="14051" max="14051" width="16.28515625" style="68" customWidth="1"/>
    <col min="14052" max="14052" width="2.7109375" style="68" customWidth="1"/>
    <col min="14053" max="14071" width="6.85546875" style="68" customWidth="1"/>
    <col min="14072" max="14072" width="4.140625" style="68" customWidth="1"/>
    <col min="14073" max="14073" width="2.7109375" style="68" customWidth="1"/>
    <col min="14074" max="14074" width="4.140625" style="68" customWidth="1"/>
    <col min="14075" max="14075" width="0.42578125" style="68" customWidth="1"/>
    <col min="14076" max="14076" width="2.28515625" style="68" customWidth="1"/>
    <col min="14077" max="14083" width="6.85546875" style="68" customWidth="1"/>
    <col min="14084" max="14084" width="0.42578125" style="68" customWidth="1"/>
    <col min="14085" max="14304" width="8.85546875" style="68"/>
    <col min="14305" max="14306" width="6.42578125" style="68" customWidth="1"/>
    <col min="14307" max="14307" width="16.28515625" style="68" customWidth="1"/>
    <col min="14308" max="14308" width="2.7109375" style="68" customWidth="1"/>
    <col min="14309" max="14327" width="6.85546875" style="68" customWidth="1"/>
    <col min="14328" max="14328" width="4.140625" style="68" customWidth="1"/>
    <col min="14329" max="14329" width="2.7109375" style="68" customWidth="1"/>
    <col min="14330" max="14330" width="4.140625" style="68" customWidth="1"/>
    <col min="14331" max="14331" width="0.42578125" style="68" customWidth="1"/>
    <col min="14332" max="14332" width="2.28515625" style="68" customWidth="1"/>
    <col min="14333" max="14339" width="6.85546875" style="68" customWidth="1"/>
    <col min="14340" max="14340" width="0.42578125" style="68" customWidth="1"/>
    <col min="14341" max="14560" width="8.85546875" style="68"/>
    <col min="14561" max="14562" width="6.42578125" style="68" customWidth="1"/>
    <col min="14563" max="14563" width="16.28515625" style="68" customWidth="1"/>
    <col min="14564" max="14564" width="2.7109375" style="68" customWidth="1"/>
    <col min="14565" max="14583" width="6.85546875" style="68" customWidth="1"/>
    <col min="14584" max="14584" width="4.140625" style="68" customWidth="1"/>
    <col min="14585" max="14585" width="2.7109375" style="68" customWidth="1"/>
    <col min="14586" max="14586" width="4.140625" style="68" customWidth="1"/>
    <col min="14587" max="14587" width="0.42578125" style="68" customWidth="1"/>
    <col min="14588" max="14588" width="2.28515625" style="68" customWidth="1"/>
    <col min="14589" max="14595" width="6.85546875" style="68" customWidth="1"/>
    <col min="14596" max="14596" width="0.42578125" style="68" customWidth="1"/>
    <col min="14597" max="14816" width="8.85546875" style="68"/>
    <col min="14817" max="14818" width="6.42578125" style="68" customWidth="1"/>
    <col min="14819" max="14819" width="16.28515625" style="68" customWidth="1"/>
    <col min="14820" max="14820" width="2.7109375" style="68" customWidth="1"/>
    <col min="14821" max="14839" width="6.85546875" style="68" customWidth="1"/>
    <col min="14840" max="14840" width="4.140625" style="68" customWidth="1"/>
    <col min="14841" max="14841" width="2.7109375" style="68" customWidth="1"/>
    <col min="14842" max="14842" width="4.140625" style="68" customWidth="1"/>
    <col min="14843" max="14843" width="0.42578125" style="68" customWidth="1"/>
    <col min="14844" max="14844" width="2.28515625" style="68" customWidth="1"/>
    <col min="14845" max="14851" width="6.85546875" style="68" customWidth="1"/>
    <col min="14852" max="14852" width="0.42578125" style="68" customWidth="1"/>
    <col min="14853" max="15072" width="8.85546875" style="68"/>
    <col min="15073" max="15074" width="6.42578125" style="68" customWidth="1"/>
    <col min="15075" max="15075" width="16.28515625" style="68" customWidth="1"/>
    <col min="15076" max="15076" width="2.7109375" style="68" customWidth="1"/>
    <col min="15077" max="15095" width="6.85546875" style="68" customWidth="1"/>
    <col min="15096" max="15096" width="4.140625" style="68" customWidth="1"/>
    <col min="15097" max="15097" width="2.7109375" style="68" customWidth="1"/>
    <col min="15098" max="15098" width="4.140625" style="68" customWidth="1"/>
    <col min="15099" max="15099" width="0.42578125" style="68" customWidth="1"/>
    <col min="15100" max="15100" width="2.28515625" style="68" customWidth="1"/>
    <col min="15101" max="15107" width="6.85546875" style="68" customWidth="1"/>
    <col min="15108" max="15108" width="0.42578125" style="68" customWidth="1"/>
    <col min="15109" max="15328" width="8.85546875" style="68"/>
    <col min="15329" max="15330" width="6.42578125" style="68" customWidth="1"/>
    <col min="15331" max="15331" width="16.28515625" style="68" customWidth="1"/>
    <col min="15332" max="15332" width="2.7109375" style="68" customWidth="1"/>
    <col min="15333" max="15351" width="6.85546875" style="68" customWidth="1"/>
    <col min="15352" max="15352" width="4.140625" style="68" customWidth="1"/>
    <col min="15353" max="15353" width="2.7109375" style="68" customWidth="1"/>
    <col min="15354" max="15354" width="4.140625" style="68" customWidth="1"/>
    <col min="15355" max="15355" width="0.42578125" style="68" customWidth="1"/>
    <col min="15356" max="15356" width="2.28515625" style="68" customWidth="1"/>
    <col min="15357" max="15363" width="6.85546875" style="68" customWidth="1"/>
    <col min="15364" max="15364" width="0.42578125" style="68" customWidth="1"/>
    <col min="15365" max="15584" width="8.85546875" style="68"/>
    <col min="15585" max="15586" width="6.42578125" style="68" customWidth="1"/>
    <col min="15587" max="15587" width="16.28515625" style="68" customWidth="1"/>
    <col min="15588" max="15588" width="2.7109375" style="68" customWidth="1"/>
    <col min="15589" max="15607" width="6.85546875" style="68" customWidth="1"/>
    <col min="15608" max="15608" width="4.140625" style="68" customWidth="1"/>
    <col min="15609" max="15609" width="2.7109375" style="68" customWidth="1"/>
    <col min="15610" max="15610" width="4.140625" style="68" customWidth="1"/>
    <col min="15611" max="15611" width="0.42578125" style="68" customWidth="1"/>
    <col min="15612" max="15612" width="2.28515625" style="68" customWidth="1"/>
    <col min="15613" max="15619" width="6.85546875" style="68" customWidth="1"/>
    <col min="15620" max="15620" width="0.42578125" style="68" customWidth="1"/>
    <col min="15621" max="15840" width="8.85546875" style="68"/>
    <col min="15841" max="15842" width="6.42578125" style="68" customWidth="1"/>
    <col min="15843" max="15843" width="16.28515625" style="68" customWidth="1"/>
    <col min="15844" max="15844" width="2.7109375" style="68" customWidth="1"/>
    <col min="15845" max="15863" width="6.85546875" style="68" customWidth="1"/>
    <col min="15864" max="15864" width="4.140625" style="68" customWidth="1"/>
    <col min="15865" max="15865" width="2.7109375" style="68" customWidth="1"/>
    <col min="15866" max="15866" width="4.140625" style="68" customWidth="1"/>
    <col min="15867" max="15867" width="0.42578125" style="68" customWidth="1"/>
    <col min="15868" max="15868" width="2.28515625" style="68" customWidth="1"/>
    <col min="15869" max="15875" width="6.85546875" style="68" customWidth="1"/>
    <col min="15876" max="15876" width="0.42578125" style="68" customWidth="1"/>
    <col min="15877" max="16096" width="8.85546875" style="68"/>
    <col min="16097" max="16098" width="6.42578125" style="68" customWidth="1"/>
    <col min="16099" max="16099" width="16.28515625" style="68" customWidth="1"/>
    <col min="16100" max="16100" width="2.7109375" style="68" customWidth="1"/>
    <col min="16101" max="16119" width="6.85546875" style="68" customWidth="1"/>
    <col min="16120" max="16120" width="4.140625" style="68" customWidth="1"/>
    <col min="16121" max="16121" width="2.7109375" style="68" customWidth="1"/>
    <col min="16122" max="16122" width="4.140625" style="68" customWidth="1"/>
    <col min="16123" max="16123" width="0.42578125" style="68" customWidth="1"/>
    <col min="16124" max="16124" width="2.28515625" style="68" customWidth="1"/>
    <col min="16125" max="16131" width="6.85546875" style="68" customWidth="1"/>
    <col min="16132" max="16132" width="0.42578125" style="68" customWidth="1"/>
    <col min="16133" max="16341" width="8.85546875" style="68"/>
    <col min="16342" max="16384" width="8.85546875" style="68" customWidth="1"/>
  </cols>
  <sheetData>
    <row r="1" spans="2:12" s="53" customFormat="1" ht="21.75" customHeight="1" x14ac:dyDescent="0.2">
      <c r="B1" s="351" t="str">
        <f>"รายงานผล"&amp; 'ReadMe TAP P.1'!$B$3&amp; " "</f>
        <v xml:space="preserve">รายงานผลการประเมินความสามารถด้านการอ่านของผู้เรียน (Reading Test : RT) </v>
      </c>
      <c r="C1" s="351"/>
      <c r="D1" s="351"/>
      <c r="E1" s="351"/>
      <c r="F1" s="351"/>
      <c r="G1" s="351"/>
      <c r="H1" s="351"/>
      <c r="I1" s="351"/>
      <c r="J1" s="351"/>
      <c r="K1" s="351"/>
      <c r="L1" s="72"/>
    </row>
    <row r="2" spans="2:12" s="53" customFormat="1" ht="19.5" customHeight="1" x14ac:dyDescent="0.2">
      <c r="B2" s="352" t="str">
        <f>"ชั้นประถมศึกษาปีที่ 1  ปีการศึกษา  "&amp; 'ReadMe TAP P.1'!$H$13&amp; " "</f>
        <v xml:space="preserve">ชั้นประถมศึกษาปีที่ 1  ปีการศึกษา  2562 </v>
      </c>
      <c r="C2" s="352"/>
      <c r="D2" s="352"/>
      <c r="E2" s="352"/>
      <c r="F2" s="352"/>
      <c r="G2" s="352"/>
      <c r="H2" s="352"/>
      <c r="I2" s="352"/>
      <c r="J2" s="352"/>
      <c r="K2" s="352"/>
      <c r="L2" s="73"/>
    </row>
    <row r="3" spans="2:12" s="51" customFormat="1" ht="27.75" customHeight="1" thickBot="1" x14ac:dyDescent="0.25">
      <c r="B3" s="349" t="str">
        <f>'ReadMe TAP P.1'!$E$10&amp;'ReadMe TAP P.1'!$H$10</f>
        <v>โรงเรียนอนุบาลหัวฝาย</v>
      </c>
      <c r="C3" s="349"/>
      <c r="D3" s="349"/>
      <c r="E3" s="349"/>
      <c r="F3" s="350" t="str">
        <f>'ReadMe TAP P.1'!$E$14&amp;'ReadMe TAP P.1'!$H$14&amp;"  "&amp;'ReadMe TAP P.1'!$E$15&amp;'ReadMe TAP P.1'!$H$15</f>
        <v>อำเภอเมือง  จังหวัดเชียงราย</v>
      </c>
      <c r="G3" s="350"/>
      <c r="H3" s="350"/>
      <c r="I3" s="350"/>
      <c r="J3" s="350"/>
      <c r="K3" s="350"/>
    </row>
    <row r="4" spans="2:12" s="55" customFormat="1" ht="21.75" customHeight="1" thickBot="1" x14ac:dyDescent="0.25">
      <c r="B4" s="353" t="s">
        <v>48</v>
      </c>
      <c r="C4" s="353" t="s">
        <v>21</v>
      </c>
      <c r="D4" s="357" t="s">
        <v>47</v>
      </c>
      <c r="E4" s="359" t="s">
        <v>156</v>
      </c>
      <c r="F4" s="360"/>
      <c r="G4" s="360"/>
      <c r="H4" s="360"/>
      <c r="I4" s="360"/>
      <c r="J4" s="361"/>
      <c r="K4" s="355" t="s">
        <v>39</v>
      </c>
      <c r="L4" s="54"/>
    </row>
    <row r="5" spans="2:12" s="55" customFormat="1" ht="56.25" customHeight="1" thickBot="1" x14ac:dyDescent="0.25">
      <c r="B5" s="354"/>
      <c r="C5" s="354"/>
      <c r="D5" s="358"/>
      <c r="E5" s="155" t="s">
        <v>135</v>
      </c>
      <c r="F5" s="156" t="s">
        <v>1</v>
      </c>
      <c r="G5" s="126" t="s">
        <v>136</v>
      </c>
      <c r="H5" s="127" t="s">
        <v>1</v>
      </c>
      <c r="I5" s="124" t="s">
        <v>139</v>
      </c>
      <c r="J5" s="125" t="s">
        <v>1</v>
      </c>
      <c r="K5" s="356" t="s">
        <v>39</v>
      </c>
      <c r="L5" s="54"/>
    </row>
    <row r="6" spans="2:12" s="58" customFormat="1" ht="18.75" customHeight="1" x14ac:dyDescent="0.2">
      <c r="B6" s="61">
        <f>IF(Data_Individual!D14=0,"",Data_Individual!B14)</f>
        <v>1</v>
      </c>
      <c r="C6" s="109" t="str">
        <f>IF(Data_Individual!E14=0,"",Data_Individual!E14)</f>
        <v>ด.ช.ศักดิ์กรินทร์  มโนใจ</v>
      </c>
      <c r="D6" s="61" t="str">
        <f>IF(Data_Individual!F14=0,"",Data_Individual!F14)</f>
        <v>ปกติ</v>
      </c>
      <c r="E6" s="56" t="str">
        <f>IF(Data_Individual!H14=0,"",Data_Individual!H14)</f>
        <v/>
      </c>
      <c r="F6" s="120" t="str">
        <f>IF(E6&lt;&gt;"",IF(E6&lt;25,"ปรับปรุง",IF(E6&lt;50,"พอใช้",IF(E6&lt;75,"ดี",IF(E6&lt;101,"ดีมาก")))),"")</f>
        <v/>
      </c>
      <c r="G6" s="56" t="str">
        <f>IF(Data_Individual!J14=0,"",Data_Individual!J14)</f>
        <v/>
      </c>
      <c r="H6" s="120" t="str">
        <f>IF(G6&lt;&gt;"",IF(G6&lt;25,"ปรับปรุง",IF(G6&lt;50,"พอใช้",IF(G6&lt;75,"ดี",IF(G6&lt;101,"ดีมาก")))),"")</f>
        <v/>
      </c>
      <c r="I6" s="57" t="str">
        <f>IF(Data_Individual!L14=0,"",Data_Individual!L14)</f>
        <v/>
      </c>
      <c r="J6" s="120" t="str">
        <f>IF(I6&lt;&gt;"",IF(I6&lt;25,"ปรับปรุง",IF(I6&lt;50,"พอใช้",IF(I6&lt;75,"ดี",IF(I6&lt;101,"ดีมาก")))),"")</f>
        <v/>
      </c>
      <c r="K6" s="110"/>
      <c r="L6" s="54"/>
    </row>
    <row r="7" spans="2:12" s="58" customFormat="1" ht="18.75" customHeight="1" x14ac:dyDescent="0.2">
      <c r="B7" s="62">
        <f>IF(Data_Individual!D15=0,"",Data_Individual!B15)</f>
        <v>2</v>
      </c>
      <c r="C7" s="107" t="str">
        <f>IF(Data_Individual!E15=0,"",Data_Individual!E15)</f>
        <v>ด.ญ.ธันยชนก  ปัญญาบุญ</v>
      </c>
      <c r="D7" s="62" t="str">
        <f>IF(Data_Individual!F15=0,"",Data_Individual!F15)</f>
        <v>ปกติ</v>
      </c>
      <c r="E7" s="59" t="str">
        <f>IF(Data_Individual!H15=0,"",Data_Individual!H15)</f>
        <v/>
      </c>
      <c r="F7" s="121" t="str">
        <f t="shared" ref="F7:H10" si="0">IF(E7&lt;&gt;"",IF(E7&lt;25,"ปรับปรุง",IF(E7&lt;50,"พอใช้",IF(E7&lt;75,"ดี",IF(E7&lt;101,"ดีมาก")))),"")</f>
        <v/>
      </c>
      <c r="G7" s="59" t="str">
        <f>IF(Data_Individual!J15=0,"",Data_Individual!J15)</f>
        <v/>
      </c>
      <c r="H7" s="121" t="str">
        <f t="shared" si="0"/>
        <v/>
      </c>
      <c r="I7" s="108" t="str">
        <f>IF(Data_Individual!L15=0,"",Data_Individual!L15)</f>
        <v/>
      </c>
      <c r="J7" s="121" t="str">
        <f t="shared" ref="J7" si="1">IF(I7&lt;&gt;"",IF(I7&lt;25,"ปรับปรุง",IF(I7&lt;50,"พอใช้",IF(I7&lt;75,"ดี",IF(I7&lt;101,"ดีมาก")))),"")</f>
        <v/>
      </c>
      <c r="K7" s="111"/>
      <c r="L7" s="54"/>
    </row>
    <row r="8" spans="2:12" s="58" customFormat="1" ht="18.75" customHeight="1" x14ac:dyDescent="0.2">
      <c r="B8" s="62">
        <f>IF(Data_Individual!D16=0,"",Data_Individual!B16)</f>
        <v>3</v>
      </c>
      <c r="C8" s="107" t="str">
        <f>IF(Data_Individual!E16=0,"",Data_Individual!E16)</f>
        <v>ด.ช.ธนกฤต  ยางคำ</v>
      </c>
      <c r="D8" s="62" t="str">
        <f>IF(Data_Individual!F16=0,"",Data_Individual!F16)</f>
        <v>ปกติ</v>
      </c>
      <c r="E8" s="59" t="str">
        <f>IF(Data_Individual!H16=0,"",Data_Individual!H16)</f>
        <v/>
      </c>
      <c r="F8" s="121" t="str">
        <f t="shared" si="0"/>
        <v/>
      </c>
      <c r="G8" s="59" t="str">
        <f>IF(Data_Individual!J16=0,"",Data_Individual!J16)</f>
        <v/>
      </c>
      <c r="H8" s="121" t="str">
        <f t="shared" si="0"/>
        <v/>
      </c>
      <c r="I8" s="108" t="str">
        <f>IF(Data_Individual!L16=0,"",Data_Individual!L16)</f>
        <v/>
      </c>
      <c r="J8" s="121" t="str">
        <f t="shared" ref="J8" si="2">IF(I8&lt;&gt;"",IF(I8&lt;25,"ปรับปรุง",IF(I8&lt;50,"พอใช้",IF(I8&lt;75,"ดี",IF(I8&lt;101,"ดีมาก")))),"")</f>
        <v/>
      </c>
      <c r="K8" s="111"/>
      <c r="L8" s="54"/>
    </row>
    <row r="9" spans="2:12" s="58" customFormat="1" ht="18.75" customHeight="1" x14ac:dyDescent="0.2">
      <c r="B9" s="62">
        <f>IF(Data_Individual!D17=0,"",Data_Individual!B17)</f>
        <v>4</v>
      </c>
      <c r="C9" s="107" t="str">
        <f>IF(Data_Individual!E17=0,"",Data_Individual!E17)</f>
        <v>ด.ช.มานพ  ชัยชนะ</v>
      </c>
      <c r="D9" s="62" t="str">
        <f>IF(Data_Individual!F17=0,"",Data_Individual!F17)</f>
        <v>ปกติ</v>
      </c>
      <c r="E9" s="59" t="str">
        <f>IF(Data_Individual!H17=0,"",Data_Individual!H17)</f>
        <v/>
      </c>
      <c r="F9" s="121" t="str">
        <f t="shared" si="0"/>
        <v/>
      </c>
      <c r="G9" s="59" t="str">
        <f>IF(Data_Individual!J17=0,"",Data_Individual!J17)</f>
        <v/>
      </c>
      <c r="H9" s="121" t="str">
        <f t="shared" si="0"/>
        <v/>
      </c>
      <c r="I9" s="108" t="str">
        <f>IF(Data_Individual!L17=0,"",Data_Individual!L17)</f>
        <v/>
      </c>
      <c r="J9" s="121" t="str">
        <f t="shared" ref="J9" si="3">IF(I9&lt;&gt;"",IF(I9&lt;25,"ปรับปรุง",IF(I9&lt;50,"พอใช้",IF(I9&lt;75,"ดี",IF(I9&lt;101,"ดีมาก")))),"")</f>
        <v/>
      </c>
      <c r="K9" s="111"/>
      <c r="L9" s="54"/>
    </row>
    <row r="10" spans="2:12" s="58" customFormat="1" ht="18.75" customHeight="1" thickBot="1" x14ac:dyDescent="0.25">
      <c r="B10" s="63">
        <f>IF(Data_Individual!D18=0,"",Data_Individual!B18)</f>
        <v>5</v>
      </c>
      <c r="C10" s="112" t="str">
        <f>IF(Data_Individual!E18=0,"",Data_Individual!E18)</f>
        <v>ด.ช.ธนพล  ฉลู</v>
      </c>
      <c r="D10" s="63" t="str">
        <f>IF(Data_Individual!F18=0,"",Data_Individual!F18)</f>
        <v>ปกติ</v>
      </c>
      <c r="E10" s="60" t="str">
        <f>IF(Data_Individual!H18=0,"",Data_Individual!H18)</f>
        <v/>
      </c>
      <c r="F10" s="122" t="str">
        <f t="shared" si="0"/>
        <v/>
      </c>
      <c r="G10" s="60" t="str">
        <f>IF(Data_Individual!J18=0,"",Data_Individual!J18)</f>
        <v/>
      </c>
      <c r="H10" s="122" t="str">
        <f t="shared" si="0"/>
        <v/>
      </c>
      <c r="I10" s="123" t="str">
        <f>IF(Data_Individual!L18=0,"",Data_Individual!L18)</f>
        <v/>
      </c>
      <c r="J10" s="122" t="str">
        <f t="shared" ref="J10:J73" si="4">IF(I10&lt;&gt;"",IF(I10&lt;25,"ปรับปรุง",IF(I10&lt;50,"พอใช้",IF(I10&lt;75,"ดี",IF(I10&lt;101,"ดีมาก")))),"")</f>
        <v/>
      </c>
      <c r="K10" s="113"/>
      <c r="L10" s="54"/>
    </row>
    <row r="11" spans="2:12" s="58" customFormat="1" ht="18.75" customHeight="1" x14ac:dyDescent="0.2">
      <c r="B11" s="61">
        <f>IF(Data_Individual!D19=0,"",Data_Individual!B19)</f>
        <v>6</v>
      </c>
      <c r="C11" s="109" t="str">
        <f>IF(Data_Individual!E19=0,"",Data_Individual!E19)</f>
        <v>ด.ญ.อรณิชา  ยงโภชน์</v>
      </c>
      <c r="D11" s="61" t="str">
        <f>IF(Data_Individual!F19=0,"",Data_Individual!F19)</f>
        <v>ปกติ</v>
      </c>
      <c r="E11" s="56" t="str">
        <f>IF(Data_Individual!H19=0,"",Data_Individual!H19)</f>
        <v/>
      </c>
      <c r="F11" s="120" t="str">
        <f t="shared" ref="F11" si="5">IF(E11&lt;&gt;"",IF(E11&lt;25,"ปรับปรุง",IF(E11&lt;50,"พอใช้",IF(E11&lt;75,"ดี",IF(E11&lt;101,"ดีมาก")))),"")</f>
        <v/>
      </c>
      <c r="G11" s="56" t="str">
        <f>IF(Data_Individual!J19=0,"",Data_Individual!J19)</f>
        <v/>
      </c>
      <c r="H11" s="120" t="str">
        <f t="shared" ref="H11" si="6">IF(G11&lt;&gt;"",IF(G11&lt;25,"ปรับปรุง",IF(G11&lt;50,"พอใช้",IF(G11&lt;75,"ดี",IF(G11&lt;101,"ดีมาก")))),"")</f>
        <v/>
      </c>
      <c r="I11" s="57" t="str">
        <f>IF(Data_Individual!L19=0,"",Data_Individual!L19)</f>
        <v/>
      </c>
      <c r="J11" s="120" t="str">
        <f t="shared" si="4"/>
        <v/>
      </c>
      <c r="K11" s="110"/>
      <c r="L11" s="54"/>
    </row>
    <row r="12" spans="2:12" s="58" customFormat="1" ht="18.75" customHeight="1" x14ac:dyDescent="0.2">
      <c r="B12" s="62">
        <f>IF(Data_Individual!D20=0,"",Data_Individual!B20)</f>
        <v>7</v>
      </c>
      <c r="C12" s="107" t="str">
        <f>IF(Data_Individual!E20=0,"",Data_Individual!E20)</f>
        <v>ด.ญ.สิปาง  วังมูล</v>
      </c>
      <c r="D12" s="62" t="str">
        <f>IF(Data_Individual!F20=0,"",Data_Individual!F20)</f>
        <v>ปกติ</v>
      </c>
      <c r="E12" s="59" t="str">
        <f>IF(Data_Individual!H20=0,"",Data_Individual!H20)</f>
        <v/>
      </c>
      <c r="F12" s="121" t="str">
        <f t="shared" ref="F12" si="7">IF(E12&lt;&gt;"",IF(E12&lt;25,"ปรับปรุง",IF(E12&lt;50,"พอใช้",IF(E12&lt;75,"ดี",IF(E12&lt;101,"ดีมาก")))),"")</f>
        <v/>
      </c>
      <c r="G12" s="59" t="str">
        <f>IF(Data_Individual!J20=0,"",Data_Individual!J20)</f>
        <v/>
      </c>
      <c r="H12" s="121" t="str">
        <f t="shared" ref="H12" si="8">IF(G12&lt;&gt;"",IF(G12&lt;25,"ปรับปรุง",IF(G12&lt;50,"พอใช้",IF(G12&lt;75,"ดี",IF(G12&lt;101,"ดีมาก")))),"")</f>
        <v/>
      </c>
      <c r="I12" s="108" t="str">
        <f>IF(Data_Individual!L20=0,"",Data_Individual!L20)</f>
        <v/>
      </c>
      <c r="J12" s="121" t="str">
        <f t="shared" si="4"/>
        <v/>
      </c>
      <c r="K12" s="111"/>
      <c r="L12" s="54"/>
    </row>
    <row r="13" spans="2:12" s="58" customFormat="1" ht="18.75" customHeight="1" x14ac:dyDescent="0.2">
      <c r="B13" s="62">
        <f>IF(Data_Individual!D21=0,"",Data_Individual!B21)</f>
        <v>8</v>
      </c>
      <c r="C13" s="107" t="str">
        <f>IF(Data_Individual!E21=0,"",Data_Individual!E21)</f>
        <v>ด.ญ.รัตติกานต์  มาเยอะ</v>
      </c>
      <c r="D13" s="62" t="str">
        <f>IF(Data_Individual!F21=0,"",Data_Individual!F21)</f>
        <v>ปกติ</v>
      </c>
      <c r="E13" s="59" t="str">
        <f>IF(Data_Individual!H21=0,"",Data_Individual!H21)</f>
        <v/>
      </c>
      <c r="F13" s="121" t="str">
        <f t="shared" ref="F13" si="9">IF(E13&lt;&gt;"",IF(E13&lt;25,"ปรับปรุง",IF(E13&lt;50,"พอใช้",IF(E13&lt;75,"ดี",IF(E13&lt;101,"ดีมาก")))),"")</f>
        <v/>
      </c>
      <c r="G13" s="59" t="str">
        <f>IF(Data_Individual!J21=0,"",Data_Individual!J21)</f>
        <v/>
      </c>
      <c r="H13" s="121" t="str">
        <f t="shared" ref="H13" si="10">IF(G13&lt;&gt;"",IF(G13&lt;25,"ปรับปรุง",IF(G13&lt;50,"พอใช้",IF(G13&lt;75,"ดี",IF(G13&lt;101,"ดีมาก")))),"")</f>
        <v/>
      </c>
      <c r="I13" s="108" t="str">
        <f>IF(Data_Individual!L21=0,"",Data_Individual!L21)</f>
        <v/>
      </c>
      <c r="J13" s="121" t="str">
        <f t="shared" si="4"/>
        <v/>
      </c>
      <c r="K13" s="111"/>
      <c r="L13" s="54"/>
    </row>
    <row r="14" spans="2:12" s="58" customFormat="1" ht="18.75" customHeight="1" x14ac:dyDescent="0.2">
      <c r="B14" s="62">
        <f>IF(Data_Individual!D22=0,"",Data_Individual!B22)</f>
        <v>9</v>
      </c>
      <c r="C14" s="107" t="str">
        <f>IF(Data_Individual!E22=0,"",Data_Individual!E22)</f>
        <v>ด.ช.พิรัชชัย  ลาดอารีย์</v>
      </c>
      <c r="D14" s="62" t="str">
        <f>IF(Data_Individual!F22=0,"",Data_Individual!F22)</f>
        <v>ปกติ</v>
      </c>
      <c r="E14" s="59" t="str">
        <f>IF(Data_Individual!H22=0,"",Data_Individual!H22)</f>
        <v/>
      </c>
      <c r="F14" s="121" t="str">
        <f t="shared" ref="F14" si="11">IF(E14&lt;&gt;"",IF(E14&lt;25,"ปรับปรุง",IF(E14&lt;50,"พอใช้",IF(E14&lt;75,"ดี",IF(E14&lt;101,"ดีมาก")))),"")</f>
        <v/>
      </c>
      <c r="G14" s="59" t="str">
        <f>IF(Data_Individual!J22=0,"",Data_Individual!J22)</f>
        <v/>
      </c>
      <c r="H14" s="121" t="str">
        <f t="shared" ref="H14" si="12">IF(G14&lt;&gt;"",IF(G14&lt;25,"ปรับปรุง",IF(G14&lt;50,"พอใช้",IF(G14&lt;75,"ดี",IF(G14&lt;101,"ดีมาก")))),"")</f>
        <v/>
      </c>
      <c r="I14" s="108" t="str">
        <f>IF(Data_Individual!L22=0,"",Data_Individual!L22)</f>
        <v/>
      </c>
      <c r="J14" s="121" t="str">
        <f t="shared" si="4"/>
        <v/>
      </c>
      <c r="K14" s="111"/>
      <c r="L14" s="54"/>
    </row>
    <row r="15" spans="2:12" s="58" customFormat="1" ht="18.75" customHeight="1" thickBot="1" x14ac:dyDescent="0.25">
      <c r="B15" s="63">
        <f>IF(Data_Individual!D23=0,"",Data_Individual!B23)</f>
        <v>10</v>
      </c>
      <c r="C15" s="112" t="str">
        <f>IF(Data_Individual!E23=0,"",Data_Individual!E23)</f>
        <v>ด.ช.จิณพัต  ประสานรัตน์</v>
      </c>
      <c r="D15" s="63" t="str">
        <f>IF(Data_Individual!F23=0,"",Data_Individual!F23)</f>
        <v>ปกติ</v>
      </c>
      <c r="E15" s="60" t="str">
        <f>IF(Data_Individual!H23=0,"",Data_Individual!H23)</f>
        <v/>
      </c>
      <c r="F15" s="122" t="str">
        <f t="shared" ref="F15" si="13">IF(E15&lt;&gt;"",IF(E15&lt;25,"ปรับปรุง",IF(E15&lt;50,"พอใช้",IF(E15&lt;75,"ดี",IF(E15&lt;101,"ดีมาก")))),"")</f>
        <v/>
      </c>
      <c r="G15" s="60" t="str">
        <f>IF(Data_Individual!J23=0,"",Data_Individual!J23)</f>
        <v/>
      </c>
      <c r="H15" s="122" t="str">
        <f t="shared" ref="H15" si="14">IF(G15&lt;&gt;"",IF(G15&lt;25,"ปรับปรุง",IF(G15&lt;50,"พอใช้",IF(G15&lt;75,"ดี",IF(G15&lt;101,"ดีมาก")))),"")</f>
        <v/>
      </c>
      <c r="I15" s="123" t="str">
        <f>IF(Data_Individual!L23=0,"",Data_Individual!L23)</f>
        <v/>
      </c>
      <c r="J15" s="122" t="str">
        <f t="shared" si="4"/>
        <v/>
      </c>
      <c r="K15" s="113"/>
      <c r="L15" s="54"/>
    </row>
    <row r="16" spans="2:12" s="58" customFormat="1" ht="18.75" customHeight="1" x14ac:dyDescent="0.2">
      <c r="B16" s="61">
        <f>IF(Data_Individual!D24=0,"",Data_Individual!B24)</f>
        <v>11</v>
      </c>
      <c r="C16" s="109" t="str">
        <f>IF(Data_Individual!E24=0,"",Data_Individual!E24)</f>
        <v>ด.ญ.จิดาภา  ไชยชุมภู</v>
      </c>
      <c r="D16" s="61" t="str">
        <f>IF(Data_Individual!F24=0,"",Data_Individual!F24)</f>
        <v>ปกติ</v>
      </c>
      <c r="E16" s="56" t="str">
        <f>IF(Data_Individual!H24=0,"",Data_Individual!H24)</f>
        <v/>
      </c>
      <c r="F16" s="120" t="str">
        <f t="shared" ref="F16" si="15">IF(E16&lt;&gt;"",IF(E16&lt;25,"ปรับปรุง",IF(E16&lt;50,"พอใช้",IF(E16&lt;75,"ดี",IF(E16&lt;101,"ดีมาก")))),"")</f>
        <v/>
      </c>
      <c r="G16" s="56" t="str">
        <f>IF(Data_Individual!J24=0,"",Data_Individual!J24)</f>
        <v/>
      </c>
      <c r="H16" s="120" t="str">
        <f t="shared" ref="H16" si="16">IF(G16&lt;&gt;"",IF(G16&lt;25,"ปรับปรุง",IF(G16&lt;50,"พอใช้",IF(G16&lt;75,"ดี",IF(G16&lt;101,"ดีมาก")))),"")</f>
        <v/>
      </c>
      <c r="I16" s="57" t="str">
        <f>IF(Data_Individual!L24=0,"",Data_Individual!L24)</f>
        <v/>
      </c>
      <c r="J16" s="120" t="str">
        <f t="shared" si="4"/>
        <v/>
      </c>
      <c r="K16" s="110"/>
      <c r="L16" s="54"/>
    </row>
    <row r="17" spans="2:12" s="58" customFormat="1" ht="18.75" customHeight="1" x14ac:dyDescent="0.2">
      <c r="B17" s="62">
        <f>IF(Data_Individual!D25=0,"",Data_Individual!B25)</f>
        <v>12</v>
      </c>
      <c r="C17" s="107" t="str">
        <f>IF(Data_Individual!E25=0,"",Data_Individual!E25)</f>
        <v>ด.ญ.วชิราภรณ์  มะโนวรรณ์</v>
      </c>
      <c r="D17" s="62" t="str">
        <f>IF(Data_Individual!F25=0,"",Data_Individual!F25)</f>
        <v>ปกติ</v>
      </c>
      <c r="E17" s="59" t="str">
        <f>IF(Data_Individual!H25=0,"",Data_Individual!H25)</f>
        <v/>
      </c>
      <c r="F17" s="121" t="str">
        <f t="shared" ref="F17" si="17">IF(E17&lt;&gt;"",IF(E17&lt;25,"ปรับปรุง",IF(E17&lt;50,"พอใช้",IF(E17&lt;75,"ดี",IF(E17&lt;101,"ดีมาก")))),"")</f>
        <v/>
      </c>
      <c r="G17" s="59" t="str">
        <f>IF(Data_Individual!J25=0,"",Data_Individual!J25)</f>
        <v/>
      </c>
      <c r="H17" s="121" t="str">
        <f t="shared" ref="H17" si="18">IF(G17&lt;&gt;"",IF(G17&lt;25,"ปรับปรุง",IF(G17&lt;50,"พอใช้",IF(G17&lt;75,"ดี",IF(G17&lt;101,"ดีมาก")))),"")</f>
        <v/>
      </c>
      <c r="I17" s="108" t="str">
        <f>IF(Data_Individual!L25=0,"",Data_Individual!L25)</f>
        <v/>
      </c>
      <c r="J17" s="121" t="str">
        <f t="shared" si="4"/>
        <v/>
      </c>
      <c r="K17" s="111"/>
      <c r="L17" s="54"/>
    </row>
    <row r="18" spans="2:12" s="58" customFormat="1" ht="18.75" customHeight="1" x14ac:dyDescent="0.2">
      <c r="B18" s="62">
        <f>IF(Data_Individual!D26=0,"",Data_Individual!B26)</f>
        <v>13</v>
      </c>
      <c r="C18" s="107" t="str">
        <f>IF(Data_Individual!E26=0,"",Data_Individual!E26)</f>
        <v>ด.ญ.วรพิชชา  ยศแก้ว</v>
      </c>
      <c r="D18" s="62" t="str">
        <f>IF(Data_Individual!F26=0,"",Data_Individual!F26)</f>
        <v>ปกติ</v>
      </c>
      <c r="E18" s="59" t="str">
        <f>IF(Data_Individual!H26=0,"",Data_Individual!H26)</f>
        <v/>
      </c>
      <c r="F18" s="121" t="str">
        <f t="shared" ref="F18" si="19">IF(E18&lt;&gt;"",IF(E18&lt;25,"ปรับปรุง",IF(E18&lt;50,"พอใช้",IF(E18&lt;75,"ดี",IF(E18&lt;101,"ดีมาก")))),"")</f>
        <v/>
      </c>
      <c r="G18" s="59" t="str">
        <f>IF(Data_Individual!J26=0,"",Data_Individual!J26)</f>
        <v/>
      </c>
      <c r="H18" s="121" t="str">
        <f t="shared" ref="H18" si="20">IF(G18&lt;&gt;"",IF(G18&lt;25,"ปรับปรุง",IF(G18&lt;50,"พอใช้",IF(G18&lt;75,"ดี",IF(G18&lt;101,"ดีมาก")))),"")</f>
        <v/>
      </c>
      <c r="I18" s="108" t="str">
        <f>IF(Data_Individual!L26=0,"",Data_Individual!L26)</f>
        <v/>
      </c>
      <c r="J18" s="121" t="str">
        <f t="shared" si="4"/>
        <v/>
      </c>
      <c r="K18" s="111"/>
      <c r="L18" s="54"/>
    </row>
    <row r="19" spans="2:12" s="58" customFormat="1" ht="18.75" customHeight="1" x14ac:dyDescent="0.2">
      <c r="B19" s="62">
        <f>IF(Data_Individual!D27=0,"",Data_Individual!B27)</f>
        <v>14</v>
      </c>
      <c r="C19" s="107" t="str">
        <f>IF(Data_Individual!E27=0,"",Data_Individual!E27)</f>
        <v>ด.ช.ชุติพนธ์  ทองน้อย</v>
      </c>
      <c r="D19" s="62" t="str">
        <f>IF(Data_Individual!F27=0,"",Data_Individual!F27)</f>
        <v>ปกติ</v>
      </c>
      <c r="E19" s="59" t="str">
        <f>IF(Data_Individual!H27=0,"",Data_Individual!H27)</f>
        <v/>
      </c>
      <c r="F19" s="121" t="str">
        <f t="shared" ref="F19" si="21">IF(E19&lt;&gt;"",IF(E19&lt;25,"ปรับปรุง",IF(E19&lt;50,"พอใช้",IF(E19&lt;75,"ดี",IF(E19&lt;101,"ดีมาก")))),"")</f>
        <v/>
      </c>
      <c r="G19" s="59" t="str">
        <f>IF(Data_Individual!J27=0,"",Data_Individual!J27)</f>
        <v/>
      </c>
      <c r="H19" s="121" t="str">
        <f t="shared" ref="H19" si="22">IF(G19&lt;&gt;"",IF(G19&lt;25,"ปรับปรุง",IF(G19&lt;50,"พอใช้",IF(G19&lt;75,"ดี",IF(G19&lt;101,"ดีมาก")))),"")</f>
        <v/>
      </c>
      <c r="I19" s="108" t="str">
        <f>IF(Data_Individual!L27=0,"",Data_Individual!L27)</f>
        <v/>
      </c>
      <c r="J19" s="121" t="str">
        <f t="shared" si="4"/>
        <v/>
      </c>
      <c r="K19" s="111"/>
      <c r="L19" s="54"/>
    </row>
    <row r="20" spans="2:12" s="58" customFormat="1" ht="18.75" customHeight="1" thickBot="1" x14ac:dyDescent="0.25">
      <c r="B20" s="63">
        <f>IF(Data_Individual!D28=0,"",Data_Individual!B28)</f>
        <v>15</v>
      </c>
      <c r="C20" s="112" t="str">
        <f>IF(Data_Individual!E28=0,"",Data_Individual!E28)</f>
        <v>ด.ช.สิรวิชญ์  จะนู</v>
      </c>
      <c r="D20" s="63" t="str">
        <f>IF(Data_Individual!F28=0,"",Data_Individual!F28)</f>
        <v>ปกติ</v>
      </c>
      <c r="E20" s="60" t="str">
        <f>IF(Data_Individual!H28=0,"",Data_Individual!H28)</f>
        <v/>
      </c>
      <c r="F20" s="122" t="str">
        <f t="shared" ref="F20" si="23">IF(E20&lt;&gt;"",IF(E20&lt;25,"ปรับปรุง",IF(E20&lt;50,"พอใช้",IF(E20&lt;75,"ดี",IF(E20&lt;101,"ดีมาก")))),"")</f>
        <v/>
      </c>
      <c r="G20" s="60" t="str">
        <f>IF(Data_Individual!J28=0,"",Data_Individual!J28)</f>
        <v/>
      </c>
      <c r="H20" s="122" t="str">
        <f t="shared" ref="H20" si="24">IF(G20&lt;&gt;"",IF(G20&lt;25,"ปรับปรุง",IF(G20&lt;50,"พอใช้",IF(G20&lt;75,"ดี",IF(G20&lt;101,"ดีมาก")))),"")</f>
        <v/>
      </c>
      <c r="I20" s="123" t="str">
        <f>IF(Data_Individual!L28=0,"",Data_Individual!L28)</f>
        <v/>
      </c>
      <c r="J20" s="122" t="str">
        <f t="shared" si="4"/>
        <v/>
      </c>
      <c r="K20" s="113"/>
      <c r="L20" s="54"/>
    </row>
    <row r="21" spans="2:12" s="58" customFormat="1" ht="18.75" customHeight="1" x14ac:dyDescent="0.2">
      <c r="B21" s="61">
        <f>IF(Data_Individual!D29=0,"",Data_Individual!B29)</f>
        <v>16</v>
      </c>
      <c r="C21" s="109" t="str">
        <f>IF(Data_Individual!E29=0,"",Data_Individual!E29)</f>
        <v>ด.ญ.ศุรัญญา  จันต๊ะนาเขต</v>
      </c>
      <c r="D21" s="61" t="str">
        <f>IF(Data_Individual!F29=0,"",Data_Individual!F29)</f>
        <v>ปกติ</v>
      </c>
      <c r="E21" s="56" t="str">
        <f>IF(Data_Individual!H29=0,"",Data_Individual!H29)</f>
        <v/>
      </c>
      <c r="F21" s="120" t="str">
        <f t="shared" ref="F21" si="25">IF(E21&lt;&gt;"",IF(E21&lt;25,"ปรับปรุง",IF(E21&lt;50,"พอใช้",IF(E21&lt;75,"ดี",IF(E21&lt;101,"ดีมาก")))),"")</f>
        <v/>
      </c>
      <c r="G21" s="56" t="str">
        <f>IF(Data_Individual!J29=0,"",Data_Individual!J29)</f>
        <v/>
      </c>
      <c r="H21" s="120" t="str">
        <f t="shared" ref="H21" si="26">IF(G21&lt;&gt;"",IF(G21&lt;25,"ปรับปรุง",IF(G21&lt;50,"พอใช้",IF(G21&lt;75,"ดี",IF(G21&lt;101,"ดีมาก")))),"")</f>
        <v/>
      </c>
      <c r="I21" s="57" t="str">
        <f>IF(Data_Individual!L29=0,"",Data_Individual!L29)</f>
        <v/>
      </c>
      <c r="J21" s="120" t="str">
        <f t="shared" si="4"/>
        <v/>
      </c>
      <c r="K21" s="110"/>
      <c r="L21" s="54"/>
    </row>
    <row r="22" spans="2:12" s="58" customFormat="1" ht="18.75" customHeight="1" x14ac:dyDescent="0.2">
      <c r="B22" s="62">
        <f>IF(Data_Individual!D30=0,"",Data_Individual!B30)</f>
        <v>17</v>
      </c>
      <c r="C22" s="107" t="str">
        <f>IF(Data_Individual!E30=0,"",Data_Individual!E30)</f>
        <v>ด.ช.ธีรวัฒน์  อินทรนันท์</v>
      </c>
      <c r="D22" s="62" t="str">
        <f>IF(Data_Individual!F30=0,"",Data_Individual!F30)</f>
        <v>ปกติ</v>
      </c>
      <c r="E22" s="59" t="str">
        <f>IF(Data_Individual!H30=0,"",Data_Individual!H30)</f>
        <v/>
      </c>
      <c r="F22" s="121" t="str">
        <f t="shared" ref="F22" si="27">IF(E22&lt;&gt;"",IF(E22&lt;25,"ปรับปรุง",IF(E22&lt;50,"พอใช้",IF(E22&lt;75,"ดี",IF(E22&lt;101,"ดีมาก")))),"")</f>
        <v/>
      </c>
      <c r="G22" s="59" t="str">
        <f>IF(Data_Individual!J30=0,"",Data_Individual!J30)</f>
        <v/>
      </c>
      <c r="H22" s="121" t="str">
        <f t="shared" ref="H22" si="28">IF(G22&lt;&gt;"",IF(G22&lt;25,"ปรับปรุง",IF(G22&lt;50,"พอใช้",IF(G22&lt;75,"ดี",IF(G22&lt;101,"ดีมาก")))),"")</f>
        <v/>
      </c>
      <c r="I22" s="108" t="str">
        <f>IF(Data_Individual!L30=0,"",Data_Individual!L30)</f>
        <v/>
      </c>
      <c r="J22" s="121" t="str">
        <f t="shared" si="4"/>
        <v/>
      </c>
      <c r="K22" s="111"/>
      <c r="L22" s="54"/>
    </row>
    <row r="23" spans="2:12" s="58" customFormat="1" ht="18.75" customHeight="1" x14ac:dyDescent="0.2">
      <c r="B23" s="62">
        <f>IF(Data_Individual!D31=0,"",Data_Individual!B31)</f>
        <v>18</v>
      </c>
      <c r="C23" s="107" t="str">
        <f>IF(Data_Individual!E31=0,"",Data_Individual!E31)</f>
        <v>ด.ช.เอกชัย  อาจอ</v>
      </c>
      <c r="D23" s="62" t="str">
        <f>IF(Data_Individual!F31=0,"",Data_Individual!F31)</f>
        <v>ปกติ</v>
      </c>
      <c r="E23" s="59" t="str">
        <f>IF(Data_Individual!H31=0,"",Data_Individual!H31)</f>
        <v/>
      </c>
      <c r="F23" s="121" t="str">
        <f t="shared" ref="F23" si="29">IF(E23&lt;&gt;"",IF(E23&lt;25,"ปรับปรุง",IF(E23&lt;50,"พอใช้",IF(E23&lt;75,"ดี",IF(E23&lt;101,"ดีมาก")))),"")</f>
        <v/>
      </c>
      <c r="G23" s="59" t="str">
        <f>IF(Data_Individual!J31=0,"",Data_Individual!J31)</f>
        <v/>
      </c>
      <c r="H23" s="121" t="str">
        <f t="shared" ref="H23" si="30">IF(G23&lt;&gt;"",IF(G23&lt;25,"ปรับปรุง",IF(G23&lt;50,"พอใช้",IF(G23&lt;75,"ดี",IF(G23&lt;101,"ดีมาก")))),"")</f>
        <v/>
      </c>
      <c r="I23" s="108" t="str">
        <f>IF(Data_Individual!L31=0,"",Data_Individual!L31)</f>
        <v/>
      </c>
      <c r="J23" s="121" t="str">
        <f t="shared" si="4"/>
        <v/>
      </c>
      <c r="K23" s="111"/>
      <c r="L23" s="54"/>
    </row>
    <row r="24" spans="2:12" s="58" customFormat="1" ht="18.75" customHeight="1" x14ac:dyDescent="0.2">
      <c r="B24" s="62">
        <f>IF(Data_Individual!D32=0,"",Data_Individual!B32)</f>
        <v>19</v>
      </c>
      <c r="C24" s="107" t="str">
        <f>IF(Data_Individual!E32=0,"",Data_Individual!E32)</f>
        <v>ด.ช.ปิติ  สว่างเวียง</v>
      </c>
      <c r="D24" s="62" t="str">
        <f>IF(Data_Individual!F32=0,"",Data_Individual!F32)</f>
        <v>ปกติ</v>
      </c>
      <c r="E24" s="59" t="str">
        <f>IF(Data_Individual!H32=0,"",Data_Individual!H32)</f>
        <v/>
      </c>
      <c r="F24" s="121" t="str">
        <f t="shared" ref="F24" si="31">IF(E24&lt;&gt;"",IF(E24&lt;25,"ปรับปรุง",IF(E24&lt;50,"พอใช้",IF(E24&lt;75,"ดี",IF(E24&lt;101,"ดีมาก")))),"")</f>
        <v/>
      </c>
      <c r="G24" s="59" t="str">
        <f>IF(Data_Individual!J32=0,"",Data_Individual!J32)</f>
        <v/>
      </c>
      <c r="H24" s="121" t="str">
        <f t="shared" ref="H24" si="32">IF(G24&lt;&gt;"",IF(G24&lt;25,"ปรับปรุง",IF(G24&lt;50,"พอใช้",IF(G24&lt;75,"ดี",IF(G24&lt;101,"ดีมาก")))),"")</f>
        <v/>
      </c>
      <c r="I24" s="108" t="str">
        <f>IF(Data_Individual!L32=0,"",Data_Individual!L32)</f>
        <v/>
      </c>
      <c r="J24" s="121" t="str">
        <f t="shared" si="4"/>
        <v/>
      </c>
      <c r="K24" s="111"/>
      <c r="L24" s="54"/>
    </row>
    <row r="25" spans="2:12" s="58" customFormat="1" ht="18.75" customHeight="1" thickBot="1" x14ac:dyDescent="0.25">
      <c r="B25" s="63">
        <f>IF(Data_Individual!D33=0,"",Data_Individual!B33)</f>
        <v>20</v>
      </c>
      <c r="C25" s="112" t="str">
        <f>IF(Data_Individual!E33=0,"",Data_Individual!E33)</f>
        <v>ด.ญ.สุรภา  คำแขก</v>
      </c>
      <c r="D25" s="63" t="str">
        <f>IF(Data_Individual!F33=0,"",Data_Individual!F33)</f>
        <v>ปกติ</v>
      </c>
      <c r="E25" s="60" t="str">
        <f>IF(Data_Individual!H33=0,"",Data_Individual!H33)</f>
        <v/>
      </c>
      <c r="F25" s="122" t="str">
        <f t="shared" ref="F25" si="33">IF(E25&lt;&gt;"",IF(E25&lt;25,"ปรับปรุง",IF(E25&lt;50,"พอใช้",IF(E25&lt;75,"ดี",IF(E25&lt;101,"ดีมาก")))),"")</f>
        <v/>
      </c>
      <c r="G25" s="60" t="str">
        <f>IF(Data_Individual!J33=0,"",Data_Individual!J33)</f>
        <v/>
      </c>
      <c r="H25" s="122" t="str">
        <f t="shared" ref="H25" si="34">IF(G25&lt;&gt;"",IF(G25&lt;25,"ปรับปรุง",IF(G25&lt;50,"พอใช้",IF(G25&lt;75,"ดี",IF(G25&lt;101,"ดีมาก")))),"")</f>
        <v/>
      </c>
      <c r="I25" s="123" t="str">
        <f>IF(Data_Individual!L33=0,"",Data_Individual!L33)</f>
        <v/>
      </c>
      <c r="J25" s="122" t="str">
        <f t="shared" si="4"/>
        <v/>
      </c>
      <c r="K25" s="113"/>
      <c r="L25" s="54"/>
    </row>
    <row r="26" spans="2:12" s="58" customFormat="1" ht="18.75" customHeight="1" x14ac:dyDescent="0.2">
      <c r="B26" s="61">
        <f>IF(Data_Individual!D34=0,"",Data_Individual!B34)</f>
        <v>21</v>
      </c>
      <c r="C26" s="109" t="str">
        <f>IF(Data_Individual!E34=0,"",Data_Individual!E34)</f>
        <v>ด.ช.ภัทศร  ส่างใจ</v>
      </c>
      <c r="D26" s="61" t="str">
        <f>IF(Data_Individual!F34=0,"",Data_Individual!F34)</f>
        <v>ปกติ</v>
      </c>
      <c r="E26" s="56" t="str">
        <f>IF(Data_Individual!H34=0,"",Data_Individual!H34)</f>
        <v/>
      </c>
      <c r="F26" s="120" t="str">
        <f t="shared" ref="F26" si="35">IF(E26&lt;&gt;"",IF(E26&lt;25,"ปรับปรุง",IF(E26&lt;50,"พอใช้",IF(E26&lt;75,"ดี",IF(E26&lt;101,"ดีมาก")))),"")</f>
        <v/>
      </c>
      <c r="G26" s="56" t="str">
        <f>IF(Data_Individual!J34=0,"",Data_Individual!J34)</f>
        <v/>
      </c>
      <c r="H26" s="120" t="str">
        <f t="shared" ref="H26" si="36">IF(G26&lt;&gt;"",IF(G26&lt;25,"ปรับปรุง",IF(G26&lt;50,"พอใช้",IF(G26&lt;75,"ดี",IF(G26&lt;101,"ดีมาก")))),"")</f>
        <v/>
      </c>
      <c r="I26" s="57" t="str">
        <f>IF(Data_Individual!L34=0,"",Data_Individual!L34)</f>
        <v/>
      </c>
      <c r="J26" s="120" t="str">
        <f t="shared" si="4"/>
        <v/>
      </c>
      <c r="K26" s="110"/>
      <c r="L26" s="54"/>
    </row>
    <row r="27" spans="2:12" s="58" customFormat="1" ht="18.75" customHeight="1" x14ac:dyDescent="0.2">
      <c r="B27" s="62">
        <f>IF(Data_Individual!D35=0,"",Data_Individual!B35)</f>
        <v>22</v>
      </c>
      <c r="C27" s="107" t="str">
        <f>IF(Data_Individual!E35=0,"",Data_Individual!E35)</f>
        <v>ด.ช.ธนกฤต  โฆษิตเกียรติคุณ</v>
      </c>
      <c r="D27" s="62" t="str">
        <f>IF(Data_Individual!F35=0,"",Data_Individual!F35)</f>
        <v>ปกติ</v>
      </c>
      <c r="E27" s="59" t="str">
        <f>IF(Data_Individual!H35=0,"",Data_Individual!H35)</f>
        <v/>
      </c>
      <c r="F27" s="121" t="str">
        <f t="shared" ref="F27" si="37">IF(E27&lt;&gt;"",IF(E27&lt;25,"ปรับปรุง",IF(E27&lt;50,"พอใช้",IF(E27&lt;75,"ดี",IF(E27&lt;101,"ดีมาก")))),"")</f>
        <v/>
      </c>
      <c r="G27" s="59" t="str">
        <f>IF(Data_Individual!J35=0,"",Data_Individual!J35)</f>
        <v/>
      </c>
      <c r="H27" s="121" t="str">
        <f t="shared" ref="H27" si="38">IF(G27&lt;&gt;"",IF(G27&lt;25,"ปรับปรุง",IF(G27&lt;50,"พอใช้",IF(G27&lt;75,"ดี",IF(G27&lt;101,"ดีมาก")))),"")</f>
        <v/>
      </c>
      <c r="I27" s="108" t="str">
        <f>IF(Data_Individual!L35=0,"",Data_Individual!L35)</f>
        <v/>
      </c>
      <c r="J27" s="121" t="str">
        <f t="shared" si="4"/>
        <v/>
      </c>
      <c r="K27" s="111"/>
      <c r="L27" s="54"/>
    </row>
    <row r="28" spans="2:12" s="58" customFormat="1" ht="18.75" customHeight="1" x14ac:dyDescent="0.2">
      <c r="B28" s="62">
        <f>IF(Data_Individual!D36=0,"",Data_Individual!B36)</f>
        <v>23</v>
      </c>
      <c r="C28" s="107" t="str">
        <f>IF(Data_Individual!E36=0,"",Data_Individual!E36)</f>
        <v>ด.ญ.เพชร  วันใส</v>
      </c>
      <c r="D28" s="62" t="str">
        <f>IF(Data_Individual!F36=0,"",Data_Individual!F36)</f>
        <v>ปกติ</v>
      </c>
      <c r="E28" s="59" t="str">
        <f>IF(Data_Individual!H36=0,"",Data_Individual!H36)</f>
        <v/>
      </c>
      <c r="F28" s="121" t="str">
        <f t="shared" ref="F28" si="39">IF(E28&lt;&gt;"",IF(E28&lt;25,"ปรับปรุง",IF(E28&lt;50,"พอใช้",IF(E28&lt;75,"ดี",IF(E28&lt;101,"ดีมาก")))),"")</f>
        <v/>
      </c>
      <c r="G28" s="59" t="str">
        <f>IF(Data_Individual!J36=0,"",Data_Individual!J36)</f>
        <v/>
      </c>
      <c r="H28" s="121" t="str">
        <f t="shared" ref="H28" si="40">IF(G28&lt;&gt;"",IF(G28&lt;25,"ปรับปรุง",IF(G28&lt;50,"พอใช้",IF(G28&lt;75,"ดี",IF(G28&lt;101,"ดีมาก")))),"")</f>
        <v/>
      </c>
      <c r="I28" s="108" t="str">
        <f>IF(Data_Individual!L36=0,"",Data_Individual!L36)</f>
        <v/>
      </c>
      <c r="J28" s="121" t="str">
        <f t="shared" si="4"/>
        <v/>
      </c>
      <c r="K28" s="111"/>
      <c r="L28" s="54"/>
    </row>
    <row r="29" spans="2:12" s="58" customFormat="1" ht="18.75" customHeight="1" x14ac:dyDescent="0.2">
      <c r="B29" s="62">
        <f>IF(Data_Individual!D37=0,"",Data_Individual!B37)</f>
        <v>24</v>
      </c>
      <c r="C29" s="107" t="str">
        <f>IF(Data_Individual!E37=0,"",Data_Individual!E37)</f>
        <v>ด.ญ.รพีพรรณ  นันไชย</v>
      </c>
      <c r="D29" s="62" t="str">
        <f>IF(Data_Individual!F37=0,"",Data_Individual!F37)</f>
        <v>ปกติ</v>
      </c>
      <c r="E29" s="59" t="str">
        <f>IF(Data_Individual!H37=0,"",Data_Individual!H37)</f>
        <v/>
      </c>
      <c r="F29" s="121" t="str">
        <f t="shared" ref="F29" si="41">IF(E29&lt;&gt;"",IF(E29&lt;25,"ปรับปรุง",IF(E29&lt;50,"พอใช้",IF(E29&lt;75,"ดี",IF(E29&lt;101,"ดีมาก")))),"")</f>
        <v/>
      </c>
      <c r="G29" s="59" t="str">
        <f>IF(Data_Individual!J37=0,"",Data_Individual!J37)</f>
        <v/>
      </c>
      <c r="H29" s="121" t="str">
        <f t="shared" ref="H29" si="42">IF(G29&lt;&gt;"",IF(G29&lt;25,"ปรับปรุง",IF(G29&lt;50,"พอใช้",IF(G29&lt;75,"ดี",IF(G29&lt;101,"ดีมาก")))),"")</f>
        <v/>
      </c>
      <c r="I29" s="108" t="str">
        <f>IF(Data_Individual!L37=0,"",Data_Individual!L37)</f>
        <v/>
      </c>
      <c r="J29" s="121" t="str">
        <f t="shared" si="4"/>
        <v/>
      </c>
      <c r="K29" s="111"/>
      <c r="L29" s="54"/>
    </row>
    <row r="30" spans="2:12" s="58" customFormat="1" ht="18.75" customHeight="1" thickBot="1" x14ac:dyDescent="0.25">
      <c r="B30" s="63">
        <f>IF(Data_Individual!D38=0,"",Data_Individual!B38)</f>
        <v>25</v>
      </c>
      <c r="C30" s="112" t="str">
        <f>IF(Data_Individual!E38=0,"",Data_Individual!E38)</f>
        <v>ด.ญ.ณัฐธิดา  วงษ์สละ</v>
      </c>
      <c r="D30" s="63" t="str">
        <f>IF(Data_Individual!F38=0,"",Data_Individual!F38)</f>
        <v>ปกติ</v>
      </c>
      <c r="E30" s="60" t="str">
        <f>IF(Data_Individual!H38=0,"",Data_Individual!H38)</f>
        <v/>
      </c>
      <c r="F30" s="122" t="str">
        <f t="shared" ref="F30" si="43">IF(E30&lt;&gt;"",IF(E30&lt;25,"ปรับปรุง",IF(E30&lt;50,"พอใช้",IF(E30&lt;75,"ดี",IF(E30&lt;101,"ดีมาก")))),"")</f>
        <v/>
      </c>
      <c r="G30" s="60" t="str">
        <f>IF(Data_Individual!J38=0,"",Data_Individual!J38)</f>
        <v/>
      </c>
      <c r="H30" s="122" t="str">
        <f t="shared" ref="H30" si="44">IF(G30&lt;&gt;"",IF(G30&lt;25,"ปรับปรุง",IF(G30&lt;50,"พอใช้",IF(G30&lt;75,"ดี",IF(G30&lt;101,"ดีมาก")))),"")</f>
        <v/>
      </c>
      <c r="I30" s="123" t="str">
        <f>IF(Data_Individual!L38=0,"",Data_Individual!L38)</f>
        <v/>
      </c>
      <c r="J30" s="122" t="str">
        <f t="shared" si="4"/>
        <v/>
      </c>
      <c r="K30" s="113"/>
      <c r="L30" s="54"/>
    </row>
    <row r="31" spans="2:12" s="58" customFormat="1" ht="18.75" customHeight="1" x14ac:dyDescent="0.2">
      <c r="B31" s="61">
        <f>IF(Data_Individual!D39=0,"",Data_Individual!B39)</f>
        <v>26</v>
      </c>
      <c r="C31" s="109" t="str">
        <f>IF(Data_Individual!E39=0,"",Data_Individual!E39)</f>
        <v>ด.ช.ผกายฤทธิ์  อนุภาพ</v>
      </c>
      <c r="D31" s="61" t="str">
        <f>IF(Data_Individual!F39=0,"",Data_Individual!F39)</f>
        <v>ปกติ</v>
      </c>
      <c r="E31" s="56" t="str">
        <f>IF(Data_Individual!H39=0,"",Data_Individual!H39)</f>
        <v/>
      </c>
      <c r="F31" s="120" t="str">
        <f t="shared" ref="F31" si="45">IF(E31&lt;&gt;"",IF(E31&lt;25,"ปรับปรุง",IF(E31&lt;50,"พอใช้",IF(E31&lt;75,"ดี",IF(E31&lt;101,"ดีมาก")))),"")</f>
        <v/>
      </c>
      <c r="G31" s="56" t="str">
        <f>IF(Data_Individual!J39=0,"",Data_Individual!J39)</f>
        <v/>
      </c>
      <c r="H31" s="120" t="str">
        <f t="shared" ref="H31" si="46">IF(G31&lt;&gt;"",IF(G31&lt;25,"ปรับปรุง",IF(G31&lt;50,"พอใช้",IF(G31&lt;75,"ดี",IF(G31&lt;101,"ดีมาก")))),"")</f>
        <v/>
      </c>
      <c r="I31" s="57" t="str">
        <f>IF(Data_Individual!L39=0,"",Data_Individual!L39)</f>
        <v/>
      </c>
      <c r="J31" s="120" t="str">
        <f t="shared" si="4"/>
        <v/>
      </c>
      <c r="K31" s="110"/>
      <c r="L31" s="54"/>
    </row>
    <row r="32" spans="2:12" s="58" customFormat="1" ht="18.75" customHeight="1" x14ac:dyDescent="0.2">
      <c r="B32" s="62" t="str">
        <f>IF(Data_Individual!D40=0,"",Data_Individual!B40)</f>
        <v/>
      </c>
      <c r="C32" s="107" t="str">
        <f>IF(Data_Individual!E40=0,"",Data_Individual!E40)</f>
        <v/>
      </c>
      <c r="D32" s="62" t="str">
        <f>IF(Data_Individual!F40=0,"",Data_Individual!F40)</f>
        <v>ปกติ</v>
      </c>
      <c r="E32" s="59" t="str">
        <f>IF(Data_Individual!H40=0,"",Data_Individual!H40)</f>
        <v/>
      </c>
      <c r="F32" s="121" t="str">
        <f t="shared" ref="F32" si="47">IF(E32&lt;&gt;"",IF(E32&lt;25,"ปรับปรุง",IF(E32&lt;50,"พอใช้",IF(E32&lt;75,"ดี",IF(E32&lt;101,"ดีมาก")))),"")</f>
        <v/>
      </c>
      <c r="G32" s="59" t="str">
        <f>IF(Data_Individual!J40=0,"",Data_Individual!J40)</f>
        <v/>
      </c>
      <c r="H32" s="121" t="str">
        <f t="shared" ref="H32" si="48">IF(G32&lt;&gt;"",IF(G32&lt;25,"ปรับปรุง",IF(G32&lt;50,"พอใช้",IF(G32&lt;75,"ดี",IF(G32&lt;101,"ดีมาก")))),"")</f>
        <v/>
      </c>
      <c r="I32" s="108" t="str">
        <f>IF(Data_Individual!L40=0,"",Data_Individual!L40)</f>
        <v/>
      </c>
      <c r="J32" s="121" t="str">
        <f t="shared" si="4"/>
        <v/>
      </c>
      <c r="K32" s="111"/>
      <c r="L32" s="54"/>
    </row>
    <row r="33" spans="2:12" s="58" customFormat="1" ht="18.75" customHeight="1" x14ac:dyDescent="0.2">
      <c r="B33" s="62" t="str">
        <f>IF(Data_Individual!D41=0,"",Data_Individual!B41)</f>
        <v/>
      </c>
      <c r="C33" s="107" t="str">
        <f>IF(Data_Individual!E41=0,"",Data_Individual!E41)</f>
        <v/>
      </c>
      <c r="D33" s="62" t="str">
        <f>IF(Data_Individual!F41=0,"",Data_Individual!F41)</f>
        <v>ปกติ</v>
      </c>
      <c r="E33" s="59" t="str">
        <f>IF(Data_Individual!H41=0,"",Data_Individual!H41)</f>
        <v/>
      </c>
      <c r="F33" s="121" t="str">
        <f t="shared" ref="F33" si="49">IF(E33&lt;&gt;"",IF(E33&lt;25,"ปรับปรุง",IF(E33&lt;50,"พอใช้",IF(E33&lt;75,"ดี",IF(E33&lt;101,"ดีมาก")))),"")</f>
        <v/>
      </c>
      <c r="G33" s="59" t="str">
        <f>IF(Data_Individual!J41=0,"",Data_Individual!J41)</f>
        <v/>
      </c>
      <c r="H33" s="121" t="str">
        <f t="shared" ref="H33" si="50">IF(G33&lt;&gt;"",IF(G33&lt;25,"ปรับปรุง",IF(G33&lt;50,"พอใช้",IF(G33&lt;75,"ดี",IF(G33&lt;101,"ดีมาก")))),"")</f>
        <v/>
      </c>
      <c r="I33" s="108" t="str">
        <f>IF(Data_Individual!L41=0,"",Data_Individual!L41)</f>
        <v/>
      </c>
      <c r="J33" s="121" t="str">
        <f t="shared" si="4"/>
        <v/>
      </c>
      <c r="K33" s="111"/>
      <c r="L33" s="54"/>
    </row>
    <row r="34" spans="2:12" s="58" customFormat="1" ht="18.75" customHeight="1" x14ac:dyDescent="0.2">
      <c r="B34" s="62" t="str">
        <f>IF(Data_Individual!D42=0,"",Data_Individual!B42)</f>
        <v/>
      </c>
      <c r="C34" s="107" t="str">
        <f>IF(Data_Individual!E42=0,"",Data_Individual!E42)</f>
        <v/>
      </c>
      <c r="D34" s="62" t="str">
        <f>IF(Data_Individual!F42=0,"",Data_Individual!F42)</f>
        <v>ปกติ</v>
      </c>
      <c r="E34" s="59" t="str">
        <f>IF(Data_Individual!H42=0,"",Data_Individual!H42)</f>
        <v/>
      </c>
      <c r="F34" s="121" t="str">
        <f t="shared" ref="F34" si="51">IF(E34&lt;&gt;"",IF(E34&lt;25,"ปรับปรุง",IF(E34&lt;50,"พอใช้",IF(E34&lt;75,"ดี",IF(E34&lt;101,"ดีมาก")))),"")</f>
        <v/>
      </c>
      <c r="G34" s="59" t="str">
        <f>IF(Data_Individual!J42=0,"",Data_Individual!J42)</f>
        <v/>
      </c>
      <c r="H34" s="121" t="str">
        <f t="shared" ref="H34" si="52">IF(G34&lt;&gt;"",IF(G34&lt;25,"ปรับปรุง",IF(G34&lt;50,"พอใช้",IF(G34&lt;75,"ดี",IF(G34&lt;101,"ดีมาก")))),"")</f>
        <v/>
      </c>
      <c r="I34" s="108" t="str">
        <f>IF(Data_Individual!L42=0,"",Data_Individual!L42)</f>
        <v/>
      </c>
      <c r="J34" s="121" t="str">
        <f t="shared" si="4"/>
        <v/>
      </c>
      <c r="K34" s="111"/>
      <c r="L34" s="54"/>
    </row>
    <row r="35" spans="2:12" s="58" customFormat="1" ht="18.75" customHeight="1" thickBot="1" x14ac:dyDescent="0.25">
      <c r="B35" s="63" t="str">
        <f>IF(Data_Individual!D43=0,"",Data_Individual!B43)</f>
        <v/>
      </c>
      <c r="C35" s="112" t="str">
        <f>IF(Data_Individual!E43=0,"",Data_Individual!E43)</f>
        <v/>
      </c>
      <c r="D35" s="63" t="str">
        <f>IF(Data_Individual!F43=0,"",Data_Individual!F43)</f>
        <v>ปกติ</v>
      </c>
      <c r="E35" s="60" t="str">
        <f>IF(Data_Individual!H43=0,"",Data_Individual!H43)</f>
        <v/>
      </c>
      <c r="F35" s="122" t="str">
        <f t="shared" ref="F35" si="53">IF(E35&lt;&gt;"",IF(E35&lt;25,"ปรับปรุง",IF(E35&lt;50,"พอใช้",IF(E35&lt;75,"ดี",IF(E35&lt;101,"ดีมาก")))),"")</f>
        <v/>
      </c>
      <c r="G35" s="60" t="str">
        <f>IF(Data_Individual!J43=0,"",Data_Individual!J43)</f>
        <v/>
      </c>
      <c r="H35" s="122" t="str">
        <f t="shared" ref="H35" si="54">IF(G35&lt;&gt;"",IF(G35&lt;25,"ปรับปรุง",IF(G35&lt;50,"พอใช้",IF(G35&lt;75,"ดี",IF(G35&lt;101,"ดีมาก")))),"")</f>
        <v/>
      </c>
      <c r="I35" s="123" t="str">
        <f>IF(Data_Individual!L43=0,"",Data_Individual!L43)</f>
        <v/>
      </c>
      <c r="J35" s="122" t="str">
        <f t="shared" si="4"/>
        <v/>
      </c>
      <c r="K35" s="113"/>
      <c r="L35" s="54"/>
    </row>
    <row r="36" spans="2:12" s="58" customFormat="1" ht="18.75" customHeight="1" x14ac:dyDescent="0.2">
      <c r="B36" s="61" t="str">
        <f>IF(Data_Individual!D44=0,"",Data_Individual!B44)</f>
        <v/>
      </c>
      <c r="C36" s="109" t="str">
        <f>IF(Data_Individual!E44=0,"",Data_Individual!E44)</f>
        <v/>
      </c>
      <c r="D36" s="61" t="str">
        <f>IF(Data_Individual!F44=0,"",Data_Individual!F44)</f>
        <v>ปกติ</v>
      </c>
      <c r="E36" s="56" t="str">
        <f>IF(Data_Individual!H44=0,"",Data_Individual!H44)</f>
        <v/>
      </c>
      <c r="F36" s="120" t="str">
        <f t="shared" ref="F36" si="55">IF(E36&lt;&gt;"",IF(E36&lt;25,"ปรับปรุง",IF(E36&lt;50,"พอใช้",IF(E36&lt;75,"ดี",IF(E36&lt;101,"ดีมาก")))),"")</f>
        <v/>
      </c>
      <c r="G36" s="56" t="str">
        <f>IF(Data_Individual!J44=0,"",Data_Individual!J44)</f>
        <v/>
      </c>
      <c r="H36" s="120" t="str">
        <f t="shared" ref="H36" si="56">IF(G36&lt;&gt;"",IF(G36&lt;25,"ปรับปรุง",IF(G36&lt;50,"พอใช้",IF(G36&lt;75,"ดี",IF(G36&lt;101,"ดีมาก")))),"")</f>
        <v/>
      </c>
      <c r="I36" s="57" t="str">
        <f>IF(Data_Individual!L44=0,"",Data_Individual!L44)</f>
        <v/>
      </c>
      <c r="J36" s="120" t="str">
        <f t="shared" si="4"/>
        <v/>
      </c>
      <c r="K36" s="110"/>
      <c r="L36" s="54"/>
    </row>
    <row r="37" spans="2:12" s="58" customFormat="1" ht="18.75" customHeight="1" x14ac:dyDescent="0.2">
      <c r="B37" s="62" t="str">
        <f>IF(Data_Individual!D45=0,"",Data_Individual!B45)</f>
        <v/>
      </c>
      <c r="C37" s="107" t="str">
        <f>IF(Data_Individual!E45=0,"",Data_Individual!E45)</f>
        <v/>
      </c>
      <c r="D37" s="62" t="str">
        <f>IF(Data_Individual!F45=0,"",Data_Individual!F45)</f>
        <v>ปกติ</v>
      </c>
      <c r="E37" s="59" t="str">
        <f>IF(Data_Individual!H45=0,"",Data_Individual!H45)</f>
        <v/>
      </c>
      <c r="F37" s="121" t="str">
        <f t="shared" ref="F37" si="57">IF(E37&lt;&gt;"",IF(E37&lt;25,"ปรับปรุง",IF(E37&lt;50,"พอใช้",IF(E37&lt;75,"ดี",IF(E37&lt;101,"ดีมาก")))),"")</f>
        <v/>
      </c>
      <c r="G37" s="59" t="str">
        <f>IF(Data_Individual!J45=0,"",Data_Individual!J45)</f>
        <v/>
      </c>
      <c r="H37" s="121" t="str">
        <f t="shared" ref="H37" si="58">IF(G37&lt;&gt;"",IF(G37&lt;25,"ปรับปรุง",IF(G37&lt;50,"พอใช้",IF(G37&lt;75,"ดี",IF(G37&lt;101,"ดีมาก")))),"")</f>
        <v/>
      </c>
      <c r="I37" s="108" t="str">
        <f>IF(Data_Individual!L45=0,"",Data_Individual!L45)</f>
        <v/>
      </c>
      <c r="J37" s="121" t="str">
        <f t="shared" si="4"/>
        <v/>
      </c>
      <c r="K37" s="111"/>
      <c r="L37" s="54"/>
    </row>
    <row r="38" spans="2:12" s="58" customFormat="1" ht="18.75" customHeight="1" x14ac:dyDescent="0.2">
      <c r="B38" s="62" t="str">
        <f>IF(Data_Individual!D46=0,"",Data_Individual!B46)</f>
        <v/>
      </c>
      <c r="C38" s="107" t="str">
        <f>IF(Data_Individual!E46=0,"",Data_Individual!E46)</f>
        <v/>
      </c>
      <c r="D38" s="62" t="str">
        <f>IF(Data_Individual!F46=0,"",Data_Individual!F46)</f>
        <v>ปกติ</v>
      </c>
      <c r="E38" s="59" t="str">
        <f>IF(Data_Individual!H46=0,"",Data_Individual!H46)</f>
        <v/>
      </c>
      <c r="F38" s="121" t="str">
        <f t="shared" ref="F38" si="59">IF(E38&lt;&gt;"",IF(E38&lt;25,"ปรับปรุง",IF(E38&lt;50,"พอใช้",IF(E38&lt;75,"ดี",IF(E38&lt;101,"ดีมาก")))),"")</f>
        <v/>
      </c>
      <c r="G38" s="59" t="str">
        <f>IF(Data_Individual!J46=0,"",Data_Individual!J46)</f>
        <v/>
      </c>
      <c r="H38" s="121" t="str">
        <f t="shared" ref="H38" si="60">IF(G38&lt;&gt;"",IF(G38&lt;25,"ปรับปรุง",IF(G38&lt;50,"พอใช้",IF(G38&lt;75,"ดี",IF(G38&lt;101,"ดีมาก")))),"")</f>
        <v/>
      </c>
      <c r="I38" s="108" t="str">
        <f>IF(Data_Individual!L46=0,"",Data_Individual!L46)</f>
        <v/>
      </c>
      <c r="J38" s="121" t="str">
        <f t="shared" si="4"/>
        <v/>
      </c>
      <c r="K38" s="111"/>
      <c r="L38" s="54"/>
    </row>
    <row r="39" spans="2:12" s="58" customFormat="1" ht="18.75" customHeight="1" x14ac:dyDescent="0.2">
      <c r="B39" s="62" t="str">
        <f>IF(Data_Individual!D47=0,"",Data_Individual!B47)</f>
        <v/>
      </c>
      <c r="C39" s="107" t="str">
        <f>IF(Data_Individual!E47=0,"",Data_Individual!E47)</f>
        <v/>
      </c>
      <c r="D39" s="62" t="str">
        <f>IF(Data_Individual!F47=0,"",Data_Individual!F47)</f>
        <v>ปกติ</v>
      </c>
      <c r="E39" s="59" t="str">
        <f>IF(Data_Individual!H47=0,"",Data_Individual!H47)</f>
        <v/>
      </c>
      <c r="F39" s="121" t="str">
        <f t="shared" ref="F39" si="61">IF(E39&lt;&gt;"",IF(E39&lt;25,"ปรับปรุง",IF(E39&lt;50,"พอใช้",IF(E39&lt;75,"ดี",IF(E39&lt;101,"ดีมาก")))),"")</f>
        <v/>
      </c>
      <c r="G39" s="59" t="str">
        <f>IF(Data_Individual!J47=0,"",Data_Individual!J47)</f>
        <v/>
      </c>
      <c r="H39" s="121" t="str">
        <f t="shared" ref="H39" si="62">IF(G39&lt;&gt;"",IF(G39&lt;25,"ปรับปรุง",IF(G39&lt;50,"พอใช้",IF(G39&lt;75,"ดี",IF(G39&lt;101,"ดีมาก")))),"")</f>
        <v/>
      </c>
      <c r="I39" s="108" t="str">
        <f>IF(Data_Individual!L47=0,"",Data_Individual!L47)</f>
        <v/>
      </c>
      <c r="J39" s="121" t="str">
        <f t="shared" si="4"/>
        <v/>
      </c>
      <c r="K39" s="111"/>
      <c r="L39" s="54"/>
    </row>
    <row r="40" spans="2:12" s="58" customFormat="1" ht="18.75" customHeight="1" thickBot="1" x14ac:dyDescent="0.25">
      <c r="B40" s="63" t="str">
        <f>IF(Data_Individual!D48=0,"",Data_Individual!B48)</f>
        <v/>
      </c>
      <c r="C40" s="112" t="str">
        <f>IF(Data_Individual!E48=0,"",Data_Individual!E48)</f>
        <v/>
      </c>
      <c r="D40" s="63" t="str">
        <f>IF(Data_Individual!F48=0,"",Data_Individual!F48)</f>
        <v>ปกติ</v>
      </c>
      <c r="E40" s="60" t="str">
        <f>IF(Data_Individual!H48=0,"",Data_Individual!H48)</f>
        <v/>
      </c>
      <c r="F40" s="122" t="str">
        <f t="shared" ref="F40" si="63">IF(E40&lt;&gt;"",IF(E40&lt;25,"ปรับปรุง",IF(E40&lt;50,"พอใช้",IF(E40&lt;75,"ดี",IF(E40&lt;101,"ดีมาก")))),"")</f>
        <v/>
      </c>
      <c r="G40" s="60" t="str">
        <f>IF(Data_Individual!J48=0,"",Data_Individual!J48)</f>
        <v/>
      </c>
      <c r="H40" s="122" t="str">
        <f t="shared" ref="H40" si="64">IF(G40&lt;&gt;"",IF(G40&lt;25,"ปรับปรุง",IF(G40&lt;50,"พอใช้",IF(G40&lt;75,"ดี",IF(G40&lt;101,"ดีมาก")))),"")</f>
        <v/>
      </c>
      <c r="I40" s="123" t="str">
        <f>IF(Data_Individual!L48=0,"",Data_Individual!L48)</f>
        <v/>
      </c>
      <c r="J40" s="122" t="str">
        <f t="shared" si="4"/>
        <v/>
      </c>
      <c r="K40" s="113"/>
      <c r="L40" s="54"/>
    </row>
    <row r="41" spans="2:12" s="58" customFormat="1" ht="18.75" customHeight="1" x14ac:dyDescent="0.2">
      <c r="B41" s="61" t="str">
        <f>IF(Data_Individual!D49=0,"",Data_Individual!B49)</f>
        <v/>
      </c>
      <c r="C41" s="109" t="str">
        <f>IF(Data_Individual!E49=0,"",Data_Individual!E49)</f>
        <v/>
      </c>
      <c r="D41" s="61" t="str">
        <f>IF(Data_Individual!F49=0,"",Data_Individual!F49)</f>
        <v>ปกติ</v>
      </c>
      <c r="E41" s="56" t="str">
        <f>IF(Data_Individual!H49=0,"",Data_Individual!H49)</f>
        <v/>
      </c>
      <c r="F41" s="120" t="str">
        <f t="shared" ref="F41" si="65">IF(E41&lt;&gt;"",IF(E41&lt;25,"ปรับปรุง",IF(E41&lt;50,"พอใช้",IF(E41&lt;75,"ดี",IF(E41&lt;101,"ดีมาก")))),"")</f>
        <v/>
      </c>
      <c r="G41" s="56" t="str">
        <f>IF(Data_Individual!J49=0,"",Data_Individual!J49)</f>
        <v/>
      </c>
      <c r="H41" s="120" t="str">
        <f t="shared" ref="H41" si="66">IF(G41&lt;&gt;"",IF(G41&lt;25,"ปรับปรุง",IF(G41&lt;50,"พอใช้",IF(G41&lt;75,"ดี",IF(G41&lt;101,"ดีมาก")))),"")</f>
        <v/>
      </c>
      <c r="I41" s="57" t="str">
        <f>IF(Data_Individual!L49=0,"",Data_Individual!L49)</f>
        <v/>
      </c>
      <c r="J41" s="120" t="str">
        <f t="shared" si="4"/>
        <v/>
      </c>
      <c r="K41" s="110"/>
      <c r="L41" s="54"/>
    </row>
    <row r="42" spans="2:12" s="58" customFormat="1" ht="18.75" customHeight="1" x14ac:dyDescent="0.2">
      <c r="B42" s="62" t="str">
        <f>IF(Data_Individual!D50=0,"",Data_Individual!B50)</f>
        <v/>
      </c>
      <c r="C42" s="107" t="str">
        <f>IF(Data_Individual!E50=0,"",Data_Individual!E50)</f>
        <v/>
      </c>
      <c r="D42" s="62" t="str">
        <f>IF(Data_Individual!F50=0,"",Data_Individual!F50)</f>
        <v>ปกติ</v>
      </c>
      <c r="E42" s="59" t="str">
        <f>IF(Data_Individual!H50=0,"",Data_Individual!H50)</f>
        <v/>
      </c>
      <c r="F42" s="121" t="str">
        <f t="shared" ref="F42" si="67">IF(E42&lt;&gt;"",IF(E42&lt;25,"ปรับปรุง",IF(E42&lt;50,"พอใช้",IF(E42&lt;75,"ดี",IF(E42&lt;101,"ดีมาก")))),"")</f>
        <v/>
      </c>
      <c r="G42" s="59" t="str">
        <f>IF(Data_Individual!J50=0,"",Data_Individual!J50)</f>
        <v/>
      </c>
      <c r="H42" s="121" t="str">
        <f t="shared" ref="H42" si="68">IF(G42&lt;&gt;"",IF(G42&lt;25,"ปรับปรุง",IF(G42&lt;50,"พอใช้",IF(G42&lt;75,"ดี",IF(G42&lt;101,"ดีมาก")))),"")</f>
        <v/>
      </c>
      <c r="I42" s="108" t="str">
        <f>IF(Data_Individual!L50=0,"",Data_Individual!L50)</f>
        <v/>
      </c>
      <c r="J42" s="121" t="str">
        <f t="shared" si="4"/>
        <v/>
      </c>
      <c r="K42" s="111"/>
      <c r="L42" s="54"/>
    </row>
    <row r="43" spans="2:12" s="58" customFormat="1" ht="18.75" customHeight="1" x14ac:dyDescent="0.2">
      <c r="B43" s="62" t="str">
        <f>IF(Data_Individual!D51=0,"",Data_Individual!B51)</f>
        <v/>
      </c>
      <c r="C43" s="107" t="str">
        <f>IF(Data_Individual!E51=0,"",Data_Individual!E51)</f>
        <v/>
      </c>
      <c r="D43" s="62" t="str">
        <f>IF(Data_Individual!F51=0,"",Data_Individual!F51)</f>
        <v>ปกติ</v>
      </c>
      <c r="E43" s="59" t="str">
        <f>IF(Data_Individual!H51=0,"",Data_Individual!H51)</f>
        <v/>
      </c>
      <c r="F43" s="121" t="str">
        <f t="shared" ref="F43" si="69">IF(E43&lt;&gt;"",IF(E43&lt;25,"ปรับปรุง",IF(E43&lt;50,"พอใช้",IF(E43&lt;75,"ดี",IF(E43&lt;101,"ดีมาก")))),"")</f>
        <v/>
      </c>
      <c r="G43" s="59" t="str">
        <f>IF(Data_Individual!J51=0,"",Data_Individual!J51)</f>
        <v/>
      </c>
      <c r="H43" s="121" t="str">
        <f t="shared" ref="H43" si="70">IF(G43&lt;&gt;"",IF(G43&lt;25,"ปรับปรุง",IF(G43&lt;50,"พอใช้",IF(G43&lt;75,"ดี",IF(G43&lt;101,"ดีมาก")))),"")</f>
        <v/>
      </c>
      <c r="I43" s="108" t="str">
        <f>IF(Data_Individual!L51=0,"",Data_Individual!L51)</f>
        <v/>
      </c>
      <c r="J43" s="121" t="str">
        <f t="shared" si="4"/>
        <v/>
      </c>
      <c r="K43" s="111"/>
      <c r="L43" s="54"/>
    </row>
    <row r="44" spans="2:12" s="58" customFormat="1" ht="18.75" customHeight="1" x14ac:dyDescent="0.2">
      <c r="B44" s="62" t="str">
        <f>IF(Data_Individual!D52=0,"",Data_Individual!B52)</f>
        <v/>
      </c>
      <c r="C44" s="107" t="str">
        <f>IF(Data_Individual!E52=0,"",Data_Individual!E52)</f>
        <v/>
      </c>
      <c r="D44" s="62" t="str">
        <f>IF(Data_Individual!F52=0,"",Data_Individual!F52)</f>
        <v>ปกติ</v>
      </c>
      <c r="E44" s="59" t="str">
        <f>IF(Data_Individual!H52=0,"",Data_Individual!H52)</f>
        <v/>
      </c>
      <c r="F44" s="121" t="str">
        <f t="shared" ref="F44" si="71">IF(E44&lt;&gt;"",IF(E44&lt;25,"ปรับปรุง",IF(E44&lt;50,"พอใช้",IF(E44&lt;75,"ดี",IF(E44&lt;101,"ดีมาก")))),"")</f>
        <v/>
      </c>
      <c r="G44" s="59" t="str">
        <f>IF(Data_Individual!J52=0,"",Data_Individual!J52)</f>
        <v/>
      </c>
      <c r="H44" s="121" t="str">
        <f t="shared" ref="H44" si="72">IF(G44&lt;&gt;"",IF(G44&lt;25,"ปรับปรุง",IF(G44&lt;50,"พอใช้",IF(G44&lt;75,"ดี",IF(G44&lt;101,"ดีมาก")))),"")</f>
        <v/>
      </c>
      <c r="I44" s="108" t="str">
        <f>IF(Data_Individual!L52=0,"",Data_Individual!L52)</f>
        <v/>
      </c>
      <c r="J44" s="121" t="str">
        <f t="shared" si="4"/>
        <v/>
      </c>
      <c r="K44" s="111"/>
      <c r="L44" s="54"/>
    </row>
    <row r="45" spans="2:12" s="58" customFormat="1" ht="18.75" customHeight="1" thickBot="1" x14ac:dyDescent="0.25">
      <c r="B45" s="63" t="str">
        <f>IF(Data_Individual!D53=0,"",Data_Individual!B53)</f>
        <v/>
      </c>
      <c r="C45" s="112" t="str">
        <f>IF(Data_Individual!E53=0,"",Data_Individual!E53)</f>
        <v/>
      </c>
      <c r="D45" s="63" t="str">
        <f>IF(Data_Individual!F53=0,"",Data_Individual!F53)</f>
        <v>ปกติ</v>
      </c>
      <c r="E45" s="60" t="str">
        <f>IF(Data_Individual!H53=0,"",Data_Individual!H53)</f>
        <v/>
      </c>
      <c r="F45" s="122" t="str">
        <f t="shared" ref="F45" si="73">IF(E45&lt;&gt;"",IF(E45&lt;25,"ปรับปรุง",IF(E45&lt;50,"พอใช้",IF(E45&lt;75,"ดี",IF(E45&lt;101,"ดีมาก")))),"")</f>
        <v/>
      </c>
      <c r="G45" s="60" t="str">
        <f>IF(Data_Individual!J53=0,"",Data_Individual!J53)</f>
        <v/>
      </c>
      <c r="H45" s="122" t="str">
        <f t="shared" ref="H45" si="74">IF(G45&lt;&gt;"",IF(G45&lt;25,"ปรับปรุง",IF(G45&lt;50,"พอใช้",IF(G45&lt;75,"ดี",IF(G45&lt;101,"ดีมาก")))),"")</f>
        <v/>
      </c>
      <c r="I45" s="123" t="str">
        <f>IF(Data_Individual!L53=0,"",Data_Individual!L53)</f>
        <v/>
      </c>
      <c r="J45" s="122" t="str">
        <f t="shared" si="4"/>
        <v/>
      </c>
      <c r="K45" s="113"/>
      <c r="L45" s="54"/>
    </row>
    <row r="46" spans="2:12" s="58" customFormat="1" ht="18.75" customHeight="1" x14ac:dyDescent="0.2">
      <c r="B46" s="61" t="str">
        <f>IF(Data_Individual!D54=0,"",Data_Individual!B54)</f>
        <v/>
      </c>
      <c r="C46" s="109" t="str">
        <f>IF(Data_Individual!E54=0,"",Data_Individual!E54)</f>
        <v/>
      </c>
      <c r="D46" s="61" t="str">
        <f>IF(Data_Individual!F54=0,"",Data_Individual!F54)</f>
        <v>ปกติ</v>
      </c>
      <c r="E46" s="56" t="str">
        <f>IF(Data_Individual!H54=0,"",Data_Individual!H54)</f>
        <v/>
      </c>
      <c r="F46" s="120" t="str">
        <f t="shared" ref="F46" si="75">IF(E46&lt;&gt;"",IF(E46&lt;25,"ปรับปรุง",IF(E46&lt;50,"พอใช้",IF(E46&lt;75,"ดี",IF(E46&lt;101,"ดีมาก")))),"")</f>
        <v/>
      </c>
      <c r="G46" s="56" t="str">
        <f>IF(Data_Individual!J54=0,"",Data_Individual!J54)</f>
        <v/>
      </c>
      <c r="H46" s="120" t="str">
        <f t="shared" ref="H46" si="76">IF(G46&lt;&gt;"",IF(G46&lt;25,"ปรับปรุง",IF(G46&lt;50,"พอใช้",IF(G46&lt;75,"ดี",IF(G46&lt;101,"ดีมาก")))),"")</f>
        <v/>
      </c>
      <c r="I46" s="57" t="str">
        <f>IF(Data_Individual!L54=0,"",Data_Individual!L54)</f>
        <v/>
      </c>
      <c r="J46" s="120" t="str">
        <f t="shared" si="4"/>
        <v/>
      </c>
      <c r="K46" s="110"/>
      <c r="L46" s="54"/>
    </row>
    <row r="47" spans="2:12" s="58" customFormat="1" ht="18.75" customHeight="1" x14ac:dyDescent="0.2">
      <c r="B47" s="62" t="str">
        <f>IF(Data_Individual!D55=0,"",Data_Individual!B55)</f>
        <v/>
      </c>
      <c r="C47" s="107" t="str">
        <f>IF(Data_Individual!E55=0,"",Data_Individual!E55)</f>
        <v/>
      </c>
      <c r="D47" s="62" t="str">
        <f>IF(Data_Individual!F55=0,"",Data_Individual!F55)</f>
        <v>ปกติ</v>
      </c>
      <c r="E47" s="59" t="str">
        <f>IF(Data_Individual!H55=0,"",Data_Individual!H55)</f>
        <v/>
      </c>
      <c r="F47" s="121" t="str">
        <f t="shared" ref="F47" si="77">IF(E47&lt;&gt;"",IF(E47&lt;25,"ปรับปรุง",IF(E47&lt;50,"พอใช้",IF(E47&lt;75,"ดี",IF(E47&lt;101,"ดีมาก")))),"")</f>
        <v/>
      </c>
      <c r="G47" s="59" t="str">
        <f>IF(Data_Individual!J55=0,"",Data_Individual!J55)</f>
        <v/>
      </c>
      <c r="H47" s="121" t="str">
        <f t="shared" ref="H47" si="78">IF(G47&lt;&gt;"",IF(G47&lt;25,"ปรับปรุง",IF(G47&lt;50,"พอใช้",IF(G47&lt;75,"ดี",IF(G47&lt;101,"ดีมาก")))),"")</f>
        <v/>
      </c>
      <c r="I47" s="108" t="str">
        <f>IF(Data_Individual!L55=0,"",Data_Individual!L55)</f>
        <v/>
      </c>
      <c r="J47" s="121" t="str">
        <f t="shared" si="4"/>
        <v/>
      </c>
      <c r="K47" s="111"/>
      <c r="L47" s="54"/>
    </row>
    <row r="48" spans="2:12" s="58" customFormat="1" ht="18.75" customHeight="1" x14ac:dyDescent="0.2">
      <c r="B48" s="62" t="str">
        <f>IF(Data_Individual!D56=0,"",Data_Individual!B56)</f>
        <v/>
      </c>
      <c r="C48" s="107" t="str">
        <f>IF(Data_Individual!E56=0,"",Data_Individual!E56)</f>
        <v/>
      </c>
      <c r="D48" s="62" t="str">
        <f>IF(Data_Individual!F56=0,"",Data_Individual!F56)</f>
        <v>ปกติ</v>
      </c>
      <c r="E48" s="59" t="str">
        <f>IF(Data_Individual!H56=0,"",Data_Individual!H56)</f>
        <v/>
      </c>
      <c r="F48" s="121" t="str">
        <f t="shared" ref="F48" si="79">IF(E48&lt;&gt;"",IF(E48&lt;25,"ปรับปรุง",IF(E48&lt;50,"พอใช้",IF(E48&lt;75,"ดี",IF(E48&lt;101,"ดีมาก")))),"")</f>
        <v/>
      </c>
      <c r="G48" s="59" t="str">
        <f>IF(Data_Individual!J56=0,"",Data_Individual!J56)</f>
        <v/>
      </c>
      <c r="H48" s="121" t="str">
        <f t="shared" ref="H48" si="80">IF(G48&lt;&gt;"",IF(G48&lt;25,"ปรับปรุง",IF(G48&lt;50,"พอใช้",IF(G48&lt;75,"ดี",IF(G48&lt;101,"ดีมาก")))),"")</f>
        <v/>
      </c>
      <c r="I48" s="108" t="str">
        <f>IF(Data_Individual!L56=0,"",Data_Individual!L56)</f>
        <v/>
      </c>
      <c r="J48" s="121" t="str">
        <f t="shared" si="4"/>
        <v/>
      </c>
      <c r="K48" s="111"/>
      <c r="L48" s="54"/>
    </row>
    <row r="49" spans="2:12" s="58" customFormat="1" ht="18.75" customHeight="1" x14ac:dyDescent="0.2">
      <c r="B49" s="62" t="str">
        <f>IF(Data_Individual!D57=0,"",Data_Individual!B57)</f>
        <v/>
      </c>
      <c r="C49" s="107" t="str">
        <f>IF(Data_Individual!E57=0,"",Data_Individual!E57)</f>
        <v/>
      </c>
      <c r="D49" s="62" t="str">
        <f>IF(Data_Individual!F57=0,"",Data_Individual!F57)</f>
        <v>ปกติ</v>
      </c>
      <c r="E49" s="59" t="str">
        <f>IF(Data_Individual!H57=0,"",Data_Individual!H57)</f>
        <v/>
      </c>
      <c r="F49" s="121" t="str">
        <f t="shared" ref="F49" si="81">IF(E49&lt;&gt;"",IF(E49&lt;25,"ปรับปรุง",IF(E49&lt;50,"พอใช้",IF(E49&lt;75,"ดี",IF(E49&lt;101,"ดีมาก")))),"")</f>
        <v/>
      </c>
      <c r="G49" s="59" t="str">
        <f>IF(Data_Individual!J57=0,"",Data_Individual!J57)</f>
        <v/>
      </c>
      <c r="H49" s="121" t="str">
        <f t="shared" ref="H49" si="82">IF(G49&lt;&gt;"",IF(G49&lt;25,"ปรับปรุง",IF(G49&lt;50,"พอใช้",IF(G49&lt;75,"ดี",IF(G49&lt;101,"ดีมาก")))),"")</f>
        <v/>
      </c>
      <c r="I49" s="108" t="str">
        <f>IF(Data_Individual!L57=0,"",Data_Individual!L57)</f>
        <v/>
      </c>
      <c r="J49" s="121" t="str">
        <f t="shared" si="4"/>
        <v/>
      </c>
      <c r="K49" s="111"/>
      <c r="L49" s="54"/>
    </row>
    <row r="50" spans="2:12" s="58" customFormat="1" ht="18.75" customHeight="1" thickBot="1" x14ac:dyDescent="0.25">
      <c r="B50" s="63" t="str">
        <f>IF(Data_Individual!D58=0,"",Data_Individual!B58)</f>
        <v/>
      </c>
      <c r="C50" s="112" t="str">
        <f>IF(Data_Individual!E58=0,"",Data_Individual!E58)</f>
        <v/>
      </c>
      <c r="D50" s="63" t="str">
        <f>IF(Data_Individual!F58=0,"",Data_Individual!F58)</f>
        <v>ปกติ</v>
      </c>
      <c r="E50" s="60" t="str">
        <f>IF(Data_Individual!H58=0,"",Data_Individual!H58)</f>
        <v/>
      </c>
      <c r="F50" s="122" t="str">
        <f t="shared" ref="F50" si="83">IF(E50&lt;&gt;"",IF(E50&lt;25,"ปรับปรุง",IF(E50&lt;50,"พอใช้",IF(E50&lt;75,"ดี",IF(E50&lt;101,"ดีมาก")))),"")</f>
        <v/>
      </c>
      <c r="G50" s="60" t="str">
        <f>IF(Data_Individual!J58=0,"",Data_Individual!J58)</f>
        <v/>
      </c>
      <c r="H50" s="122" t="str">
        <f t="shared" ref="H50" si="84">IF(G50&lt;&gt;"",IF(G50&lt;25,"ปรับปรุง",IF(G50&lt;50,"พอใช้",IF(G50&lt;75,"ดี",IF(G50&lt;101,"ดีมาก")))),"")</f>
        <v/>
      </c>
      <c r="I50" s="123" t="str">
        <f>IF(Data_Individual!L58=0,"",Data_Individual!L58)</f>
        <v/>
      </c>
      <c r="J50" s="122" t="str">
        <f t="shared" si="4"/>
        <v/>
      </c>
      <c r="K50" s="113"/>
      <c r="L50" s="54"/>
    </row>
    <row r="51" spans="2:12" s="58" customFormat="1" ht="18.75" customHeight="1" x14ac:dyDescent="0.2">
      <c r="B51" s="61" t="str">
        <f>IF(Data_Individual!D59=0,"",Data_Individual!B59)</f>
        <v/>
      </c>
      <c r="C51" s="109" t="str">
        <f>IF(Data_Individual!E59=0,"",Data_Individual!E59)</f>
        <v/>
      </c>
      <c r="D51" s="61" t="str">
        <f>IF(Data_Individual!F59=0,"",Data_Individual!F59)</f>
        <v>ปกติ</v>
      </c>
      <c r="E51" s="56" t="str">
        <f>IF(Data_Individual!H59=0,"",Data_Individual!H59)</f>
        <v/>
      </c>
      <c r="F51" s="120" t="str">
        <f t="shared" ref="F51" si="85">IF(E51&lt;&gt;"",IF(E51&lt;25,"ปรับปรุง",IF(E51&lt;50,"พอใช้",IF(E51&lt;75,"ดี",IF(E51&lt;101,"ดีมาก")))),"")</f>
        <v/>
      </c>
      <c r="G51" s="56" t="str">
        <f>IF(Data_Individual!J59=0,"",Data_Individual!J59)</f>
        <v/>
      </c>
      <c r="H51" s="120" t="str">
        <f t="shared" ref="H51" si="86">IF(G51&lt;&gt;"",IF(G51&lt;25,"ปรับปรุง",IF(G51&lt;50,"พอใช้",IF(G51&lt;75,"ดี",IF(G51&lt;101,"ดีมาก")))),"")</f>
        <v/>
      </c>
      <c r="I51" s="57" t="str">
        <f>IF(Data_Individual!L59=0,"",Data_Individual!L59)</f>
        <v/>
      </c>
      <c r="J51" s="120" t="str">
        <f t="shared" si="4"/>
        <v/>
      </c>
      <c r="K51" s="110"/>
      <c r="L51" s="54"/>
    </row>
    <row r="52" spans="2:12" s="58" customFormat="1" ht="18.75" customHeight="1" x14ac:dyDescent="0.2">
      <c r="B52" s="62" t="str">
        <f>IF(Data_Individual!D60=0,"",Data_Individual!B60)</f>
        <v/>
      </c>
      <c r="C52" s="107" t="str">
        <f>IF(Data_Individual!E60=0,"",Data_Individual!E60)</f>
        <v/>
      </c>
      <c r="D52" s="62" t="str">
        <f>IF(Data_Individual!F60=0,"",Data_Individual!F60)</f>
        <v>ปกติ</v>
      </c>
      <c r="E52" s="59" t="str">
        <f>IF(Data_Individual!H60=0,"",Data_Individual!H60)</f>
        <v/>
      </c>
      <c r="F52" s="121" t="str">
        <f t="shared" ref="F52" si="87">IF(E52&lt;&gt;"",IF(E52&lt;25,"ปรับปรุง",IF(E52&lt;50,"พอใช้",IF(E52&lt;75,"ดี",IF(E52&lt;101,"ดีมาก")))),"")</f>
        <v/>
      </c>
      <c r="G52" s="59" t="str">
        <f>IF(Data_Individual!J60=0,"",Data_Individual!J60)</f>
        <v/>
      </c>
      <c r="H52" s="121" t="str">
        <f t="shared" ref="H52" si="88">IF(G52&lt;&gt;"",IF(G52&lt;25,"ปรับปรุง",IF(G52&lt;50,"พอใช้",IF(G52&lt;75,"ดี",IF(G52&lt;101,"ดีมาก")))),"")</f>
        <v/>
      </c>
      <c r="I52" s="108" t="str">
        <f>IF(Data_Individual!L60=0,"",Data_Individual!L60)</f>
        <v/>
      </c>
      <c r="J52" s="121" t="str">
        <f t="shared" si="4"/>
        <v/>
      </c>
      <c r="K52" s="111"/>
      <c r="L52" s="54"/>
    </row>
    <row r="53" spans="2:12" s="58" customFormat="1" ht="18.75" customHeight="1" x14ac:dyDescent="0.2">
      <c r="B53" s="62" t="str">
        <f>IF(Data_Individual!D61=0,"",Data_Individual!B61)</f>
        <v/>
      </c>
      <c r="C53" s="107" t="str">
        <f>IF(Data_Individual!E61=0,"",Data_Individual!E61)</f>
        <v/>
      </c>
      <c r="D53" s="62" t="str">
        <f>IF(Data_Individual!F61=0,"",Data_Individual!F61)</f>
        <v>ปกติ</v>
      </c>
      <c r="E53" s="59" t="str">
        <f>IF(Data_Individual!H61=0,"",Data_Individual!H61)</f>
        <v/>
      </c>
      <c r="F53" s="121" t="str">
        <f t="shared" ref="F53" si="89">IF(E53&lt;&gt;"",IF(E53&lt;25,"ปรับปรุง",IF(E53&lt;50,"พอใช้",IF(E53&lt;75,"ดี",IF(E53&lt;101,"ดีมาก")))),"")</f>
        <v/>
      </c>
      <c r="G53" s="59" t="str">
        <f>IF(Data_Individual!J61=0,"",Data_Individual!J61)</f>
        <v/>
      </c>
      <c r="H53" s="121" t="str">
        <f t="shared" ref="H53" si="90">IF(G53&lt;&gt;"",IF(G53&lt;25,"ปรับปรุง",IF(G53&lt;50,"พอใช้",IF(G53&lt;75,"ดี",IF(G53&lt;101,"ดีมาก")))),"")</f>
        <v/>
      </c>
      <c r="I53" s="108" t="str">
        <f>IF(Data_Individual!L61=0,"",Data_Individual!L61)</f>
        <v/>
      </c>
      <c r="J53" s="121" t="str">
        <f t="shared" si="4"/>
        <v/>
      </c>
      <c r="K53" s="111"/>
      <c r="L53" s="54"/>
    </row>
    <row r="54" spans="2:12" s="58" customFormat="1" ht="18.75" customHeight="1" x14ac:dyDescent="0.2">
      <c r="B54" s="62" t="str">
        <f>IF(Data_Individual!D62=0,"",Data_Individual!B62)</f>
        <v/>
      </c>
      <c r="C54" s="107" t="str">
        <f>IF(Data_Individual!E62=0,"",Data_Individual!E62)</f>
        <v/>
      </c>
      <c r="D54" s="62" t="str">
        <f>IF(Data_Individual!F62=0,"",Data_Individual!F62)</f>
        <v>ปกติ</v>
      </c>
      <c r="E54" s="59" t="str">
        <f>IF(Data_Individual!H62=0,"",Data_Individual!H62)</f>
        <v/>
      </c>
      <c r="F54" s="121" t="str">
        <f t="shared" ref="F54" si="91">IF(E54&lt;&gt;"",IF(E54&lt;25,"ปรับปรุง",IF(E54&lt;50,"พอใช้",IF(E54&lt;75,"ดี",IF(E54&lt;101,"ดีมาก")))),"")</f>
        <v/>
      </c>
      <c r="G54" s="59" t="str">
        <f>IF(Data_Individual!J62=0,"",Data_Individual!J62)</f>
        <v/>
      </c>
      <c r="H54" s="121" t="str">
        <f t="shared" ref="H54" si="92">IF(G54&lt;&gt;"",IF(G54&lt;25,"ปรับปรุง",IF(G54&lt;50,"พอใช้",IF(G54&lt;75,"ดี",IF(G54&lt;101,"ดีมาก")))),"")</f>
        <v/>
      </c>
      <c r="I54" s="108" t="str">
        <f>IF(Data_Individual!L62=0,"",Data_Individual!L62)</f>
        <v/>
      </c>
      <c r="J54" s="121" t="str">
        <f t="shared" si="4"/>
        <v/>
      </c>
      <c r="K54" s="111"/>
      <c r="L54" s="54"/>
    </row>
    <row r="55" spans="2:12" s="58" customFormat="1" ht="18.75" customHeight="1" thickBot="1" x14ac:dyDescent="0.25">
      <c r="B55" s="63" t="str">
        <f>IF(Data_Individual!D63=0,"",Data_Individual!B63)</f>
        <v/>
      </c>
      <c r="C55" s="112" t="str">
        <f>IF(Data_Individual!E63=0,"",Data_Individual!E63)</f>
        <v/>
      </c>
      <c r="D55" s="63" t="str">
        <f>IF(Data_Individual!F63=0,"",Data_Individual!F63)</f>
        <v>ปกติ</v>
      </c>
      <c r="E55" s="60" t="str">
        <f>IF(Data_Individual!H63=0,"",Data_Individual!H63)</f>
        <v/>
      </c>
      <c r="F55" s="122" t="str">
        <f t="shared" ref="F55" si="93">IF(E55&lt;&gt;"",IF(E55&lt;25,"ปรับปรุง",IF(E55&lt;50,"พอใช้",IF(E55&lt;75,"ดี",IF(E55&lt;101,"ดีมาก")))),"")</f>
        <v/>
      </c>
      <c r="G55" s="60" t="str">
        <f>IF(Data_Individual!J63=0,"",Data_Individual!J63)</f>
        <v/>
      </c>
      <c r="H55" s="122" t="str">
        <f t="shared" ref="H55" si="94">IF(G55&lt;&gt;"",IF(G55&lt;25,"ปรับปรุง",IF(G55&lt;50,"พอใช้",IF(G55&lt;75,"ดี",IF(G55&lt;101,"ดีมาก")))),"")</f>
        <v/>
      </c>
      <c r="I55" s="123" t="str">
        <f>IF(Data_Individual!L63=0,"",Data_Individual!L63)</f>
        <v/>
      </c>
      <c r="J55" s="122" t="str">
        <f t="shared" si="4"/>
        <v/>
      </c>
      <c r="K55" s="113"/>
      <c r="L55" s="54"/>
    </row>
    <row r="56" spans="2:12" s="58" customFormat="1" ht="18.75" customHeight="1" x14ac:dyDescent="0.2">
      <c r="B56" s="61" t="str">
        <f>IF(Data_Individual!D64=0,"",Data_Individual!B64)</f>
        <v/>
      </c>
      <c r="C56" s="109" t="str">
        <f>IF(Data_Individual!E64=0,"",Data_Individual!E64)</f>
        <v/>
      </c>
      <c r="D56" s="61" t="str">
        <f>IF(Data_Individual!F64=0,"",Data_Individual!F64)</f>
        <v>ปกติ</v>
      </c>
      <c r="E56" s="56" t="str">
        <f>IF(Data_Individual!H64=0,"",Data_Individual!H64)</f>
        <v/>
      </c>
      <c r="F56" s="120" t="str">
        <f t="shared" ref="F56" si="95">IF(E56&lt;&gt;"",IF(E56&lt;25,"ปรับปรุง",IF(E56&lt;50,"พอใช้",IF(E56&lt;75,"ดี",IF(E56&lt;101,"ดีมาก")))),"")</f>
        <v/>
      </c>
      <c r="G56" s="56" t="str">
        <f>IF(Data_Individual!J64=0,"",Data_Individual!J64)</f>
        <v/>
      </c>
      <c r="H56" s="120" t="str">
        <f t="shared" ref="H56" si="96">IF(G56&lt;&gt;"",IF(G56&lt;25,"ปรับปรุง",IF(G56&lt;50,"พอใช้",IF(G56&lt;75,"ดี",IF(G56&lt;101,"ดีมาก")))),"")</f>
        <v/>
      </c>
      <c r="I56" s="57" t="str">
        <f>IF(Data_Individual!L64=0,"",Data_Individual!L64)</f>
        <v/>
      </c>
      <c r="J56" s="120" t="str">
        <f t="shared" si="4"/>
        <v/>
      </c>
      <c r="K56" s="110"/>
      <c r="L56" s="54"/>
    </row>
    <row r="57" spans="2:12" s="58" customFormat="1" ht="18.75" customHeight="1" x14ac:dyDescent="0.2">
      <c r="B57" s="62" t="str">
        <f>IF(Data_Individual!D65=0,"",Data_Individual!B65)</f>
        <v/>
      </c>
      <c r="C57" s="107" t="str">
        <f>IF(Data_Individual!E65=0,"",Data_Individual!E65)</f>
        <v/>
      </c>
      <c r="D57" s="62" t="str">
        <f>IF(Data_Individual!F65=0,"",Data_Individual!F65)</f>
        <v>ปกติ</v>
      </c>
      <c r="E57" s="59" t="str">
        <f>IF(Data_Individual!H65=0,"",Data_Individual!H65)</f>
        <v/>
      </c>
      <c r="F57" s="121" t="str">
        <f t="shared" ref="F57" si="97">IF(E57&lt;&gt;"",IF(E57&lt;25,"ปรับปรุง",IF(E57&lt;50,"พอใช้",IF(E57&lt;75,"ดี",IF(E57&lt;101,"ดีมาก")))),"")</f>
        <v/>
      </c>
      <c r="G57" s="59" t="str">
        <f>IF(Data_Individual!J65=0,"",Data_Individual!J65)</f>
        <v/>
      </c>
      <c r="H57" s="121" t="str">
        <f t="shared" ref="H57" si="98">IF(G57&lt;&gt;"",IF(G57&lt;25,"ปรับปรุง",IF(G57&lt;50,"พอใช้",IF(G57&lt;75,"ดี",IF(G57&lt;101,"ดีมาก")))),"")</f>
        <v/>
      </c>
      <c r="I57" s="108" t="str">
        <f>IF(Data_Individual!L65=0,"",Data_Individual!L65)</f>
        <v/>
      </c>
      <c r="J57" s="121" t="str">
        <f t="shared" si="4"/>
        <v/>
      </c>
      <c r="K57" s="111"/>
      <c r="L57" s="54"/>
    </row>
    <row r="58" spans="2:12" s="58" customFormat="1" ht="18.75" customHeight="1" x14ac:dyDescent="0.2">
      <c r="B58" s="62" t="str">
        <f>IF(Data_Individual!D66=0,"",Data_Individual!B66)</f>
        <v/>
      </c>
      <c r="C58" s="107" t="str">
        <f>IF(Data_Individual!E66=0,"",Data_Individual!E66)</f>
        <v/>
      </c>
      <c r="D58" s="62" t="str">
        <f>IF(Data_Individual!F66=0,"",Data_Individual!F66)</f>
        <v>ปกติ</v>
      </c>
      <c r="E58" s="59" t="str">
        <f>IF(Data_Individual!H66=0,"",Data_Individual!H66)</f>
        <v/>
      </c>
      <c r="F58" s="121" t="str">
        <f t="shared" ref="F58" si="99">IF(E58&lt;&gt;"",IF(E58&lt;25,"ปรับปรุง",IF(E58&lt;50,"พอใช้",IF(E58&lt;75,"ดี",IF(E58&lt;101,"ดีมาก")))),"")</f>
        <v/>
      </c>
      <c r="G58" s="59" t="str">
        <f>IF(Data_Individual!J66=0,"",Data_Individual!J66)</f>
        <v/>
      </c>
      <c r="H58" s="121" t="str">
        <f t="shared" ref="H58" si="100">IF(G58&lt;&gt;"",IF(G58&lt;25,"ปรับปรุง",IF(G58&lt;50,"พอใช้",IF(G58&lt;75,"ดี",IF(G58&lt;101,"ดีมาก")))),"")</f>
        <v/>
      </c>
      <c r="I58" s="108" t="str">
        <f>IF(Data_Individual!L66=0,"",Data_Individual!L66)</f>
        <v/>
      </c>
      <c r="J58" s="121" t="str">
        <f t="shared" si="4"/>
        <v/>
      </c>
      <c r="K58" s="111"/>
      <c r="L58" s="54"/>
    </row>
    <row r="59" spans="2:12" s="58" customFormat="1" ht="18.75" customHeight="1" x14ac:dyDescent="0.2">
      <c r="B59" s="62" t="str">
        <f>IF(Data_Individual!D67=0,"",Data_Individual!B67)</f>
        <v/>
      </c>
      <c r="C59" s="107" t="str">
        <f>IF(Data_Individual!E67=0,"",Data_Individual!E67)</f>
        <v/>
      </c>
      <c r="D59" s="62" t="str">
        <f>IF(Data_Individual!F67=0,"",Data_Individual!F67)</f>
        <v>ปกติ</v>
      </c>
      <c r="E59" s="59" t="str">
        <f>IF(Data_Individual!H67=0,"",Data_Individual!H67)</f>
        <v/>
      </c>
      <c r="F59" s="121" t="str">
        <f t="shared" ref="F59" si="101">IF(E59&lt;&gt;"",IF(E59&lt;25,"ปรับปรุง",IF(E59&lt;50,"พอใช้",IF(E59&lt;75,"ดี",IF(E59&lt;101,"ดีมาก")))),"")</f>
        <v/>
      </c>
      <c r="G59" s="59" t="str">
        <f>IF(Data_Individual!J67=0,"",Data_Individual!J67)</f>
        <v/>
      </c>
      <c r="H59" s="121" t="str">
        <f t="shared" ref="H59" si="102">IF(G59&lt;&gt;"",IF(G59&lt;25,"ปรับปรุง",IF(G59&lt;50,"พอใช้",IF(G59&lt;75,"ดี",IF(G59&lt;101,"ดีมาก")))),"")</f>
        <v/>
      </c>
      <c r="I59" s="108" t="str">
        <f>IF(Data_Individual!L67=0,"",Data_Individual!L67)</f>
        <v/>
      </c>
      <c r="J59" s="121" t="str">
        <f t="shared" si="4"/>
        <v/>
      </c>
      <c r="K59" s="111"/>
      <c r="L59" s="54"/>
    </row>
    <row r="60" spans="2:12" s="58" customFormat="1" ht="18.75" customHeight="1" thickBot="1" x14ac:dyDescent="0.25">
      <c r="B60" s="63" t="str">
        <f>IF(Data_Individual!D68=0,"",Data_Individual!B68)</f>
        <v/>
      </c>
      <c r="C60" s="112" t="str">
        <f>IF(Data_Individual!E68=0,"",Data_Individual!E68)</f>
        <v/>
      </c>
      <c r="D60" s="63" t="str">
        <f>IF(Data_Individual!F68=0,"",Data_Individual!F68)</f>
        <v>ปกติ</v>
      </c>
      <c r="E60" s="60" t="str">
        <f>IF(Data_Individual!H68=0,"",Data_Individual!H68)</f>
        <v/>
      </c>
      <c r="F60" s="122" t="str">
        <f t="shared" ref="F60" si="103">IF(E60&lt;&gt;"",IF(E60&lt;25,"ปรับปรุง",IF(E60&lt;50,"พอใช้",IF(E60&lt;75,"ดี",IF(E60&lt;101,"ดีมาก")))),"")</f>
        <v/>
      </c>
      <c r="G60" s="60" t="str">
        <f>IF(Data_Individual!J68=0,"",Data_Individual!J68)</f>
        <v/>
      </c>
      <c r="H60" s="122" t="str">
        <f t="shared" ref="H60" si="104">IF(G60&lt;&gt;"",IF(G60&lt;25,"ปรับปรุง",IF(G60&lt;50,"พอใช้",IF(G60&lt;75,"ดี",IF(G60&lt;101,"ดีมาก")))),"")</f>
        <v/>
      </c>
      <c r="I60" s="123" t="str">
        <f>IF(Data_Individual!L68=0,"",Data_Individual!L68)</f>
        <v/>
      </c>
      <c r="J60" s="122" t="str">
        <f t="shared" si="4"/>
        <v/>
      </c>
      <c r="K60" s="113"/>
      <c r="L60" s="54"/>
    </row>
    <row r="61" spans="2:12" s="58" customFormat="1" ht="18.75" customHeight="1" x14ac:dyDescent="0.2">
      <c r="B61" s="61" t="str">
        <f>IF(Data_Individual!D69=0,"",Data_Individual!B69)</f>
        <v/>
      </c>
      <c r="C61" s="109" t="str">
        <f>IF(Data_Individual!E69=0,"",Data_Individual!E69)</f>
        <v/>
      </c>
      <c r="D61" s="61" t="str">
        <f>IF(Data_Individual!F69=0,"",Data_Individual!F69)</f>
        <v>ปกติ</v>
      </c>
      <c r="E61" s="56" t="str">
        <f>IF(Data_Individual!H69=0,"",Data_Individual!H69)</f>
        <v/>
      </c>
      <c r="F61" s="120" t="str">
        <f t="shared" ref="F61" si="105">IF(E61&lt;&gt;"",IF(E61&lt;25,"ปรับปรุง",IF(E61&lt;50,"พอใช้",IF(E61&lt;75,"ดี",IF(E61&lt;101,"ดีมาก")))),"")</f>
        <v/>
      </c>
      <c r="G61" s="56" t="str">
        <f>IF(Data_Individual!J69=0,"",Data_Individual!J69)</f>
        <v/>
      </c>
      <c r="H61" s="120" t="str">
        <f t="shared" ref="H61" si="106">IF(G61&lt;&gt;"",IF(G61&lt;25,"ปรับปรุง",IF(G61&lt;50,"พอใช้",IF(G61&lt;75,"ดี",IF(G61&lt;101,"ดีมาก")))),"")</f>
        <v/>
      </c>
      <c r="I61" s="57" t="str">
        <f>IF(Data_Individual!L69=0,"",Data_Individual!L69)</f>
        <v/>
      </c>
      <c r="J61" s="120" t="str">
        <f t="shared" si="4"/>
        <v/>
      </c>
      <c r="K61" s="110"/>
      <c r="L61" s="54"/>
    </row>
    <row r="62" spans="2:12" s="58" customFormat="1" ht="18.75" customHeight="1" x14ac:dyDescent="0.2">
      <c r="B62" s="62" t="str">
        <f>IF(Data_Individual!D70=0,"",Data_Individual!B70)</f>
        <v/>
      </c>
      <c r="C62" s="107" t="str">
        <f>IF(Data_Individual!E70=0,"",Data_Individual!E70)</f>
        <v/>
      </c>
      <c r="D62" s="62" t="str">
        <f>IF(Data_Individual!F70=0,"",Data_Individual!F70)</f>
        <v>ปกติ</v>
      </c>
      <c r="E62" s="59" t="str">
        <f>IF(Data_Individual!H70=0,"",Data_Individual!H70)</f>
        <v/>
      </c>
      <c r="F62" s="121" t="str">
        <f t="shared" ref="F62" si="107">IF(E62&lt;&gt;"",IF(E62&lt;25,"ปรับปรุง",IF(E62&lt;50,"พอใช้",IF(E62&lt;75,"ดี",IF(E62&lt;101,"ดีมาก")))),"")</f>
        <v/>
      </c>
      <c r="G62" s="59" t="str">
        <f>IF(Data_Individual!J70=0,"",Data_Individual!J70)</f>
        <v/>
      </c>
      <c r="H62" s="121" t="str">
        <f t="shared" ref="H62" si="108">IF(G62&lt;&gt;"",IF(G62&lt;25,"ปรับปรุง",IF(G62&lt;50,"พอใช้",IF(G62&lt;75,"ดี",IF(G62&lt;101,"ดีมาก")))),"")</f>
        <v/>
      </c>
      <c r="I62" s="108" t="str">
        <f>IF(Data_Individual!L70=0,"",Data_Individual!L70)</f>
        <v/>
      </c>
      <c r="J62" s="121" t="str">
        <f t="shared" si="4"/>
        <v/>
      </c>
      <c r="K62" s="111"/>
      <c r="L62" s="54"/>
    </row>
    <row r="63" spans="2:12" s="58" customFormat="1" ht="18.75" customHeight="1" x14ac:dyDescent="0.2">
      <c r="B63" s="62" t="str">
        <f>IF(Data_Individual!D71=0,"",Data_Individual!B71)</f>
        <v/>
      </c>
      <c r="C63" s="107" t="str">
        <f>IF(Data_Individual!E71=0,"",Data_Individual!E71)</f>
        <v/>
      </c>
      <c r="D63" s="62" t="str">
        <f>IF(Data_Individual!F71=0,"",Data_Individual!F71)</f>
        <v>ปกติ</v>
      </c>
      <c r="E63" s="59" t="str">
        <f>IF(Data_Individual!H71=0,"",Data_Individual!H71)</f>
        <v/>
      </c>
      <c r="F63" s="121" t="str">
        <f t="shared" ref="F63" si="109">IF(E63&lt;&gt;"",IF(E63&lt;25,"ปรับปรุง",IF(E63&lt;50,"พอใช้",IF(E63&lt;75,"ดี",IF(E63&lt;101,"ดีมาก")))),"")</f>
        <v/>
      </c>
      <c r="G63" s="59" t="str">
        <f>IF(Data_Individual!J71=0,"",Data_Individual!J71)</f>
        <v/>
      </c>
      <c r="H63" s="121" t="str">
        <f t="shared" ref="H63" si="110">IF(G63&lt;&gt;"",IF(G63&lt;25,"ปรับปรุง",IF(G63&lt;50,"พอใช้",IF(G63&lt;75,"ดี",IF(G63&lt;101,"ดีมาก")))),"")</f>
        <v/>
      </c>
      <c r="I63" s="108" t="str">
        <f>IF(Data_Individual!L71=0,"",Data_Individual!L71)</f>
        <v/>
      </c>
      <c r="J63" s="121" t="str">
        <f t="shared" si="4"/>
        <v/>
      </c>
      <c r="K63" s="111"/>
      <c r="L63" s="54"/>
    </row>
    <row r="64" spans="2:12" s="58" customFormat="1" ht="18.75" customHeight="1" x14ac:dyDescent="0.2">
      <c r="B64" s="62" t="str">
        <f>IF(Data_Individual!D72=0,"",Data_Individual!B72)</f>
        <v/>
      </c>
      <c r="C64" s="107" t="str">
        <f>IF(Data_Individual!E72=0,"",Data_Individual!E72)</f>
        <v/>
      </c>
      <c r="D64" s="62" t="str">
        <f>IF(Data_Individual!F72=0,"",Data_Individual!F72)</f>
        <v>ปกติ</v>
      </c>
      <c r="E64" s="59" t="str">
        <f>IF(Data_Individual!H72=0,"",Data_Individual!H72)</f>
        <v/>
      </c>
      <c r="F64" s="121" t="str">
        <f t="shared" ref="F64" si="111">IF(E64&lt;&gt;"",IF(E64&lt;25,"ปรับปรุง",IF(E64&lt;50,"พอใช้",IF(E64&lt;75,"ดี",IF(E64&lt;101,"ดีมาก")))),"")</f>
        <v/>
      </c>
      <c r="G64" s="59" t="str">
        <f>IF(Data_Individual!J72=0,"",Data_Individual!J72)</f>
        <v/>
      </c>
      <c r="H64" s="121" t="str">
        <f t="shared" ref="H64" si="112">IF(G64&lt;&gt;"",IF(G64&lt;25,"ปรับปรุง",IF(G64&lt;50,"พอใช้",IF(G64&lt;75,"ดี",IF(G64&lt;101,"ดีมาก")))),"")</f>
        <v/>
      </c>
      <c r="I64" s="108" t="str">
        <f>IF(Data_Individual!L72=0,"",Data_Individual!L72)</f>
        <v/>
      </c>
      <c r="J64" s="121" t="str">
        <f t="shared" si="4"/>
        <v/>
      </c>
      <c r="K64" s="111"/>
      <c r="L64" s="54"/>
    </row>
    <row r="65" spans="2:12" s="58" customFormat="1" ht="18.75" customHeight="1" thickBot="1" x14ac:dyDescent="0.25">
      <c r="B65" s="63" t="str">
        <f>IF(Data_Individual!D73=0,"",Data_Individual!B73)</f>
        <v/>
      </c>
      <c r="C65" s="112" t="str">
        <f>IF(Data_Individual!E73=0,"",Data_Individual!E73)</f>
        <v/>
      </c>
      <c r="D65" s="63" t="str">
        <f>IF(Data_Individual!F73=0,"",Data_Individual!F73)</f>
        <v>ปกติ</v>
      </c>
      <c r="E65" s="60" t="str">
        <f>IF(Data_Individual!H73=0,"",Data_Individual!H73)</f>
        <v/>
      </c>
      <c r="F65" s="122" t="str">
        <f t="shared" ref="F65" si="113">IF(E65&lt;&gt;"",IF(E65&lt;25,"ปรับปรุง",IF(E65&lt;50,"พอใช้",IF(E65&lt;75,"ดี",IF(E65&lt;101,"ดีมาก")))),"")</f>
        <v/>
      </c>
      <c r="G65" s="60" t="str">
        <f>IF(Data_Individual!J73=0,"",Data_Individual!J73)</f>
        <v/>
      </c>
      <c r="H65" s="122" t="str">
        <f t="shared" ref="H65" si="114">IF(G65&lt;&gt;"",IF(G65&lt;25,"ปรับปรุง",IF(G65&lt;50,"พอใช้",IF(G65&lt;75,"ดี",IF(G65&lt;101,"ดีมาก")))),"")</f>
        <v/>
      </c>
      <c r="I65" s="123" t="str">
        <f>IF(Data_Individual!L73=0,"",Data_Individual!L73)</f>
        <v/>
      </c>
      <c r="J65" s="122" t="str">
        <f t="shared" si="4"/>
        <v/>
      </c>
      <c r="K65" s="113"/>
      <c r="L65" s="54"/>
    </row>
    <row r="66" spans="2:12" s="58" customFormat="1" ht="18.75" customHeight="1" x14ac:dyDescent="0.2">
      <c r="B66" s="61" t="str">
        <f>IF(Data_Individual!D74=0,"",Data_Individual!B74)</f>
        <v/>
      </c>
      <c r="C66" s="109" t="str">
        <f>IF(Data_Individual!E74=0,"",Data_Individual!E74)</f>
        <v/>
      </c>
      <c r="D66" s="61" t="str">
        <f>IF(Data_Individual!F74=0,"",Data_Individual!F74)</f>
        <v>ปกติ</v>
      </c>
      <c r="E66" s="56" t="str">
        <f>IF(Data_Individual!H74=0,"",Data_Individual!H74)</f>
        <v/>
      </c>
      <c r="F66" s="120" t="str">
        <f t="shared" ref="F66" si="115">IF(E66&lt;&gt;"",IF(E66&lt;25,"ปรับปรุง",IF(E66&lt;50,"พอใช้",IF(E66&lt;75,"ดี",IF(E66&lt;101,"ดีมาก")))),"")</f>
        <v/>
      </c>
      <c r="G66" s="56" t="str">
        <f>IF(Data_Individual!J74=0,"",Data_Individual!J74)</f>
        <v/>
      </c>
      <c r="H66" s="120" t="str">
        <f t="shared" ref="H66" si="116">IF(G66&lt;&gt;"",IF(G66&lt;25,"ปรับปรุง",IF(G66&lt;50,"พอใช้",IF(G66&lt;75,"ดี",IF(G66&lt;101,"ดีมาก")))),"")</f>
        <v/>
      </c>
      <c r="I66" s="57" t="str">
        <f>IF(Data_Individual!L74=0,"",Data_Individual!L74)</f>
        <v/>
      </c>
      <c r="J66" s="120" t="str">
        <f t="shared" si="4"/>
        <v/>
      </c>
      <c r="K66" s="110"/>
      <c r="L66" s="54"/>
    </row>
    <row r="67" spans="2:12" s="58" customFormat="1" ht="18.75" customHeight="1" x14ac:dyDescent="0.2">
      <c r="B67" s="62" t="str">
        <f>IF(Data_Individual!D75=0,"",Data_Individual!B75)</f>
        <v/>
      </c>
      <c r="C67" s="107" t="str">
        <f>IF(Data_Individual!E75=0,"",Data_Individual!E75)</f>
        <v/>
      </c>
      <c r="D67" s="62" t="str">
        <f>IF(Data_Individual!F75=0,"",Data_Individual!F75)</f>
        <v>ปกติ</v>
      </c>
      <c r="E67" s="59" t="str">
        <f>IF(Data_Individual!H75=0,"",Data_Individual!H75)</f>
        <v/>
      </c>
      <c r="F67" s="121" t="str">
        <f t="shared" ref="F67" si="117">IF(E67&lt;&gt;"",IF(E67&lt;25,"ปรับปรุง",IF(E67&lt;50,"พอใช้",IF(E67&lt;75,"ดี",IF(E67&lt;101,"ดีมาก")))),"")</f>
        <v/>
      </c>
      <c r="G67" s="59" t="str">
        <f>IF(Data_Individual!J75=0,"",Data_Individual!J75)</f>
        <v/>
      </c>
      <c r="H67" s="121" t="str">
        <f t="shared" ref="H67" si="118">IF(G67&lt;&gt;"",IF(G67&lt;25,"ปรับปรุง",IF(G67&lt;50,"พอใช้",IF(G67&lt;75,"ดี",IF(G67&lt;101,"ดีมาก")))),"")</f>
        <v/>
      </c>
      <c r="I67" s="108" t="str">
        <f>IF(Data_Individual!L75=0,"",Data_Individual!L75)</f>
        <v/>
      </c>
      <c r="J67" s="121" t="str">
        <f t="shared" si="4"/>
        <v/>
      </c>
      <c r="K67" s="111"/>
      <c r="L67" s="54"/>
    </row>
    <row r="68" spans="2:12" s="58" customFormat="1" ht="18.75" customHeight="1" x14ac:dyDescent="0.2">
      <c r="B68" s="62" t="str">
        <f>IF(Data_Individual!D76=0,"",Data_Individual!B76)</f>
        <v/>
      </c>
      <c r="C68" s="107" t="str">
        <f>IF(Data_Individual!E76=0,"",Data_Individual!E76)</f>
        <v/>
      </c>
      <c r="D68" s="62" t="str">
        <f>IF(Data_Individual!F76=0,"",Data_Individual!F76)</f>
        <v>ปกติ</v>
      </c>
      <c r="E68" s="59" t="str">
        <f>IF(Data_Individual!H76=0,"",Data_Individual!H76)</f>
        <v/>
      </c>
      <c r="F68" s="121" t="str">
        <f t="shared" ref="F68" si="119">IF(E68&lt;&gt;"",IF(E68&lt;25,"ปรับปรุง",IF(E68&lt;50,"พอใช้",IF(E68&lt;75,"ดี",IF(E68&lt;101,"ดีมาก")))),"")</f>
        <v/>
      </c>
      <c r="G68" s="59" t="str">
        <f>IF(Data_Individual!J76=0,"",Data_Individual!J76)</f>
        <v/>
      </c>
      <c r="H68" s="121" t="str">
        <f t="shared" ref="H68" si="120">IF(G68&lt;&gt;"",IF(G68&lt;25,"ปรับปรุง",IF(G68&lt;50,"พอใช้",IF(G68&lt;75,"ดี",IF(G68&lt;101,"ดีมาก")))),"")</f>
        <v/>
      </c>
      <c r="I68" s="108" t="str">
        <f>IF(Data_Individual!L76=0,"",Data_Individual!L76)</f>
        <v/>
      </c>
      <c r="J68" s="121" t="str">
        <f t="shared" si="4"/>
        <v/>
      </c>
      <c r="K68" s="111"/>
      <c r="L68" s="54"/>
    </row>
    <row r="69" spans="2:12" s="58" customFormat="1" ht="18.75" customHeight="1" x14ac:dyDescent="0.2">
      <c r="B69" s="62" t="str">
        <f>IF(Data_Individual!D77=0,"",Data_Individual!B77)</f>
        <v/>
      </c>
      <c r="C69" s="107" t="str">
        <f>IF(Data_Individual!E77=0,"",Data_Individual!E77)</f>
        <v/>
      </c>
      <c r="D69" s="62" t="str">
        <f>IF(Data_Individual!F77=0,"",Data_Individual!F77)</f>
        <v>ปกติ</v>
      </c>
      <c r="E69" s="59" t="str">
        <f>IF(Data_Individual!H77=0,"",Data_Individual!H77)</f>
        <v/>
      </c>
      <c r="F69" s="121" t="str">
        <f t="shared" ref="F69" si="121">IF(E69&lt;&gt;"",IF(E69&lt;25,"ปรับปรุง",IF(E69&lt;50,"พอใช้",IF(E69&lt;75,"ดี",IF(E69&lt;101,"ดีมาก")))),"")</f>
        <v/>
      </c>
      <c r="G69" s="59" t="str">
        <f>IF(Data_Individual!J77=0,"",Data_Individual!J77)</f>
        <v/>
      </c>
      <c r="H69" s="121" t="str">
        <f t="shared" ref="H69" si="122">IF(G69&lt;&gt;"",IF(G69&lt;25,"ปรับปรุง",IF(G69&lt;50,"พอใช้",IF(G69&lt;75,"ดี",IF(G69&lt;101,"ดีมาก")))),"")</f>
        <v/>
      </c>
      <c r="I69" s="108" t="str">
        <f>IF(Data_Individual!L77=0,"",Data_Individual!L77)</f>
        <v/>
      </c>
      <c r="J69" s="121" t="str">
        <f t="shared" si="4"/>
        <v/>
      </c>
      <c r="K69" s="111"/>
      <c r="L69" s="54"/>
    </row>
    <row r="70" spans="2:12" s="58" customFormat="1" ht="18.75" customHeight="1" thickBot="1" x14ac:dyDescent="0.25">
      <c r="B70" s="63" t="str">
        <f>IF(Data_Individual!D78=0,"",Data_Individual!B78)</f>
        <v/>
      </c>
      <c r="C70" s="112" t="str">
        <f>IF(Data_Individual!E78=0,"",Data_Individual!E78)</f>
        <v/>
      </c>
      <c r="D70" s="63" t="str">
        <f>IF(Data_Individual!F78=0,"",Data_Individual!F78)</f>
        <v>ปกติ</v>
      </c>
      <c r="E70" s="60" t="str">
        <f>IF(Data_Individual!H78=0,"",Data_Individual!H78)</f>
        <v/>
      </c>
      <c r="F70" s="122" t="str">
        <f t="shared" ref="F70" si="123">IF(E70&lt;&gt;"",IF(E70&lt;25,"ปรับปรุง",IF(E70&lt;50,"พอใช้",IF(E70&lt;75,"ดี",IF(E70&lt;101,"ดีมาก")))),"")</f>
        <v/>
      </c>
      <c r="G70" s="60" t="str">
        <f>IF(Data_Individual!J78=0,"",Data_Individual!J78)</f>
        <v/>
      </c>
      <c r="H70" s="122" t="str">
        <f t="shared" ref="H70" si="124">IF(G70&lt;&gt;"",IF(G70&lt;25,"ปรับปรุง",IF(G70&lt;50,"พอใช้",IF(G70&lt;75,"ดี",IF(G70&lt;101,"ดีมาก")))),"")</f>
        <v/>
      </c>
      <c r="I70" s="123" t="str">
        <f>IF(Data_Individual!L78=0,"",Data_Individual!L78)</f>
        <v/>
      </c>
      <c r="J70" s="122" t="str">
        <f t="shared" si="4"/>
        <v/>
      </c>
      <c r="K70" s="113"/>
      <c r="L70" s="54"/>
    </row>
    <row r="71" spans="2:12" s="58" customFormat="1" ht="18.75" customHeight="1" x14ac:dyDescent="0.2">
      <c r="B71" s="61" t="str">
        <f>IF(Data_Individual!D79=0,"",Data_Individual!B79)</f>
        <v/>
      </c>
      <c r="C71" s="109" t="str">
        <f>IF(Data_Individual!E79=0,"",Data_Individual!E79)</f>
        <v/>
      </c>
      <c r="D71" s="61" t="str">
        <f>IF(Data_Individual!F79=0,"",Data_Individual!F79)</f>
        <v>ปกติ</v>
      </c>
      <c r="E71" s="56" t="str">
        <f>IF(Data_Individual!H79=0,"",Data_Individual!H79)</f>
        <v/>
      </c>
      <c r="F71" s="120" t="str">
        <f t="shared" ref="F71" si="125">IF(E71&lt;&gt;"",IF(E71&lt;25,"ปรับปรุง",IF(E71&lt;50,"พอใช้",IF(E71&lt;75,"ดี",IF(E71&lt;101,"ดีมาก")))),"")</f>
        <v/>
      </c>
      <c r="G71" s="56" t="str">
        <f>IF(Data_Individual!J79=0,"",Data_Individual!J79)</f>
        <v/>
      </c>
      <c r="H71" s="120" t="str">
        <f t="shared" ref="H71" si="126">IF(G71&lt;&gt;"",IF(G71&lt;25,"ปรับปรุง",IF(G71&lt;50,"พอใช้",IF(G71&lt;75,"ดี",IF(G71&lt;101,"ดีมาก")))),"")</f>
        <v/>
      </c>
      <c r="I71" s="57" t="str">
        <f>IF(Data_Individual!L79=0,"",Data_Individual!L79)</f>
        <v/>
      </c>
      <c r="J71" s="120" t="str">
        <f t="shared" si="4"/>
        <v/>
      </c>
      <c r="K71" s="110"/>
      <c r="L71" s="54"/>
    </row>
    <row r="72" spans="2:12" s="58" customFormat="1" ht="18.75" customHeight="1" x14ac:dyDescent="0.2">
      <c r="B72" s="62" t="str">
        <f>IF(Data_Individual!D80=0,"",Data_Individual!B80)</f>
        <v/>
      </c>
      <c r="C72" s="107" t="str">
        <f>IF(Data_Individual!E80=0,"",Data_Individual!E80)</f>
        <v/>
      </c>
      <c r="D72" s="62" t="str">
        <f>IF(Data_Individual!F80=0,"",Data_Individual!F80)</f>
        <v>ปกติ</v>
      </c>
      <c r="E72" s="59" t="str">
        <f>IF(Data_Individual!H80=0,"",Data_Individual!H80)</f>
        <v/>
      </c>
      <c r="F72" s="121" t="str">
        <f t="shared" ref="F72" si="127">IF(E72&lt;&gt;"",IF(E72&lt;25,"ปรับปรุง",IF(E72&lt;50,"พอใช้",IF(E72&lt;75,"ดี",IF(E72&lt;101,"ดีมาก")))),"")</f>
        <v/>
      </c>
      <c r="G72" s="59" t="str">
        <f>IF(Data_Individual!J80=0,"",Data_Individual!J80)</f>
        <v/>
      </c>
      <c r="H72" s="121" t="str">
        <f t="shared" ref="H72" si="128">IF(G72&lt;&gt;"",IF(G72&lt;25,"ปรับปรุง",IF(G72&lt;50,"พอใช้",IF(G72&lt;75,"ดี",IF(G72&lt;101,"ดีมาก")))),"")</f>
        <v/>
      </c>
      <c r="I72" s="108" t="str">
        <f>IF(Data_Individual!L80=0,"",Data_Individual!L80)</f>
        <v/>
      </c>
      <c r="J72" s="121" t="str">
        <f t="shared" si="4"/>
        <v/>
      </c>
      <c r="K72" s="111"/>
      <c r="L72" s="54"/>
    </row>
    <row r="73" spans="2:12" s="58" customFormat="1" ht="18.75" customHeight="1" x14ac:dyDescent="0.2">
      <c r="B73" s="62" t="str">
        <f>IF(Data_Individual!D81=0,"",Data_Individual!B81)</f>
        <v/>
      </c>
      <c r="C73" s="107" t="str">
        <f>IF(Data_Individual!E81=0,"",Data_Individual!E81)</f>
        <v/>
      </c>
      <c r="D73" s="62" t="str">
        <f>IF(Data_Individual!F81=0,"",Data_Individual!F81)</f>
        <v>ปกติ</v>
      </c>
      <c r="E73" s="59" t="str">
        <f>IF(Data_Individual!H81=0,"",Data_Individual!H81)</f>
        <v/>
      </c>
      <c r="F73" s="121" t="str">
        <f t="shared" ref="F73" si="129">IF(E73&lt;&gt;"",IF(E73&lt;25,"ปรับปรุง",IF(E73&lt;50,"พอใช้",IF(E73&lt;75,"ดี",IF(E73&lt;101,"ดีมาก")))),"")</f>
        <v/>
      </c>
      <c r="G73" s="59" t="str">
        <f>IF(Data_Individual!J81=0,"",Data_Individual!J81)</f>
        <v/>
      </c>
      <c r="H73" s="121" t="str">
        <f t="shared" ref="H73" si="130">IF(G73&lt;&gt;"",IF(G73&lt;25,"ปรับปรุง",IF(G73&lt;50,"พอใช้",IF(G73&lt;75,"ดี",IF(G73&lt;101,"ดีมาก")))),"")</f>
        <v/>
      </c>
      <c r="I73" s="108" t="str">
        <f>IF(Data_Individual!L81=0,"",Data_Individual!L81)</f>
        <v/>
      </c>
      <c r="J73" s="121" t="str">
        <f t="shared" si="4"/>
        <v/>
      </c>
      <c r="K73" s="111"/>
      <c r="L73" s="54"/>
    </row>
    <row r="74" spans="2:12" s="58" customFormat="1" ht="18.75" customHeight="1" x14ac:dyDescent="0.2">
      <c r="B74" s="62" t="str">
        <f>IF(Data_Individual!D82=0,"",Data_Individual!B82)</f>
        <v/>
      </c>
      <c r="C74" s="107" t="str">
        <f>IF(Data_Individual!E82=0,"",Data_Individual!E82)</f>
        <v/>
      </c>
      <c r="D74" s="62" t="str">
        <f>IF(Data_Individual!F82=0,"",Data_Individual!F82)</f>
        <v>ปกติ</v>
      </c>
      <c r="E74" s="59" t="str">
        <f>IF(Data_Individual!H82=0,"",Data_Individual!H82)</f>
        <v/>
      </c>
      <c r="F74" s="121" t="str">
        <f t="shared" ref="F74" si="131">IF(E74&lt;&gt;"",IF(E74&lt;25,"ปรับปรุง",IF(E74&lt;50,"พอใช้",IF(E74&lt;75,"ดี",IF(E74&lt;101,"ดีมาก")))),"")</f>
        <v/>
      </c>
      <c r="G74" s="59" t="str">
        <f>IF(Data_Individual!J82=0,"",Data_Individual!J82)</f>
        <v/>
      </c>
      <c r="H74" s="121" t="str">
        <f t="shared" ref="H74" si="132">IF(G74&lt;&gt;"",IF(G74&lt;25,"ปรับปรุง",IF(G74&lt;50,"พอใช้",IF(G74&lt;75,"ดี",IF(G74&lt;101,"ดีมาก")))),"")</f>
        <v/>
      </c>
      <c r="I74" s="108" t="str">
        <f>IF(Data_Individual!L82=0,"",Data_Individual!L82)</f>
        <v/>
      </c>
      <c r="J74" s="121" t="str">
        <f t="shared" ref="J74:J125" si="133">IF(I74&lt;&gt;"",IF(I74&lt;25,"ปรับปรุง",IF(I74&lt;50,"พอใช้",IF(I74&lt;75,"ดี",IF(I74&lt;101,"ดีมาก")))),"")</f>
        <v/>
      </c>
      <c r="K74" s="111"/>
      <c r="L74" s="54"/>
    </row>
    <row r="75" spans="2:12" s="58" customFormat="1" ht="18.75" customHeight="1" thickBot="1" x14ac:dyDescent="0.25">
      <c r="B75" s="63" t="str">
        <f>IF(Data_Individual!D83=0,"",Data_Individual!B83)</f>
        <v/>
      </c>
      <c r="C75" s="112" t="str">
        <f>IF(Data_Individual!E83=0,"",Data_Individual!E83)</f>
        <v/>
      </c>
      <c r="D75" s="63" t="str">
        <f>IF(Data_Individual!F83=0,"",Data_Individual!F83)</f>
        <v>ปกติ</v>
      </c>
      <c r="E75" s="60" t="str">
        <f>IF(Data_Individual!H83=0,"",Data_Individual!H83)</f>
        <v/>
      </c>
      <c r="F75" s="122" t="str">
        <f t="shared" ref="F75" si="134">IF(E75&lt;&gt;"",IF(E75&lt;25,"ปรับปรุง",IF(E75&lt;50,"พอใช้",IF(E75&lt;75,"ดี",IF(E75&lt;101,"ดีมาก")))),"")</f>
        <v/>
      </c>
      <c r="G75" s="60" t="str">
        <f>IF(Data_Individual!J83=0,"",Data_Individual!J83)</f>
        <v/>
      </c>
      <c r="H75" s="122" t="str">
        <f t="shared" ref="H75" si="135">IF(G75&lt;&gt;"",IF(G75&lt;25,"ปรับปรุง",IF(G75&lt;50,"พอใช้",IF(G75&lt;75,"ดี",IF(G75&lt;101,"ดีมาก")))),"")</f>
        <v/>
      </c>
      <c r="I75" s="123" t="str">
        <f>IF(Data_Individual!L83=0,"",Data_Individual!L83)</f>
        <v/>
      </c>
      <c r="J75" s="122" t="str">
        <f t="shared" si="133"/>
        <v/>
      </c>
      <c r="K75" s="113"/>
      <c r="L75" s="54"/>
    </row>
    <row r="76" spans="2:12" s="58" customFormat="1" ht="18.75" customHeight="1" x14ac:dyDescent="0.2">
      <c r="B76" s="61" t="str">
        <f>IF(Data_Individual!D84=0,"",Data_Individual!B84)</f>
        <v/>
      </c>
      <c r="C76" s="109" t="str">
        <f>IF(Data_Individual!E84=0,"",Data_Individual!E84)</f>
        <v/>
      </c>
      <c r="D76" s="61" t="str">
        <f>IF(Data_Individual!F84=0,"",Data_Individual!F84)</f>
        <v>ปกติ</v>
      </c>
      <c r="E76" s="56" t="str">
        <f>IF(Data_Individual!H84=0,"",Data_Individual!H84)</f>
        <v/>
      </c>
      <c r="F76" s="120" t="str">
        <f t="shared" ref="F76" si="136">IF(E76&lt;&gt;"",IF(E76&lt;25,"ปรับปรุง",IF(E76&lt;50,"พอใช้",IF(E76&lt;75,"ดี",IF(E76&lt;101,"ดีมาก")))),"")</f>
        <v/>
      </c>
      <c r="G76" s="56" t="str">
        <f>IF(Data_Individual!J84=0,"",Data_Individual!J84)</f>
        <v/>
      </c>
      <c r="H76" s="120" t="str">
        <f t="shared" ref="H76" si="137">IF(G76&lt;&gt;"",IF(G76&lt;25,"ปรับปรุง",IF(G76&lt;50,"พอใช้",IF(G76&lt;75,"ดี",IF(G76&lt;101,"ดีมาก")))),"")</f>
        <v/>
      </c>
      <c r="I76" s="57" t="str">
        <f>IF(Data_Individual!L84=0,"",Data_Individual!L84)</f>
        <v/>
      </c>
      <c r="J76" s="120" t="str">
        <f t="shared" si="133"/>
        <v/>
      </c>
      <c r="K76" s="110"/>
      <c r="L76" s="54"/>
    </row>
    <row r="77" spans="2:12" s="58" customFormat="1" ht="18.75" customHeight="1" x14ac:dyDescent="0.2">
      <c r="B77" s="62" t="str">
        <f>IF(Data_Individual!D85=0,"",Data_Individual!B85)</f>
        <v/>
      </c>
      <c r="C77" s="107" t="str">
        <f>IF(Data_Individual!E85=0,"",Data_Individual!E85)</f>
        <v/>
      </c>
      <c r="D77" s="62" t="str">
        <f>IF(Data_Individual!F85=0,"",Data_Individual!F85)</f>
        <v>ปกติ</v>
      </c>
      <c r="E77" s="59" t="str">
        <f>IF(Data_Individual!H85=0,"",Data_Individual!H85)</f>
        <v/>
      </c>
      <c r="F77" s="121" t="str">
        <f t="shared" ref="F77" si="138">IF(E77&lt;&gt;"",IF(E77&lt;25,"ปรับปรุง",IF(E77&lt;50,"พอใช้",IF(E77&lt;75,"ดี",IF(E77&lt;101,"ดีมาก")))),"")</f>
        <v/>
      </c>
      <c r="G77" s="59" t="str">
        <f>IF(Data_Individual!J85=0,"",Data_Individual!J85)</f>
        <v/>
      </c>
      <c r="H77" s="121" t="str">
        <f t="shared" ref="H77" si="139">IF(G77&lt;&gt;"",IF(G77&lt;25,"ปรับปรุง",IF(G77&lt;50,"พอใช้",IF(G77&lt;75,"ดี",IF(G77&lt;101,"ดีมาก")))),"")</f>
        <v/>
      </c>
      <c r="I77" s="108" t="str">
        <f>IF(Data_Individual!L85=0,"",Data_Individual!L85)</f>
        <v/>
      </c>
      <c r="J77" s="121" t="str">
        <f t="shared" si="133"/>
        <v/>
      </c>
      <c r="K77" s="111"/>
      <c r="L77" s="54"/>
    </row>
    <row r="78" spans="2:12" s="58" customFormat="1" ht="18.75" customHeight="1" x14ac:dyDescent="0.2">
      <c r="B78" s="62" t="str">
        <f>IF(Data_Individual!D86=0,"",Data_Individual!B86)</f>
        <v/>
      </c>
      <c r="C78" s="107" t="str">
        <f>IF(Data_Individual!E86=0,"",Data_Individual!E86)</f>
        <v/>
      </c>
      <c r="D78" s="62" t="str">
        <f>IF(Data_Individual!F86=0,"",Data_Individual!F86)</f>
        <v>ปกติ</v>
      </c>
      <c r="E78" s="59" t="str">
        <f>IF(Data_Individual!H86=0,"",Data_Individual!H86)</f>
        <v/>
      </c>
      <c r="F78" s="121" t="str">
        <f t="shared" ref="F78" si="140">IF(E78&lt;&gt;"",IF(E78&lt;25,"ปรับปรุง",IF(E78&lt;50,"พอใช้",IF(E78&lt;75,"ดี",IF(E78&lt;101,"ดีมาก")))),"")</f>
        <v/>
      </c>
      <c r="G78" s="59" t="str">
        <f>IF(Data_Individual!J86=0,"",Data_Individual!J86)</f>
        <v/>
      </c>
      <c r="H78" s="121" t="str">
        <f t="shared" ref="H78" si="141">IF(G78&lt;&gt;"",IF(G78&lt;25,"ปรับปรุง",IF(G78&lt;50,"พอใช้",IF(G78&lt;75,"ดี",IF(G78&lt;101,"ดีมาก")))),"")</f>
        <v/>
      </c>
      <c r="I78" s="108" t="str">
        <f>IF(Data_Individual!L86=0,"",Data_Individual!L86)</f>
        <v/>
      </c>
      <c r="J78" s="121" t="str">
        <f t="shared" si="133"/>
        <v/>
      </c>
      <c r="K78" s="111"/>
      <c r="L78" s="54"/>
    </row>
    <row r="79" spans="2:12" s="58" customFormat="1" ht="18.75" customHeight="1" x14ac:dyDescent="0.2">
      <c r="B79" s="62" t="str">
        <f>IF(Data_Individual!D87=0,"",Data_Individual!B87)</f>
        <v/>
      </c>
      <c r="C79" s="107" t="str">
        <f>IF(Data_Individual!E87=0,"",Data_Individual!E87)</f>
        <v/>
      </c>
      <c r="D79" s="62" t="str">
        <f>IF(Data_Individual!F87=0,"",Data_Individual!F87)</f>
        <v>ปกติ</v>
      </c>
      <c r="E79" s="59" t="str">
        <f>IF(Data_Individual!H87=0,"",Data_Individual!H87)</f>
        <v/>
      </c>
      <c r="F79" s="121" t="str">
        <f t="shared" ref="F79" si="142">IF(E79&lt;&gt;"",IF(E79&lt;25,"ปรับปรุง",IF(E79&lt;50,"พอใช้",IF(E79&lt;75,"ดี",IF(E79&lt;101,"ดีมาก")))),"")</f>
        <v/>
      </c>
      <c r="G79" s="59" t="str">
        <f>IF(Data_Individual!J87=0,"",Data_Individual!J87)</f>
        <v/>
      </c>
      <c r="H79" s="121" t="str">
        <f t="shared" ref="H79" si="143">IF(G79&lt;&gt;"",IF(G79&lt;25,"ปรับปรุง",IF(G79&lt;50,"พอใช้",IF(G79&lt;75,"ดี",IF(G79&lt;101,"ดีมาก")))),"")</f>
        <v/>
      </c>
      <c r="I79" s="108" t="str">
        <f>IF(Data_Individual!L87=0,"",Data_Individual!L87)</f>
        <v/>
      </c>
      <c r="J79" s="121" t="str">
        <f t="shared" si="133"/>
        <v/>
      </c>
      <c r="K79" s="111"/>
      <c r="L79" s="54"/>
    </row>
    <row r="80" spans="2:12" s="58" customFormat="1" ht="18.75" customHeight="1" thickBot="1" x14ac:dyDescent="0.25">
      <c r="B80" s="63" t="str">
        <f>IF(Data_Individual!D88=0,"",Data_Individual!B88)</f>
        <v/>
      </c>
      <c r="C80" s="112" t="str">
        <f>IF(Data_Individual!E88=0,"",Data_Individual!E88)</f>
        <v/>
      </c>
      <c r="D80" s="63" t="str">
        <f>IF(Data_Individual!F88=0,"",Data_Individual!F88)</f>
        <v>ปกติ</v>
      </c>
      <c r="E80" s="60" t="str">
        <f>IF(Data_Individual!H88=0,"",Data_Individual!H88)</f>
        <v/>
      </c>
      <c r="F80" s="122" t="str">
        <f t="shared" ref="F80" si="144">IF(E80&lt;&gt;"",IF(E80&lt;25,"ปรับปรุง",IF(E80&lt;50,"พอใช้",IF(E80&lt;75,"ดี",IF(E80&lt;101,"ดีมาก")))),"")</f>
        <v/>
      </c>
      <c r="G80" s="60" t="str">
        <f>IF(Data_Individual!J88=0,"",Data_Individual!J88)</f>
        <v/>
      </c>
      <c r="H80" s="122" t="str">
        <f t="shared" ref="H80" si="145">IF(G80&lt;&gt;"",IF(G80&lt;25,"ปรับปรุง",IF(G80&lt;50,"พอใช้",IF(G80&lt;75,"ดี",IF(G80&lt;101,"ดีมาก")))),"")</f>
        <v/>
      </c>
      <c r="I80" s="123" t="str">
        <f>IF(Data_Individual!L88=0,"",Data_Individual!L88)</f>
        <v/>
      </c>
      <c r="J80" s="122" t="str">
        <f t="shared" si="133"/>
        <v/>
      </c>
      <c r="K80" s="113"/>
      <c r="L80" s="54"/>
    </row>
    <row r="81" spans="2:12" s="58" customFormat="1" ht="18.75" customHeight="1" x14ac:dyDescent="0.2">
      <c r="B81" s="61" t="str">
        <f>IF(Data_Individual!D89=0,"",Data_Individual!B89)</f>
        <v/>
      </c>
      <c r="C81" s="109" t="str">
        <f>IF(Data_Individual!E89=0,"",Data_Individual!E89)</f>
        <v/>
      </c>
      <c r="D81" s="61" t="str">
        <f>IF(Data_Individual!F89=0,"",Data_Individual!F89)</f>
        <v>ปกติ</v>
      </c>
      <c r="E81" s="56" t="str">
        <f>IF(Data_Individual!H89=0,"",Data_Individual!H89)</f>
        <v/>
      </c>
      <c r="F81" s="120" t="str">
        <f t="shared" ref="F81" si="146">IF(E81&lt;&gt;"",IF(E81&lt;25,"ปรับปรุง",IF(E81&lt;50,"พอใช้",IF(E81&lt;75,"ดี",IF(E81&lt;101,"ดีมาก")))),"")</f>
        <v/>
      </c>
      <c r="G81" s="56" t="str">
        <f>IF(Data_Individual!J89=0,"",Data_Individual!J89)</f>
        <v/>
      </c>
      <c r="H81" s="120" t="str">
        <f t="shared" ref="H81" si="147">IF(G81&lt;&gt;"",IF(G81&lt;25,"ปรับปรุง",IF(G81&lt;50,"พอใช้",IF(G81&lt;75,"ดี",IF(G81&lt;101,"ดีมาก")))),"")</f>
        <v/>
      </c>
      <c r="I81" s="57" t="str">
        <f>IF(Data_Individual!L89=0,"",Data_Individual!L89)</f>
        <v/>
      </c>
      <c r="J81" s="120" t="str">
        <f t="shared" si="133"/>
        <v/>
      </c>
      <c r="K81" s="110"/>
      <c r="L81" s="54"/>
    </row>
    <row r="82" spans="2:12" s="58" customFormat="1" ht="18.75" customHeight="1" x14ac:dyDescent="0.2">
      <c r="B82" s="62" t="str">
        <f>IF(Data_Individual!D90=0,"",Data_Individual!B90)</f>
        <v/>
      </c>
      <c r="C82" s="107" t="str">
        <f>IF(Data_Individual!E90=0,"",Data_Individual!E90)</f>
        <v/>
      </c>
      <c r="D82" s="62" t="str">
        <f>IF(Data_Individual!F90=0,"",Data_Individual!F90)</f>
        <v>ปกติ</v>
      </c>
      <c r="E82" s="59" t="str">
        <f>IF(Data_Individual!H90=0,"",Data_Individual!H90)</f>
        <v/>
      </c>
      <c r="F82" s="121" t="str">
        <f t="shared" ref="F82" si="148">IF(E82&lt;&gt;"",IF(E82&lt;25,"ปรับปรุง",IF(E82&lt;50,"พอใช้",IF(E82&lt;75,"ดี",IF(E82&lt;101,"ดีมาก")))),"")</f>
        <v/>
      </c>
      <c r="G82" s="59" t="str">
        <f>IF(Data_Individual!J90=0,"",Data_Individual!J90)</f>
        <v/>
      </c>
      <c r="H82" s="121" t="str">
        <f t="shared" ref="H82" si="149">IF(G82&lt;&gt;"",IF(G82&lt;25,"ปรับปรุง",IF(G82&lt;50,"พอใช้",IF(G82&lt;75,"ดี",IF(G82&lt;101,"ดีมาก")))),"")</f>
        <v/>
      </c>
      <c r="I82" s="108" t="str">
        <f>IF(Data_Individual!L90=0,"",Data_Individual!L90)</f>
        <v/>
      </c>
      <c r="J82" s="121" t="str">
        <f t="shared" si="133"/>
        <v/>
      </c>
      <c r="K82" s="111"/>
      <c r="L82" s="54"/>
    </row>
    <row r="83" spans="2:12" s="58" customFormat="1" ht="18.75" customHeight="1" x14ac:dyDescent="0.2">
      <c r="B83" s="62" t="str">
        <f>IF(Data_Individual!D91=0,"",Data_Individual!B91)</f>
        <v/>
      </c>
      <c r="C83" s="107" t="str">
        <f>IF(Data_Individual!E91=0,"",Data_Individual!E91)</f>
        <v/>
      </c>
      <c r="D83" s="62" t="str">
        <f>IF(Data_Individual!F91=0,"",Data_Individual!F91)</f>
        <v>ปกติ</v>
      </c>
      <c r="E83" s="59" t="str">
        <f>IF(Data_Individual!H91=0,"",Data_Individual!H91)</f>
        <v/>
      </c>
      <c r="F83" s="121" t="str">
        <f t="shared" ref="F83" si="150">IF(E83&lt;&gt;"",IF(E83&lt;25,"ปรับปรุง",IF(E83&lt;50,"พอใช้",IF(E83&lt;75,"ดี",IF(E83&lt;101,"ดีมาก")))),"")</f>
        <v/>
      </c>
      <c r="G83" s="59" t="str">
        <f>IF(Data_Individual!J91=0,"",Data_Individual!J91)</f>
        <v/>
      </c>
      <c r="H83" s="121" t="str">
        <f t="shared" ref="H83" si="151">IF(G83&lt;&gt;"",IF(G83&lt;25,"ปรับปรุง",IF(G83&lt;50,"พอใช้",IF(G83&lt;75,"ดี",IF(G83&lt;101,"ดีมาก")))),"")</f>
        <v/>
      </c>
      <c r="I83" s="108" t="str">
        <f>IF(Data_Individual!L91=0,"",Data_Individual!L91)</f>
        <v/>
      </c>
      <c r="J83" s="121" t="str">
        <f t="shared" si="133"/>
        <v/>
      </c>
      <c r="K83" s="111"/>
      <c r="L83" s="54"/>
    </row>
    <row r="84" spans="2:12" s="58" customFormat="1" ht="18.75" customHeight="1" x14ac:dyDescent="0.2">
      <c r="B84" s="62" t="str">
        <f>IF(Data_Individual!D92=0,"",Data_Individual!B92)</f>
        <v/>
      </c>
      <c r="C84" s="107" t="str">
        <f>IF(Data_Individual!E92=0,"",Data_Individual!E92)</f>
        <v/>
      </c>
      <c r="D84" s="62" t="str">
        <f>IF(Data_Individual!F92=0,"",Data_Individual!F92)</f>
        <v>ปกติ</v>
      </c>
      <c r="E84" s="59" t="str">
        <f>IF(Data_Individual!H92=0,"",Data_Individual!H92)</f>
        <v/>
      </c>
      <c r="F84" s="121" t="str">
        <f t="shared" ref="F84" si="152">IF(E84&lt;&gt;"",IF(E84&lt;25,"ปรับปรุง",IF(E84&lt;50,"พอใช้",IF(E84&lt;75,"ดี",IF(E84&lt;101,"ดีมาก")))),"")</f>
        <v/>
      </c>
      <c r="G84" s="59" t="str">
        <f>IF(Data_Individual!J92=0,"",Data_Individual!J92)</f>
        <v/>
      </c>
      <c r="H84" s="121" t="str">
        <f t="shared" ref="H84" si="153">IF(G84&lt;&gt;"",IF(G84&lt;25,"ปรับปรุง",IF(G84&lt;50,"พอใช้",IF(G84&lt;75,"ดี",IF(G84&lt;101,"ดีมาก")))),"")</f>
        <v/>
      </c>
      <c r="I84" s="108" t="str">
        <f>IF(Data_Individual!L92=0,"",Data_Individual!L92)</f>
        <v/>
      </c>
      <c r="J84" s="121" t="str">
        <f t="shared" si="133"/>
        <v/>
      </c>
      <c r="K84" s="111"/>
      <c r="L84" s="54"/>
    </row>
    <row r="85" spans="2:12" s="58" customFormat="1" ht="18.75" customHeight="1" thickBot="1" x14ac:dyDescent="0.25">
      <c r="B85" s="63" t="str">
        <f>IF(Data_Individual!D93=0,"",Data_Individual!B93)</f>
        <v/>
      </c>
      <c r="C85" s="112" t="str">
        <f>IF(Data_Individual!E93=0,"",Data_Individual!E93)</f>
        <v/>
      </c>
      <c r="D85" s="63" t="str">
        <f>IF(Data_Individual!F93=0,"",Data_Individual!F93)</f>
        <v>ปกติ</v>
      </c>
      <c r="E85" s="60" t="str">
        <f>IF(Data_Individual!H93=0,"",Data_Individual!H93)</f>
        <v/>
      </c>
      <c r="F85" s="122" t="str">
        <f t="shared" ref="F85" si="154">IF(E85&lt;&gt;"",IF(E85&lt;25,"ปรับปรุง",IF(E85&lt;50,"พอใช้",IF(E85&lt;75,"ดี",IF(E85&lt;101,"ดีมาก")))),"")</f>
        <v/>
      </c>
      <c r="G85" s="60" t="str">
        <f>IF(Data_Individual!J93=0,"",Data_Individual!J93)</f>
        <v/>
      </c>
      <c r="H85" s="122" t="str">
        <f t="shared" ref="H85" si="155">IF(G85&lt;&gt;"",IF(G85&lt;25,"ปรับปรุง",IF(G85&lt;50,"พอใช้",IF(G85&lt;75,"ดี",IF(G85&lt;101,"ดีมาก")))),"")</f>
        <v/>
      </c>
      <c r="I85" s="123" t="str">
        <f>IF(Data_Individual!L93=0,"",Data_Individual!L93)</f>
        <v/>
      </c>
      <c r="J85" s="122" t="str">
        <f t="shared" si="133"/>
        <v/>
      </c>
      <c r="K85" s="113"/>
      <c r="L85" s="54"/>
    </row>
    <row r="86" spans="2:12" s="58" customFormat="1" ht="18.75" customHeight="1" x14ac:dyDescent="0.2">
      <c r="B86" s="61" t="str">
        <f>IF(Data_Individual!D94=0,"",Data_Individual!B94)</f>
        <v/>
      </c>
      <c r="C86" s="109" t="str">
        <f>IF(Data_Individual!E94=0,"",Data_Individual!E94)</f>
        <v/>
      </c>
      <c r="D86" s="61" t="str">
        <f>IF(Data_Individual!F94=0,"",Data_Individual!F94)</f>
        <v>ปกติ</v>
      </c>
      <c r="E86" s="56" t="str">
        <f>IF(Data_Individual!H94=0,"",Data_Individual!H94)</f>
        <v/>
      </c>
      <c r="F86" s="120" t="str">
        <f t="shared" ref="F86" si="156">IF(E86&lt;&gt;"",IF(E86&lt;25,"ปรับปรุง",IF(E86&lt;50,"พอใช้",IF(E86&lt;75,"ดี",IF(E86&lt;101,"ดีมาก")))),"")</f>
        <v/>
      </c>
      <c r="G86" s="56" t="str">
        <f>IF(Data_Individual!J94=0,"",Data_Individual!J94)</f>
        <v/>
      </c>
      <c r="H86" s="120" t="str">
        <f t="shared" ref="H86" si="157">IF(G86&lt;&gt;"",IF(G86&lt;25,"ปรับปรุง",IF(G86&lt;50,"พอใช้",IF(G86&lt;75,"ดี",IF(G86&lt;101,"ดีมาก")))),"")</f>
        <v/>
      </c>
      <c r="I86" s="57" t="str">
        <f>IF(Data_Individual!L94=0,"",Data_Individual!L94)</f>
        <v/>
      </c>
      <c r="J86" s="120" t="str">
        <f t="shared" si="133"/>
        <v/>
      </c>
      <c r="K86" s="110"/>
      <c r="L86" s="54"/>
    </row>
    <row r="87" spans="2:12" s="58" customFormat="1" ht="18.75" customHeight="1" x14ac:dyDescent="0.2">
      <c r="B87" s="62" t="str">
        <f>IF(Data_Individual!D95=0,"",Data_Individual!B95)</f>
        <v/>
      </c>
      <c r="C87" s="107" t="str">
        <f>IF(Data_Individual!E95=0,"",Data_Individual!E95)</f>
        <v/>
      </c>
      <c r="D87" s="62" t="str">
        <f>IF(Data_Individual!F95=0,"",Data_Individual!F95)</f>
        <v>ปกติ</v>
      </c>
      <c r="E87" s="59" t="str">
        <f>IF(Data_Individual!H95=0,"",Data_Individual!H95)</f>
        <v/>
      </c>
      <c r="F87" s="121" t="str">
        <f t="shared" ref="F87" si="158">IF(E87&lt;&gt;"",IF(E87&lt;25,"ปรับปรุง",IF(E87&lt;50,"พอใช้",IF(E87&lt;75,"ดี",IF(E87&lt;101,"ดีมาก")))),"")</f>
        <v/>
      </c>
      <c r="G87" s="59" t="str">
        <f>IF(Data_Individual!J95=0,"",Data_Individual!J95)</f>
        <v/>
      </c>
      <c r="H87" s="121" t="str">
        <f t="shared" ref="H87" si="159">IF(G87&lt;&gt;"",IF(G87&lt;25,"ปรับปรุง",IF(G87&lt;50,"พอใช้",IF(G87&lt;75,"ดี",IF(G87&lt;101,"ดีมาก")))),"")</f>
        <v/>
      </c>
      <c r="I87" s="108" t="str">
        <f>IF(Data_Individual!L95=0,"",Data_Individual!L95)</f>
        <v/>
      </c>
      <c r="J87" s="121" t="str">
        <f t="shared" si="133"/>
        <v/>
      </c>
      <c r="K87" s="111"/>
      <c r="L87" s="54"/>
    </row>
    <row r="88" spans="2:12" s="58" customFormat="1" ht="18.75" customHeight="1" x14ac:dyDescent="0.2">
      <c r="B88" s="62" t="str">
        <f>IF(Data_Individual!D96=0,"",Data_Individual!B96)</f>
        <v/>
      </c>
      <c r="C88" s="107" t="str">
        <f>IF(Data_Individual!E96=0,"",Data_Individual!E96)</f>
        <v/>
      </c>
      <c r="D88" s="62" t="str">
        <f>IF(Data_Individual!F96=0,"",Data_Individual!F96)</f>
        <v>ปกติ</v>
      </c>
      <c r="E88" s="59" t="str">
        <f>IF(Data_Individual!H96=0,"",Data_Individual!H96)</f>
        <v/>
      </c>
      <c r="F88" s="121" t="str">
        <f t="shared" ref="F88" si="160">IF(E88&lt;&gt;"",IF(E88&lt;25,"ปรับปรุง",IF(E88&lt;50,"พอใช้",IF(E88&lt;75,"ดี",IF(E88&lt;101,"ดีมาก")))),"")</f>
        <v/>
      </c>
      <c r="G88" s="59" t="str">
        <f>IF(Data_Individual!J96=0,"",Data_Individual!J96)</f>
        <v/>
      </c>
      <c r="H88" s="121" t="str">
        <f t="shared" ref="H88" si="161">IF(G88&lt;&gt;"",IF(G88&lt;25,"ปรับปรุง",IF(G88&lt;50,"พอใช้",IF(G88&lt;75,"ดี",IF(G88&lt;101,"ดีมาก")))),"")</f>
        <v/>
      </c>
      <c r="I88" s="108" t="str">
        <f>IF(Data_Individual!L96=0,"",Data_Individual!L96)</f>
        <v/>
      </c>
      <c r="J88" s="121" t="str">
        <f t="shared" si="133"/>
        <v/>
      </c>
      <c r="K88" s="111"/>
      <c r="L88" s="54"/>
    </row>
    <row r="89" spans="2:12" s="58" customFormat="1" ht="18.75" customHeight="1" x14ac:dyDescent="0.2">
      <c r="B89" s="62" t="str">
        <f>IF(Data_Individual!D97=0,"",Data_Individual!B97)</f>
        <v/>
      </c>
      <c r="C89" s="107" t="str">
        <f>IF(Data_Individual!E97=0,"",Data_Individual!E97)</f>
        <v/>
      </c>
      <c r="D89" s="62" t="str">
        <f>IF(Data_Individual!F97=0,"",Data_Individual!F97)</f>
        <v>ปกติ</v>
      </c>
      <c r="E89" s="59" t="str">
        <f>IF(Data_Individual!H97=0,"",Data_Individual!H97)</f>
        <v/>
      </c>
      <c r="F89" s="121" t="str">
        <f t="shared" ref="F89" si="162">IF(E89&lt;&gt;"",IF(E89&lt;25,"ปรับปรุง",IF(E89&lt;50,"พอใช้",IF(E89&lt;75,"ดี",IF(E89&lt;101,"ดีมาก")))),"")</f>
        <v/>
      </c>
      <c r="G89" s="59" t="str">
        <f>IF(Data_Individual!J97=0,"",Data_Individual!J97)</f>
        <v/>
      </c>
      <c r="H89" s="121" t="str">
        <f t="shared" ref="H89" si="163">IF(G89&lt;&gt;"",IF(G89&lt;25,"ปรับปรุง",IF(G89&lt;50,"พอใช้",IF(G89&lt;75,"ดี",IF(G89&lt;101,"ดีมาก")))),"")</f>
        <v/>
      </c>
      <c r="I89" s="108" t="str">
        <f>IF(Data_Individual!L97=0,"",Data_Individual!L97)</f>
        <v/>
      </c>
      <c r="J89" s="121" t="str">
        <f t="shared" si="133"/>
        <v/>
      </c>
      <c r="K89" s="111"/>
      <c r="L89" s="54"/>
    </row>
    <row r="90" spans="2:12" s="58" customFormat="1" ht="18.75" customHeight="1" thickBot="1" x14ac:dyDescent="0.25">
      <c r="B90" s="63" t="str">
        <f>IF(Data_Individual!D98=0,"",Data_Individual!B98)</f>
        <v/>
      </c>
      <c r="C90" s="112" t="str">
        <f>IF(Data_Individual!E98=0,"",Data_Individual!E98)</f>
        <v/>
      </c>
      <c r="D90" s="63" t="str">
        <f>IF(Data_Individual!F98=0,"",Data_Individual!F98)</f>
        <v>ปกติ</v>
      </c>
      <c r="E90" s="60" t="str">
        <f>IF(Data_Individual!H98=0,"",Data_Individual!H98)</f>
        <v/>
      </c>
      <c r="F90" s="122" t="str">
        <f t="shared" ref="F90" si="164">IF(E90&lt;&gt;"",IF(E90&lt;25,"ปรับปรุง",IF(E90&lt;50,"พอใช้",IF(E90&lt;75,"ดี",IF(E90&lt;101,"ดีมาก")))),"")</f>
        <v/>
      </c>
      <c r="G90" s="60" t="str">
        <f>IF(Data_Individual!J98=0,"",Data_Individual!J98)</f>
        <v/>
      </c>
      <c r="H90" s="122" t="str">
        <f t="shared" ref="H90" si="165">IF(G90&lt;&gt;"",IF(G90&lt;25,"ปรับปรุง",IF(G90&lt;50,"พอใช้",IF(G90&lt;75,"ดี",IF(G90&lt;101,"ดีมาก")))),"")</f>
        <v/>
      </c>
      <c r="I90" s="123" t="str">
        <f>IF(Data_Individual!L98=0,"",Data_Individual!L98)</f>
        <v/>
      </c>
      <c r="J90" s="122" t="str">
        <f t="shared" si="133"/>
        <v/>
      </c>
      <c r="K90" s="113"/>
      <c r="L90" s="54"/>
    </row>
    <row r="91" spans="2:12" s="58" customFormat="1" ht="18.75" customHeight="1" x14ac:dyDescent="0.2">
      <c r="B91" s="61" t="str">
        <f>IF(Data_Individual!D99=0,"",Data_Individual!B99)</f>
        <v/>
      </c>
      <c r="C91" s="109" t="str">
        <f>IF(Data_Individual!E99=0,"",Data_Individual!E99)</f>
        <v/>
      </c>
      <c r="D91" s="61" t="str">
        <f>IF(Data_Individual!F99=0,"",Data_Individual!F99)</f>
        <v>ปกติ</v>
      </c>
      <c r="E91" s="56" t="str">
        <f>IF(Data_Individual!H99=0,"",Data_Individual!H99)</f>
        <v/>
      </c>
      <c r="F91" s="120" t="str">
        <f t="shared" ref="F91" si="166">IF(E91&lt;&gt;"",IF(E91&lt;25,"ปรับปรุง",IF(E91&lt;50,"พอใช้",IF(E91&lt;75,"ดี",IF(E91&lt;101,"ดีมาก")))),"")</f>
        <v/>
      </c>
      <c r="G91" s="56" t="str">
        <f>IF(Data_Individual!J99=0,"",Data_Individual!J99)</f>
        <v/>
      </c>
      <c r="H91" s="120" t="str">
        <f t="shared" ref="H91" si="167">IF(G91&lt;&gt;"",IF(G91&lt;25,"ปรับปรุง",IF(G91&lt;50,"พอใช้",IF(G91&lt;75,"ดี",IF(G91&lt;101,"ดีมาก")))),"")</f>
        <v/>
      </c>
      <c r="I91" s="57" t="str">
        <f>IF(Data_Individual!L99=0,"",Data_Individual!L99)</f>
        <v/>
      </c>
      <c r="J91" s="120" t="str">
        <f t="shared" si="133"/>
        <v/>
      </c>
      <c r="K91" s="110"/>
      <c r="L91" s="54"/>
    </row>
    <row r="92" spans="2:12" s="58" customFormat="1" ht="18.75" customHeight="1" x14ac:dyDescent="0.2">
      <c r="B92" s="62" t="str">
        <f>IF(Data_Individual!D100=0,"",Data_Individual!B100)</f>
        <v/>
      </c>
      <c r="C92" s="107" t="str">
        <f>IF(Data_Individual!E100=0,"",Data_Individual!E100)</f>
        <v/>
      </c>
      <c r="D92" s="62" t="str">
        <f>IF(Data_Individual!F100=0,"",Data_Individual!F100)</f>
        <v>ปกติ</v>
      </c>
      <c r="E92" s="59" t="str">
        <f>IF(Data_Individual!H100=0,"",Data_Individual!H100)</f>
        <v/>
      </c>
      <c r="F92" s="121" t="str">
        <f t="shared" ref="F92" si="168">IF(E92&lt;&gt;"",IF(E92&lt;25,"ปรับปรุง",IF(E92&lt;50,"พอใช้",IF(E92&lt;75,"ดี",IF(E92&lt;101,"ดีมาก")))),"")</f>
        <v/>
      </c>
      <c r="G92" s="59" t="str">
        <f>IF(Data_Individual!J100=0,"",Data_Individual!J100)</f>
        <v/>
      </c>
      <c r="H92" s="121" t="str">
        <f t="shared" ref="H92" si="169">IF(G92&lt;&gt;"",IF(G92&lt;25,"ปรับปรุง",IF(G92&lt;50,"พอใช้",IF(G92&lt;75,"ดี",IF(G92&lt;101,"ดีมาก")))),"")</f>
        <v/>
      </c>
      <c r="I92" s="108" t="str">
        <f>IF(Data_Individual!L100=0,"",Data_Individual!L100)</f>
        <v/>
      </c>
      <c r="J92" s="121" t="str">
        <f t="shared" si="133"/>
        <v/>
      </c>
      <c r="K92" s="111"/>
      <c r="L92" s="54"/>
    </row>
    <row r="93" spans="2:12" s="58" customFormat="1" ht="18.75" customHeight="1" x14ac:dyDescent="0.2">
      <c r="B93" s="62" t="str">
        <f>IF(Data_Individual!D101=0,"",Data_Individual!B101)</f>
        <v/>
      </c>
      <c r="C93" s="107" t="str">
        <f>IF(Data_Individual!E101=0,"",Data_Individual!E101)</f>
        <v/>
      </c>
      <c r="D93" s="62" t="str">
        <f>IF(Data_Individual!F101=0,"",Data_Individual!F101)</f>
        <v>ปกติ</v>
      </c>
      <c r="E93" s="59" t="str">
        <f>IF(Data_Individual!H101=0,"",Data_Individual!H101)</f>
        <v/>
      </c>
      <c r="F93" s="121" t="str">
        <f t="shared" ref="F93" si="170">IF(E93&lt;&gt;"",IF(E93&lt;25,"ปรับปรุง",IF(E93&lt;50,"พอใช้",IF(E93&lt;75,"ดี",IF(E93&lt;101,"ดีมาก")))),"")</f>
        <v/>
      </c>
      <c r="G93" s="59" t="str">
        <f>IF(Data_Individual!J101=0,"",Data_Individual!J101)</f>
        <v/>
      </c>
      <c r="H93" s="121" t="str">
        <f t="shared" ref="H93" si="171">IF(G93&lt;&gt;"",IF(G93&lt;25,"ปรับปรุง",IF(G93&lt;50,"พอใช้",IF(G93&lt;75,"ดี",IF(G93&lt;101,"ดีมาก")))),"")</f>
        <v/>
      </c>
      <c r="I93" s="108" t="str">
        <f>IF(Data_Individual!L101=0,"",Data_Individual!L101)</f>
        <v/>
      </c>
      <c r="J93" s="121" t="str">
        <f t="shared" si="133"/>
        <v/>
      </c>
      <c r="K93" s="111"/>
      <c r="L93" s="54"/>
    </row>
    <row r="94" spans="2:12" s="58" customFormat="1" ht="18.75" customHeight="1" x14ac:dyDescent="0.2">
      <c r="B94" s="62" t="str">
        <f>IF(Data_Individual!D102=0,"",Data_Individual!B102)</f>
        <v/>
      </c>
      <c r="C94" s="107" t="str">
        <f>IF(Data_Individual!E102=0,"",Data_Individual!E102)</f>
        <v/>
      </c>
      <c r="D94" s="62" t="str">
        <f>IF(Data_Individual!F102=0,"",Data_Individual!F102)</f>
        <v>ปกติ</v>
      </c>
      <c r="E94" s="59" t="str">
        <f>IF(Data_Individual!H102=0,"",Data_Individual!H102)</f>
        <v/>
      </c>
      <c r="F94" s="121" t="str">
        <f t="shared" ref="F94" si="172">IF(E94&lt;&gt;"",IF(E94&lt;25,"ปรับปรุง",IF(E94&lt;50,"พอใช้",IF(E94&lt;75,"ดี",IF(E94&lt;101,"ดีมาก")))),"")</f>
        <v/>
      </c>
      <c r="G94" s="59" t="str">
        <f>IF(Data_Individual!J102=0,"",Data_Individual!J102)</f>
        <v/>
      </c>
      <c r="H94" s="121" t="str">
        <f t="shared" ref="H94" si="173">IF(G94&lt;&gt;"",IF(G94&lt;25,"ปรับปรุง",IF(G94&lt;50,"พอใช้",IF(G94&lt;75,"ดี",IF(G94&lt;101,"ดีมาก")))),"")</f>
        <v/>
      </c>
      <c r="I94" s="108" t="str">
        <f>IF(Data_Individual!L102=0,"",Data_Individual!L102)</f>
        <v/>
      </c>
      <c r="J94" s="121" t="str">
        <f t="shared" si="133"/>
        <v/>
      </c>
      <c r="K94" s="111"/>
      <c r="L94" s="54"/>
    </row>
    <row r="95" spans="2:12" s="58" customFormat="1" ht="18.75" customHeight="1" thickBot="1" x14ac:dyDescent="0.25">
      <c r="B95" s="63" t="str">
        <f>IF(Data_Individual!D103=0,"",Data_Individual!B103)</f>
        <v/>
      </c>
      <c r="C95" s="112" t="str">
        <f>IF(Data_Individual!E103=0,"",Data_Individual!E103)</f>
        <v/>
      </c>
      <c r="D95" s="63" t="str">
        <f>IF(Data_Individual!F103=0,"",Data_Individual!F103)</f>
        <v>ปกติ</v>
      </c>
      <c r="E95" s="60" t="str">
        <f>IF(Data_Individual!H103=0,"",Data_Individual!H103)</f>
        <v/>
      </c>
      <c r="F95" s="122" t="str">
        <f t="shared" ref="F95" si="174">IF(E95&lt;&gt;"",IF(E95&lt;25,"ปรับปรุง",IF(E95&lt;50,"พอใช้",IF(E95&lt;75,"ดี",IF(E95&lt;101,"ดีมาก")))),"")</f>
        <v/>
      </c>
      <c r="G95" s="60" t="str">
        <f>IF(Data_Individual!J103=0,"",Data_Individual!J103)</f>
        <v/>
      </c>
      <c r="H95" s="122" t="str">
        <f t="shared" ref="H95" si="175">IF(G95&lt;&gt;"",IF(G95&lt;25,"ปรับปรุง",IF(G95&lt;50,"พอใช้",IF(G95&lt;75,"ดี",IF(G95&lt;101,"ดีมาก")))),"")</f>
        <v/>
      </c>
      <c r="I95" s="123" t="str">
        <f>IF(Data_Individual!L103=0,"",Data_Individual!L103)</f>
        <v/>
      </c>
      <c r="J95" s="122" t="str">
        <f t="shared" si="133"/>
        <v/>
      </c>
      <c r="K95" s="113"/>
      <c r="L95" s="54"/>
    </row>
    <row r="96" spans="2:12" s="58" customFormat="1" ht="18.75" customHeight="1" x14ac:dyDescent="0.2">
      <c r="B96" s="61" t="str">
        <f>IF(Data_Individual!D104=0,"",Data_Individual!B104)</f>
        <v/>
      </c>
      <c r="C96" s="109" t="str">
        <f>IF(Data_Individual!E104=0,"",Data_Individual!E104)</f>
        <v/>
      </c>
      <c r="D96" s="61" t="str">
        <f>IF(Data_Individual!F104=0,"",Data_Individual!F104)</f>
        <v>ปกติ</v>
      </c>
      <c r="E96" s="56" t="str">
        <f>IF(Data_Individual!H104=0,"",Data_Individual!H104)</f>
        <v/>
      </c>
      <c r="F96" s="120" t="str">
        <f t="shared" ref="F96" si="176">IF(E96&lt;&gt;"",IF(E96&lt;25,"ปรับปรุง",IF(E96&lt;50,"พอใช้",IF(E96&lt;75,"ดี",IF(E96&lt;101,"ดีมาก")))),"")</f>
        <v/>
      </c>
      <c r="G96" s="56" t="str">
        <f>IF(Data_Individual!J104=0,"",Data_Individual!J104)</f>
        <v/>
      </c>
      <c r="H96" s="120" t="str">
        <f t="shared" ref="H96" si="177">IF(G96&lt;&gt;"",IF(G96&lt;25,"ปรับปรุง",IF(G96&lt;50,"พอใช้",IF(G96&lt;75,"ดี",IF(G96&lt;101,"ดีมาก")))),"")</f>
        <v/>
      </c>
      <c r="I96" s="57" t="str">
        <f>IF(Data_Individual!L104=0,"",Data_Individual!L104)</f>
        <v/>
      </c>
      <c r="J96" s="120" t="str">
        <f t="shared" si="133"/>
        <v/>
      </c>
      <c r="K96" s="110"/>
      <c r="L96" s="54"/>
    </row>
    <row r="97" spans="2:12" s="58" customFormat="1" ht="18.75" customHeight="1" x14ac:dyDescent="0.2">
      <c r="B97" s="62" t="str">
        <f>IF(Data_Individual!D105=0,"",Data_Individual!B105)</f>
        <v/>
      </c>
      <c r="C97" s="107" t="str">
        <f>IF(Data_Individual!E105=0,"",Data_Individual!E105)</f>
        <v/>
      </c>
      <c r="D97" s="62" t="str">
        <f>IF(Data_Individual!F105=0,"",Data_Individual!F105)</f>
        <v>ปกติ</v>
      </c>
      <c r="E97" s="59" t="str">
        <f>IF(Data_Individual!H105=0,"",Data_Individual!H105)</f>
        <v/>
      </c>
      <c r="F97" s="121" t="str">
        <f t="shared" ref="F97" si="178">IF(E97&lt;&gt;"",IF(E97&lt;25,"ปรับปรุง",IF(E97&lt;50,"พอใช้",IF(E97&lt;75,"ดี",IF(E97&lt;101,"ดีมาก")))),"")</f>
        <v/>
      </c>
      <c r="G97" s="59" t="str">
        <f>IF(Data_Individual!J105=0,"",Data_Individual!J105)</f>
        <v/>
      </c>
      <c r="H97" s="121" t="str">
        <f t="shared" ref="H97" si="179">IF(G97&lt;&gt;"",IF(G97&lt;25,"ปรับปรุง",IF(G97&lt;50,"พอใช้",IF(G97&lt;75,"ดี",IF(G97&lt;101,"ดีมาก")))),"")</f>
        <v/>
      </c>
      <c r="I97" s="108" t="str">
        <f>IF(Data_Individual!L105=0,"",Data_Individual!L105)</f>
        <v/>
      </c>
      <c r="J97" s="121" t="str">
        <f t="shared" si="133"/>
        <v/>
      </c>
      <c r="K97" s="111"/>
      <c r="L97" s="54"/>
    </row>
    <row r="98" spans="2:12" s="58" customFormat="1" ht="18.75" customHeight="1" x14ac:dyDescent="0.2">
      <c r="B98" s="62" t="str">
        <f>IF(Data_Individual!D106=0,"",Data_Individual!B106)</f>
        <v/>
      </c>
      <c r="C98" s="107" t="str">
        <f>IF(Data_Individual!E106=0,"",Data_Individual!E106)</f>
        <v/>
      </c>
      <c r="D98" s="62" t="str">
        <f>IF(Data_Individual!F106=0,"",Data_Individual!F106)</f>
        <v>ปกติ</v>
      </c>
      <c r="E98" s="59" t="str">
        <f>IF(Data_Individual!H106=0,"",Data_Individual!H106)</f>
        <v/>
      </c>
      <c r="F98" s="121" t="str">
        <f t="shared" ref="F98" si="180">IF(E98&lt;&gt;"",IF(E98&lt;25,"ปรับปรุง",IF(E98&lt;50,"พอใช้",IF(E98&lt;75,"ดี",IF(E98&lt;101,"ดีมาก")))),"")</f>
        <v/>
      </c>
      <c r="G98" s="59" t="str">
        <f>IF(Data_Individual!J106=0,"",Data_Individual!J106)</f>
        <v/>
      </c>
      <c r="H98" s="121" t="str">
        <f t="shared" ref="H98" si="181">IF(G98&lt;&gt;"",IF(G98&lt;25,"ปรับปรุง",IF(G98&lt;50,"พอใช้",IF(G98&lt;75,"ดี",IF(G98&lt;101,"ดีมาก")))),"")</f>
        <v/>
      </c>
      <c r="I98" s="108" t="str">
        <f>IF(Data_Individual!L106=0,"",Data_Individual!L106)</f>
        <v/>
      </c>
      <c r="J98" s="121" t="str">
        <f t="shared" si="133"/>
        <v/>
      </c>
      <c r="K98" s="111"/>
      <c r="L98" s="54"/>
    </row>
    <row r="99" spans="2:12" s="58" customFormat="1" ht="18.75" customHeight="1" x14ac:dyDescent="0.2">
      <c r="B99" s="62" t="str">
        <f>IF(Data_Individual!D107=0,"",Data_Individual!B107)</f>
        <v/>
      </c>
      <c r="C99" s="107" t="str">
        <f>IF(Data_Individual!E107=0,"",Data_Individual!E107)</f>
        <v/>
      </c>
      <c r="D99" s="62" t="str">
        <f>IF(Data_Individual!F107=0,"",Data_Individual!F107)</f>
        <v>ปกติ</v>
      </c>
      <c r="E99" s="59" t="str">
        <f>IF(Data_Individual!H107=0,"",Data_Individual!H107)</f>
        <v/>
      </c>
      <c r="F99" s="121" t="str">
        <f t="shared" ref="F99" si="182">IF(E99&lt;&gt;"",IF(E99&lt;25,"ปรับปรุง",IF(E99&lt;50,"พอใช้",IF(E99&lt;75,"ดี",IF(E99&lt;101,"ดีมาก")))),"")</f>
        <v/>
      </c>
      <c r="G99" s="59" t="str">
        <f>IF(Data_Individual!J107=0,"",Data_Individual!J107)</f>
        <v/>
      </c>
      <c r="H99" s="121" t="str">
        <f t="shared" ref="H99" si="183">IF(G99&lt;&gt;"",IF(G99&lt;25,"ปรับปรุง",IF(G99&lt;50,"พอใช้",IF(G99&lt;75,"ดี",IF(G99&lt;101,"ดีมาก")))),"")</f>
        <v/>
      </c>
      <c r="I99" s="108" t="str">
        <f>IF(Data_Individual!L107=0,"",Data_Individual!L107)</f>
        <v/>
      </c>
      <c r="J99" s="121" t="str">
        <f t="shared" si="133"/>
        <v/>
      </c>
      <c r="K99" s="111"/>
      <c r="L99" s="54"/>
    </row>
    <row r="100" spans="2:12" s="58" customFormat="1" ht="18.75" customHeight="1" thickBot="1" x14ac:dyDescent="0.25">
      <c r="B100" s="63" t="str">
        <f>IF(Data_Individual!D108=0,"",Data_Individual!B108)</f>
        <v/>
      </c>
      <c r="C100" s="112" t="str">
        <f>IF(Data_Individual!E108=0,"",Data_Individual!E108)</f>
        <v/>
      </c>
      <c r="D100" s="63" t="str">
        <f>IF(Data_Individual!F108=0,"",Data_Individual!F108)</f>
        <v>ปกติ</v>
      </c>
      <c r="E100" s="60" t="str">
        <f>IF(Data_Individual!H108=0,"",Data_Individual!H108)</f>
        <v/>
      </c>
      <c r="F100" s="122" t="str">
        <f t="shared" ref="F100" si="184">IF(E100&lt;&gt;"",IF(E100&lt;25,"ปรับปรุง",IF(E100&lt;50,"พอใช้",IF(E100&lt;75,"ดี",IF(E100&lt;101,"ดีมาก")))),"")</f>
        <v/>
      </c>
      <c r="G100" s="60" t="str">
        <f>IF(Data_Individual!J108=0,"",Data_Individual!J108)</f>
        <v/>
      </c>
      <c r="H100" s="122" t="str">
        <f t="shared" ref="H100" si="185">IF(G100&lt;&gt;"",IF(G100&lt;25,"ปรับปรุง",IF(G100&lt;50,"พอใช้",IF(G100&lt;75,"ดี",IF(G100&lt;101,"ดีมาก")))),"")</f>
        <v/>
      </c>
      <c r="I100" s="123" t="str">
        <f>IF(Data_Individual!L108=0,"",Data_Individual!L108)</f>
        <v/>
      </c>
      <c r="J100" s="122" t="str">
        <f t="shared" si="133"/>
        <v/>
      </c>
      <c r="K100" s="113"/>
      <c r="L100" s="54"/>
    </row>
    <row r="101" spans="2:12" s="58" customFormat="1" ht="18.75" customHeight="1" x14ac:dyDescent="0.2">
      <c r="B101" s="61" t="str">
        <f>IF(Data_Individual!D109=0,"",Data_Individual!B109)</f>
        <v/>
      </c>
      <c r="C101" s="109" t="str">
        <f>IF(Data_Individual!E109=0,"",Data_Individual!E109)</f>
        <v/>
      </c>
      <c r="D101" s="61" t="str">
        <f>IF(Data_Individual!F109=0,"",Data_Individual!F109)</f>
        <v>ปกติ</v>
      </c>
      <c r="E101" s="56" t="str">
        <f>IF(Data_Individual!H109=0,"",Data_Individual!H109)</f>
        <v/>
      </c>
      <c r="F101" s="120" t="str">
        <f t="shared" ref="F101" si="186">IF(E101&lt;&gt;"",IF(E101&lt;25,"ปรับปรุง",IF(E101&lt;50,"พอใช้",IF(E101&lt;75,"ดี",IF(E101&lt;101,"ดีมาก")))),"")</f>
        <v/>
      </c>
      <c r="G101" s="56" t="str">
        <f>IF(Data_Individual!J109=0,"",Data_Individual!J109)</f>
        <v/>
      </c>
      <c r="H101" s="120" t="str">
        <f t="shared" ref="H101" si="187">IF(G101&lt;&gt;"",IF(G101&lt;25,"ปรับปรุง",IF(G101&lt;50,"พอใช้",IF(G101&lt;75,"ดี",IF(G101&lt;101,"ดีมาก")))),"")</f>
        <v/>
      </c>
      <c r="I101" s="57" t="str">
        <f>IF(Data_Individual!L109=0,"",Data_Individual!L109)</f>
        <v/>
      </c>
      <c r="J101" s="120" t="str">
        <f t="shared" si="133"/>
        <v/>
      </c>
      <c r="K101" s="110"/>
      <c r="L101" s="54"/>
    </row>
    <row r="102" spans="2:12" s="58" customFormat="1" ht="18.75" customHeight="1" x14ac:dyDescent="0.2">
      <c r="B102" s="62" t="str">
        <f>IF(Data_Individual!D110=0,"",Data_Individual!B110)</f>
        <v/>
      </c>
      <c r="C102" s="107" t="str">
        <f>IF(Data_Individual!E110=0,"",Data_Individual!E110)</f>
        <v/>
      </c>
      <c r="D102" s="62" t="str">
        <f>IF(Data_Individual!F110=0,"",Data_Individual!F110)</f>
        <v>ปกติ</v>
      </c>
      <c r="E102" s="59" t="str">
        <f>IF(Data_Individual!H110=0,"",Data_Individual!H110)</f>
        <v/>
      </c>
      <c r="F102" s="121" t="str">
        <f t="shared" ref="F102" si="188">IF(E102&lt;&gt;"",IF(E102&lt;25,"ปรับปรุง",IF(E102&lt;50,"พอใช้",IF(E102&lt;75,"ดี",IF(E102&lt;101,"ดีมาก")))),"")</f>
        <v/>
      </c>
      <c r="G102" s="59" t="str">
        <f>IF(Data_Individual!J110=0,"",Data_Individual!J110)</f>
        <v/>
      </c>
      <c r="H102" s="121" t="str">
        <f t="shared" ref="H102" si="189">IF(G102&lt;&gt;"",IF(G102&lt;25,"ปรับปรุง",IF(G102&lt;50,"พอใช้",IF(G102&lt;75,"ดี",IF(G102&lt;101,"ดีมาก")))),"")</f>
        <v/>
      </c>
      <c r="I102" s="108" t="str">
        <f>IF(Data_Individual!L110=0,"",Data_Individual!L110)</f>
        <v/>
      </c>
      <c r="J102" s="121" t="str">
        <f t="shared" si="133"/>
        <v/>
      </c>
      <c r="K102" s="111"/>
      <c r="L102" s="54"/>
    </row>
    <row r="103" spans="2:12" s="58" customFormat="1" ht="18.75" customHeight="1" x14ac:dyDescent="0.2">
      <c r="B103" s="62" t="str">
        <f>IF(Data_Individual!D111=0,"",Data_Individual!B111)</f>
        <v/>
      </c>
      <c r="C103" s="107" t="str">
        <f>IF(Data_Individual!E111=0,"",Data_Individual!E111)</f>
        <v/>
      </c>
      <c r="D103" s="62" t="str">
        <f>IF(Data_Individual!F111=0,"",Data_Individual!F111)</f>
        <v>ปกติ</v>
      </c>
      <c r="E103" s="59" t="str">
        <f>IF(Data_Individual!H111=0,"",Data_Individual!H111)</f>
        <v/>
      </c>
      <c r="F103" s="121" t="str">
        <f t="shared" ref="F103" si="190">IF(E103&lt;&gt;"",IF(E103&lt;25,"ปรับปรุง",IF(E103&lt;50,"พอใช้",IF(E103&lt;75,"ดี",IF(E103&lt;101,"ดีมาก")))),"")</f>
        <v/>
      </c>
      <c r="G103" s="59" t="str">
        <f>IF(Data_Individual!J111=0,"",Data_Individual!J111)</f>
        <v/>
      </c>
      <c r="H103" s="121" t="str">
        <f t="shared" ref="H103" si="191">IF(G103&lt;&gt;"",IF(G103&lt;25,"ปรับปรุง",IF(G103&lt;50,"พอใช้",IF(G103&lt;75,"ดี",IF(G103&lt;101,"ดีมาก")))),"")</f>
        <v/>
      </c>
      <c r="I103" s="108" t="str">
        <f>IF(Data_Individual!L111=0,"",Data_Individual!L111)</f>
        <v/>
      </c>
      <c r="J103" s="121" t="str">
        <f t="shared" si="133"/>
        <v/>
      </c>
      <c r="K103" s="111"/>
      <c r="L103" s="54"/>
    </row>
    <row r="104" spans="2:12" s="58" customFormat="1" ht="18.75" customHeight="1" x14ac:dyDescent="0.2">
      <c r="B104" s="62" t="str">
        <f>IF(Data_Individual!D112=0,"",Data_Individual!B112)</f>
        <v/>
      </c>
      <c r="C104" s="107" t="str">
        <f>IF(Data_Individual!E112=0,"",Data_Individual!E112)</f>
        <v/>
      </c>
      <c r="D104" s="62" t="str">
        <f>IF(Data_Individual!F112=0,"",Data_Individual!F112)</f>
        <v>ปกติ</v>
      </c>
      <c r="E104" s="59" t="str">
        <f>IF(Data_Individual!H112=0,"",Data_Individual!H112)</f>
        <v/>
      </c>
      <c r="F104" s="121" t="str">
        <f t="shared" ref="F104" si="192">IF(E104&lt;&gt;"",IF(E104&lt;25,"ปรับปรุง",IF(E104&lt;50,"พอใช้",IF(E104&lt;75,"ดี",IF(E104&lt;101,"ดีมาก")))),"")</f>
        <v/>
      </c>
      <c r="G104" s="59" t="str">
        <f>IF(Data_Individual!J112=0,"",Data_Individual!J112)</f>
        <v/>
      </c>
      <c r="H104" s="121" t="str">
        <f t="shared" ref="H104" si="193">IF(G104&lt;&gt;"",IF(G104&lt;25,"ปรับปรุง",IF(G104&lt;50,"พอใช้",IF(G104&lt;75,"ดี",IF(G104&lt;101,"ดีมาก")))),"")</f>
        <v/>
      </c>
      <c r="I104" s="108" t="str">
        <f>IF(Data_Individual!L112=0,"",Data_Individual!L112)</f>
        <v/>
      </c>
      <c r="J104" s="121" t="str">
        <f t="shared" si="133"/>
        <v/>
      </c>
      <c r="K104" s="111"/>
      <c r="L104" s="54"/>
    </row>
    <row r="105" spans="2:12" s="58" customFormat="1" ht="18.75" customHeight="1" thickBot="1" x14ac:dyDescent="0.25">
      <c r="B105" s="63" t="str">
        <f>IF(Data_Individual!D113=0,"",Data_Individual!B113)</f>
        <v/>
      </c>
      <c r="C105" s="112" t="str">
        <f>IF(Data_Individual!E113=0,"",Data_Individual!E113)</f>
        <v/>
      </c>
      <c r="D105" s="63" t="str">
        <f>IF(Data_Individual!F113=0,"",Data_Individual!F113)</f>
        <v>ปกติ</v>
      </c>
      <c r="E105" s="60" t="str">
        <f>IF(Data_Individual!H113=0,"",Data_Individual!H113)</f>
        <v/>
      </c>
      <c r="F105" s="122" t="str">
        <f t="shared" ref="F105" si="194">IF(E105&lt;&gt;"",IF(E105&lt;25,"ปรับปรุง",IF(E105&lt;50,"พอใช้",IF(E105&lt;75,"ดี",IF(E105&lt;101,"ดีมาก")))),"")</f>
        <v/>
      </c>
      <c r="G105" s="60" t="str">
        <f>IF(Data_Individual!J113=0,"",Data_Individual!J113)</f>
        <v/>
      </c>
      <c r="H105" s="122" t="str">
        <f t="shared" ref="H105" si="195">IF(G105&lt;&gt;"",IF(G105&lt;25,"ปรับปรุง",IF(G105&lt;50,"พอใช้",IF(G105&lt;75,"ดี",IF(G105&lt;101,"ดีมาก")))),"")</f>
        <v/>
      </c>
      <c r="I105" s="123" t="str">
        <f>IF(Data_Individual!L113=0,"",Data_Individual!L113)</f>
        <v/>
      </c>
      <c r="J105" s="122" t="str">
        <f t="shared" si="133"/>
        <v/>
      </c>
      <c r="K105" s="113"/>
      <c r="L105" s="54"/>
    </row>
    <row r="106" spans="2:12" s="58" customFormat="1" ht="18.75" customHeight="1" x14ac:dyDescent="0.2">
      <c r="B106" s="61" t="str">
        <f>IF(Data_Individual!D114=0,"",Data_Individual!B114)</f>
        <v/>
      </c>
      <c r="C106" s="109" t="str">
        <f>IF(Data_Individual!E114=0,"",Data_Individual!E114)</f>
        <v/>
      </c>
      <c r="D106" s="61" t="str">
        <f>IF(Data_Individual!F114=0,"",Data_Individual!F114)</f>
        <v>ปกติ</v>
      </c>
      <c r="E106" s="56" t="str">
        <f>IF(Data_Individual!H114=0,"",Data_Individual!H114)</f>
        <v/>
      </c>
      <c r="F106" s="120" t="str">
        <f t="shared" ref="F106" si="196">IF(E106&lt;&gt;"",IF(E106&lt;25,"ปรับปรุง",IF(E106&lt;50,"พอใช้",IF(E106&lt;75,"ดี",IF(E106&lt;101,"ดีมาก")))),"")</f>
        <v/>
      </c>
      <c r="G106" s="56" t="str">
        <f>IF(Data_Individual!J114=0,"",Data_Individual!J114)</f>
        <v/>
      </c>
      <c r="H106" s="120" t="str">
        <f t="shared" ref="H106" si="197">IF(G106&lt;&gt;"",IF(G106&lt;25,"ปรับปรุง",IF(G106&lt;50,"พอใช้",IF(G106&lt;75,"ดี",IF(G106&lt;101,"ดีมาก")))),"")</f>
        <v/>
      </c>
      <c r="I106" s="57" t="str">
        <f>IF(Data_Individual!L114=0,"",Data_Individual!L114)</f>
        <v/>
      </c>
      <c r="J106" s="120" t="str">
        <f t="shared" si="133"/>
        <v/>
      </c>
      <c r="K106" s="110"/>
      <c r="L106" s="54"/>
    </row>
    <row r="107" spans="2:12" s="58" customFormat="1" ht="18.75" customHeight="1" x14ac:dyDescent="0.2">
      <c r="B107" s="62" t="str">
        <f>IF(Data_Individual!D115=0,"",Data_Individual!B115)</f>
        <v/>
      </c>
      <c r="C107" s="107" t="str">
        <f>IF(Data_Individual!E115=0,"",Data_Individual!E115)</f>
        <v/>
      </c>
      <c r="D107" s="62" t="str">
        <f>IF(Data_Individual!F115=0,"",Data_Individual!F115)</f>
        <v>ปกติ</v>
      </c>
      <c r="E107" s="59" t="str">
        <f>IF(Data_Individual!H115=0,"",Data_Individual!H115)</f>
        <v/>
      </c>
      <c r="F107" s="121" t="str">
        <f t="shared" ref="F107" si="198">IF(E107&lt;&gt;"",IF(E107&lt;25,"ปรับปรุง",IF(E107&lt;50,"พอใช้",IF(E107&lt;75,"ดี",IF(E107&lt;101,"ดีมาก")))),"")</f>
        <v/>
      </c>
      <c r="G107" s="59" t="str">
        <f>IF(Data_Individual!J115=0,"",Data_Individual!J115)</f>
        <v/>
      </c>
      <c r="H107" s="121" t="str">
        <f t="shared" ref="H107" si="199">IF(G107&lt;&gt;"",IF(G107&lt;25,"ปรับปรุง",IF(G107&lt;50,"พอใช้",IF(G107&lt;75,"ดี",IF(G107&lt;101,"ดีมาก")))),"")</f>
        <v/>
      </c>
      <c r="I107" s="108" t="str">
        <f>IF(Data_Individual!L115=0,"",Data_Individual!L115)</f>
        <v/>
      </c>
      <c r="J107" s="121" t="str">
        <f t="shared" si="133"/>
        <v/>
      </c>
      <c r="K107" s="111"/>
      <c r="L107" s="54"/>
    </row>
    <row r="108" spans="2:12" s="58" customFormat="1" ht="18.75" customHeight="1" x14ac:dyDescent="0.2">
      <c r="B108" s="62" t="str">
        <f>IF(Data_Individual!D116=0,"",Data_Individual!B116)</f>
        <v/>
      </c>
      <c r="C108" s="107" t="str">
        <f>IF(Data_Individual!E116=0,"",Data_Individual!E116)</f>
        <v/>
      </c>
      <c r="D108" s="62" t="str">
        <f>IF(Data_Individual!F116=0,"",Data_Individual!F116)</f>
        <v>ปกติ</v>
      </c>
      <c r="E108" s="59" t="str">
        <f>IF(Data_Individual!H116=0,"",Data_Individual!H116)</f>
        <v/>
      </c>
      <c r="F108" s="121" t="str">
        <f t="shared" ref="F108" si="200">IF(E108&lt;&gt;"",IF(E108&lt;25,"ปรับปรุง",IF(E108&lt;50,"พอใช้",IF(E108&lt;75,"ดี",IF(E108&lt;101,"ดีมาก")))),"")</f>
        <v/>
      </c>
      <c r="G108" s="59" t="str">
        <f>IF(Data_Individual!J116=0,"",Data_Individual!J116)</f>
        <v/>
      </c>
      <c r="H108" s="121" t="str">
        <f t="shared" ref="H108" si="201">IF(G108&lt;&gt;"",IF(G108&lt;25,"ปรับปรุง",IF(G108&lt;50,"พอใช้",IF(G108&lt;75,"ดี",IF(G108&lt;101,"ดีมาก")))),"")</f>
        <v/>
      </c>
      <c r="I108" s="108" t="str">
        <f>IF(Data_Individual!L116=0,"",Data_Individual!L116)</f>
        <v/>
      </c>
      <c r="J108" s="121" t="str">
        <f t="shared" si="133"/>
        <v/>
      </c>
      <c r="K108" s="111"/>
      <c r="L108" s="54"/>
    </row>
    <row r="109" spans="2:12" s="58" customFormat="1" ht="18.75" customHeight="1" x14ac:dyDescent="0.2">
      <c r="B109" s="62" t="str">
        <f>IF(Data_Individual!D117=0,"",Data_Individual!B117)</f>
        <v/>
      </c>
      <c r="C109" s="107" t="str">
        <f>IF(Data_Individual!E117=0,"",Data_Individual!E117)</f>
        <v/>
      </c>
      <c r="D109" s="62" t="str">
        <f>IF(Data_Individual!F117=0,"",Data_Individual!F117)</f>
        <v>ปกติ</v>
      </c>
      <c r="E109" s="59" t="str">
        <f>IF(Data_Individual!H117=0,"",Data_Individual!H117)</f>
        <v/>
      </c>
      <c r="F109" s="121" t="str">
        <f t="shared" ref="F109" si="202">IF(E109&lt;&gt;"",IF(E109&lt;25,"ปรับปรุง",IF(E109&lt;50,"พอใช้",IF(E109&lt;75,"ดี",IF(E109&lt;101,"ดีมาก")))),"")</f>
        <v/>
      </c>
      <c r="G109" s="59" t="str">
        <f>IF(Data_Individual!J117=0,"",Data_Individual!J117)</f>
        <v/>
      </c>
      <c r="H109" s="121" t="str">
        <f t="shared" ref="H109" si="203">IF(G109&lt;&gt;"",IF(G109&lt;25,"ปรับปรุง",IF(G109&lt;50,"พอใช้",IF(G109&lt;75,"ดี",IF(G109&lt;101,"ดีมาก")))),"")</f>
        <v/>
      </c>
      <c r="I109" s="108" t="str">
        <f>IF(Data_Individual!L117=0,"",Data_Individual!L117)</f>
        <v/>
      </c>
      <c r="J109" s="121" t="str">
        <f t="shared" si="133"/>
        <v/>
      </c>
      <c r="K109" s="111"/>
      <c r="L109" s="54"/>
    </row>
    <row r="110" spans="2:12" s="58" customFormat="1" ht="18.75" customHeight="1" thickBot="1" x14ac:dyDescent="0.25">
      <c r="B110" s="63" t="str">
        <f>IF(Data_Individual!D118=0,"",Data_Individual!B118)</f>
        <v/>
      </c>
      <c r="C110" s="112" t="str">
        <f>IF(Data_Individual!E118=0,"",Data_Individual!E118)</f>
        <v/>
      </c>
      <c r="D110" s="63" t="str">
        <f>IF(Data_Individual!F118=0,"",Data_Individual!F118)</f>
        <v>ปกติ</v>
      </c>
      <c r="E110" s="60" t="str">
        <f>IF(Data_Individual!H118=0,"",Data_Individual!H118)</f>
        <v/>
      </c>
      <c r="F110" s="122" t="str">
        <f t="shared" ref="F110" si="204">IF(E110&lt;&gt;"",IF(E110&lt;25,"ปรับปรุง",IF(E110&lt;50,"พอใช้",IF(E110&lt;75,"ดี",IF(E110&lt;101,"ดีมาก")))),"")</f>
        <v/>
      </c>
      <c r="G110" s="60" t="str">
        <f>IF(Data_Individual!J118=0,"",Data_Individual!J118)</f>
        <v/>
      </c>
      <c r="H110" s="122" t="str">
        <f t="shared" ref="H110" si="205">IF(G110&lt;&gt;"",IF(G110&lt;25,"ปรับปรุง",IF(G110&lt;50,"พอใช้",IF(G110&lt;75,"ดี",IF(G110&lt;101,"ดีมาก")))),"")</f>
        <v/>
      </c>
      <c r="I110" s="123" t="str">
        <f>IF(Data_Individual!L118=0,"",Data_Individual!L118)</f>
        <v/>
      </c>
      <c r="J110" s="122" t="str">
        <f t="shared" si="133"/>
        <v/>
      </c>
      <c r="K110" s="113"/>
      <c r="L110" s="54"/>
    </row>
    <row r="111" spans="2:12" s="58" customFormat="1" ht="18.75" customHeight="1" x14ac:dyDescent="0.2">
      <c r="B111" s="61" t="str">
        <f>IF(Data_Individual!D119=0,"",Data_Individual!B119)</f>
        <v/>
      </c>
      <c r="C111" s="109" t="str">
        <f>IF(Data_Individual!E119=0,"",Data_Individual!E119)</f>
        <v/>
      </c>
      <c r="D111" s="61" t="str">
        <f>IF(Data_Individual!F119=0,"",Data_Individual!F119)</f>
        <v>ปกติ</v>
      </c>
      <c r="E111" s="56" t="str">
        <f>IF(Data_Individual!H119=0,"",Data_Individual!H119)</f>
        <v/>
      </c>
      <c r="F111" s="120" t="str">
        <f t="shared" ref="F111" si="206">IF(E111&lt;&gt;"",IF(E111&lt;25,"ปรับปรุง",IF(E111&lt;50,"พอใช้",IF(E111&lt;75,"ดี",IF(E111&lt;101,"ดีมาก")))),"")</f>
        <v/>
      </c>
      <c r="G111" s="56" t="str">
        <f>IF(Data_Individual!J119=0,"",Data_Individual!J119)</f>
        <v/>
      </c>
      <c r="H111" s="120" t="str">
        <f t="shared" ref="H111" si="207">IF(G111&lt;&gt;"",IF(G111&lt;25,"ปรับปรุง",IF(G111&lt;50,"พอใช้",IF(G111&lt;75,"ดี",IF(G111&lt;101,"ดีมาก")))),"")</f>
        <v/>
      </c>
      <c r="I111" s="57" t="str">
        <f>IF(Data_Individual!L119=0,"",Data_Individual!L119)</f>
        <v/>
      </c>
      <c r="J111" s="120" t="str">
        <f t="shared" si="133"/>
        <v/>
      </c>
      <c r="K111" s="110"/>
      <c r="L111" s="54"/>
    </row>
    <row r="112" spans="2:12" s="58" customFormat="1" ht="18.75" customHeight="1" x14ac:dyDescent="0.2">
      <c r="B112" s="62" t="str">
        <f>IF(Data_Individual!D120=0,"",Data_Individual!B120)</f>
        <v/>
      </c>
      <c r="C112" s="107" t="str">
        <f>IF(Data_Individual!E120=0,"",Data_Individual!E120)</f>
        <v/>
      </c>
      <c r="D112" s="62" t="str">
        <f>IF(Data_Individual!F120=0,"",Data_Individual!F120)</f>
        <v>ปกติ</v>
      </c>
      <c r="E112" s="59" t="str">
        <f>IF(Data_Individual!H120=0,"",Data_Individual!H120)</f>
        <v/>
      </c>
      <c r="F112" s="121" t="str">
        <f t="shared" ref="F112" si="208">IF(E112&lt;&gt;"",IF(E112&lt;25,"ปรับปรุง",IF(E112&lt;50,"พอใช้",IF(E112&lt;75,"ดี",IF(E112&lt;101,"ดีมาก")))),"")</f>
        <v/>
      </c>
      <c r="G112" s="59" t="str">
        <f>IF(Data_Individual!J120=0,"",Data_Individual!J120)</f>
        <v/>
      </c>
      <c r="H112" s="121" t="str">
        <f t="shared" ref="H112" si="209">IF(G112&lt;&gt;"",IF(G112&lt;25,"ปรับปรุง",IF(G112&lt;50,"พอใช้",IF(G112&lt;75,"ดี",IF(G112&lt;101,"ดีมาก")))),"")</f>
        <v/>
      </c>
      <c r="I112" s="108" t="str">
        <f>IF(Data_Individual!L120=0,"",Data_Individual!L120)</f>
        <v/>
      </c>
      <c r="J112" s="121" t="str">
        <f t="shared" si="133"/>
        <v/>
      </c>
      <c r="K112" s="111"/>
      <c r="L112" s="54"/>
    </row>
    <row r="113" spans="2:12" s="58" customFormat="1" ht="18.75" customHeight="1" x14ac:dyDescent="0.2">
      <c r="B113" s="62" t="str">
        <f>IF(Data_Individual!D121=0,"",Data_Individual!B121)</f>
        <v/>
      </c>
      <c r="C113" s="107" t="str">
        <f>IF(Data_Individual!E121=0,"",Data_Individual!E121)</f>
        <v/>
      </c>
      <c r="D113" s="62" t="str">
        <f>IF(Data_Individual!F121=0,"",Data_Individual!F121)</f>
        <v>ปกติ</v>
      </c>
      <c r="E113" s="59" t="str">
        <f>IF(Data_Individual!H121=0,"",Data_Individual!H121)</f>
        <v/>
      </c>
      <c r="F113" s="121" t="str">
        <f t="shared" ref="F113" si="210">IF(E113&lt;&gt;"",IF(E113&lt;25,"ปรับปรุง",IF(E113&lt;50,"พอใช้",IF(E113&lt;75,"ดี",IF(E113&lt;101,"ดีมาก")))),"")</f>
        <v/>
      </c>
      <c r="G113" s="59" t="str">
        <f>IF(Data_Individual!J121=0,"",Data_Individual!J121)</f>
        <v/>
      </c>
      <c r="H113" s="121" t="str">
        <f t="shared" ref="H113" si="211">IF(G113&lt;&gt;"",IF(G113&lt;25,"ปรับปรุง",IF(G113&lt;50,"พอใช้",IF(G113&lt;75,"ดี",IF(G113&lt;101,"ดีมาก")))),"")</f>
        <v/>
      </c>
      <c r="I113" s="108" t="str">
        <f>IF(Data_Individual!L121=0,"",Data_Individual!L121)</f>
        <v/>
      </c>
      <c r="J113" s="121" t="str">
        <f t="shared" si="133"/>
        <v/>
      </c>
      <c r="K113" s="111"/>
      <c r="L113" s="54"/>
    </row>
    <row r="114" spans="2:12" s="58" customFormat="1" ht="18.75" customHeight="1" x14ac:dyDescent="0.2">
      <c r="B114" s="62" t="str">
        <f>IF(Data_Individual!D122=0,"",Data_Individual!B122)</f>
        <v/>
      </c>
      <c r="C114" s="107" t="str">
        <f>IF(Data_Individual!E122=0,"",Data_Individual!E122)</f>
        <v/>
      </c>
      <c r="D114" s="62" t="str">
        <f>IF(Data_Individual!F122=0,"",Data_Individual!F122)</f>
        <v>ปกติ</v>
      </c>
      <c r="E114" s="59" t="str">
        <f>IF(Data_Individual!H122=0,"",Data_Individual!H122)</f>
        <v/>
      </c>
      <c r="F114" s="121" t="str">
        <f t="shared" ref="F114" si="212">IF(E114&lt;&gt;"",IF(E114&lt;25,"ปรับปรุง",IF(E114&lt;50,"พอใช้",IF(E114&lt;75,"ดี",IF(E114&lt;101,"ดีมาก")))),"")</f>
        <v/>
      </c>
      <c r="G114" s="59" t="str">
        <f>IF(Data_Individual!J122=0,"",Data_Individual!J122)</f>
        <v/>
      </c>
      <c r="H114" s="121" t="str">
        <f t="shared" ref="H114" si="213">IF(G114&lt;&gt;"",IF(G114&lt;25,"ปรับปรุง",IF(G114&lt;50,"พอใช้",IF(G114&lt;75,"ดี",IF(G114&lt;101,"ดีมาก")))),"")</f>
        <v/>
      </c>
      <c r="I114" s="108" t="str">
        <f>IF(Data_Individual!L122=0,"",Data_Individual!L122)</f>
        <v/>
      </c>
      <c r="J114" s="121" t="str">
        <f t="shared" si="133"/>
        <v/>
      </c>
      <c r="K114" s="111"/>
      <c r="L114" s="54"/>
    </row>
    <row r="115" spans="2:12" s="58" customFormat="1" ht="18.75" customHeight="1" thickBot="1" x14ac:dyDescent="0.25">
      <c r="B115" s="63" t="str">
        <f>IF(Data_Individual!D123=0,"",Data_Individual!B123)</f>
        <v/>
      </c>
      <c r="C115" s="112" t="str">
        <f>IF(Data_Individual!E123=0,"",Data_Individual!E123)</f>
        <v/>
      </c>
      <c r="D115" s="63" t="str">
        <f>IF(Data_Individual!F123=0,"",Data_Individual!F123)</f>
        <v>ปกติ</v>
      </c>
      <c r="E115" s="60" t="str">
        <f>IF(Data_Individual!H123=0,"",Data_Individual!H123)</f>
        <v/>
      </c>
      <c r="F115" s="122" t="str">
        <f t="shared" ref="F115" si="214">IF(E115&lt;&gt;"",IF(E115&lt;25,"ปรับปรุง",IF(E115&lt;50,"พอใช้",IF(E115&lt;75,"ดี",IF(E115&lt;101,"ดีมาก")))),"")</f>
        <v/>
      </c>
      <c r="G115" s="60" t="str">
        <f>IF(Data_Individual!J123=0,"",Data_Individual!J123)</f>
        <v/>
      </c>
      <c r="H115" s="122" t="str">
        <f t="shared" ref="H115" si="215">IF(G115&lt;&gt;"",IF(G115&lt;25,"ปรับปรุง",IF(G115&lt;50,"พอใช้",IF(G115&lt;75,"ดี",IF(G115&lt;101,"ดีมาก")))),"")</f>
        <v/>
      </c>
      <c r="I115" s="123" t="str">
        <f>IF(Data_Individual!L123=0,"",Data_Individual!L123)</f>
        <v/>
      </c>
      <c r="J115" s="122" t="str">
        <f t="shared" si="133"/>
        <v/>
      </c>
      <c r="K115" s="113"/>
      <c r="L115" s="54"/>
    </row>
    <row r="116" spans="2:12" s="58" customFormat="1" ht="18.75" customHeight="1" x14ac:dyDescent="0.2">
      <c r="B116" s="61" t="str">
        <f>IF(Data_Individual!D124=0,"",Data_Individual!B124)</f>
        <v/>
      </c>
      <c r="C116" s="109" t="str">
        <f>IF(Data_Individual!E124=0,"",Data_Individual!E124)</f>
        <v/>
      </c>
      <c r="D116" s="61" t="str">
        <f>IF(Data_Individual!F124=0,"",Data_Individual!F124)</f>
        <v>ปกติ</v>
      </c>
      <c r="E116" s="56" t="str">
        <f>IF(Data_Individual!H124=0,"",Data_Individual!H124)</f>
        <v/>
      </c>
      <c r="F116" s="120" t="str">
        <f t="shared" ref="F116" si="216">IF(E116&lt;&gt;"",IF(E116&lt;25,"ปรับปรุง",IF(E116&lt;50,"พอใช้",IF(E116&lt;75,"ดี",IF(E116&lt;101,"ดีมาก")))),"")</f>
        <v/>
      </c>
      <c r="G116" s="56" t="str">
        <f>IF(Data_Individual!J124=0,"",Data_Individual!J124)</f>
        <v/>
      </c>
      <c r="H116" s="120" t="str">
        <f t="shared" ref="H116" si="217">IF(G116&lt;&gt;"",IF(G116&lt;25,"ปรับปรุง",IF(G116&lt;50,"พอใช้",IF(G116&lt;75,"ดี",IF(G116&lt;101,"ดีมาก")))),"")</f>
        <v/>
      </c>
      <c r="I116" s="57" t="str">
        <f>IF(Data_Individual!L124=0,"",Data_Individual!L124)</f>
        <v/>
      </c>
      <c r="J116" s="120" t="str">
        <f t="shared" si="133"/>
        <v/>
      </c>
      <c r="K116" s="110"/>
      <c r="L116" s="54"/>
    </row>
    <row r="117" spans="2:12" s="58" customFormat="1" ht="18.75" customHeight="1" x14ac:dyDescent="0.2">
      <c r="B117" s="62" t="str">
        <f>IF(Data_Individual!D125=0,"",Data_Individual!B125)</f>
        <v/>
      </c>
      <c r="C117" s="107" t="str">
        <f>IF(Data_Individual!E125=0,"",Data_Individual!E125)</f>
        <v/>
      </c>
      <c r="D117" s="62" t="str">
        <f>IF(Data_Individual!F125=0,"",Data_Individual!F125)</f>
        <v>ปกติ</v>
      </c>
      <c r="E117" s="59" t="str">
        <f>IF(Data_Individual!H125=0,"",Data_Individual!H125)</f>
        <v/>
      </c>
      <c r="F117" s="121" t="str">
        <f t="shared" ref="F117" si="218">IF(E117&lt;&gt;"",IF(E117&lt;25,"ปรับปรุง",IF(E117&lt;50,"พอใช้",IF(E117&lt;75,"ดี",IF(E117&lt;101,"ดีมาก")))),"")</f>
        <v/>
      </c>
      <c r="G117" s="59" t="str">
        <f>IF(Data_Individual!J125=0,"",Data_Individual!J125)</f>
        <v/>
      </c>
      <c r="H117" s="121" t="str">
        <f t="shared" ref="H117" si="219">IF(G117&lt;&gt;"",IF(G117&lt;25,"ปรับปรุง",IF(G117&lt;50,"พอใช้",IF(G117&lt;75,"ดี",IF(G117&lt;101,"ดีมาก")))),"")</f>
        <v/>
      </c>
      <c r="I117" s="108" t="str">
        <f>IF(Data_Individual!L125=0,"",Data_Individual!L125)</f>
        <v/>
      </c>
      <c r="J117" s="121" t="str">
        <f t="shared" si="133"/>
        <v/>
      </c>
      <c r="K117" s="111"/>
      <c r="L117" s="54"/>
    </row>
    <row r="118" spans="2:12" s="58" customFormat="1" ht="18.75" customHeight="1" x14ac:dyDescent="0.2">
      <c r="B118" s="62" t="str">
        <f>IF(Data_Individual!D126=0,"",Data_Individual!B126)</f>
        <v/>
      </c>
      <c r="C118" s="107" t="str">
        <f>IF(Data_Individual!E126=0,"",Data_Individual!E126)</f>
        <v/>
      </c>
      <c r="D118" s="62" t="str">
        <f>IF(Data_Individual!F126=0,"",Data_Individual!F126)</f>
        <v>ปกติ</v>
      </c>
      <c r="E118" s="59" t="str">
        <f>IF(Data_Individual!H126=0,"",Data_Individual!H126)</f>
        <v/>
      </c>
      <c r="F118" s="121" t="str">
        <f t="shared" ref="F118" si="220">IF(E118&lt;&gt;"",IF(E118&lt;25,"ปรับปรุง",IF(E118&lt;50,"พอใช้",IF(E118&lt;75,"ดี",IF(E118&lt;101,"ดีมาก")))),"")</f>
        <v/>
      </c>
      <c r="G118" s="59" t="str">
        <f>IF(Data_Individual!J126=0,"",Data_Individual!J126)</f>
        <v/>
      </c>
      <c r="H118" s="121" t="str">
        <f t="shared" ref="H118" si="221">IF(G118&lt;&gt;"",IF(G118&lt;25,"ปรับปรุง",IF(G118&lt;50,"พอใช้",IF(G118&lt;75,"ดี",IF(G118&lt;101,"ดีมาก")))),"")</f>
        <v/>
      </c>
      <c r="I118" s="108" t="str">
        <f>IF(Data_Individual!L126=0,"",Data_Individual!L126)</f>
        <v/>
      </c>
      <c r="J118" s="121" t="str">
        <f t="shared" si="133"/>
        <v/>
      </c>
      <c r="K118" s="111"/>
      <c r="L118" s="54"/>
    </row>
    <row r="119" spans="2:12" s="58" customFormat="1" ht="18.75" customHeight="1" x14ac:dyDescent="0.2">
      <c r="B119" s="62" t="str">
        <f>IF(Data_Individual!D127=0,"",Data_Individual!B127)</f>
        <v/>
      </c>
      <c r="C119" s="107" t="str">
        <f>IF(Data_Individual!E127=0,"",Data_Individual!E127)</f>
        <v/>
      </c>
      <c r="D119" s="62" t="str">
        <f>IF(Data_Individual!F127=0,"",Data_Individual!F127)</f>
        <v>ปกติ</v>
      </c>
      <c r="E119" s="59" t="str">
        <f>IF(Data_Individual!H127=0,"",Data_Individual!H127)</f>
        <v/>
      </c>
      <c r="F119" s="121" t="str">
        <f t="shared" ref="F119" si="222">IF(E119&lt;&gt;"",IF(E119&lt;25,"ปรับปรุง",IF(E119&lt;50,"พอใช้",IF(E119&lt;75,"ดี",IF(E119&lt;101,"ดีมาก")))),"")</f>
        <v/>
      </c>
      <c r="G119" s="59" t="str">
        <f>IF(Data_Individual!J127=0,"",Data_Individual!J127)</f>
        <v/>
      </c>
      <c r="H119" s="121" t="str">
        <f t="shared" ref="H119" si="223">IF(G119&lt;&gt;"",IF(G119&lt;25,"ปรับปรุง",IF(G119&lt;50,"พอใช้",IF(G119&lt;75,"ดี",IF(G119&lt;101,"ดีมาก")))),"")</f>
        <v/>
      </c>
      <c r="I119" s="108" t="str">
        <f>IF(Data_Individual!L127=0,"",Data_Individual!L127)</f>
        <v/>
      </c>
      <c r="J119" s="121" t="str">
        <f t="shared" si="133"/>
        <v/>
      </c>
      <c r="K119" s="111"/>
      <c r="L119" s="54"/>
    </row>
    <row r="120" spans="2:12" s="58" customFormat="1" ht="18.75" customHeight="1" thickBot="1" x14ac:dyDescent="0.25">
      <c r="B120" s="63" t="str">
        <f>IF(Data_Individual!D128=0,"",Data_Individual!B128)</f>
        <v/>
      </c>
      <c r="C120" s="112" t="str">
        <f>IF(Data_Individual!E128=0,"",Data_Individual!E128)</f>
        <v/>
      </c>
      <c r="D120" s="63" t="str">
        <f>IF(Data_Individual!F128=0,"",Data_Individual!F128)</f>
        <v>พิเศษ</v>
      </c>
      <c r="E120" s="60" t="str">
        <f>IF(Data_Individual!H128=0,"",Data_Individual!H128)</f>
        <v/>
      </c>
      <c r="F120" s="122" t="str">
        <f t="shared" ref="F120" si="224">IF(E120&lt;&gt;"",IF(E120&lt;25,"ปรับปรุง",IF(E120&lt;50,"พอใช้",IF(E120&lt;75,"ดี",IF(E120&lt;101,"ดีมาก")))),"")</f>
        <v/>
      </c>
      <c r="G120" s="60" t="str">
        <f>IF(Data_Individual!J128=0,"",Data_Individual!J128)</f>
        <v/>
      </c>
      <c r="H120" s="122" t="str">
        <f t="shared" ref="H120" si="225">IF(G120&lt;&gt;"",IF(G120&lt;25,"ปรับปรุง",IF(G120&lt;50,"พอใช้",IF(G120&lt;75,"ดี",IF(G120&lt;101,"ดีมาก")))),"")</f>
        <v/>
      </c>
      <c r="I120" s="123" t="str">
        <f>IF(Data_Individual!L128=0,"",Data_Individual!L128)</f>
        <v/>
      </c>
      <c r="J120" s="122" t="str">
        <f t="shared" si="133"/>
        <v/>
      </c>
      <c r="K120" s="113"/>
      <c r="L120" s="54"/>
    </row>
    <row r="121" spans="2:12" s="58" customFormat="1" ht="18.75" customHeight="1" x14ac:dyDescent="0.2">
      <c r="B121" s="61" t="str">
        <f>IF(Data_Individual!D129=0,"",Data_Individual!B129)</f>
        <v/>
      </c>
      <c r="C121" s="109" t="str">
        <f>IF(Data_Individual!E129=0,"",Data_Individual!E129)</f>
        <v/>
      </c>
      <c r="D121" s="61" t="str">
        <f>IF(Data_Individual!F129=0,"",Data_Individual!F129)</f>
        <v>พิเศษ</v>
      </c>
      <c r="E121" s="56" t="str">
        <f>IF(Data_Individual!H129=0,"",Data_Individual!H129)</f>
        <v/>
      </c>
      <c r="F121" s="120" t="str">
        <f t="shared" ref="F121" si="226">IF(E121&lt;&gt;"",IF(E121&lt;25,"ปรับปรุง",IF(E121&lt;50,"พอใช้",IF(E121&lt;75,"ดี",IF(E121&lt;101,"ดีมาก")))),"")</f>
        <v/>
      </c>
      <c r="G121" s="56" t="str">
        <f>IF(Data_Individual!J129=0,"",Data_Individual!J129)</f>
        <v/>
      </c>
      <c r="H121" s="120" t="str">
        <f t="shared" ref="H121" si="227">IF(G121&lt;&gt;"",IF(G121&lt;25,"ปรับปรุง",IF(G121&lt;50,"พอใช้",IF(G121&lt;75,"ดี",IF(G121&lt;101,"ดีมาก")))),"")</f>
        <v/>
      </c>
      <c r="I121" s="57" t="str">
        <f>IF(Data_Individual!L129=0,"",Data_Individual!L129)</f>
        <v/>
      </c>
      <c r="J121" s="120" t="str">
        <f t="shared" si="133"/>
        <v/>
      </c>
      <c r="K121" s="110"/>
      <c r="L121" s="54"/>
    </row>
    <row r="122" spans="2:12" s="58" customFormat="1" ht="18.75" customHeight="1" x14ac:dyDescent="0.2">
      <c r="B122" s="62" t="str">
        <f>IF(Data_Individual!D130=0,"",Data_Individual!B130)</f>
        <v/>
      </c>
      <c r="C122" s="107" t="str">
        <f>IF(Data_Individual!E130=0,"",Data_Individual!E130)</f>
        <v/>
      </c>
      <c r="D122" s="62" t="str">
        <f>IF(Data_Individual!F130=0,"",Data_Individual!F130)</f>
        <v/>
      </c>
      <c r="E122" s="59" t="str">
        <f>IF(Data_Individual!H130=0,"",Data_Individual!H130)</f>
        <v/>
      </c>
      <c r="F122" s="121" t="str">
        <f t="shared" ref="F122" si="228">IF(E122&lt;&gt;"",IF(E122&lt;25,"ปรับปรุง",IF(E122&lt;50,"พอใช้",IF(E122&lt;75,"ดี",IF(E122&lt;101,"ดีมาก")))),"")</f>
        <v/>
      </c>
      <c r="G122" s="59" t="str">
        <f>IF(Data_Individual!J130=0,"",Data_Individual!J130)</f>
        <v/>
      </c>
      <c r="H122" s="121" t="str">
        <f t="shared" ref="H122" si="229">IF(G122&lt;&gt;"",IF(G122&lt;25,"ปรับปรุง",IF(G122&lt;50,"พอใช้",IF(G122&lt;75,"ดี",IF(G122&lt;101,"ดีมาก")))),"")</f>
        <v/>
      </c>
      <c r="I122" s="108" t="str">
        <f>IF(Data_Individual!L130=0,"",Data_Individual!L130)</f>
        <v/>
      </c>
      <c r="J122" s="121" t="str">
        <f t="shared" si="133"/>
        <v/>
      </c>
      <c r="K122" s="111"/>
      <c r="L122" s="54"/>
    </row>
    <row r="123" spans="2:12" s="58" customFormat="1" ht="18.75" customHeight="1" x14ac:dyDescent="0.2">
      <c r="B123" s="62" t="str">
        <f>IF(Data_Individual!D131=0,"",Data_Individual!B131)</f>
        <v/>
      </c>
      <c r="C123" s="107" t="str">
        <f>IF(Data_Individual!E131=0,"",Data_Individual!E131)</f>
        <v/>
      </c>
      <c r="D123" s="62" t="str">
        <f>IF(Data_Individual!F131=0,"",Data_Individual!F131)</f>
        <v/>
      </c>
      <c r="E123" s="59" t="str">
        <f>IF(Data_Individual!H131=0,"",Data_Individual!H131)</f>
        <v/>
      </c>
      <c r="F123" s="121" t="str">
        <f t="shared" ref="F123" si="230">IF(E123&lt;&gt;"",IF(E123&lt;25,"ปรับปรุง",IF(E123&lt;50,"พอใช้",IF(E123&lt;75,"ดี",IF(E123&lt;101,"ดีมาก")))),"")</f>
        <v/>
      </c>
      <c r="G123" s="59" t="str">
        <f>IF(Data_Individual!J131=0,"",Data_Individual!J131)</f>
        <v/>
      </c>
      <c r="H123" s="121" t="str">
        <f t="shared" ref="H123" si="231">IF(G123&lt;&gt;"",IF(G123&lt;25,"ปรับปรุง",IF(G123&lt;50,"พอใช้",IF(G123&lt;75,"ดี",IF(G123&lt;101,"ดีมาก")))),"")</f>
        <v/>
      </c>
      <c r="I123" s="108" t="str">
        <f>IF(Data_Individual!L131=0,"",Data_Individual!L131)</f>
        <v/>
      </c>
      <c r="J123" s="121" t="str">
        <f t="shared" si="133"/>
        <v/>
      </c>
      <c r="K123" s="111"/>
      <c r="L123" s="54"/>
    </row>
    <row r="124" spans="2:12" s="58" customFormat="1" ht="18.75" customHeight="1" x14ac:dyDescent="0.2">
      <c r="B124" s="62" t="str">
        <f>IF(Data_Individual!D132=0,"",Data_Individual!B132)</f>
        <v/>
      </c>
      <c r="C124" s="107" t="str">
        <f>IF(Data_Individual!E132=0,"",Data_Individual!E132)</f>
        <v/>
      </c>
      <c r="D124" s="62" t="str">
        <f>IF(Data_Individual!F132=0,"",Data_Individual!F132)</f>
        <v/>
      </c>
      <c r="E124" s="59" t="str">
        <f>IF(Data_Individual!H132=0,"",Data_Individual!H132)</f>
        <v/>
      </c>
      <c r="F124" s="121" t="str">
        <f t="shared" ref="F124" si="232">IF(E124&lt;&gt;"",IF(E124&lt;25,"ปรับปรุง",IF(E124&lt;50,"พอใช้",IF(E124&lt;75,"ดี",IF(E124&lt;101,"ดีมาก")))),"")</f>
        <v/>
      </c>
      <c r="G124" s="59" t="str">
        <f>IF(Data_Individual!J132=0,"",Data_Individual!J132)</f>
        <v/>
      </c>
      <c r="H124" s="121" t="str">
        <f t="shared" ref="H124" si="233">IF(G124&lt;&gt;"",IF(G124&lt;25,"ปรับปรุง",IF(G124&lt;50,"พอใช้",IF(G124&lt;75,"ดี",IF(G124&lt;101,"ดีมาก")))),"")</f>
        <v/>
      </c>
      <c r="I124" s="108" t="str">
        <f>IF(Data_Individual!L132=0,"",Data_Individual!L132)</f>
        <v/>
      </c>
      <c r="J124" s="121" t="str">
        <f t="shared" si="133"/>
        <v/>
      </c>
      <c r="K124" s="111"/>
      <c r="L124" s="54"/>
    </row>
    <row r="125" spans="2:12" s="58" customFormat="1" ht="18.75" customHeight="1" thickBot="1" x14ac:dyDescent="0.25">
      <c r="B125" s="63" t="str">
        <f>IF(Data_Individual!D133=0,"",Data_Individual!B133)</f>
        <v/>
      </c>
      <c r="C125" s="112" t="str">
        <f>IF(Data_Individual!E133=0,"",Data_Individual!E133)</f>
        <v/>
      </c>
      <c r="D125" s="63" t="str">
        <f>IF(Data_Individual!F133=0,"",Data_Individual!F133)</f>
        <v/>
      </c>
      <c r="E125" s="60" t="str">
        <f>IF(Data_Individual!H133=0,"",Data_Individual!H133)</f>
        <v/>
      </c>
      <c r="F125" s="122" t="str">
        <f t="shared" ref="F125" si="234">IF(E125&lt;&gt;"",IF(E125&lt;25,"ปรับปรุง",IF(E125&lt;50,"พอใช้",IF(E125&lt;75,"ดี",IF(E125&lt;101,"ดีมาก")))),"")</f>
        <v/>
      </c>
      <c r="G125" s="60" t="str">
        <f>IF(Data_Individual!J133=0,"",Data_Individual!J133)</f>
        <v/>
      </c>
      <c r="H125" s="122" t="str">
        <f t="shared" ref="H125" si="235">IF(G125&lt;&gt;"",IF(G125&lt;25,"ปรับปรุง",IF(G125&lt;50,"พอใช้",IF(G125&lt;75,"ดี",IF(G125&lt;101,"ดีมาก")))),"")</f>
        <v/>
      </c>
      <c r="I125" s="123" t="str">
        <f>IF(Data_Individual!L133=0,"",Data_Individual!L133)</f>
        <v/>
      </c>
      <c r="J125" s="122" t="str">
        <f t="shared" si="133"/>
        <v/>
      </c>
      <c r="K125" s="113"/>
      <c r="L125" s="54"/>
    </row>
    <row r="126" spans="2:12" ht="8.25" customHeight="1" x14ac:dyDescent="0.55000000000000004"/>
    <row r="127" spans="2:12" ht="21" customHeight="1" thickBot="1" x14ac:dyDescent="0.6">
      <c r="D127" s="348" t="s">
        <v>157</v>
      </c>
      <c r="E127" s="348"/>
      <c r="F127" s="348"/>
      <c r="G127" s="348"/>
      <c r="H127" s="348"/>
      <c r="I127" s="348"/>
      <c r="J127" s="348"/>
      <c r="K127" s="348"/>
    </row>
    <row r="128" spans="2:12" s="131" customFormat="1" ht="46.5" customHeight="1" thickBot="1" x14ac:dyDescent="0.6">
      <c r="B128" s="128"/>
      <c r="C128" s="128"/>
      <c r="D128" s="233"/>
      <c r="E128" s="176" t="s">
        <v>140</v>
      </c>
      <c r="F128" s="179" t="s">
        <v>140</v>
      </c>
      <c r="G128" s="126" t="s">
        <v>141</v>
      </c>
      <c r="H128" s="178" t="s">
        <v>141</v>
      </c>
      <c r="I128" s="151" t="s">
        <v>111</v>
      </c>
      <c r="J128" s="181" t="s">
        <v>111</v>
      </c>
      <c r="K128" s="129"/>
      <c r="L128" s="130"/>
    </row>
    <row r="129" spans="2:12" ht="21" customHeight="1" x14ac:dyDescent="0.55000000000000004">
      <c r="D129" s="64"/>
      <c r="E129" s="137" t="s">
        <v>46</v>
      </c>
      <c r="F129" s="235">
        <f>COUNTIF('Link Data'!F6:F125,"ดีมาก")</f>
        <v>0</v>
      </c>
      <c r="G129" s="137" t="s">
        <v>46</v>
      </c>
      <c r="H129" s="236">
        <f>COUNTIF('Link Data'!H6:H125,"ดีมาก")</f>
        <v>0</v>
      </c>
      <c r="I129" s="137" t="s">
        <v>46</v>
      </c>
      <c r="J129" s="235">
        <f>COUNTIF('Link Data'!J6:J125,"ดีมาก")</f>
        <v>0</v>
      </c>
    </row>
    <row r="130" spans="2:12" ht="21" customHeight="1" x14ac:dyDescent="0.55000000000000004">
      <c r="D130" s="64"/>
      <c r="E130" s="115" t="s">
        <v>4</v>
      </c>
      <c r="F130" s="237">
        <f>COUNTIF('Link Data'!F6:F125,"ดี")</f>
        <v>0</v>
      </c>
      <c r="G130" s="115" t="s">
        <v>4</v>
      </c>
      <c r="H130" s="238">
        <f>COUNTIF('Link Data'!H6:H125,"ดี")</f>
        <v>0</v>
      </c>
      <c r="I130" s="115" t="s">
        <v>4</v>
      </c>
      <c r="J130" s="237">
        <f>COUNTIF('Link Data'!J6:J125,"ดี")</f>
        <v>0</v>
      </c>
    </row>
    <row r="131" spans="2:12" ht="21" customHeight="1" x14ac:dyDescent="0.55000000000000004">
      <c r="D131" s="64"/>
      <c r="E131" s="115" t="s">
        <v>3</v>
      </c>
      <c r="F131" s="237">
        <f>COUNTIF('Link Data'!F6:F125,"พอใช้")</f>
        <v>0</v>
      </c>
      <c r="G131" s="115" t="s">
        <v>3</v>
      </c>
      <c r="H131" s="238">
        <f>COUNTIF('Link Data'!H6:H125,"พอใช้")</f>
        <v>0</v>
      </c>
      <c r="I131" s="115" t="s">
        <v>3</v>
      </c>
      <c r="J131" s="237">
        <f>COUNTIF('Link Data'!J6:J125,"พอใช้")</f>
        <v>0</v>
      </c>
    </row>
    <row r="132" spans="2:12" ht="21" customHeight="1" thickBot="1" x14ac:dyDescent="0.6">
      <c r="D132" s="64"/>
      <c r="E132" s="234" t="s">
        <v>2</v>
      </c>
      <c r="F132" s="114">
        <f>COUNTIF('Link Data'!F6:F125,"ปรับปรุง")</f>
        <v>0</v>
      </c>
      <c r="G132" s="234" t="s">
        <v>2</v>
      </c>
      <c r="H132" s="117">
        <f>COUNTIF('Link Data'!H6:H125,"ปรับปรุง")</f>
        <v>0</v>
      </c>
      <c r="I132" s="234" t="s">
        <v>2</v>
      </c>
      <c r="J132" s="114">
        <f>COUNTIF('Link Data'!J6:J125,"ปรับปรุง")</f>
        <v>0</v>
      </c>
    </row>
    <row r="133" spans="2:12" s="119" customFormat="1" ht="21" customHeight="1" thickBot="1" x14ac:dyDescent="0.6">
      <c r="B133" s="66"/>
      <c r="C133" s="66"/>
      <c r="D133" s="118"/>
      <c r="E133" s="239" t="s">
        <v>138</v>
      </c>
      <c r="F133" s="240">
        <f>SUM(F129:F132)</f>
        <v>0</v>
      </c>
      <c r="G133" s="239" t="s">
        <v>138</v>
      </c>
      <c r="H133" s="240">
        <f>SUM(H129:H132)</f>
        <v>0</v>
      </c>
      <c r="I133" s="241" t="s">
        <v>138</v>
      </c>
      <c r="J133" s="240">
        <f>SUM(J129:J132)</f>
        <v>0</v>
      </c>
      <c r="K133" s="67"/>
      <c r="L133" s="74"/>
    </row>
    <row r="134" spans="2:12" ht="11.25" customHeight="1" x14ac:dyDescent="0.55000000000000004"/>
    <row r="135" spans="2:12" ht="21" customHeight="1" thickBot="1" x14ac:dyDescent="0.6">
      <c r="D135" s="348" t="s">
        <v>158</v>
      </c>
      <c r="E135" s="348"/>
      <c r="F135" s="348"/>
      <c r="G135" s="348"/>
      <c r="H135" s="348"/>
      <c r="I135" s="348"/>
      <c r="J135" s="348"/>
      <c r="K135" s="348"/>
    </row>
    <row r="136" spans="2:12" ht="46.5" customHeight="1" thickBot="1" x14ac:dyDescent="0.6">
      <c r="D136" s="118"/>
      <c r="E136" s="155" t="s">
        <v>140</v>
      </c>
      <c r="F136" s="157" t="s">
        <v>140</v>
      </c>
      <c r="G136" s="133" t="s">
        <v>141</v>
      </c>
      <c r="H136" s="134" t="s">
        <v>141</v>
      </c>
      <c r="I136" s="124" t="s">
        <v>111</v>
      </c>
      <c r="J136" s="132" t="s">
        <v>111</v>
      </c>
    </row>
    <row r="137" spans="2:12" ht="21" customHeight="1" x14ac:dyDescent="0.55000000000000004">
      <c r="E137" s="137" t="s">
        <v>46</v>
      </c>
      <c r="F137" s="138" t="e">
        <f>F129*100/F$133</f>
        <v>#DIV/0!</v>
      </c>
      <c r="G137" s="137" t="s">
        <v>46</v>
      </c>
      <c r="H137" s="138" t="e">
        <f>H129*100/H$133</f>
        <v>#DIV/0!</v>
      </c>
      <c r="I137" s="137" t="s">
        <v>46</v>
      </c>
      <c r="J137" s="138" t="e">
        <f>J129*100/J$133</f>
        <v>#DIV/0!</v>
      </c>
    </row>
    <row r="138" spans="2:12" ht="21" customHeight="1" x14ac:dyDescent="0.55000000000000004">
      <c r="E138" s="115" t="s">
        <v>4</v>
      </c>
      <c r="F138" s="135" t="e">
        <f t="shared" ref="F138:H141" si="236">F130*100/F$133</f>
        <v>#DIV/0!</v>
      </c>
      <c r="G138" s="115" t="s">
        <v>4</v>
      </c>
      <c r="H138" s="135" t="e">
        <f t="shared" si="236"/>
        <v>#DIV/0!</v>
      </c>
      <c r="I138" s="115" t="s">
        <v>4</v>
      </c>
      <c r="J138" s="135" t="e">
        <f t="shared" ref="J138" si="237">J130*100/J$133</f>
        <v>#DIV/0!</v>
      </c>
    </row>
    <row r="139" spans="2:12" ht="21" customHeight="1" x14ac:dyDescent="0.55000000000000004">
      <c r="E139" s="115" t="s">
        <v>3</v>
      </c>
      <c r="F139" s="135" t="e">
        <f t="shared" si="236"/>
        <v>#DIV/0!</v>
      </c>
      <c r="G139" s="115" t="s">
        <v>3</v>
      </c>
      <c r="H139" s="135" t="e">
        <f t="shared" si="236"/>
        <v>#DIV/0!</v>
      </c>
      <c r="I139" s="115" t="s">
        <v>3</v>
      </c>
      <c r="J139" s="135" t="e">
        <f t="shared" ref="J139" si="238">J131*100/J$133</f>
        <v>#DIV/0!</v>
      </c>
    </row>
    <row r="140" spans="2:12" ht="21" customHeight="1" thickBot="1" x14ac:dyDescent="0.6">
      <c r="E140" s="116" t="s">
        <v>2</v>
      </c>
      <c r="F140" s="136" t="e">
        <f t="shared" si="236"/>
        <v>#DIV/0!</v>
      </c>
      <c r="G140" s="116" t="s">
        <v>2</v>
      </c>
      <c r="H140" s="136" t="e">
        <f t="shared" si="236"/>
        <v>#DIV/0!</v>
      </c>
      <c r="I140" s="116" t="s">
        <v>2</v>
      </c>
      <c r="J140" s="136" t="e">
        <f t="shared" ref="J140" si="239">J132*100/J$133</f>
        <v>#DIV/0!</v>
      </c>
    </row>
    <row r="141" spans="2:12" ht="21" customHeight="1" thickBot="1" x14ac:dyDescent="0.6">
      <c r="E141" s="177" t="s">
        <v>138</v>
      </c>
      <c r="F141" s="180" t="e">
        <f t="shared" si="236"/>
        <v>#DIV/0!</v>
      </c>
      <c r="G141" s="177" t="s">
        <v>138</v>
      </c>
      <c r="H141" s="180" t="e">
        <f t="shared" si="236"/>
        <v>#DIV/0!</v>
      </c>
      <c r="I141" s="177" t="s">
        <v>138</v>
      </c>
      <c r="J141" s="180" t="e">
        <f t="shared" ref="J141" si="240">J133*100/J$133</f>
        <v>#DIV/0!</v>
      </c>
    </row>
  </sheetData>
  <mergeCells count="11">
    <mergeCell ref="D127:K127"/>
    <mergeCell ref="D135:K135"/>
    <mergeCell ref="B3:E3"/>
    <mergeCell ref="F3:K3"/>
    <mergeCell ref="B1:K1"/>
    <mergeCell ref="B2:K2"/>
    <mergeCell ref="B4:B5"/>
    <mergeCell ref="C4:C5"/>
    <mergeCell ref="K4:K5"/>
    <mergeCell ref="D4:D5"/>
    <mergeCell ref="E4:J4"/>
  </mergeCells>
  <conditionalFormatting sqref="F6:F10">
    <cfRule type="cellIs" dxfId="167" priority="361" operator="equal">
      <formula>"ดีมาก"</formula>
    </cfRule>
  </conditionalFormatting>
  <conditionalFormatting sqref="F6:F10">
    <cfRule type="cellIs" dxfId="166" priority="362" operator="equal">
      <formula>"ดี"</formula>
    </cfRule>
  </conditionalFormatting>
  <conditionalFormatting sqref="F6:F10">
    <cfRule type="cellIs" dxfId="165" priority="363" operator="equal">
      <formula>"พอใช้"</formula>
    </cfRule>
    <cfRule type="cellIs" dxfId="164" priority="364" operator="equal">
      <formula>"ปรับปรุง"</formula>
    </cfRule>
  </conditionalFormatting>
  <conditionalFormatting sqref="H11:H125">
    <cfRule type="cellIs" dxfId="163" priority="189" operator="equal">
      <formula>"ดีมาก"</formula>
    </cfRule>
  </conditionalFormatting>
  <conditionalFormatting sqref="H11:H125">
    <cfRule type="cellIs" dxfId="162" priority="190" operator="equal">
      <formula>"ดี"</formula>
    </cfRule>
  </conditionalFormatting>
  <conditionalFormatting sqref="J11:J125">
    <cfRule type="cellIs" dxfId="161" priority="185" operator="equal">
      <formula>"ดีมาก"</formula>
    </cfRule>
  </conditionalFormatting>
  <conditionalFormatting sqref="J11:J125">
    <cfRule type="cellIs" dxfId="160" priority="186" operator="equal">
      <formula>"ดี"</formula>
    </cfRule>
  </conditionalFormatting>
  <conditionalFormatting sqref="H6:H10">
    <cfRule type="cellIs" dxfId="159" priority="201" operator="equal">
      <formula>"ดีมาก"</formula>
    </cfRule>
  </conditionalFormatting>
  <conditionalFormatting sqref="H6:H10">
    <cfRule type="cellIs" dxfId="158" priority="202" operator="equal">
      <formula>"ดี"</formula>
    </cfRule>
  </conditionalFormatting>
  <conditionalFormatting sqref="H6:H10">
    <cfRule type="cellIs" dxfId="157" priority="203" operator="equal">
      <formula>"พอใช้"</formula>
    </cfRule>
    <cfRule type="cellIs" dxfId="156" priority="204" operator="equal">
      <formula>"ปรับปรุง"</formula>
    </cfRule>
  </conditionalFormatting>
  <conditionalFormatting sqref="J6:J10">
    <cfRule type="cellIs" dxfId="155" priority="197" operator="equal">
      <formula>"ดีมาก"</formula>
    </cfRule>
  </conditionalFormatting>
  <conditionalFormatting sqref="J6:J10">
    <cfRule type="cellIs" dxfId="154" priority="198" operator="equal">
      <formula>"ดี"</formula>
    </cfRule>
  </conditionalFormatting>
  <conditionalFormatting sqref="J6:J10">
    <cfRule type="cellIs" dxfId="153" priority="199" operator="equal">
      <formula>"พอใช้"</formula>
    </cfRule>
    <cfRule type="cellIs" dxfId="152" priority="200" operator="equal">
      <formula>"ปรับปรุง"</formula>
    </cfRule>
  </conditionalFormatting>
  <conditionalFormatting sqref="F11:F125">
    <cfRule type="cellIs" dxfId="151" priority="193" operator="equal">
      <formula>"ดีมาก"</formula>
    </cfRule>
  </conditionalFormatting>
  <conditionalFormatting sqref="F11:F125">
    <cfRule type="cellIs" dxfId="150" priority="194" operator="equal">
      <formula>"ดี"</formula>
    </cfRule>
  </conditionalFormatting>
  <conditionalFormatting sqref="F11:F125">
    <cfRule type="cellIs" dxfId="149" priority="195" operator="equal">
      <formula>"พอใช้"</formula>
    </cfRule>
    <cfRule type="cellIs" dxfId="148" priority="196" operator="equal">
      <formula>"ปรับปรุง"</formula>
    </cfRule>
  </conditionalFormatting>
  <conditionalFormatting sqref="H11:H125">
    <cfRule type="cellIs" dxfId="147" priority="191" operator="equal">
      <formula>"พอใช้"</formula>
    </cfRule>
    <cfRule type="cellIs" dxfId="146" priority="192" operator="equal">
      <formula>"ปรับปรุง"</formula>
    </cfRule>
  </conditionalFormatting>
  <conditionalFormatting sqref="J11:J125">
    <cfRule type="cellIs" dxfId="145" priority="187" operator="equal">
      <formula>"พอใช้"</formula>
    </cfRule>
    <cfRule type="cellIs" dxfId="144" priority="188" operator="equal">
      <formula>"ปรับปรุง"</formula>
    </cfRule>
  </conditionalFormatting>
  <conditionalFormatting sqref="E130">
    <cfRule type="cellIs" dxfId="143" priority="117" operator="equal">
      <formula>"ดีมาก"</formula>
    </cfRule>
  </conditionalFormatting>
  <conditionalFormatting sqref="E130">
    <cfRule type="cellIs" dxfId="142" priority="118" operator="equal">
      <formula>"ดี"</formula>
    </cfRule>
  </conditionalFormatting>
  <conditionalFormatting sqref="E130">
    <cfRule type="cellIs" dxfId="141" priority="119" operator="equal">
      <formula>"พอใช้"</formula>
    </cfRule>
    <cfRule type="cellIs" dxfId="140" priority="120" operator="equal">
      <formula>"ปรับปรุง"</formula>
    </cfRule>
  </conditionalFormatting>
  <conditionalFormatting sqref="E132">
    <cfRule type="cellIs" dxfId="139" priority="113" operator="equal">
      <formula>"ดีมาก"</formula>
    </cfRule>
  </conditionalFormatting>
  <conditionalFormatting sqref="E132">
    <cfRule type="cellIs" dxfId="138" priority="114" operator="equal">
      <formula>"ดี"</formula>
    </cfRule>
  </conditionalFormatting>
  <conditionalFormatting sqref="E132">
    <cfRule type="cellIs" dxfId="137" priority="115" operator="equal">
      <formula>"พอใช้"</formula>
    </cfRule>
    <cfRule type="cellIs" dxfId="136" priority="116" operator="equal">
      <formula>"ปรับปรุง"</formula>
    </cfRule>
  </conditionalFormatting>
  <conditionalFormatting sqref="G129">
    <cfRule type="cellIs" dxfId="135" priority="54" operator="equal">
      <formula>"ดี"</formula>
    </cfRule>
  </conditionalFormatting>
  <conditionalFormatting sqref="G130">
    <cfRule type="cellIs" dxfId="134" priority="105" operator="equal">
      <formula>"ดีมาก"</formula>
    </cfRule>
  </conditionalFormatting>
  <conditionalFormatting sqref="G130">
    <cfRule type="cellIs" dxfId="133" priority="106" operator="equal">
      <formula>"ดี"</formula>
    </cfRule>
  </conditionalFormatting>
  <conditionalFormatting sqref="G130">
    <cfRule type="cellIs" dxfId="132" priority="107" operator="equal">
      <formula>"พอใช้"</formula>
    </cfRule>
    <cfRule type="cellIs" dxfId="131" priority="108" operator="equal">
      <formula>"ปรับปรุง"</formula>
    </cfRule>
  </conditionalFormatting>
  <conditionalFormatting sqref="G132">
    <cfRule type="cellIs" dxfId="130" priority="101" operator="equal">
      <formula>"ดีมาก"</formula>
    </cfRule>
  </conditionalFormatting>
  <conditionalFormatting sqref="G132">
    <cfRule type="cellIs" dxfId="129" priority="102" operator="equal">
      <formula>"ดี"</formula>
    </cfRule>
  </conditionalFormatting>
  <conditionalFormatting sqref="G132">
    <cfRule type="cellIs" dxfId="128" priority="103" operator="equal">
      <formula>"พอใช้"</formula>
    </cfRule>
    <cfRule type="cellIs" dxfId="127" priority="104" operator="equal">
      <formula>"ปรับปรุง"</formula>
    </cfRule>
  </conditionalFormatting>
  <conditionalFormatting sqref="E138">
    <cfRule type="cellIs" dxfId="126" priority="45" operator="equal">
      <formula>"ดีมาก"</formula>
    </cfRule>
  </conditionalFormatting>
  <conditionalFormatting sqref="E138">
    <cfRule type="cellIs" dxfId="125" priority="46" operator="equal">
      <formula>"ดี"</formula>
    </cfRule>
  </conditionalFormatting>
  <conditionalFormatting sqref="E138">
    <cfRule type="cellIs" dxfId="124" priority="47" operator="equal">
      <formula>"พอใช้"</formula>
    </cfRule>
    <cfRule type="cellIs" dxfId="123" priority="48" operator="equal">
      <formula>"ปรับปรุง"</formula>
    </cfRule>
  </conditionalFormatting>
  <conditionalFormatting sqref="I130">
    <cfRule type="cellIs" dxfId="122" priority="93" operator="equal">
      <formula>"ดีมาก"</formula>
    </cfRule>
  </conditionalFormatting>
  <conditionalFormatting sqref="I130">
    <cfRule type="cellIs" dxfId="121" priority="94" operator="equal">
      <formula>"ดี"</formula>
    </cfRule>
  </conditionalFormatting>
  <conditionalFormatting sqref="I130">
    <cfRule type="cellIs" dxfId="120" priority="95" operator="equal">
      <formula>"พอใช้"</formula>
    </cfRule>
    <cfRule type="cellIs" dxfId="119" priority="96" operator="equal">
      <formula>"ปรับปรุง"</formula>
    </cfRule>
  </conditionalFormatting>
  <conditionalFormatting sqref="I132">
    <cfRule type="cellIs" dxfId="118" priority="89" operator="equal">
      <formula>"ดีมาก"</formula>
    </cfRule>
  </conditionalFormatting>
  <conditionalFormatting sqref="I132">
    <cfRule type="cellIs" dxfId="117" priority="90" operator="equal">
      <formula>"ดี"</formula>
    </cfRule>
  </conditionalFormatting>
  <conditionalFormatting sqref="I132">
    <cfRule type="cellIs" dxfId="116" priority="91" operator="equal">
      <formula>"พอใช้"</formula>
    </cfRule>
    <cfRule type="cellIs" dxfId="115" priority="92" operator="equal">
      <formula>"ปรับปรุง"</formula>
    </cfRule>
  </conditionalFormatting>
  <conditionalFormatting sqref="E131">
    <cfRule type="cellIs" dxfId="114" priority="85" operator="equal">
      <formula>"ดีมาก"</formula>
    </cfRule>
  </conditionalFormatting>
  <conditionalFormatting sqref="E131">
    <cfRule type="cellIs" dxfId="113" priority="86" operator="equal">
      <formula>"ดี"</formula>
    </cfRule>
  </conditionalFormatting>
  <conditionalFormatting sqref="E131">
    <cfRule type="cellIs" dxfId="112" priority="87" operator="equal">
      <formula>"พอใช้"</formula>
    </cfRule>
    <cfRule type="cellIs" dxfId="111" priority="88" operator="equal">
      <formula>"ปรับปรุง"</formula>
    </cfRule>
  </conditionalFormatting>
  <conditionalFormatting sqref="G131">
    <cfRule type="cellIs" dxfId="110" priority="81" operator="equal">
      <formula>"ดีมาก"</formula>
    </cfRule>
  </conditionalFormatting>
  <conditionalFormatting sqref="G131">
    <cfRule type="cellIs" dxfId="109" priority="82" operator="equal">
      <formula>"ดี"</formula>
    </cfRule>
  </conditionalFormatting>
  <conditionalFormatting sqref="G131">
    <cfRule type="cellIs" dxfId="108" priority="83" operator="equal">
      <formula>"พอใช้"</formula>
    </cfRule>
    <cfRule type="cellIs" dxfId="107" priority="84" operator="equal">
      <formula>"ปรับปรุง"</formula>
    </cfRule>
  </conditionalFormatting>
  <conditionalFormatting sqref="I131">
    <cfRule type="cellIs" dxfId="106" priority="77" operator="equal">
      <formula>"ดีมาก"</formula>
    </cfRule>
  </conditionalFormatting>
  <conditionalFormatting sqref="I131">
    <cfRule type="cellIs" dxfId="105" priority="78" operator="equal">
      <formula>"ดี"</formula>
    </cfRule>
  </conditionalFormatting>
  <conditionalFormatting sqref="I131">
    <cfRule type="cellIs" dxfId="104" priority="79" operator="equal">
      <formula>"พอใช้"</formula>
    </cfRule>
    <cfRule type="cellIs" dxfId="103" priority="80" operator="equal">
      <formula>"ปรับปรุง"</formula>
    </cfRule>
  </conditionalFormatting>
  <conditionalFormatting sqref="I139">
    <cfRule type="cellIs" dxfId="102" priority="14" operator="equal">
      <formula>"ดี"</formula>
    </cfRule>
  </conditionalFormatting>
  <conditionalFormatting sqref="E137">
    <cfRule type="cellIs" dxfId="101" priority="10" operator="equal">
      <formula>"ดี"</formula>
    </cfRule>
  </conditionalFormatting>
  <conditionalFormatting sqref="G137">
    <cfRule type="cellIs" dxfId="100" priority="6" operator="equal">
      <formula>"ดี"</formula>
    </cfRule>
  </conditionalFormatting>
  <conditionalFormatting sqref="I137">
    <cfRule type="cellIs" dxfId="99" priority="1" operator="equal">
      <formula>"ดีมาก"</formula>
    </cfRule>
  </conditionalFormatting>
  <conditionalFormatting sqref="I137">
    <cfRule type="cellIs" dxfId="98" priority="2" operator="equal">
      <formula>"ดี"</formula>
    </cfRule>
  </conditionalFormatting>
  <conditionalFormatting sqref="I137">
    <cfRule type="cellIs" dxfId="97" priority="3" operator="equal">
      <formula>"พอใช้"</formula>
    </cfRule>
    <cfRule type="cellIs" dxfId="96" priority="4" operator="equal">
      <formula>"ปรับปรุง"</formula>
    </cfRule>
  </conditionalFormatting>
  <conditionalFormatting sqref="E129">
    <cfRule type="cellIs" dxfId="95" priority="57" operator="equal">
      <formula>"ดีมาก"</formula>
    </cfRule>
  </conditionalFormatting>
  <conditionalFormatting sqref="E129">
    <cfRule type="cellIs" dxfId="94" priority="58" operator="equal">
      <formula>"ดี"</formula>
    </cfRule>
  </conditionalFormatting>
  <conditionalFormatting sqref="E129">
    <cfRule type="cellIs" dxfId="93" priority="59" operator="equal">
      <formula>"พอใช้"</formula>
    </cfRule>
    <cfRule type="cellIs" dxfId="92" priority="60" operator="equal">
      <formula>"ปรับปรุง"</formula>
    </cfRule>
  </conditionalFormatting>
  <conditionalFormatting sqref="G129">
    <cfRule type="cellIs" dxfId="91" priority="53" operator="equal">
      <formula>"ดีมาก"</formula>
    </cfRule>
  </conditionalFormatting>
  <conditionalFormatting sqref="G129">
    <cfRule type="cellIs" dxfId="90" priority="55" operator="equal">
      <formula>"พอใช้"</formula>
    </cfRule>
    <cfRule type="cellIs" dxfId="89" priority="56" operator="equal">
      <formula>"ปรับปรุง"</formula>
    </cfRule>
  </conditionalFormatting>
  <conditionalFormatting sqref="I129">
    <cfRule type="cellIs" dxfId="88" priority="49" operator="equal">
      <formula>"ดีมาก"</formula>
    </cfRule>
  </conditionalFormatting>
  <conditionalFormatting sqref="I129">
    <cfRule type="cellIs" dxfId="87" priority="50" operator="equal">
      <formula>"ดี"</formula>
    </cfRule>
  </conditionalFormatting>
  <conditionalFormatting sqref="I129">
    <cfRule type="cellIs" dxfId="86" priority="51" operator="equal">
      <formula>"พอใช้"</formula>
    </cfRule>
    <cfRule type="cellIs" dxfId="85" priority="52" operator="equal">
      <formula>"ปรับปรุง"</formula>
    </cfRule>
  </conditionalFormatting>
  <conditionalFormatting sqref="E140">
    <cfRule type="cellIs" dxfId="84" priority="41" operator="equal">
      <formula>"ดีมาก"</formula>
    </cfRule>
  </conditionalFormatting>
  <conditionalFormatting sqref="E140">
    <cfRule type="cellIs" dxfId="83" priority="42" operator="equal">
      <formula>"ดี"</formula>
    </cfRule>
  </conditionalFormatting>
  <conditionalFormatting sqref="E140">
    <cfRule type="cellIs" dxfId="82" priority="43" operator="equal">
      <formula>"พอใช้"</formula>
    </cfRule>
    <cfRule type="cellIs" dxfId="81" priority="44" operator="equal">
      <formula>"ปรับปรุง"</formula>
    </cfRule>
  </conditionalFormatting>
  <conditionalFormatting sqref="G138">
    <cfRule type="cellIs" dxfId="80" priority="37" operator="equal">
      <formula>"ดีมาก"</formula>
    </cfRule>
  </conditionalFormatting>
  <conditionalFormatting sqref="G138">
    <cfRule type="cellIs" dxfId="79" priority="38" operator="equal">
      <formula>"ดี"</formula>
    </cfRule>
  </conditionalFormatting>
  <conditionalFormatting sqref="G138">
    <cfRule type="cellIs" dxfId="78" priority="39" operator="equal">
      <formula>"พอใช้"</formula>
    </cfRule>
    <cfRule type="cellIs" dxfId="77" priority="40" operator="equal">
      <formula>"ปรับปรุง"</formula>
    </cfRule>
  </conditionalFormatting>
  <conditionalFormatting sqref="G140">
    <cfRule type="cellIs" dxfId="76" priority="33" operator="equal">
      <formula>"ดีมาก"</formula>
    </cfRule>
  </conditionalFormatting>
  <conditionalFormatting sqref="G140">
    <cfRule type="cellIs" dxfId="75" priority="34" operator="equal">
      <formula>"ดี"</formula>
    </cfRule>
  </conditionalFormatting>
  <conditionalFormatting sqref="G140">
    <cfRule type="cellIs" dxfId="74" priority="35" operator="equal">
      <formula>"พอใช้"</formula>
    </cfRule>
    <cfRule type="cellIs" dxfId="73" priority="36" operator="equal">
      <formula>"ปรับปรุง"</formula>
    </cfRule>
  </conditionalFormatting>
  <conditionalFormatting sqref="I138">
    <cfRule type="cellIs" dxfId="72" priority="29" operator="equal">
      <formula>"ดีมาก"</formula>
    </cfRule>
  </conditionalFormatting>
  <conditionalFormatting sqref="I138">
    <cfRule type="cellIs" dxfId="71" priority="30" operator="equal">
      <formula>"ดี"</formula>
    </cfRule>
  </conditionalFormatting>
  <conditionalFormatting sqref="I138">
    <cfRule type="cellIs" dxfId="70" priority="31" operator="equal">
      <formula>"พอใช้"</formula>
    </cfRule>
    <cfRule type="cellIs" dxfId="69" priority="32" operator="equal">
      <formula>"ปรับปรุง"</formula>
    </cfRule>
  </conditionalFormatting>
  <conditionalFormatting sqref="I140">
    <cfRule type="cellIs" dxfId="68" priority="25" operator="equal">
      <formula>"ดีมาก"</formula>
    </cfRule>
  </conditionalFormatting>
  <conditionalFormatting sqref="I140">
    <cfRule type="cellIs" dxfId="67" priority="26" operator="equal">
      <formula>"ดี"</formula>
    </cfRule>
  </conditionalFormatting>
  <conditionalFormatting sqref="I140">
    <cfRule type="cellIs" dxfId="66" priority="27" operator="equal">
      <formula>"พอใช้"</formula>
    </cfRule>
    <cfRule type="cellIs" dxfId="65" priority="28" operator="equal">
      <formula>"ปรับปรุง"</formula>
    </cfRule>
  </conditionalFormatting>
  <conditionalFormatting sqref="E139">
    <cfRule type="cellIs" dxfId="64" priority="21" operator="equal">
      <formula>"ดีมาก"</formula>
    </cfRule>
  </conditionalFormatting>
  <conditionalFormatting sqref="E139">
    <cfRule type="cellIs" dxfId="63" priority="22" operator="equal">
      <formula>"ดี"</formula>
    </cfRule>
  </conditionalFormatting>
  <conditionalFormatting sqref="E139">
    <cfRule type="cellIs" dxfId="62" priority="23" operator="equal">
      <formula>"พอใช้"</formula>
    </cfRule>
    <cfRule type="cellIs" dxfId="61" priority="24" operator="equal">
      <formula>"ปรับปรุง"</formula>
    </cfRule>
  </conditionalFormatting>
  <conditionalFormatting sqref="G139">
    <cfRule type="cellIs" dxfId="60" priority="17" operator="equal">
      <formula>"ดีมาก"</formula>
    </cfRule>
  </conditionalFormatting>
  <conditionalFormatting sqref="G139">
    <cfRule type="cellIs" dxfId="59" priority="18" operator="equal">
      <formula>"ดี"</formula>
    </cfRule>
  </conditionalFormatting>
  <conditionalFormatting sqref="G139">
    <cfRule type="cellIs" dxfId="58" priority="19" operator="equal">
      <formula>"พอใช้"</formula>
    </cfRule>
    <cfRule type="cellIs" dxfId="57" priority="20" operator="equal">
      <formula>"ปรับปรุง"</formula>
    </cfRule>
  </conditionalFormatting>
  <conditionalFormatting sqref="I139">
    <cfRule type="cellIs" dxfId="56" priority="13" operator="equal">
      <formula>"ดีมาก"</formula>
    </cfRule>
  </conditionalFormatting>
  <conditionalFormatting sqref="I139">
    <cfRule type="cellIs" dxfId="55" priority="15" operator="equal">
      <formula>"พอใช้"</formula>
    </cfRule>
    <cfRule type="cellIs" dxfId="54" priority="16" operator="equal">
      <formula>"ปรับปรุง"</formula>
    </cfRule>
  </conditionalFormatting>
  <conditionalFormatting sqref="E137">
    <cfRule type="cellIs" dxfId="53" priority="9" operator="equal">
      <formula>"ดีมาก"</formula>
    </cfRule>
  </conditionalFormatting>
  <conditionalFormatting sqref="E137">
    <cfRule type="cellIs" dxfId="52" priority="11" operator="equal">
      <formula>"พอใช้"</formula>
    </cfRule>
    <cfRule type="cellIs" dxfId="51" priority="12" operator="equal">
      <formula>"ปรับปรุง"</formula>
    </cfRule>
  </conditionalFormatting>
  <conditionalFormatting sqref="G137">
    <cfRule type="cellIs" dxfId="50" priority="5" operator="equal">
      <formula>"ดีมาก"</formula>
    </cfRule>
  </conditionalFormatting>
  <conditionalFormatting sqref="G137">
    <cfRule type="cellIs" dxfId="49" priority="7" operator="equal">
      <formula>"พอใช้"</formula>
    </cfRule>
    <cfRule type="cellIs" dxfId="48" priority="8" operator="equal">
      <formula>"ปรับปรุง"</formula>
    </cfRule>
  </conditionalFormatting>
  <pageMargins left="0.51181102362204722" right="0.23622047244094491" top="0.43307086614173229" bottom="0.19685039370078741" header="0.11811023622047245" footer="0.19685039370078741"/>
  <pageSetup paperSize="9" pageOrder="overThenDown" orientation="landscape" horizontalDpi="4294967294" verticalDpi="1200" r:id="rId1"/>
  <headerFooter alignWithMargins="0">
    <oddFooter>&amp;C&amp;9Testing Analize Program (TAP)&amp;8
R&amp;K7030A0T_P.1 (2562)</oddFooter>
  </headerFooter>
  <rowBreaks count="6" manualBreakCount="6">
    <brk id="25" max="16383" man="1"/>
    <brk id="45" max="16383" man="1"/>
    <brk id="65" max="16383" man="1"/>
    <brk id="85" max="16383" man="1"/>
    <brk id="105" max="16383" man="1"/>
    <brk id="125" max="16383" man="1"/>
  </rowBreaks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Q89"/>
  <sheetViews>
    <sheetView zoomScale="85" zoomScaleNormal="85" workbookViewId="0">
      <selection activeCell="G70" sqref="G70"/>
    </sheetView>
  </sheetViews>
  <sheetFormatPr defaultRowHeight="12.75" x14ac:dyDescent="0.2"/>
  <cols>
    <col min="1" max="1" width="6.28515625" customWidth="1"/>
    <col min="2" max="10" width="11.5703125" customWidth="1"/>
    <col min="11" max="11" width="17.7109375" customWidth="1"/>
    <col min="12" max="12" width="3.85546875" customWidth="1"/>
  </cols>
  <sheetData>
    <row r="1" spans="2:17" s="48" customFormat="1" ht="27.75" customHeight="1" x14ac:dyDescent="0.6">
      <c r="B1" s="36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" s="362"/>
      <c r="D1" s="362"/>
      <c r="E1" s="362"/>
      <c r="F1" s="362"/>
      <c r="G1" s="362"/>
      <c r="H1" s="362"/>
      <c r="I1" s="362"/>
      <c r="J1" s="362"/>
      <c r="K1" s="362"/>
      <c r="L1" s="86"/>
      <c r="M1" s="86"/>
      <c r="N1" s="86"/>
      <c r="O1" s="86"/>
      <c r="P1" s="86"/>
      <c r="Q1" s="86"/>
    </row>
    <row r="2" spans="2:17" s="48" customFormat="1" ht="27.75" customHeight="1" x14ac:dyDescent="0.6">
      <c r="B2" s="363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2" s="363"/>
      <c r="D2" s="363"/>
      <c r="E2" s="363"/>
      <c r="F2" s="363"/>
      <c r="G2" s="363"/>
      <c r="H2" s="363"/>
      <c r="I2" s="363"/>
      <c r="J2" s="363"/>
      <c r="K2" s="363"/>
      <c r="L2" s="87"/>
      <c r="M2" s="87"/>
      <c r="N2" s="87"/>
      <c r="O2" s="87"/>
      <c r="P2" s="87"/>
      <c r="Q2" s="87"/>
    </row>
    <row r="3" spans="2:17" s="48" customFormat="1" ht="27.75" customHeight="1" x14ac:dyDescent="0.6">
      <c r="B3" s="352" t="str">
        <f>'ReadMe TAP P.1'!$E$11&amp;'ReadMe TAP P.1'!$H$11</f>
        <v>สำนักงานเขตพื้นที่การศึกษาประถมศึกษาเชียงราย เขต 1</v>
      </c>
      <c r="C3" s="352"/>
      <c r="D3" s="352"/>
      <c r="E3" s="352"/>
      <c r="F3" s="352"/>
      <c r="G3" s="352"/>
      <c r="H3" s="352"/>
      <c r="I3" s="352"/>
      <c r="J3" s="352"/>
      <c r="K3" s="352"/>
      <c r="L3" s="87"/>
      <c r="M3" s="87"/>
      <c r="N3" s="87"/>
      <c r="O3" s="87"/>
      <c r="P3" s="87"/>
      <c r="Q3" s="87"/>
    </row>
    <row r="4" spans="2:17" s="51" customFormat="1" ht="27.75" customHeight="1" x14ac:dyDescent="0.2">
      <c r="B4" s="349" t="str">
        <f>'ReadMe TAP P.1'!$E$10&amp;'ReadMe TAP P.1'!$H$10</f>
        <v>โรงเรียนอนุบาลหัวฝาย</v>
      </c>
      <c r="C4" s="349"/>
      <c r="D4" s="349"/>
      <c r="E4" s="349"/>
      <c r="F4" s="350" t="str">
        <f>'ReadMe TAP P.1'!$E$14&amp;'ReadMe TAP P.1'!$H$14&amp;"  "&amp;'ReadMe TAP P.1'!$E$15&amp;'ReadMe TAP P.1'!$H$15</f>
        <v>อำเภอเมือง  จังหวัดเชียงราย</v>
      </c>
      <c r="G4" s="350"/>
      <c r="H4" s="350"/>
      <c r="I4" s="350"/>
      <c r="J4" s="350"/>
      <c r="K4" s="350"/>
    </row>
    <row r="5" spans="2:17" ht="30" customHeight="1" thickBot="1" x14ac:dyDescent="0.25">
      <c r="B5" s="139"/>
      <c r="C5" s="139"/>
      <c r="D5" s="139"/>
    </row>
    <row r="6" spans="2:17" ht="29.25" customHeight="1" x14ac:dyDescent="0.2">
      <c r="B6" s="370" t="s">
        <v>140</v>
      </c>
      <c r="C6" s="371"/>
      <c r="D6" s="372"/>
      <c r="E6" s="367" t="s">
        <v>141</v>
      </c>
      <c r="F6" s="368"/>
      <c r="G6" s="369"/>
      <c r="H6" s="364" t="s">
        <v>111</v>
      </c>
      <c r="I6" s="365"/>
      <c r="J6" s="366"/>
      <c r="K6" s="373" t="s">
        <v>39</v>
      </c>
    </row>
    <row r="7" spans="2:17" ht="29.25" customHeight="1" x14ac:dyDescent="0.2">
      <c r="B7" s="152" t="s">
        <v>142</v>
      </c>
      <c r="C7" s="376" t="s">
        <v>144</v>
      </c>
      <c r="D7" s="377"/>
      <c r="E7" s="153" t="s">
        <v>142</v>
      </c>
      <c r="F7" s="380" t="s">
        <v>144</v>
      </c>
      <c r="G7" s="381"/>
      <c r="H7" s="154" t="s">
        <v>142</v>
      </c>
      <c r="I7" s="378" t="s">
        <v>144</v>
      </c>
      <c r="J7" s="379"/>
      <c r="K7" s="374"/>
    </row>
    <row r="8" spans="2:17" ht="29.25" customHeight="1" thickBot="1" x14ac:dyDescent="0.25">
      <c r="B8" s="158" t="s">
        <v>143</v>
      </c>
      <c r="C8" s="149" t="s">
        <v>145</v>
      </c>
      <c r="D8" s="159" t="s">
        <v>1</v>
      </c>
      <c r="E8" s="170" t="s">
        <v>143</v>
      </c>
      <c r="F8" s="150" t="s">
        <v>145</v>
      </c>
      <c r="G8" s="171" t="s">
        <v>1</v>
      </c>
      <c r="H8" s="172" t="s">
        <v>143</v>
      </c>
      <c r="I8" s="148" t="s">
        <v>145</v>
      </c>
      <c r="J8" s="173" t="s">
        <v>1</v>
      </c>
      <c r="K8" s="375"/>
    </row>
    <row r="9" spans="2:17" s="140" customFormat="1" ht="29.25" customHeight="1" x14ac:dyDescent="0.2">
      <c r="B9" s="137" t="str">
        <f>'Link Data'!E129</f>
        <v>ดีมาก</v>
      </c>
      <c r="C9" s="141">
        <f>'Link Data'!F129</f>
        <v>0</v>
      </c>
      <c r="D9" s="166" t="e">
        <f>C9*100/C$13</f>
        <v>#DIV/0!</v>
      </c>
      <c r="E9" s="137" t="str">
        <f>'Link Data'!G129</f>
        <v>ดีมาก</v>
      </c>
      <c r="F9" s="141">
        <f>'Link Data'!H129</f>
        <v>0</v>
      </c>
      <c r="G9" s="163" t="e">
        <f>F9*100/F$13</f>
        <v>#DIV/0!</v>
      </c>
      <c r="H9" s="137" t="str">
        <f>'Link Data'!I129</f>
        <v>ดีมาก</v>
      </c>
      <c r="I9" s="141">
        <f>'Link Data'!J129</f>
        <v>0</v>
      </c>
      <c r="J9" s="163" t="e">
        <f>I9*100/I$13</f>
        <v>#DIV/0!</v>
      </c>
      <c r="K9" s="142"/>
    </row>
    <row r="10" spans="2:17" s="140" customFormat="1" ht="29.25" customHeight="1" x14ac:dyDescent="0.2">
      <c r="B10" s="115" t="str">
        <f>'Link Data'!E130</f>
        <v>ดี</v>
      </c>
      <c r="C10" s="143">
        <f>'Link Data'!F130</f>
        <v>0</v>
      </c>
      <c r="D10" s="167" t="e">
        <f t="shared" ref="D10:D13" si="0">C10*100/C$13</f>
        <v>#DIV/0!</v>
      </c>
      <c r="E10" s="115" t="str">
        <f>'Link Data'!G130</f>
        <v>ดี</v>
      </c>
      <c r="F10" s="143">
        <f>'Link Data'!H130</f>
        <v>0</v>
      </c>
      <c r="G10" s="164" t="e">
        <f t="shared" ref="G10:G13" si="1">F10*100/F$13</f>
        <v>#DIV/0!</v>
      </c>
      <c r="H10" s="115" t="str">
        <f>'Link Data'!I130</f>
        <v>ดี</v>
      </c>
      <c r="I10" s="143">
        <f>'Link Data'!J130</f>
        <v>0</v>
      </c>
      <c r="J10" s="164" t="e">
        <f>I10*100/I$13</f>
        <v>#DIV/0!</v>
      </c>
      <c r="K10" s="144"/>
    </row>
    <row r="11" spans="2:17" s="140" customFormat="1" ht="29.25" customHeight="1" x14ac:dyDescent="0.2">
      <c r="B11" s="115" t="str">
        <f>'Link Data'!E131</f>
        <v>พอใช้</v>
      </c>
      <c r="C11" s="143">
        <f>'Link Data'!F131</f>
        <v>0</v>
      </c>
      <c r="D11" s="167" t="e">
        <f t="shared" si="0"/>
        <v>#DIV/0!</v>
      </c>
      <c r="E11" s="115" t="str">
        <f>'Link Data'!G131</f>
        <v>พอใช้</v>
      </c>
      <c r="F11" s="143">
        <f>'Link Data'!H131</f>
        <v>0</v>
      </c>
      <c r="G11" s="164" t="e">
        <f t="shared" si="1"/>
        <v>#DIV/0!</v>
      </c>
      <c r="H11" s="115" t="str">
        <f>'Link Data'!I131</f>
        <v>พอใช้</v>
      </c>
      <c r="I11" s="143">
        <f>'Link Data'!J131</f>
        <v>0</v>
      </c>
      <c r="J11" s="164" t="e">
        <f>I11*100/I$13</f>
        <v>#DIV/0!</v>
      </c>
      <c r="K11" s="142"/>
    </row>
    <row r="12" spans="2:17" s="140" customFormat="1" ht="29.25" customHeight="1" thickBot="1" x14ac:dyDescent="0.25">
      <c r="B12" s="116" t="str">
        <f>'Link Data'!E132</f>
        <v>ปรับปรุง</v>
      </c>
      <c r="C12" s="145">
        <f>'Link Data'!F132</f>
        <v>0</v>
      </c>
      <c r="D12" s="168" t="e">
        <f t="shared" si="0"/>
        <v>#DIV/0!</v>
      </c>
      <c r="E12" s="116" t="str">
        <f>'Link Data'!G132</f>
        <v>ปรับปรุง</v>
      </c>
      <c r="F12" s="145">
        <f>'Link Data'!H132</f>
        <v>0</v>
      </c>
      <c r="G12" s="165" t="e">
        <f t="shared" si="1"/>
        <v>#DIV/0!</v>
      </c>
      <c r="H12" s="116" t="str">
        <f>'Link Data'!I132</f>
        <v>ปรับปรุง</v>
      </c>
      <c r="I12" s="145">
        <f>'Link Data'!J132</f>
        <v>0</v>
      </c>
      <c r="J12" s="165" t="e">
        <f>I12*100/I$13</f>
        <v>#DIV/0!</v>
      </c>
      <c r="K12" s="146"/>
    </row>
    <row r="13" spans="2:17" s="140" customFormat="1" ht="29.25" customHeight="1" thickBot="1" x14ac:dyDescent="0.25">
      <c r="B13" s="160" t="str">
        <f>'Link Data'!E133</f>
        <v>รวม</v>
      </c>
      <c r="C13" s="161">
        <f>'Link Data'!F133</f>
        <v>0</v>
      </c>
      <c r="D13" s="169" t="e">
        <f t="shared" si="0"/>
        <v>#DIV/0!</v>
      </c>
      <c r="E13" s="160" t="str">
        <f>'Link Data'!G133</f>
        <v>รวม</v>
      </c>
      <c r="F13" s="161">
        <f>'Link Data'!H133</f>
        <v>0</v>
      </c>
      <c r="G13" s="175" t="e">
        <f t="shared" si="1"/>
        <v>#DIV/0!</v>
      </c>
      <c r="H13" s="174" t="str">
        <f>'Link Data'!I133</f>
        <v>รวม</v>
      </c>
      <c r="I13" s="161">
        <f>'Link Data'!J133</f>
        <v>0</v>
      </c>
      <c r="J13" s="162" t="e">
        <f>I13*100/I$13</f>
        <v>#DIV/0!</v>
      </c>
      <c r="K13" s="147"/>
    </row>
    <row r="14" spans="2:17" ht="24.75" customHeight="1" x14ac:dyDescent="0.2"/>
    <row r="15" spans="2:17" ht="24.75" customHeight="1" x14ac:dyDescent="0.2"/>
    <row r="16" spans="2:17" s="48" customFormat="1" ht="27.75" customHeight="1" x14ac:dyDescent="0.6">
      <c r="B16" s="36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16" s="362"/>
      <c r="D16" s="362"/>
      <c r="E16" s="362"/>
      <c r="F16" s="362"/>
      <c r="G16" s="362"/>
      <c r="H16" s="362"/>
      <c r="I16" s="362"/>
      <c r="J16" s="362"/>
      <c r="K16" s="362"/>
      <c r="L16" s="86"/>
      <c r="M16" s="86"/>
      <c r="N16" s="86"/>
      <c r="O16" s="86"/>
      <c r="P16" s="86"/>
      <c r="Q16" s="86"/>
    </row>
    <row r="17" spans="2:17" s="48" customFormat="1" ht="27.75" customHeight="1" x14ac:dyDescent="0.6">
      <c r="B17" s="363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17" s="363"/>
      <c r="D17" s="363"/>
      <c r="E17" s="363"/>
      <c r="F17" s="363"/>
      <c r="G17" s="363"/>
      <c r="H17" s="363"/>
      <c r="I17" s="363"/>
      <c r="J17" s="363"/>
      <c r="K17" s="363"/>
      <c r="L17" s="87"/>
      <c r="M17" s="87"/>
      <c r="N17" s="87"/>
      <c r="O17" s="87"/>
      <c r="P17" s="87"/>
      <c r="Q17" s="87"/>
    </row>
    <row r="18" spans="2:17" s="48" customFormat="1" ht="27.75" customHeight="1" x14ac:dyDescent="0.6">
      <c r="B18" s="352" t="str">
        <f>'ReadMe TAP P.1'!$E$11&amp;'ReadMe TAP P.1'!$H$11</f>
        <v>สำนักงานเขตพื้นที่การศึกษาประถมศึกษาเชียงราย เขต 1</v>
      </c>
      <c r="C18" s="352"/>
      <c r="D18" s="352"/>
      <c r="E18" s="352"/>
      <c r="F18" s="352"/>
      <c r="G18" s="352"/>
      <c r="H18" s="352"/>
      <c r="I18" s="352"/>
      <c r="J18" s="352"/>
      <c r="K18" s="352"/>
      <c r="L18" s="87"/>
      <c r="M18" s="87"/>
      <c r="N18" s="87"/>
      <c r="O18" s="87"/>
      <c r="P18" s="87"/>
      <c r="Q18" s="87"/>
    </row>
    <row r="19" spans="2:17" s="51" customFormat="1" ht="27.75" customHeight="1" x14ac:dyDescent="0.2">
      <c r="B19" s="349" t="str">
        <f>'ReadMe TAP P.1'!$E$10&amp;'ReadMe TAP P.1'!$H$10</f>
        <v>โรงเรียนอนุบาลหัวฝาย</v>
      </c>
      <c r="C19" s="349"/>
      <c r="D19" s="349"/>
      <c r="E19" s="349"/>
      <c r="F19" s="350" t="str">
        <f>'ReadMe TAP P.1'!$E$14&amp;'ReadMe TAP P.1'!$H$14&amp;"  "&amp;'ReadMe TAP P.1'!$E$15&amp;'ReadMe TAP P.1'!$H$15</f>
        <v>อำเภอเมือง  จังหวัดเชียงราย</v>
      </c>
      <c r="G19" s="350"/>
      <c r="H19" s="350"/>
      <c r="I19" s="350"/>
      <c r="J19" s="350"/>
      <c r="K19" s="350"/>
    </row>
    <row r="20" spans="2:17" ht="18.75" customHeight="1" x14ac:dyDescent="0.2"/>
    <row r="21" spans="2:17" ht="18.75" customHeight="1" x14ac:dyDescent="0.2"/>
    <row r="22" spans="2:17" ht="18.75" customHeight="1" x14ac:dyDescent="0.2"/>
    <row r="23" spans="2:17" ht="18.75" customHeight="1" x14ac:dyDescent="0.2"/>
    <row r="24" spans="2:17" ht="18.75" customHeight="1" x14ac:dyDescent="0.2"/>
    <row r="25" spans="2:17" ht="18.75" customHeight="1" x14ac:dyDescent="0.2"/>
    <row r="26" spans="2:17" ht="18.75" customHeight="1" x14ac:dyDescent="0.2"/>
    <row r="27" spans="2:17" ht="18.75" customHeight="1" x14ac:dyDescent="0.2"/>
    <row r="28" spans="2:17" ht="18.75" customHeight="1" x14ac:dyDescent="0.2"/>
    <row r="29" spans="2:17" ht="18.75" customHeight="1" x14ac:dyDescent="0.2"/>
    <row r="30" spans="2:17" ht="18.75" customHeight="1" x14ac:dyDescent="0.2"/>
    <row r="31" spans="2:17" ht="18.75" customHeight="1" x14ac:dyDescent="0.2"/>
    <row r="32" spans="2:17" ht="18.75" customHeight="1" x14ac:dyDescent="0.2"/>
    <row r="33" spans="2:17" ht="18.75" customHeight="1" x14ac:dyDescent="0.2"/>
    <row r="34" spans="2:17" ht="18.75" customHeight="1" x14ac:dyDescent="0.2"/>
    <row r="35" spans="2:17" ht="18.75" customHeight="1" x14ac:dyDescent="0.2"/>
    <row r="36" spans="2:17" ht="18.75" customHeight="1" x14ac:dyDescent="0.2"/>
    <row r="37" spans="2:17" ht="18.75" customHeight="1" x14ac:dyDescent="0.2"/>
    <row r="38" spans="2:17" ht="18.75" customHeight="1" x14ac:dyDescent="0.2"/>
    <row r="39" spans="2:17" ht="18.75" customHeight="1" x14ac:dyDescent="0.2"/>
    <row r="40" spans="2:17" ht="18.75" customHeight="1" x14ac:dyDescent="0.2"/>
    <row r="41" spans="2:17" s="48" customFormat="1" ht="27.75" customHeight="1" x14ac:dyDescent="0.6">
      <c r="B41" s="362" t="str">
        <f>"ผล"&amp; 'ReadMe TAP P.1'!$B$3&amp; " "</f>
        <v xml:space="preserve">ผลการประเมินความสามารถด้านการอ่านของผู้เรียน (Reading Test : RT) </v>
      </c>
      <c r="C41" s="362"/>
      <c r="D41" s="362"/>
      <c r="E41" s="362"/>
      <c r="F41" s="362"/>
      <c r="G41" s="362"/>
      <c r="H41" s="362"/>
      <c r="I41" s="362"/>
      <c r="J41" s="362"/>
      <c r="K41" s="362"/>
      <c r="L41" s="86"/>
      <c r="M41" s="86"/>
      <c r="N41" s="86"/>
      <c r="O41" s="86"/>
      <c r="P41" s="86"/>
      <c r="Q41" s="86"/>
    </row>
    <row r="42" spans="2:17" s="48" customFormat="1" ht="27.75" customHeight="1" x14ac:dyDescent="0.6">
      <c r="B42" s="363" t="str">
        <f>"ชั้นประถมศึกษาปีที่ 1    ปีการศึกษา "&amp;'ReadMe TAP P.1'!$H$13&amp;""</f>
        <v>ชั้นประถมศึกษาปีที่ 1    ปีการศึกษา 2562</v>
      </c>
      <c r="C42" s="363"/>
      <c r="D42" s="363"/>
      <c r="E42" s="363"/>
      <c r="F42" s="363"/>
      <c r="G42" s="363"/>
      <c r="H42" s="363"/>
      <c r="I42" s="363"/>
      <c r="J42" s="363"/>
      <c r="K42" s="363"/>
      <c r="L42" s="87"/>
      <c r="M42" s="87"/>
      <c r="N42" s="87"/>
      <c r="O42" s="87"/>
      <c r="P42" s="87"/>
      <c r="Q42" s="87"/>
    </row>
    <row r="43" spans="2:17" s="48" customFormat="1" ht="27.75" customHeight="1" x14ac:dyDescent="0.6">
      <c r="B43" s="352" t="str">
        <f>'ReadMe TAP P.1'!$E$11&amp;'ReadMe TAP P.1'!$H$11</f>
        <v>สำนักงานเขตพื้นที่การศึกษาประถมศึกษาเชียงราย เขต 1</v>
      </c>
      <c r="C43" s="352"/>
      <c r="D43" s="352"/>
      <c r="E43" s="352"/>
      <c r="F43" s="352"/>
      <c r="G43" s="352"/>
      <c r="H43" s="352"/>
      <c r="I43" s="352"/>
      <c r="J43" s="352"/>
      <c r="K43" s="352"/>
      <c r="L43" s="87"/>
      <c r="M43" s="87"/>
      <c r="N43" s="87"/>
      <c r="O43" s="87"/>
      <c r="P43" s="87"/>
      <c r="Q43" s="87"/>
    </row>
    <row r="44" spans="2:17" s="51" customFormat="1" ht="27.75" customHeight="1" x14ac:dyDescent="0.2">
      <c r="B44" s="349" t="str">
        <f>'ReadMe TAP P.1'!$E$10&amp;'ReadMe TAP P.1'!$H$10</f>
        <v>โรงเรียนอนุบาลหัวฝาย</v>
      </c>
      <c r="C44" s="349"/>
      <c r="D44" s="349"/>
      <c r="E44" s="349"/>
      <c r="F44" s="350" t="str">
        <f>'ReadMe TAP P.1'!$E$14&amp;'ReadMe TAP P.1'!$H$14&amp;"  "&amp;'ReadMe TAP P.1'!$E$15&amp;'ReadMe TAP P.1'!$H$15</f>
        <v>อำเภอเมือง  จังหวัดเชียงราย</v>
      </c>
      <c r="G44" s="350"/>
      <c r="H44" s="350"/>
      <c r="I44" s="350"/>
      <c r="J44" s="350"/>
      <c r="K44" s="350"/>
    </row>
    <row r="45" spans="2:17" ht="18.75" customHeight="1" x14ac:dyDescent="0.2"/>
    <row r="46" spans="2:17" ht="18.75" customHeight="1" x14ac:dyDescent="0.2"/>
    <row r="47" spans="2:17" ht="18.75" customHeight="1" x14ac:dyDescent="0.2"/>
    <row r="48" spans="2:17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</sheetData>
  <mergeCells count="22">
    <mergeCell ref="B1:K1"/>
    <mergeCell ref="B2:K2"/>
    <mergeCell ref="B3:K3"/>
    <mergeCell ref="B16:K16"/>
    <mergeCell ref="B17:K17"/>
    <mergeCell ref="B18:K18"/>
    <mergeCell ref="B19:E19"/>
    <mergeCell ref="F19:K19"/>
    <mergeCell ref="B4:E4"/>
    <mergeCell ref="H6:J6"/>
    <mergeCell ref="E6:G6"/>
    <mergeCell ref="B6:D6"/>
    <mergeCell ref="K6:K8"/>
    <mergeCell ref="C7:D7"/>
    <mergeCell ref="I7:J7"/>
    <mergeCell ref="F7:G7"/>
    <mergeCell ref="F4:K4"/>
    <mergeCell ref="B41:K41"/>
    <mergeCell ref="B42:K42"/>
    <mergeCell ref="B43:K43"/>
    <mergeCell ref="B44:E44"/>
    <mergeCell ref="F44:K44"/>
  </mergeCells>
  <conditionalFormatting sqref="B9">
    <cfRule type="cellIs" dxfId="47" priority="45" operator="equal">
      <formula>"ดีมาก"</formula>
    </cfRule>
  </conditionalFormatting>
  <conditionalFormatting sqref="B9">
    <cfRule type="cellIs" dxfId="46" priority="46" operator="equal">
      <formula>"ดี"</formula>
    </cfRule>
  </conditionalFormatting>
  <conditionalFormatting sqref="B9">
    <cfRule type="cellIs" dxfId="45" priority="47" operator="equal">
      <formula>"พอใช้"</formula>
    </cfRule>
    <cfRule type="cellIs" dxfId="44" priority="48" operator="equal">
      <formula>"ปรับปรุง"</formula>
    </cfRule>
  </conditionalFormatting>
  <conditionalFormatting sqref="B10">
    <cfRule type="cellIs" dxfId="43" priority="41" operator="equal">
      <formula>"ดีมาก"</formula>
    </cfRule>
  </conditionalFormatting>
  <conditionalFormatting sqref="B10">
    <cfRule type="cellIs" dxfId="42" priority="42" operator="equal">
      <formula>"ดี"</formula>
    </cfRule>
  </conditionalFormatting>
  <conditionalFormatting sqref="B10">
    <cfRule type="cellIs" dxfId="41" priority="43" operator="equal">
      <formula>"พอใช้"</formula>
    </cfRule>
    <cfRule type="cellIs" dxfId="40" priority="44" operator="equal">
      <formula>"ปรับปรุง"</formula>
    </cfRule>
  </conditionalFormatting>
  <conditionalFormatting sqref="B12">
    <cfRule type="cellIs" dxfId="39" priority="37" operator="equal">
      <formula>"ดีมาก"</formula>
    </cfRule>
  </conditionalFormatting>
  <conditionalFormatting sqref="B12">
    <cfRule type="cellIs" dxfId="38" priority="38" operator="equal">
      <formula>"ดี"</formula>
    </cfRule>
  </conditionalFormatting>
  <conditionalFormatting sqref="B12">
    <cfRule type="cellIs" dxfId="37" priority="39" operator="equal">
      <formula>"พอใช้"</formula>
    </cfRule>
    <cfRule type="cellIs" dxfId="36" priority="40" operator="equal">
      <formula>"ปรับปรุง"</formula>
    </cfRule>
  </conditionalFormatting>
  <conditionalFormatting sqref="E9">
    <cfRule type="cellIs" dxfId="35" priority="33" operator="equal">
      <formula>"ดีมาก"</formula>
    </cfRule>
  </conditionalFormatting>
  <conditionalFormatting sqref="E9">
    <cfRule type="cellIs" dxfId="34" priority="34" operator="equal">
      <formula>"ดี"</formula>
    </cfRule>
  </conditionalFormatting>
  <conditionalFormatting sqref="E9">
    <cfRule type="cellIs" dxfId="33" priority="35" operator="equal">
      <formula>"พอใช้"</formula>
    </cfRule>
    <cfRule type="cellIs" dxfId="32" priority="36" operator="equal">
      <formula>"ปรับปรุง"</formula>
    </cfRule>
  </conditionalFormatting>
  <conditionalFormatting sqref="E10">
    <cfRule type="cellIs" dxfId="31" priority="29" operator="equal">
      <formula>"ดีมาก"</formula>
    </cfRule>
  </conditionalFormatting>
  <conditionalFormatting sqref="E10">
    <cfRule type="cellIs" dxfId="30" priority="30" operator="equal">
      <formula>"ดี"</formula>
    </cfRule>
  </conditionalFormatting>
  <conditionalFormatting sqref="E10">
    <cfRule type="cellIs" dxfId="29" priority="31" operator="equal">
      <formula>"พอใช้"</formula>
    </cfRule>
    <cfRule type="cellIs" dxfId="28" priority="32" operator="equal">
      <formula>"ปรับปรุง"</formula>
    </cfRule>
  </conditionalFormatting>
  <conditionalFormatting sqref="E12">
    <cfRule type="cellIs" dxfId="27" priority="25" operator="equal">
      <formula>"ดีมาก"</formula>
    </cfRule>
  </conditionalFormatting>
  <conditionalFormatting sqref="E12">
    <cfRule type="cellIs" dxfId="26" priority="26" operator="equal">
      <formula>"ดี"</formula>
    </cfRule>
  </conditionalFormatting>
  <conditionalFormatting sqref="E12">
    <cfRule type="cellIs" dxfId="25" priority="27" operator="equal">
      <formula>"พอใช้"</formula>
    </cfRule>
    <cfRule type="cellIs" dxfId="24" priority="28" operator="equal">
      <formula>"ปรับปรุง"</formula>
    </cfRule>
  </conditionalFormatting>
  <conditionalFormatting sqref="H9">
    <cfRule type="cellIs" dxfId="23" priority="21" operator="equal">
      <formula>"ดีมาก"</formula>
    </cfRule>
  </conditionalFormatting>
  <conditionalFormatting sqref="H9">
    <cfRule type="cellIs" dxfId="22" priority="22" operator="equal">
      <formula>"ดี"</formula>
    </cfRule>
  </conditionalFormatting>
  <conditionalFormatting sqref="H9">
    <cfRule type="cellIs" dxfId="21" priority="23" operator="equal">
      <formula>"พอใช้"</formula>
    </cfRule>
    <cfRule type="cellIs" dxfId="20" priority="24" operator="equal">
      <formula>"ปรับปรุง"</formula>
    </cfRule>
  </conditionalFormatting>
  <conditionalFormatting sqref="H10">
    <cfRule type="cellIs" dxfId="19" priority="17" operator="equal">
      <formula>"ดีมาก"</formula>
    </cfRule>
  </conditionalFormatting>
  <conditionalFormatting sqref="H10">
    <cfRule type="cellIs" dxfId="18" priority="18" operator="equal">
      <formula>"ดี"</formula>
    </cfRule>
  </conditionalFormatting>
  <conditionalFormatting sqref="H10">
    <cfRule type="cellIs" dxfId="17" priority="19" operator="equal">
      <formula>"พอใช้"</formula>
    </cfRule>
    <cfRule type="cellIs" dxfId="16" priority="20" operator="equal">
      <formula>"ปรับปรุง"</formula>
    </cfRule>
  </conditionalFormatting>
  <conditionalFormatting sqref="H12">
    <cfRule type="cellIs" dxfId="15" priority="13" operator="equal">
      <formula>"ดีมาก"</formula>
    </cfRule>
  </conditionalFormatting>
  <conditionalFormatting sqref="H12">
    <cfRule type="cellIs" dxfId="14" priority="14" operator="equal">
      <formula>"ดี"</formula>
    </cfRule>
  </conditionalFormatting>
  <conditionalFormatting sqref="H12">
    <cfRule type="cellIs" dxfId="13" priority="15" operator="equal">
      <formula>"พอใช้"</formula>
    </cfRule>
    <cfRule type="cellIs" dxfId="12" priority="16" operator="equal">
      <formula>"ปรับปรุง"</formula>
    </cfRule>
  </conditionalFormatting>
  <conditionalFormatting sqref="B11">
    <cfRule type="cellIs" dxfId="11" priority="9" operator="equal">
      <formula>"ดีมาก"</formula>
    </cfRule>
  </conditionalFormatting>
  <conditionalFormatting sqref="B11">
    <cfRule type="cellIs" dxfId="10" priority="10" operator="equal">
      <formula>"ดี"</formula>
    </cfRule>
  </conditionalFormatting>
  <conditionalFormatting sqref="B11">
    <cfRule type="cellIs" dxfId="9" priority="11" operator="equal">
      <formula>"พอใช้"</formula>
    </cfRule>
    <cfRule type="cellIs" dxfId="8" priority="12" operator="equal">
      <formula>"ปรับปรุง"</formula>
    </cfRule>
  </conditionalFormatting>
  <conditionalFormatting sqref="E11">
    <cfRule type="cellIs" dxfId="7" priority="5" operator="equal">
      <formula>"ดีมาก"</formula>
    </cfRule>
  </conditionalFormatting>
  <conditionalFormatting sqref="E11">
    <cfRule type="cellIs" dxfId="6" priority="6" operator="equal">
      <formula>"ดี"</formula>
    </cfRule>
  </conditionalFormatting>
  <conditionalFormatting sqref="E11">
    <cfRule type="cellIs" dxfId="5" priority="7" operator="equal">
      <formula>"พอใช้"</formula>
    </cfRule>
    <cfRule type="cellIs" dxfId="4" priority="8" operator="equal">
      <formula>"ปรับปรุง"</formula>
    </cfRule>
  </conditionalFormatting>
  <conditionalFormatting sqref="H11">
    <cfRule type="cellIs" dxfId="3" priority="1" operator="equal">
      <formula>"ดีมาก"</formula>
    </cfRule>
  </conditionalFormatting>
  <conditionalFormatting sqref="H11">
    <cfRule type="cellIs" dxfId="2" priority="2" operator="equal">
      <formula>"ดี"</formula>
    </cfRule>
  </conditionalFormatting>
  <conditionalFormatting sqref="H11">
    <cfRule type="cellIs" dxfId="1" priority="3" operator="equal">
      <formula>"พอใช้"</formula>
    </cfRule>
    <cfRule type="cellIs" dxfId="0" priority="4" operator="equal">
      <formula>"ปรับปรุง"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headerFooter>
    <oddFooter>&amp;CTesting Analize Program (TAP)
&amp;K7030A0RT_P.1 (2562)</oddFooter>
  </headerFooter>
  <rowBreaks count="1" manualBreakCount="1">
    <brk id="1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2</vt:i4>
      </vt:variant>
    </vt:vector>
  </HeadingPairs>
  <TitlesOfParts>
    <vt:vector size="8" baseType="lpstr">
      <vt:lpstr>ReadMe TAP P.1</vt:lpstr>
      <vt:lpstr>Data_School</vt:lpstr>
      <vt:lpstr>G_Class</vt:lpstr>
      <vt:lpstr>Data_Individual</vt:lpstr>
      <vt:lpstr>Link Data</vt:lpstr>
      <vt:lpstr>G_Data</vt:lpstr>
      <vt:lpstr>Data_School!Print_Titles</vt:lpstr>
      <vt:lpstr>'Link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2013-06-12T16:54:58Z</dcterms:created>
  <dcterms:modified xsi:type="dcterms:W3CDTF">2020-08-27T07:28:09Z</dcterms:modified>
</cp:coreProperties>
</file>