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activeTab="2"/>
  </bookViews>
  <sheets>
    <sheet name="ผลสัมฤทธิ์65" sheetId="1" r:id="rId1"/>
    <sheet name="แสดงคุณภาพ65" sheetId="2" r:id="rId2"/>
    <sheet name="ตารางสรุป65" sheetId="3" r:id="rId3"/>
    <sheet name="Sheet1" sheetId="4" r:id="rId4"/>
  </sheets>
  <calcPr calcId="124519"/>
</workbook>
</file>

<file path=xl/calcChain.xml><?xml version="1.0" encoding="utf-8"?>
<calcChain xmlns="http://schemas.openxmlformats.org/spreadsheetml/2006/main">
  <c r="P43" i="3"/>
  <c r="H43"/>
  <c r="AF28"/>
  <c r="X28"/>
  <c r="P28"/>
  <c r="H28"/>
  <c r="AF15"/>
  <c r="X15"/>
  <c r="O15"/>
  <c r="G15"/>
  <c r="Y43"/>
  <c r="Q43"/>
  <c r="I43"/>
  <c r="AG28"/>
  <c r="Y28"/>
  <c r="Q28"/>
  <c r="I28"/>
  <c r="AG15"/>
  <c r="Y15"/>
  <c r="P15"/>
  <c r="H15"/>
  <c r="B19" i="1"/>
  <c r="M10" l="1"/>
  <c r="M11"/>
  <c r="M12"/>
  <c r="M13"/>
  <c r="M14"/>
  <c r="M9"/>
  <c r="AA14" i="3"/>
  <c r="AB14"/>
  <c r="AC14"/>
  <c r="AD14"/>
  <c r="AE14"/>
  <c r="AF14"/>
  <c r="AG14"/>
  <c r="Z14"/>
  <c r="AI37"/>
  <c r="AJ37"/>
  <c r="AK37"/>
  <c r="AI38"/>
  <c r="AJ38"/>
  <c r="AK38"/>
  <c r="AI39"/>
  <c r="AJ39"/>
  <c r="AK39"/>
  <c r="AI40"/>
  <c r="AJ40"/>
  <c r="AK40"/>
  <c r="AI41"/>
  <c r="AJ41"/>
  <c r="AK41"/>
  <c r="AK36"/>
  <c r="AJ36"/>
  <c r="AI36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B42"/>
  <c r="B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V43" l="1"/>
  <c r="N43"/>
  <c r="E43"/>
  <c r="AD15"/>
  <c r="AC28"/>
  <c r="V28"/>
  <c r="M28"/>
  <c r="X52" i="2"/>
  <c r="X51"/>
  <c r="X50"/>
  <c r="W50"/>
  <c r="C19" i="1"/>
  <c r="D19"/>
  <c r="E19"/>
  <c r="F19"/>
  <c r="G19"/>
  <c r="H19"/>
  <c r="I19"/>
  <c r="J19"/>
  <c r="K19"/>
  <c r="L19"/>
  <c r="X53" i="2" l="1"/>
  <c r="B13"/>
  <c r="AA8" l="1"/>
  <c r="AA9"/>
  <c r="AA10"/>
  <c r="AA11"/>
  <c r="AA12"/>
  <c r="AA7"/>
  <c r="Z8"/>
  <c r="Z9"/>
  <c r="Z10"/>
  <c r="Z11"/>
  <c r="Z12"/>
  <c r="Z7"/>
  <c r="AA13" l="1"/>
  <c r="D50"/>
  <c r="E50"/>
  <c r="F50"/>
  <c r="G50"/>
  <c r="H50"/>
  <c r="I50"/>
  <c r="J50"/>
  <c r="K50"/>
  <c r="L50"/>
  <c r="M50"/>
  <c r="N50"/>
  <c r="O50"/>
  <c r="P50"/>
  <c r="Q50"/>
  <c r="R50"/>
  <c r="R15" s="1"/>
  <c r="R18" s="1"/>
  <c r="S50"/>
  <c r="T50"/>
  <c r="U50"/>
  <c r="V50"/>
  <c r="D51"/>
  <c r="D16" s="1"/>
  <c r="D19" s="1"/>
  <c r="E51"/>
  <c r="F51"/>
  <c r="F16" s="1"/>
  <c r="F19" s="1"/>
  <c r="G51"/>
  <c r="H51"/>
  <c r="H16" s="1"/>
  <c r="H19" s="1"/>
  <c r="I51"/>
  <c r="J51"/>
  <c r="J16" s="1"/>
  <c r="J19" s="1"/>
  <c r="K51"/>
  <c r="L51"/>
  <c r="L16" s="1"/>
  <c r="L19" s="1"/>
  <c r="M51"/>
  <c r="N51"/>
  <c r="N16" s="1"/>
  <c r="N19" s="1"/>
  <c r="O51"/>
  <c r="P51"/>
  <c r="P16" s="1"/>
  <c r="P19" s="1"/>
  <c r="Q51"/>
  <c r="R51"/>
  <c r="R16" s="1"/>
  <c r="R19" s="1"/>
  <c r="S51"/>
  <c r="T51"/>
  <c r="T16" s="1"/>
  <c r="T19" s="1"/>
  <c r="U51"/>
  <c r="V51"/>
  <c r="V16" s="1"/>
  <c r="V19" s="1"/>
  <c r="D52"/>
  <c r="D17" s="1"/>
  <c r="D20" s="1"/>
  <c r="E52"/>
  <c r="F52"/>
  <c r="F17" s="1"/>
  <c r="F20" s="1"/>
  <c r="G52"/>
  <c r="H52"/>
  <c r="I52"/>
  <c r="J52"/>
  <c r="J17" s="1"/>
  <c r="J20" s="1"/>
  <c r="K52"/>
  <c r="L52"/>
  <c r="L17" s="1"/>
  <c r="L20" s="1"/>
  <c r="M52"/>
  <c r="N52"/>
  <c r="N17" s="1"/>
  <c r="N20" s="1"/>
  <c r="O52"/>
  <c r="P52"/>
  <c r="P17" s="1"/>
  <c r="P20" s="1"/>
  <c r="Q52"/>
  <c r="R52"/>
  <c r="S52"/>
  <c r="T52"/>
  <c r="T17" s="1"/>
  <c r="T20" s="1"/>
  <c r="U52"/>
  <c r="V52"/>
  <c r="V17" s="1"/>
  <c r="V20" s="1"/>
  <c r="C27" i="3"/>
  <c r="D27"/>
  <c r="E27"/>
  <c r="F27"/>
  <c r="G27"/>
  <c r="H27"/>
  <c r="I27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B14"/>
  <c r="C8" i="4"/>
  <c r="C9" s="1"/>
  <c r="D8"/>
  <c r="D9" s="1"/>
  <c r="E8"/>
  <c r="B8"/>
  <c r="B9" s="1"/>
  <c r="F3"/>
  <c r="F4"/>
  <c r="F5"/>
  <c r="F6"/>
  <c r="F7"/>
  <c r="F2"/>
  <c r="C13" i="2"/>
  <c r="F13"/>
  <c r="H13"/>
  <c r="J13"/>
  <c r="L13"/>
  <c r="N13"/>
  <c r="P13"/>
  <c r="R13"/>
  <c r="T13"/>
  <c r="V13"/>
  <c r="H17" l="1"/>
  <c r="H20" s="1"/>
  <c r="H53"/>
  <c r="E15" i="3"/>
  <c r="V15"/>
  <c r="N15"/>
  <c r="F28"/>
  <c r="U53" i="2"/>
  <c r="Q53"/>
  <c r="M53"/>
  <c r="I53"/>
  <c r="E53"/>
  <c r="T15"/>
  <c r="T18" s="1"/>
  <c r="T53"/>
  <c r="P15"/>
  <c r="P18" s="1"/>
  <c r="P53"/>
  <c r="L15"/>
  <c r="L18" s="1"/>
  <c r="L53"/>
  <c r="H15"/>
  <c r="H18" s="1"/>
  <c r="D15"/>
  <c r="D18" s="1"/>
  <c r="D53"/>
  <c r="S53"/>
  <c r="O53"/>
  <c r="K53"/>
  <c r="G53"/>
  <c r="N15"/>
  <c r="N18" s="1"/>
  <c r="N53"/>
  <c r="J15"/>
  <c r="J18" s="1"/>
  <c r="J53"/>
  <c r="F15"/>
  <c r="F18" s="1"/>
  <c r="F53"/>
  <c r="V15"/>
  <c r="V18" s="1"/>
  <c r="V53"/>
  <c r="R17"/>
  <c r="R20" s="1"/>
  <c r="R53"/>
  <c r="M19" i="1"/>
  <c r="F8" i="4"/>
  <c r="D13" i="2"/>
  <c r="Z13" s="1"/>
</calcChain>
</file>

<file path=xl/sharedStrings.xml><?xml version="1.0" encoding="utf-8"?>
<sst xmlns="http://schemas.openxmlformats.org/spreadsheetml/2006/main" count="235" uniqueCount="82">
  <si>
    <t>ของโรงเรียนวัดอรัญญิการาม</t>
  </si>
  <si>
    <t>ชั้น</t>
  </si>
  <si>
    <t>ภาษาไทย</t>
  </si>
  <si>
    <t>คณิตศาสตร์</t>
  </si>
  <si>
    <t>วิทยาศาสตร์</t>
  </si>
  <si>
    <t>สังคมศึกษา</t>
  </si>
  <si>
    <t>สุขศึกษา</t>
  </si>
  <si>
    <t>ศิลปะ</t>
  </si>
  <si>
    <t>การงานอาชีพ</t>
  </si>
  <si>
    <t>ประวัติศาสตร์</t>
  </si>
  <si>
    <t>ภาษาต่างประเทศ</t>
  </si>
  <si>
    <t>เฉลี่ยทุกวิชา</t>
  </si>
  <si>
    <t>ลำดับที่</t>
  </si>
  <si>
    <t>กลุ่มสาระการเรียนรู้</t>
  </si>
  <si>
    <t>รวม</t>
  </si>
  <si>
    <t>ข้อมูลแสดงคุณภาพการศึกษา(ระดับโรงเรียน)</t>
  </si>
  <si>
    <t>จำนวน</t>
  </si>
  <si>
    <t>ห้องเรียน</t>
  </si>
  <si>
    <t>นักเรียน</t>
  </si>
  <si>
    <t>คะแนนทั้งหมด</t>
  </si>
  <si>
    <t>คะแนนค่าเฉลี่ย%</t>
  </si>
  <si>
    <t>เฉลี่ย</t>
  </si>
  <si>
    <t>คะแนนรวมทุกวิชา</t>
  </si>
  <si>
    <t>คะแนนแต่ละสาระการเรียนรู้</t>
  </si>
  <si>
    <t>ป.1</t>
  </si>
  <si>
    <t>ป.3</t>
  </si>
  <si>
    <t>ป.2</t>
  </si>
  <si>
    <t>ป.4</t>
  </si>
  <si>
    <t>ป.5</t>
  </si>
  <si>
    <t>ป.6</t>
  </si>
  <si>
    <t>ผลสัมฤทธิ์ทางการเรียนเฉลี่ยทุกสายชั้น</t>
  </si>
  <si>
    <t>ค่าเฉลี่ย ป.1-6 (เกณฑ์โรงเรียน)</t>
  </si>
  <si>
    <t>สูงกว่าเกณฑ์</t>
  </si>
  <si>
    <t>เท่ากับเกณฑ์</t>
  </si>
  <si>
    <t>ต่ำกว่าเกณฑ์</t>
  </si>
  <si>
    <t>จำนวนนักเรียนที่ได้</t>
  </si>
  <si>
    <t>คะแนนสูงกว่า,เท่ากับหรือ</t>
  </si>
  <si>
    <t>ต่ำกว่าเกณฑ์โรงเรียน</t>
  </si>
  <si>
    <t>ไทย</t>
  </si>
  <si>
    <t>คณิต</t>
  </si>
  <si>
    <t>วิทย์</t>
  </si>
  <si>
    <t>สังคม</t>
  </si>
  <si>
    <t>สุข</t>
  </si>
  <si>
    <t>การงาน</t>
  </si>
  <si>
    <t>ประวัติ</t>
  </si>
  <si>
    <t>อังกฤษ</t>
  </si>
  <si>
    <t>คอม</t>
  </si>
  <si>
    <t>ตารางสรุประดับผลการเรียน</t>
  </si>
  <si>
    <t xml:space="preserve">ระดับ </t>
  </si>
  <si>
    <t>ชั้นเรียน</t>
  </si>
  <si>
    <t>ร้อยละของจำนวนนักเรียน</t>
  </si>
  <si>
    <t>ที่ได้ระดับผลการเรียน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</si>
  <si>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</si>
  <si>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</si>
  <si>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</si>
  <si>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กลุ่มสาระการเรียนรู้สังคมศาสนาและวัฒนธรรม</t>
  </si>
  <si>
    <t>กลุ่มสาระการเรียนรู้สุขศึกษา</t>
  </si>
  <si>
    <t>กลุ่มสาระการเรียนรู้ศิลปะ</t>
  </si>
  <si>
    <t>กลุ่มสาระการเรียนรู้ประวัติศาสตร์</t>
  </si>
  <si>
    <t>จำนวนน.ร.สูงกว่าเกณฑ์</t>
  </si>
  <si>
    <t>จำนวนน.ร.เท่ากับเกณฑ์</t>
  </si>
  <si>
    <t>จำนวนน.ร.ต่ำกว่าเกณฑ์</t>
  </si>
  <si>
    <t>คิดเป็นร้อยละ</t>
  </si>
  <si>
    <t>สำนักงานเขตพื้นที่การศึกษาประถมศึกษาอุตรดิตถ์  เขต 1</t>
  </si>
  <si>
    <t>ดีเยี่ยม</t>
  </si>
  <si>
    <t>ดี</t>
  </si>
  <si>
    <t>ผ่าน</t>
  </si>
  <si>
    <t>ไม่ผ่าน</t>
  </si>
  <si>
    <t>กลุ่มสาระการเรียนรู้การงานฯ</t>
  </si>
  <si>
    <t>กลุ่มสาระการเรียนรู้ภาษาอังกฤษ</t>
  </si>
  <si>
    <t>หน้าที่พลเมือง</t>
  </si>
  <si>
    <t>หน้าที่</t>
  </si>
  <si>
    <t>กลุ่มสาระการเรียนรู้หน้าที่พลเมือง</t>
  </si>
  <si>
    <t>หน้า</t>
  </si>
  <si>
    <t>+</t>
  </si>
  <si>
    <t>มวยไทย</t>
  </si>
  <si>
    <t>ไม่กรอก</t>
  </si>
  <si>
    <t>กลุ่มสาระการเรียนรู้มวยไทย</t>
  </si>
  <si>
    <t>ปลายปี    ปีการศึกษา    2565</t>
  </si>
  <si>
    <t>ระดับประถมศึกษา  ปลายปี   ปีการศึกษา 2565</t>
  </si>
  <si>
    <t>ปลายปี  ปีการศึกษา 2565  โรงเรียนวัดอรัญญิการาม</t>
  </si>
  <si>
    <t>ระดับ ประถมศึกษา ปลายปี ปีการศึกษา 2565</t>
  </si>
</sst>
</file>

<file path=xl/styles.xml><?xml version="1.0" encoding="utf-8"?>
<styleSheet xmlns="http://schemas.openxmlformats.org/spreadsheetml/2006/main">
  <fonts count="17"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0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rgb="FF000000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2"/>
      <color theme="0"/>
      <name val="TH SarabunPSK"/>
      <family val="2"/>
    </font>
    <font>
      <sz val="10"/>
      <color theme="1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2" fontId="0" fillId="0" borderId="0" xfId="0" applyNumberForma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/>
    <xf numFmtId="0" fontId="2" fillId="0" borderId="1" xfId="0" applyFont="1" applyBorder="1"/>
    <xf numFmtId="16" fontId="2" fillId="0" borderId="1" xfId="0" applyNumberFormat="1" applyFont="1" applyBorder="1"/>
    <xf numFmtId="2" fontId="5" fillId="0" borderId="1" xfId="0" applyNumberFormat="1" applyFont="1" applyBorder="1" applyAlignment="1">
      <alignment horizontal="center"/>
    </xf>
    <xf numFmtId="16" fontId="2" fillId="0" borderId="0" xfId="0" applyNumberFormat="1" applyFont="1"/>
    <xf numFmtId="2" fontId="2" fillId="0" borderId="0" xfId="0" applyNumberFormat="1" applyFont="1" applyAlignment="1">
      <alignment horizontal="center"/>
    </xf>
    <xf numFmtId="1" fontId="2" fillId="0" borderId="0" xfId="0" applyNumberFormat="1" applyFont="1"/>
    <xf numFmtId="0" fontId="6" fillId="0" borderId="1" xfId="0" applyFont="1" applyBorder="1" applyAlignment="1">
      <alignment vertical="center" textRotation="90"/>
    </xf>
    <xf numFmtId="0" fontId="6" fillId="3" borderId="0" xfId="0" applyFont="1" applyFill="1"/>
    <xf numFmtId="0" fontId="9" fillId="3" borderId="1" xfId="0" applyFont="1" applyFill="1" applyBorder="1"/>
    <xf numFmtId="0" fontId="2" fillId="2" borderId="1" xfId="0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2" fontId="6" fillId="0" borderId="0" xfId="0" applyNumberFormat="1" applyFont="1"/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6" fillId="0" borderId="0" xfId="0" applyFont="1"/>
    <xf numFmtId="0" fontId="6" fillId="0" borderId="2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 vertical="top"/>
    </xf>
    <xf numFmtId="1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2" fontId="6" fillId="0" borderId="1" xfId="0" applyNumberFormat="1" applyFont="1" applyBorder="1" applyAlignment="1">
      <alignment horizontal="center"/>
    </xf>
    <xf numFmtId="2" fontId="6" fillId="3" borderId="1" xfId="0" applyNumberFormat="1" applyFont="1" applyFill="1" applyBorder="1"/>
    <xf numFmtId="0" fontId="11" fillId="3" borderId="1" xfId="0" applyFont="1" applyFill="1" applyBorder="1"/>
    <xf numFmtId="2" fontId="11" fillId="3" borderId="1" xfId="0" applyNumberFormat="1" applyFont="1" applyFill="1" applyBorder="1"/>
    <xf numFmtId="2" fontId="11" fillId="2" borderId="1" xfId="0" applyNumberFormat="1" applyFont="1" applyFill="1" applyBorder="1"/>
    <xf numFmtId="1" fontId="6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/>
    <xf numFmtId="2" fontId="11" fillId="0" borderId="1" xfId="0" applyNumberFormat="1" applyFont="1" applyBorder="1" applyAlignment="1">
      <alignment horizontal="center"/>
    </xf>
    <xf numFmtId="0" fontId="6" fillId="7" borderId="1" xfId="0" applyFont="1" applyFill="1" applyBorder="1"/>
    <xf numFmtId="0" fontId="6" fillId="4" borderId="1" xfId="0" applyFont="1" applyFill="1" applyBorder="1"/>
    <xf numFmtId="0" fontId="6" fillId="4" borderId="4" xfId="0" applyFont="1" applyFill="1" applyBorder="1"/>
    <xf numFmtId="0" fontId="6" fillId="3" borderId="4" xfId="0" applyFont="1" applyFill="1" applyBorder="1"/>
    <xf numFmtId="0" fontId="11" fillId="5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6" fillId="7" borderId="4" xfId="0" applyFont="1" applyFill="1" applyBorder="1"/>
    <xf numFmtId="0" fontId="6" fillId="7" borderId="0" xfId="0" applyFont="1" applyFill="1"/>
    <xf numFmtId="0" fontId="6" fillId="5" borderId="0" xfId="0" applyFont="1" applyFill="1"/>
    <xf numFmtId="0" fontId="11" fillId="3" borderId="1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6" fillId="8" borderId="4" xfId="0" applyFont="1" applyFill="1" applyBorder="1"/>
    <xf numFmtId="0" fontId="6" fillId="8" borderId="0" xfId="0" applyFont="1" applyFill="1"/>
    <xf numFmtId="0" fontId="6" fillId="4" borderId="1" xfId="0" applyFont="1" applyFill="1" applyBorder="1" applyAlignment="1">
      <alignment horizontal="center"/>
    </xf>
    <xf numFmtId="0" fontId="6" fillId="0" borderId="1" xfId="0" applyFont="1" applyBorder="1"/>
    <xf numFmtId="0" fontId="6" fillId="9" borderId="1" xfId="0" applyFont="1" applyFill="1" applyBorder="1"/>
    <xf numFmtId="0" fontId="12" fillId="12" borderId="1" xfId="0" applyFont="1" applyFill="1" applyBorder="1"/>
    <xf numFmtId="0" fontId="6" fillId="10" borderId="1" xfId="0" applyFont="1" applyFill="1" applyBorder="1"/>
    <xf numFmtId="0" fontId="13" fillId="12" borderId="1" xfId="0" applyFont="1" applyFill="1" applyBorder="1"/>
    <xf numFmtId="0" fontId="6" fillId="2" borderId="1" xfId="0" applyFont="1" applyFill="1" applyBorder="1"/>
    <xf numFmtId="0" fontId="6" fillId="6" borderId="1" xfId="0" applyFont="1" applyFill="1" applyBorder="1"/>
    <xf numFmtId="0" fontId="6" fillId="11" borderId="1" xfId="0" applyFont="1" applyFill="1" applyBorder="1"/>
    <xf numFmtId="0" fontId="8" fillId="3" borderId="1" xfId="0" applyFont="1" applyFill="1" applyBorder="1"/>
    <xf numFmtId="0" fontId="14" fillId="3" borderId="1" xfId="0" applyFont="1" applyFill="1" applyBorder="1"/>
    <xf numFmtId="0" fontId="15" fillId="3" borderId="1" xfId="0" applyFont="1" applyFill="1" applyBorder="1"/>
    <xf numFmtId="0" fontId="16" fillId="3" borderId="1" xfId="0" applyFont="1" applyFill="1" applyBorder="1"/>
    <xf numFmtId="1" fontId="6" fillId="3" borderId="1" xfId="0" applyNumberFormat="1" applyFont="1" applyFill="1" applyBorder="1"/>
    <xf numFmtId="1" fontId="11" fillId="3" borderId="1" xfId="0" applyNumberFormat="1" applyFont="1" applyFill="1" applyBorder="1"/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" fontId="6" fillId="3" borderId="4" xfId="0" applyNumberFormat="1" applyFont="1" applyFill="1" applyBorder="1" applyAlignment="1">
      <alignment horizontal="center"/>
    </xf>
    <xf numFmtId="16" fontId="6" fillId="3" borderId="5" xfId="0" applyNumberFormat="1" applyFont="1" applyFill="1" applyBorder="1" applyAlignment="1">
      <alignment horizontal="center"/>
    </xf>
    <xf numFmtId="16" fontId="6" fillId="3" borderId="6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1" fontId="8" fillId="3" borderId="4" xfId="0" applyNumberFormat="1" applyFont="1" applyFill="1" applyBorder="1" applyAlignment="1">
      <alignment horizontal="left"/>
    </xf>
    <xf numFmtId="1" fontId="8" fillId="3" borderId="6" xfId="0" applyNumberFormat="1" applyFont="1" applyFill="1" applyBorder="1" applyAlignment="1">
      <alignment horizontal="left"/>
    </xf>
    <xf numFmtId="16" fontId="8" fillId="3" borderId="1" xfId="0" applyNumberFormat="1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3" borderId="4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9" fillId="3" borderId="4" xfId="0" applyNumberFormat="1" applyFont="1" applyFill="1" applyBorder="1" applyAlignment="1">
      <alignment horizontal="left"/>
    </xf>
    <xf numFmtId="1" fontId="9" fillId="3" borderId="6" xfId="0" applyNumberFormat="1" applyFont="1" applyFill="1" applyBorder="1" applyAlignment="1">
      <alignment horizontal="left"/>
    </xf>
    <xf numFmtId="16" fontId="9" fillId="3" borderId="4" xfId="0" applyNumberFormat="1" applyFont="1" applyFill="1" applyBorder="1" applyAlignment="1">
      <alignment horizontal="left"/>
    </xf>
    <xf numFmtId="16" fontId="9" fillId="3" borderId="6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7"/>
  <sheetViews>
    <sheetView topLeftCell="A13" zoomScale="110" zoomScaleNormal="110" workbookViewId="0">
      <selection activeCell="D10" sqref="D10"/>
    </sheetView>
  </sheetViews>
  <sheetFormatPr defaultColWidth="9.125" defaultRowHeight="21"/>
  <cols>
    <col min="1" max="1" width="7.375" style="2" customWidth="1"/>
    <col min="2" max="12" width="9.25" style="2" customWidth="1"/>
    <col min="13" max="13" width="9.875" style="2" customWidth="1"/>
    <col min="14" max="14" width="7.125" style="2" customWidth="1"/>
    <col min="15" max="16384" width="9.125" style="2"/>
  </cols>
  <sheetData>
    <row r="2" spans="1:14" ht="26.25">
      <c r="A2" s="84" t="s">
        <v>30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ht="26.2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ht="26.25">
      <c r="A4" s="84" t="s">
        <v>78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4" ht="27.75" customHeight="1"/>
    <row r="6" spans="1:14" ht="0.75" hidden="1" customHeight="1"/>
    <row r="7" spans="1:14">
      <c r="A7" s="3" t="s">
        <v>1</v>
      </c>
      <c r="B7" s="85" t="s">
        <v>13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7"/>
      <c r="N7" s="4"/>
    </row>
    <row r="8" spans="1:14">
      <c r="A8" s="5"/>
      <c r="B8" s="6" t="s">
        <v>2</v>
      </c>
      <c r="C8" s="6" t="s">
        <v>3</v>
      </c>
      <c r="D8" s="6" t="s">
        <v>4</v>
      </c>
      <c r="E8" s="6" t="s">
        <v>5</v>
      </c>
      <c r="F8" s="6" t="s">
        <v>9</v>
      </c>
      <c r="G8" s="6" t="s">
        <v>6</v>
      </c>
      <c r="H8" s="6" t="s">
        <v>7</v>
      </c>
      <c r="I8" s="6" t="s">
        <v>8</v>
      </c>
      <c r="J8" s="7" t="s">
        <v>10</v>
      </c>
      <c r="K8" s="6" t="s">
        <v>70</v>
      </c>
      <c r="L8" s="6" t="s">
        <v>75</v>
      </c>
      <c r="M8" s="6" t="s">
        <v>11</v>
      </c>
      <c r="N8" s="5" t="s">
        <v>12</v>
      </c>
    </row>
    <row r="9" spans="1:14">
      <c r="A9" s="8" t="s">
        <v>24</v>
      </c>
      <c r="B9" s="9">
        <v>81.47</v>
      </c>
      <c r="C9" s="6">
        <v>85.4</v>
      </c>
      <c r="D9" s="6">
        <v>86.2</v>
      </c>
      <c r="E9" s="9">
        <v>82.53</v>
      </c>
      <c r="F9" s="6">
        <v>82.07</v>
      </c>
      <c r="G9" s="6">
        <v>88.6</v>
      </c>
      <c r="H9" s="6">
        <v>81.47</v>
      </c>
      <c r="I9" s="13">
        <v>81.93</v>
      </c>
      <c r="J9" s="6">
        <v>87</v>
      </c>
      <c r="K9" s="6">
        <v>84.47</v>
      </c>
      <c r="L9" s="10"/>
      <c r="M9" s="9">
        <f>AVERAGE(B9:L9)</f>
        <v>84.114000000000004</v>
      </c>
      <c r="N9" s="6">
        <v>2</v>
      </c>
    </row>
    <row r="10" spans="1:14">
      <c r="A10" s="11" t="s">
        <v>26</v>
      </c>
      <c r="B10" s="9">
        <v>76.05</v>
      </c>
      <c r="C10" s="9">
        <v>77.97</v>
      </c>
      <c r="D10" s="9">
        <v>84.35</v>
      </c>
      <c r="E10" s="9">
        <v>79.319999999999993</v>
      </c>
      <c r="F10" s="9">
        <v>80.06</v>
      </c>
      <c r="G10" s="9">
        <v>81.650000000000006</v>
      </c>
      <c r="H10" s="9">
        <v>81.91</v>
      </c>
      <c r="I10" s="9">
        <v>82.65</v>
      </c>
      <c r="J10" s="9">
        <v>80</v>
      </c>
      <c r="K10" s="9">
        <v>81.38</v>
      </c>
      <c r="L10" s="12"/>
      <c r="M10" s="9">
        <f t="shared" ref="M10:M14" si="0">AVERAGE(B10:L10)</f>
        <v>80.533999999999992</v>
      </c>
      <c r="N10" s="6">
        <v>3</v>
      </c>
    </row>
    <row r="11" spans="1:14">
      <c r="A11" s="8" t="s">
        <v>25</v>
      </c>
      <c r="B11" s="9">
        <v>78.5</v>
      </c>
      <c r="C11" s="9">
        <v>78.849999999999994</v>
      </c>
      <c r="D11" s="9">
        <v>85.3</v>
      </c>
      <c r="E11" s="9">
        <v>81.25</v>
      </c>
      <c r="F11" s="9">
        <v>79.849999999999994</v>
      </c>
      <c r="G11" s="9">
        <v>79.75</v>
      </c>
      <c r="H11" s="9">
        <v>76.5</v>
      </c>
      <c r="I11" s="9">
        <v>82.85</v>
      </c>
      <c r="J11" s="13">
        <v>80.55</v>
      </c>
      <c r="K11" s="9">
        <v>80.2</v>
      </c>
      <c r="L11" s="12"/>
      <c r="M11" s="9">
        <f t="shared" si="0"/>
        <v>80.36</v>
      </c>
      <c r="N11" s="6">
        <v>1</v>
      </c>
    </row>
    <row r="12" spans="1:14">
      <c r="A12" s="8" t="s">
        <v>27</v>
      </c>
      <c r="B12" s="9">
        <v>82.29</v>
      </c>
      <c r="C12" s="9">
        <v>81.95</v>
      </c>
      <c r="D12" s="9">
        <v>73.81</v>
      </c>
      <c r="E12" s="9">
        <v>85.14</v>
      </c>
      <c r="F12" s="9">
        <v>83.71</v>
      </c>
      <c r="G12" s="9">
        <v>83.43</v>
      </c>
      <c r="H12" s="9">
        <v>82.12</v>
      </c>
      <c r="I12" s="13">
        <v>86.29</v>
      </c>
      <c r="J12" s="9">
        <v>71.86</v>
      </c>
      <c r="K12" s="9">
        <v>85.76</v>
      </c>
      <c r="L12" s="9">
        <v>84.14</v>
      </c>
      <c r="M12" s="9">
        <f t="shared" si="0"/>
        <v>81.86363636363636</v>
      </c>
      <c r="N12" s="6">
        <v>4</v>
      </c>
    </row>
    <row r="13" spans="1:14">
      <c r="A13" s="11" t="s">
        <v>28</v>
      </c>
      <c r="B13" s="9">
        <v>73.19</v>
      </c>
      <c r="C13" s="9">
        <v>76.33</v>
      </c>
      <c r="D13" s="9">
        <v>70</v>
      </c>
      <c r="E13" s="9">
        <v>82.79</v>
      </c>
      <c r="F13" s="9">
        <v>81.08</v>
      </c>
      <c r="G13" s="9">
        <v>82.67</v>
      </c>
      <c r="H13" s="9">
        <v>86</v>
      </c>
      <c r="I13" s="9">
        <v>85</v>
      </c>
      <c r="J13" s="9">
        <v>66.08</v>
      </c>
      <c r="K13" s="9">
        <v>82.06</v>
      </c>
      <c r="L13" s="9">
        <v>84.83</v>
      </c>
      <c r="M13" s="9">
        <f t="shared" si="0"/>
        <v>79.093636363636378</v>
      </c>
      <c r="N13" s="14">
        <v>5</v>
      </c>
    </row>
    <row r="14" spans="1:14">
      <c r="A14" s="8" t="s">
        <v>29</v>
      </c>
      <c r="B14" s="15">
        <v>72.680000000000007</v>
      </c>
      <c r="C14" s="15">
        <v>68</v>
      </c>
      <c r="D14" s="15">
        <v>72.040000000000006</v>
      </c>
      <c r="E14" s="15">
        <v>79.680000000000007</v>
      </c>
      <c r="F14" s="15">
        <v>78.36</v>
      </c>
      <c r="G14" s="15">
        <v>81.56</v>
      </c>
      <c r="H14" s="15">
        <v>76.040000000000006</v>
      </c>
      <c r="I14" s="15">
        <v>82.88</v>
      </c>
      <c r="J14" s="15">
        <v>65.36</v>
      </c>
      <c r="K14" s="15">
        <v>80.12</v>
      </c>
      <c r="L14" s="15">
        <v>82.28</v>
      </c>
      <c r="M14" s="9">
        <f t="shared" si="0"/>
        <v>76.272727272727266</v>
      </c>
      <c r="N14" s="14">
        <v>6</v>
      </c>
    </row>
    <row r="15" spans="1:14">
      <c r="A15" s="1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9"/>
      <c r="N15" s="17"/>
    </row>
    <row r="16" spans="1:14">
      <c r="A16" s="1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9"/>
      <c r="N16" s="17"/>
    </row>
    <row r="17" spans="1:14">
      <c r="A17" s="18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9"/>
      <c r="N17" s="17"/>
    </row>
    <row r="18" spans="1:14">
      <c r="A18" s="17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7"/>
    </row>
    <row r="19" spans="1:14">
      <c r="A19" s="8" t="s">
        <v>21</v>
      </c>
      <c r="B19" s="19">
        <f>AVERAGE(B9:B18)</f>
        <v>77.36333333333333</v>
      </c>
      <c r="C19" s="19">
        <f t="shared" ref="C19:L19" si="1">AVERAGE(C9:C18)</f>
        <v>78.083333333333329</v>
      </c>
      <c r="D19" s="19">
        <f t="shared" si="1"/>
        <v>78.616666666666674</v>
      </c>
      <c r="E19" s="19">
        <f t="shared" si="1"/>
        <v>81.785000000000011</v>
      </c>
      <c r="F19" s="19">
        <f t="shared" si="1"/>
        <v>80.855000000000004</v>
      </c>
      <c r="G19" s="19">
        <f t="shared" si="1"/>
        <v>82.943333333333342</v>
      </c>
      <c r="H19" s="19">
        <f t="shared" si="1"/>
        <v>80.673333333333332</v>
      </c>
      <c r="I19" s="19">
        <f>AVERAGE(I9:I18)</f>
        <v>83.600000000000009</v>
      </c>
      <c r="J19" s="19">
        <f t="shared" si="1"/>
        <v>75.141666666666666</v>
      </c>
      <c r="K19" s="19">
        <f t="shared" si="1"/>
        <v>82.331666666666663</v>
      </c>
      <c r="L19" s="19">
        <f t="shared" si="1"/>
        <v>83.75</v>
      </c>
      <c r="M19" s="19">
        <f>AVERAGE(M9:M18)</f>
        <v>80.373000000000005</v>
      </c>
      <c r="N19" s="17"/>
    </row>
    <row r="20" spans="1:14">
      <c r="A20" s="20"/>
      <c r="B20" s="6" t="s">
        <v>2</v>
      </c>
      <c r="C20" s="6" t="s">
        <v>3</v>
      </c>
      <c r="D20" s="6" t="s">
        <v>4</v>
      </c>
      <c r="E20" s="6" t="s">
        <v>5</v>
      </c>
      <c r="F20" s="6" t="s">
        <v>6</v>
      </c>
      <c r="G20" s="6" t="s">
        <v>7</v>
      </c>
      <c r="H20" s="6" t="s">
        <v>8</v>
      </c>
      <c r="I20" s="7" t="s">
        <v>10</v>
      </c>
      <c r="J20" s="6" t="s">
        <v>9</v>
      </c>
      <c r="K20" s="6" t="s">
        <v>70</v>
      </c>
      <c r="L20" s="6" t="s">
        <v>75</v>
      </c>
      <c r="M20" s="21"/>
    </row>
    <row r="21" spans="1:14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14">
      <c r="A22" s="2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21"/>
    </row>
    <row r="23" spans="1:14">
      <c r="A23" s="20"/>
      <c r="B23" s="88"/>
      <c r="C23" s="33"/>
      <c r="D23" s="33"/>
      <c r="E23" s="88"/>
      <c r="F23" s="88"/>
      <c r="G23" s="88"/>
      <c r="H23" s="88"/>
      <c r="I23" s="33"/>
      <c r="J23" s="33"/>
      <c r="K23" s="88"/>
      <c r="L23" s="13"/>
      <c r="M23" s="21"/>
    </row>
    <row r="24" spans="1:14">
      <c r="B24" s="88"/>
      <c r="C24" s="33"/>
      <c r="D24" s="33"/>
      <c r="E24" s="88"/>
      <c r="F24" s="88"/>
      <c r="G24" s="88"/>
      <c r="H24" s="88"/>
      <c r="I24" s="33"/>
      <c r="J24" s="33"/>
      <c r="K24" s="88"/>
      <c r="L24" s="21"/>
      <c r="M24" s="21"/>
    </row>
    <row r="25" spans="1:14">
      <c r="B25" s="88"/>
      <c r="C25" s="34"/>
      <c r="D25" s="34"/>
      <c r="E25" s="88"/>
      <c r="F25" s="88"/>
      <c r="G25" s="88"/>
      <c r="H25" s="88"/>
      <c r="I25" s="34"/>
      <c r="J25" s="33"/>
      <c r="K25" s="88"/>
    </row>
    <row r="26" spans="1:14">
      <c r="B26" s="35"/>
      <c r="C26" s="35"/>
      <c r="D26" s="35"/>
      <c r="E26" s="35"/>
      <c r="F26" s="35"/>
      <c r="G26" s="35"/>
      <c r="H26" s="35"/>
      <c r="I26" s="36"/>
      <c r="J26" s="36"/>
      <c r="K26" s="36"/>
    </row>
    <row r="27" spans="1:14">
      <c r="B27" s="37"/>
      <c r="C27" s="37"/>
      <c r="D27" s="37"/>
      <c r="E27" s="37"/>
      <c r="F27" s="37"/>
      <c r="G27" s="37"/>
      <c r="H27" s="37"/>
      <c r="I27" s="37"/>
      <c r="J27" s="37"/>
      <c r="K27" s="37"/>
    </row>
  </sheetData>
  <mergeCells count="10">
    <mergeCell ref="A3:N3"/>
    <mergeCell ref="A4:N4"/>
    <mergeCell ref="B7:M7"/>
    <mergeCell ref="A2:N2"/>
    <mergeCell ref="B23:B25"/>
    <mergeCell ref="E23:E25"/>
    <mergeCell ref="F23:F25"/>
    <mergeCell ref="G23:G25"/>
    <mergeCell ref="H23:H25"/>
    <mergeCell ref="K23:K25"/>
  </mergeCells>
  <pageMargins left="0.31496062992125984" right="0.23622047244094491" top="0.39370078740157483" bottom="0.27559055118110237" header="0.31496062992125984" footer="0.31496062992125984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54"/>
  <sheetViews>
    <sheetView topLeftCell="A19" zoomScale="90" zoomScaleNormal="90" workbookViewId="0">
      <selection activeCell="A3" sqref="A3:AA3"/>
    </sheetView>
  </sheetViews>
  <sheetFormatPr defaultColWidth="5.25" defaultRowHeight="15.75"/>
  <cols>
    <col min="1" max="2" width="5.25" style="38"/>
    <col min="3" max="3" width="4.375" style="38" customWidth="1"/>
    <col min="4" max="27" width="5" style="38" customWidth="1"/>
    <col min="28" max="16384" width="5.25" style="38"/>
  </cols>
  <sheetData>
    <row r="1" spans="1:27">
      <c r="A1" s="100" t="s">
        <v>15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</row>
    <row r="2" spans="1:27">
      <c r="A2" s="101" t="s">
        <v>80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</row>
    <row r="3" spans="1:27" ht="18.75" customHeight="1">
      <c r="A3" s="102" t="s">
        <v>63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27">
      <c r="A4" s="103" t="s">
        <v>1</v>
      </c>
      <c r="B4" s="39"/>
      <c r="C4" s="39"/>
      <c r="D4" s="106" t="s">
        <v>23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98"/>
      <c r="X4" s="32"/>
      <c r="Y4" s="32"/>
      <c r="Z4" s="99" t="s">
        <v>22</v>
      </c>
      <c r="AA4" s="106"/>
    </row>
    <row r="5" spans="1:27">
      <c r="A5" s="104"/>
      <c r="B5" s="40" t="s">
        <v>16</v>
      </c>
      <c r="C5" s="41" t="s">
        <v>16</v>
      </c>
      <c r="D5" s="106" t="s">
        <v>2</v>
      </c>
      <c r="E5" s="106"/>
      <c r="F5" s="106" t="s">
        <v>3</v>
      </c>
      <c r="G5" s="106"/>
      <c r="H5" s="106" t="s">
        <v>4</v>
      </c>
      <c r="I5" s="106"/>
      <c r="J5" s="106" t="s">
        <v>5</v>
      </c>
      <c r="K5" s="106"/>
      <c r="L5" s="106" t="s">
        <v>6</v>
      </c>
      <c r="M5" s="106"/>
      <c r="N5" s="106" t="s">
        <v>7</v>
      </c>
      <c r="O5" s="106"/>
      <c r="P5" s="106" t="s">
        <v>8</v>
      </c>
      <c r="Q5" s="106"/>
      <c r="R5" s="106" t="s">
        <v>10</v>
      </c>
      <c r="S5" s="106"/>
      <c r="T5" s="106" t="s">
        <v>9</v>
      </c>
      <c r="U5" s="106"/>
      <c r="V5" s="106" t="s">
        <v>71</v>
      </c>
      <c r="W5" s="106"/>
      <c r="X5" s="98" t="s">
        <v>75</v>
      </c>
      <c r="Y5" s="99"/>
      <c r="Z5" s="89" t="s">
        <v>14</v>
      </c>
      <c r="AA5" s="89" t="s">
        <v>21</v>
      </c>
    </row>
    <row r="6" spans="1:27" ht="69" customHeight="1">
      <c r="A6" s="105"/>
      <c r="B6" s="42" t="s">
        <v>17</v>
      </c>
      <c r="C6" s="42" t="s">
        <v>18</v>
      </c>
      <c r="D6" s="23" t="s">
        <v>19</v>
      </c>
      <c r="E6" s="23" t="s">
        <v>20</v>
      </c>
      <c r="F6" s="23" t="s">
        <v>19</v>
      </c>
      <c r="G6" s="23" t="s">
        <v>20</v>
      </c>
      <c r="H6" s="23" t="s">
        <v>19</v>
      </c>
      <c r="I6" s="23" t="s">
        <v>20</v>
      </c>
      <c r="J6" s="23" t="s">
        <v>19</v>
      </c>
      <c r="K6" s="23" t="s">
        <v>20</v>
      </c>
      <c r="L6" s="23" t="s">
        <v>19</v>
      </c>
      <c r="M6" s="23" t="s">
        <v>20</v>
      </c>
      <c r="N6" s="23" t="s">
        <v>19</v>
      </c>
      <c r="O6" s="23" t="s">
        <v>20</v>
      </c>
      <c r="P6" s="23" t="s">
        <v>19</v>
      </c>
      <c r="Q6" s="23" t="s">
        <v>20</v>
      </c>
      <c r="R6" s="23" t="s">
        <v>19</v>
      </c>
      <c r="S6" s="23" t="s">
        <v>20</v>
      </c>
      <c r="T6" s="23" t="s">
        <v>19</v>
      </c>
      <c r="U6" s="23" t="s">
        <v>20</v>
      </c>
      <c r="V6" s="23" t="s">
        <v>19</v>
      </c>
      <c r="W6" s="23" t="s">
        <v>20</v>
      </c>
      <c r="X6" s="23" t="s">
        <v>19</v>
      </c>
      <c r="Y6" s="23" t="s">
        <v>20</v>
      </c>
      <c r="Z6" s="89"/>
      <c r="AA6" s="89"/>
    </row>
    <row r="7" spans="1:27" ht="18" customHeight="1">
      <c r="A7" s="43" t="s">
        <v>24</v>
      </c>
      <c r="B7" s="44">
        <v>1</v>
      </c>
      <c r="C7" s="44">
        <v>15</v>
      </c>
      <c r="D7" s="45">
        <v>1222</v>
      </c>
      <c r="E7" s="46">
        <v>81.47</v>
      </c>
      <c r="F7" s="45">
        <v>1281</v>
      </c>
      <c r="G7" s="47">
        <v>85.4</v>
      </c>
      <c r="H7" s="45">
        <v>1293</v>
      </c>
      <c r="I7" s="47">
        <v>86.2</v>
      </c>
      <c r="J7" s="45">
        <v>1238</v>
      </c>
      <c r="K7" s="47">
        <v>82.53</v>
      </c>
      <c r="L7" s="48">
        <v>1231</v>
      </c>
      <c r="M7" s="49">
        <v>82.07</v>
      </c>
      <c r="N7" s="48">
        <v>1329</v>
      </c>
      <c r="O7" s="49">
        <v>88.6</v>
      </c>
      <c r="P7" s="48">
        <v>1222</v>
      </c>
      <c r="Q7" s="49">
        <v>81.47</v>
      </c>
      <c r="R7" s="48">
        <v>1229</v>
      </c>
      <c r="S7" s="49">
        <v>81.93</v>
      </c>
      <c r="T7" s="48">
        <v>1305</v>
      </c>
      <c r="U7" s="49">
        <v>87</v>
      </c>
      <c r="V7" s="48">
        <v>1267</v>
      </c>
      <c r="W7" s="49">
        <v>84.47</v>
      </c>
      <c r="X7" s="50"/>
      <c r="Y7" s="50"/>
      <c r="Z7" s="51">
        <f>D7+F7+H7+J7+L7+N7+P7+R7+T7+V7</f>
        <v>12617</v>
      </c>
      <c r="AA7" s="46">
        <f>AVERAGE(E7,G7,I7,K7,M7,O7,Q7,S7,U7,W7)</f>
        <v>84.114000000000004</v>
      </c>
    </row>
    <row r="8" spans="1:27" ht="18" customHeight="1">
      <c r="A8" s="43" t="s">
        <v>26</v>
      </c>
      <c r="B8" s="44">
        <v>1</v>
      </c>
      <c r="C8" s="44">
        <v>17</v>
      </c>
      <c r="D8" s="45">
        <v>1293</v>
      </c>
      <c r="E8" s="46">
        <v>71.05</v>
      </c>
      <c r="F8" s="45">
        <v>1326</v>
      </c>
      <c r="G8" s="47">
        <v>77.97</v>
      </c>
      <c r="H8" s="45">
        <v>1434</v>
      </c>
      <c r="I8" s="47">
        <v>84.35</v>
      </c>
      <c r="J8" s="45">
        <v>1348</v>
      </c>
      <c r="K8" s="47">
        <v>79.36</v>
      </c>
      <c r="L8" s="45">
        <v>1361</v>
      </c>
      <c r="M8" s="47">
        <v>80.599999999999994</v>
      </c>
      <c r="N8" s="45">
        <v>1388</v>
      </c>
      <c r="O8" s="47">
        <v>81.650000000000006</v>
      </c>
      <c r="P8" s="45">
        <v>1393</v>
      </c>
      <c r="Q8" s="47">
        <v>81.91</v>
      </c>
      <c r="R8" s="45">
        <v>1405</v>
      </c>
      <c r="S8" s="47">
        <v>82.65</v>
      </c>
      <c r="T8" s="45">
        <v>1376</v>
      </c>
      <c r="U8" s="47">
        <v>80</v>
      </c>
      <c r="V8" s="45">
        <v>1384</v>
      </c>
      <c r="W8" s="47">
        <v>81.38</v>
      </c>
      <c r="X8" s="52"/>
      <c r="Y8" s="52"/>
      <c r="Z8" s="51">
        <f t="shared" ref="Z8:Z13" si="0">D8+F8+H8+J8+L8+N8+P8+R8+T8+V8</f>
        <v>13708</v>
      </c>
      <c r="AA8" s="46">
        <f t="shared" ref="AA8:AA12" si="1">AVERAGE(E8,G8,I8,K8,M8,O8,Q8,S8,U8,W8)</f>
        <v>80.091999999999985</v>
      </c>
    </row>
    <row r="9" spans="1:27" ht="18" customHeight="1">
      <c r="A9" s="43" t="s">
        <v>25</v>
      </c>
      <c r="B9" s="44">
        <v>1</v>
      </c>
      <c r="C9" s="44">
        <v>20</v>
      </c>
      <c r="D9" s="45">
        <v>1570</v>
      </c>
      <c r="E9" s="46">
        <v>78.5</v>
      </c>
      <c r="F9" s="45">
        <v>1577</v>
      </c>
      <c r="G9" s="47">
        <v>78.849999999999994</v>
      </c>
      <c r="H9" s="45">
        <v>1706</v>
      </c>
      <c r="I9" s="47">
        <v>85.3</v>
      </c>
      <c r="J9" s="45">
        <v>1625</v>
      </c>
      <c r="K9" s="47">
        <v>81.25</v>
      </c>
      <c r="L9" s="45">
        <v>1597</v>
      </c>
      <c r="M9" s="47">
        <v>79.849999999999994</v>
      </c>
      <c r="N9" s="45">
        <v>1595</v>
      </c>
      <c r="O9" s="47">
        <v>79.75</v>
      </c>
      <c r="P9" s="45">
        <v>1530</v>
      </c>
      <c r="Q9" s="47">
        <v>76.5</v>
      </c>
      <c r="R9" s="45">
        <v>1657</v>
      </c>
      <c r="S9" s="47">
        <v>82.85</v>
      </c>
      <c r="T9" s="45">
        <v>1611</v>
      </c>
      <c r="U9" s="47">
        <v>80.55</v>
      </c>
      <c r="V9" s="45">
        <v>1604</v>
      </c>
      <c r="W9" s="47">
        <v>80.2</v>
      </c>
      <c r="X9" s="52"/>
      <c r="Y9" s="52"/>
      <c r="Z9" s="51">
        <f t="shared" si="0"/>
        <v>16072</v>
      </c>
      <c r="AA9" s="46">
        <f t="shared" si="1"/>
        <v>80.36</v>
      </c>
    </row>
    <row r="10" spans="1:27" ht="18" customHeight="1">
      <c r="A10" s="43" t="s">
        <v>27</v>
      </c>
      <c r="B10" s="44">
        <v>1</v>
      </c>
      <c r="C10" s="44">
        <v>21</v>
      </c>
      <c r="D10" s="45">
        <v>1728</v>
      </c>
      <c r="E10" s="46">
        <v>82.29</v>
      </c>
      <c r="F10" s="45">
        <v>1721</v>
      </c>
      <c r="G10" s="47">
        <v>81.95</v>
      </c>
      <c r="H10" s="45">
        <v>1550</v>
      </c>
      <c r="I10" s="47">
        <v>73.81</v>
      </c>
      <c r="J10" s="45">
        <v>1788</v>
      </c>
      <c r="K10" s="47">
        <v>85.14</v>
      </c>
      <c r="L10" s="45">
        <v>1758</v>
      </c>
      <c r="M10" s="47">
        <v>83.71</v>
      </c>
      <c r="N10" s="45">
        <v>1752</v>
      </c>
      <c r="O10" s="47">
        <v>83.43</v>
      </c>
      <c r="P10" s="45">
        <v>1725</v>
      </c>
      <c r="Q10" s="47">
        <v>82.12</v>
      </c>
      <c r="R10" s="45">
        <v>1812</v>
      </c>
      <c r="S10" s="47">
        <v>86.29</v>
      </c>
      <c r="T10" s="45">
        <v>1509</v>
      </c>
      <c r="U10" s="47">
        <v>71.86</v>
      </c>
      <c r="V10" s="45">
        <v>1801</v>
      </c>
      <c r="W10" s="47">
        <v>85.76</v>
      </c>
      <c r="X10" s="82">
        <v>1767</v>
      </c>
      <c r="Y10" s="47">
        <v>84.14</v>
      </c>
      <c r="Z10" s="51">
        <f t="shared" si="0"/>
        <v>17144</v>
      </c>
      <c r="AA10" s="46">
        <f t="shared" si="1"/>
        <v>81.635999999999996</v>
      </c>
    </row>
    <row r="11" spans="1:27" ht="18" customHeight="1">
      <c r="A11" s="43" t="s">
        <v>28</v>
      </c>
      <c r="B11" s="44">
        <v>1</v>
      </c>
      <c r="C11" s="44">
        <v>26</v>
      </c>
      <c r="D11" s="45">
        <v>1903</v>
      </c>
      <c r="E11" s="46">
        <v>73.19</v>
      </c>
      <c r="F11" s="45">
        <v>1985</v>
      </c>
      <c r="G11" s="47">
        <v>76.33</v>
      </c>
      <c r="H11" s="45">
        <v>1819</v>
      </c>
      <c r="I11" s="47">
        <v>70</v>
      </c>
      <c r="J11" s="45">
        <v>2152</v>
      </c>
      <c r="K11" s="47">
        <v>82.79</v>
      </c>
      <c r="L11" s="45">
        <v>2108</v>
      </c>
      <c r="M11" s="47">
        <v>81.08</v>
      </c>
      <c r="N11" s="45">
        <v>2150</v>
      </c>
      <c r="O11" s="47">
        <v>82.69</v>
      </c>
      <c r="P11" s="45">
        <v>2236</v>
      </c>
      <c r="Q11" s="47">
        <v>86</v>
      </c>
      <c r="R11" s="45">
        <v>2207</v>
      </c>
      <c r="S11" s="47">
        <v>85</v>
      </c>
      <c r="T11" s="45">
        <v>1718</v>
      </c>
      <c r="U11" s="47">
        <v>66.08</v>
      </c>
      <c r="V11" s="45">
        <v>2134</v>
      </c>
      <c r="W11" s="47">
        <v>82.06</v>
      </c>
      <c r="X11" s="82">
        <v>2206</v>
      </c>
      <c r="Y11" s="47">
        <v>84.83</v>
      </c>
      <c r="Z11" s="51">
        <f t="shared" si="0"/>
        <v>20412</v>
      </c>
      <c r="AA11" s="46">
        <f t="shared" si="1"/>
        <v>78.522000000000006</v>
      </c>
    </row>
    <row r="12" spans="1:27" ht="18" customHeight="1">
      <c r="A12" s="43" t="s">
        <v>29</v>
      </c>
      <c r="B12" s="44">
        <v>1</v>
      </c>
      <c r="C12" s="44">
        <v>25</v>
      </c>
      <c r="D12" s="48">
        <v>1817</v>
      </c>
      <c r="E12" s="53">
        <v>72.680000000000007</v>
      </c>
      <c r="F12" s="48">
        <v>1700</v>
      </c>
      <c r="G12" s="49">
        <v>68</v>
      </c>
      <c r="H12" s="48">
        <v>1801</v>
      </c>
      <c r="I12" s="49">
        <v>72.040000000000006</v>
      </c>
      <c r="J12" s="48">
        <v>1992</v>
      </c>
      <c r="K12" s="49">
        <v>79.680000000000007</v>
      </c>
      <c r="L12" s="48">
        <v>1959</v>
      </c>
      <c r="M12" s="49">
        <v>78.36</v>
      </c>
      <c r="N12" s="48">
        <v>2039</v>
      </c>
      <c r="O12" s="49">
        <v>81.56</v>
      </c>
      <c r="P12" s="48">
        <v>1901</v>
      </c>
      <c r="Q12" s="49">
        <v>76.040000000000006</v>
      </c>
      <c r="R12" s="48">
        <v>2072</v>
      </c>
      <c r="S12" s="49">
        <v>82.88</v>
      </c>
      <c r="T12" s="48">
        <v>1634</v>
      </c>
      <c r="U12" s="49">
        <v>65.36</v>
      </c>
      <c r="V12" s="48">
        <v>2003</v>
      </c>
      <c r="W12" s="49">
        <v>80.12</v>
      </c>
      <c r="X12" s="83">
        <v>2057</v>
      </c>
      <c r="Y12" s="49">
        <v>82.28</v>
      </c>
      <c r="Z12" s="51">
        <f t="shared" si="0"/>
        <v>18918</v>
      </c>
      <c r="AA12" s="46">
        <f t="shared" si="1"/>
        <v>75.671999999999997</v>
      </c>
    </row>
    <row r="13" spans="1:27" ht="18" customHeight="1">
      <c r="A13" s="43" t="s">
        <v>14</v>
      </c>
      <c r="B13" s="44">
        <f>SUM(B7:B12)</f>
        <v>6</v>
      </c>
      <c r="C13" s="44">
        <f>SUM(C7:C12)</f>
        <v>124</v>
      </c>
      <c r="D13" s="48">
        <f>SUM(D7:D12)</f>
        <v>9533</v>
      </c>
      <c r="E13" s="54"/>
      <c r="F13" s="48">
        <f>SUM(F7:F12)</f>
        <v>9590</v>
      </c>
      <c r="G13" s="54"/>
      <c r="H13" s="45">
        <f>SUM(H7:H12)</f>
        <v>9603</v>
      </c>
      <c r="I13" s="54"/>
      <c r="J13" s="45">
        <f>SUM(J7:J12)</f>
        <v>10143</v>
      </c>
      <c r="K13" s="54"/>
      <c r="L13" s="45">
        <f>SUM(L7:L12)</f>
        <v>10014</v>
      </c>
      <c r="M13" s="55"/>
      <c r="N13" s="45">
        <f>SUM(N7:N12)</f>
        <v>10253</v>
      </c>
      <c r="O13" s="55"/>
      <c r="P13" s="45">
        <f>SUM(P7:P12)</f>
        <v>10007</v>
      </c>
      <c r="Q13" s="55"/>
      <c r="R13" s="45">
        <f>SUM(R7:R12)</f>
        <v>10382</v>
      </c>
      <c r="S13" s="55"/>
      <c r="T13" s="45">
        <f>SUM(T7:T12)</f>
        <v>9153</v>
      </c>
      <c r="U13" s="55"/>
      <c r="V13" s="45">
        <f>SUM(V7:V12)</f>
        <v>10193</v>
      </c>
      <c r="W13" s="56"/>
      <c r="X13" s="57"/>
      <c r="Y13" s="56"/>
      <c r="Z13" s="51">
        <f t="shared" si="0"/>
        <v>98871</v>
      </c>
      <c r="AA13" s="46">
        <f>AVERAGE(AA7:AA12)</f>
        <v>80.065999999999988</v>
      </c>
    </row>
    <row r="14" spans="1:27" ht="24" customHeight="1">
      <c r="A14" s="90" t="s">
        <v>31</v>
      </c>
      <c r="B14" s="91"/>
      <c r="C14" s="92"/>
      <c r="D14" s="58">
        <v>70</v>
      </c>
      <c r="E14" s="59"/>
      <c r="F14" s="58">
        <v>60</v>
      </c>
      <c r="G14" s="59"/>
      <c r="H14" s="58">
        <v>65</v>
      </c>
      <c r="I14" s="59"/>
      <c r="J14" s="58">
        <v>65</v>
      </c>
      <c r="K14" s="59"/>
      <c r="L14" s="58">
        <v>70</v>
      </c>
      <c r="M14" s="59"/>
      <c r="N14" s="58">
        <v>70</v>
      </c>
      <c r="O14" s="59"/>
      <c r="P14" s="58">
        <v>70</v>
      </c>
      <c r="Q14" s="59"/>
      <c r="R14" s="58">
        <v>65</v>
      </c>
      <c r="S14" s="59"/>
      <c r="T14" s="58">
        <v>65</v>
      </c>
      <c r="U14" s="59"/>
      <c r="V14" s="58">
        <v>70</v>
      </c>
      <c r="W14" s="60"/>
      <c r="X14" s="24">
        <v>70</v>
      </c>
      <c r="Y14" s="61"/>
      <c r="Z14" s="62"/>
      <c r="AA14" s="62"/>
    </row>
    <row r="15" spans="1:27" ht="24" customHeight="1">
      <c r="A15" s="93" t="s">
        <v>35</v>
      </c>
      <c r="B15" s="94"/>
      <c r="C15" s="80" t="s">
        <v>32</v>
      </c>
      <c r="D15" s="63">
        <f>D50</f>
        <v>87</v>
      </c>
      <c r="E15" s="59"/>
      <c r="F15" s="63">
        <f>F50</f>
        <v>108</v>
      </c>
      <c r="G15" s="59"/>
      <c r="H15" s="63">
        <f>H50</f>
        <v>102</v>
      </c>
      <c r="I15" s="59"/>
      <c r="J15" s="63">
        <f>J50</f>
        <v>123</v>
      </c>
      <c r="K15" s="59"/>
      <c r="L15" s="63">
        <f>L50</f>
        <v>123</v>
      </c>
      <c r="M15" s="59"/>
      <c r="N15" s="63">
        <f>N50</f>
        <v>119</v>
      </c>
      <c r="O15" s="59"/>
      <c r="P15" s="63">
        <f>P50</f>
        <v>98</v>
      </c>
      <c r="Q15" s="59"/>
      <c r="R15" s="63">
        <f>R50</f>
        <v>121</v>
      </c>
      <c r="S15" s="59"/>
      <c r="T15" s="63">
        <f>T50</f>
        <v>105</v>
      </c>
      <c r="U15" s="59"/>
      <c r="V15" s="63">
        <f>V50</f>
        <v>123</v>
      </c>
      <c r="W15" s="64"/>
      <c r="X15" s="44"/>
      <c r="Y15" s="65"/>
      <c r="Z15" s="62"/>
      <c r="AA15" s="62"/>
    </row>
    <row r="16" spans="1:27" ht="24" customHeight="1">
      <c r="A16" s="95" t="s">
        <v>36</v>
      </c>
      <c r="B16" s="96"/>
      <c r="C16" s="80" t="s">
        <v>33</v>
      </c>
      <c r="D16" s="63">
        <f>D51</f>
        <v>7</v>
      </c>
      <c r="E16" s="59"/>
      <c r="F16" s="63">
        <f>F51</f>
        <v>6</v>
      </c>
      <c r="G16" s="59"/>
      <c r="H16" s="63">
        <f>H51</f>
        <v>6</v>
      </c>
      <c r="I16" s="59"/>
      <c r="J16" s="63">
        <f>J51</f>
        <v>0</v>
      </c>
      <c r="K16" s="59"/>
      <c r="L16" s="63">
        <f>L51</f>
        <v>0</v>
      </c>
      <c r="M16" s="59"/>
      <c r="N16" s="63">
        <f>N51</f>
        <v>0</v>
      </c>
      <c r="O16" s="59"/>
      <c r="P16" s="63">
        <f>P51</f>
        <v>11</v>
      </c>
      <c r="Q16" s="59"/>
      <c r="R16" s="63">
        <f>R51</f>
        <v>1</v>
      </c>
      <c r="S16" s="59"/>
      <c r="T16" s="63">
        <f>T51</f>
        <v>7</v>
      </c>
      <c r="U16" s="59"/>
      <c r="V16" s="63">
        <f>V51</f>
        <v>0</v>
      </c>
      <c r="W16" s="64"/>
      <c r="X16" s="44"/>
      <c r="Y16" s="65"/>
      <c r="Z16" s="62"/>
      <c r="AA16" s="62"/>
    </row>
    <row r="17" spans="1:27" ht="24" customHeight="1">
      <c r="A17" s="97" t="s">
        <v>37</v>
      </c>
      <c r="B17" s="97"/>
      <c r="C17" s="80" t="s">
        <v>34</v>
      </c>
      <c r="D17" s="63">
        <f>D52</f>
        <v>30</v>
      </c>
      <c r="E17" s="59"/>
      <c r="F17" s="63">
        <f>F52</f>
        <v>10</v>
      </c>
      <c r="G17" s="59"/>
      <c r="H17" s="63">
        <f>H52</f>
        <v>16</v>
      </c>
      <c r="I17" s="59"/>
      <c r="J17" s="63">
        <f>J52</f>
        <v>1</v>
      </c>
      <c r="K17" s="59"/>
      <c r="L17" s="63">
        <f>L52</f>
        <v>1</v>
      </c>
      <c r="M17" s="59"/>
      <c r="N17" s="63">
        <f>N52</f>
        <v>5</v>
      </c>
      <c r="O17" s="59"/>
      <c r="P17" s="63">
        <f>P52</f>
        <v>15</v>
      </c>
      <c r="Q17" s="59"/>
      <c r="R17" s="63">
        <f>R52</f>
        <v>2</v>
      </c>
      <c r="S17" s="59"/>
      <c r="T17" s="63">
        <f>T52</f>
        <v>12</v>
      </c>
      <c r="U17" s="59"/>
      <c r="V17" s="63">
        <f>V52</f>
        <v>1</v>
      </c>
      <c r="W17" s="64"/>
      <c r="X17" s="44"/>
      <c r="Y17" s="65"/>
      <c r="Z17" s="62"/>
      <c r="AA17" s="62"/>
    </row>
    <row r="18" spans="1:27" ht="24" customHeight="1">
      <c r="A18" s="78" t="s">
        <v>59</v>
      </c>
      <c r="B18" s="79"/>
      <c r="C18" s="81" t="s">
        <v>62</v>
      </c>
      <c r="D18" s="66">
        <f>D15*100/180</f>
        <v>48.333333333333336</v>
      </c>
      <c r="E18" s="59"/>
      <c r="F18" s="66">
        <f t="shared" ref="F18:V18" si="2">F15*100/180</f>
        <v>60</v>
      </c>
      <c r="G18" s="59"/>
      <c r="H18" s="66">
        <f t="shared" si="2"/>
        <v>56.666666666666664</v>
      </c>
      <c r="I18" s="59"/>
      <c r="J18" s="66">
        <f t="shared" si="2"/>
        <v>68.333333333333329</v>
      </c>
      <c r="K18" s="59"/>
      <c r="L18" s="66">
        <f t="shared" si="2"/>
        <v>68.333333333333329</v>
      </c>
      <c r="M18" s="59"/>
      <c r="N18" s="66">
        <f t="shared" si="2"/>
        <v>66.111111111111114</v>
      </c>
      <c r="O18" s="59"/>
      <c r="P18" s="66">
        <f t="shared" si="2"/>
        <v>54.444444444444443</v>
      </c>
      <c r="Q18" s="59"/>
      <c r="R18" s="66">
        <f t="shared" si="2"/>
        <v>67.222222222222229</v>
      </c>
      <c r="S18" s="59"/>
      <c r="T18" s="66">
        <f t="shared" si="2"/>
        <v>58.333333333333336</v>
      </c>
      <c r="U18" s="59"/>
      <c r="V18" s="66">
        <f t="shared" si="2"/>
        <v>68.333333333333329</v>
      </c>
      <c r="W18" s="67"/>
      <c r="X18" s="45"/>
      <c r="Y18" s="68"/>
      <c r="Z18" s="62"/>
      <c r="AA18" s="62"/>
    </row>
    <row r="19" spans="1:27" ht="24" customHeight="1">
      <c r="A19" s="78" t="s">
        <v>60</v>
      </c>
      <c r="B19" s="79"/>
      <c r="C19" s="81" t="s">
        <v>62</v>
      </c>
      <c r="D19" s="66">
        <f>D16*100/180</f>
        <v>3.8888888888888888</v>
      </c>
      <c r="E19" s="59"/>
      <c r="F19" s="66">
        <f t="shared" ref="F19:V19" si="3">F16*100/180</f>
        <v>3.3333333333333335</v>
      </c>
      <c r="G19" s="59"/>
      <c r="H19" s="66">
        <f t="shared" si="3"/>
        <v>3.3333333333333335</v>
      </c>
      <c r="I19" s="59"/>
      <c r="J19" s="66">
        <f t="shared" si="3"/>
        <v>0</v>
      </c>
      <c r="K19" s="59"/>
      <c r="L19" s="66">
        <f t="shared" si="3"/>
        <v>0</v>
      </c>
      <c r="M19" s="59"/>
      <c r="N19" s="66">
        <f t="shared" si="3"/>
        <v>0</v>
      </c>
      <c r="O19" s="59"/>
      <c r="P19" s="66">
        <f t="shared" si="3"/>
        <v>6.1111111111111107</v>
      </c>
      <c r="Q19" s="59"/>
      <c r="R19" s="66">
        <f t="shared" si="3"/>
        <v>0.55555555555555558</v>
      </c>
      <c r="S19" s="59"/>
      <c r="T19" s="66">
        <f t="shared" si="3"/>
        <v>3.8888888888888888</v>
      </c>
      <c r="U19" s="59"/>
      <c r="V19" s="66">
        <f t="shared" si="3"/>
        <v>0</v>
      </c>
      <c r="W19" s="67"/>
      <c r="X19" s="45"/>
      <c r="Y19" s="68"/>
      <c r="Z19" s="62"/>
      <c r="AA19" s="62"/>
    </row>
    <row r="20" spans="1:27" ht="24" customHeight="1">
      <c r="A20" s="78" t="s">
        <v>61</v>
      </c>
      <c r="B20" s="79"/>
      <c r="C20" s="81" t="s">
        <v>62</v>
      </c>
      <c r="D20" s="66">
        <f>D17*100/180</f>
        <v>16.666666666666668</v>
      </c>
      <c r="E20" s="59"/>
      <c r="F20" s="66">
        <f t="shared" ref="F20:V20" si="4">F17*100/180</f>
        <v>5.5555555555555554</v>
      </c>
      <c r="G20" s="59"/>
      <c r="H20" s="66">
        <f t="shared" si="4"/>
        <v>8.8888888888888893</v>
      </c>
      <c r="I20" s="59"/>
      <c r="J20" s="66">
        <f t="shared" si="4"/>
        <v>0.55555555555555558</v>
      </c>
      <c r="K20" s="59"/>
      <c r="L20" s="66">
        <f t="shared" si="4"/>
        <v>0.55555555555555558</v>
      </c>
      <c r="M20" s="59"/>
      <c r="N20" s="66">
        <f t="shared" si="4"/>
        <v>2.7777777777777777</v>
      </c>
      <c r="O20" s="59"/>
      <c r="P20" s="66">
        <f t="shared" si="4"/>
        <v>8.3333333333333339</v>
      </c>
      <c r="Q20" s="59"/>
      <c r="R20" s="66">
        <f t="shared" si="4"/>
        <v>1.1111111111111112</v>
      </c>
      <c r="S20" s="59"/>
      <c r="T20" s="66">
        <f t="shared" si="4"/>
        <v>6.666666666666667</v>
      </c>
      <c r="U20" s="59"/>
      <c r="V20" s="66">
        <f t="shared" si="4"/>
        <v>0.55555555555555558</v>
      </c>
      <c r="W20" s="67"/>
      <c r="X20" s="45"/>
      <c r="Y20" s="68"/>
      <c r="Z20" s="62"/>
      <c r="AA20" s="62"/>
    </row>
    <row r="21" spans="1:27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</row>
    <row r="22" spans="1:27" ht="4.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7" hidden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27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7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1:27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</row>
    <row r="27" spans="1:27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</row>
    <row r="28" spans="1:27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</row>
    <row r="29" spans="1:27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</row>
    <row r="30" spans="1:27">
      <c r="D30" s="38" t="s">
        <v>38</v>
      </c>
      <c r="F30" s="38" t="s">
        <v>39</v>
      </c>
      <c r="H30" s="38" t="s">
        <v>40</v>
      </c>
      <c r="J30" s="38" t="s">
        <v>41</v>
      </c>
      <c r="L30" s="38" t="s">
        <v>42</v>
      </c>
      <c r="N30" s="38" t="s">
        <v>7</v>
      </c>
      <c r="P30" s="38" t="s">
        <v>43</v>
      </c>
      <c r="R30" s="38" t="s">
        <v>45</v>
      </c>
      <c r="T30" s="38" t="s">
        <v>44</v>
      </c>
      <c r="V30" s="38" t="s">
        <v>73</v>
      </c>
      <c r="X30" s="38" t="s">
        <v>75</v>
      </c>
    </row>
    <row r="31" spans="1:27">
      <c r="A31" s="90" t="s">
        <v>31</v>
      </c>
      <c r="B31" s="91"/>
      <c r="C31" s="92"/>
      <c r="D31" s="44">
        <v>70</v>
      </c>
      <c r="E31" s="69"/>
      <c r="F31" s="44">
        <v>60</v>
      </c>
      <c r="G31" s="69"/>
      <c r="H31" s="44">
        <v>65</v>
      </c>
      <c r="I31" s="69"/>
      <c r="J31" s="44">
        <v>65</v>
      </c>
      <c r="K31" s="69"/>
      <c r="L31" s="44">
        <v>70</v>
      </c>
      <c r="M31" s="69"/>
      <c r="N31" s="44">
        <v>70</v>
      </c>
      <c r="O31" s="69"/>
      <c r="P31" s="44">
        <v>70</v>
      </c>
      <c r="Q31" s="69"/>
      <c r="R31" s="44">
        <v>65</v>
      </c>
      <c r="S31" s="69"/>
      <c r="T31" s="44">
        <v>65</v>
      </c>
      <c r="U31" s="69"/>
      <c r="V31" s="44">
        <v>70</v>
      </c>
      <c r="W31" s="55"/>
      <c r="X31" s="45">
        <v>70</v>
      </c>
      <c r="Y31" s="55"/>
      <c r="Z31" s="70"/>
      <c r="AA31" s="70"/>
    </row>
    <row r="32" spans="1:27">
      <c r="A32" s="107" t="s">
        <v>35</v>
      </c>
      <c r="B32" s="108"/>
      <c r="C32" s="25" t="s">
        <v>32</v>
      </c>
      <c r="D32" s="71">
        <v>13</v>
      </c>
      <c r="E32" s="71"/>
      <c r="F32" s="71">
        <v>15</v>
      </c>
      <c r="G32" s="71"/>
      <c r="H32" s="71">
        <v>15</v>
      </c>
      <c r="I32" s="71"/>
      <c r="J32" s="71">
        <v>15</v>
      </c>
      <c r="K32" s="71"/>
      <c r="L32" s="71">
        <v>15</v>
      </c>
      <c r="M32" s="71"/>
      <c r="N32" s="71">
        <v>15</v>
      </c>
      <c r="O32" s="71"/>
      <c r="P32" s="71">
        <v>15</v>
      </c>
      <c r="Q32" s="71"/>
      <c r="R32" s="71">
        <v>15</v>
      </c>
      <c r="S32" s="71"/>
      <c r="T32" s="71">
        <v>15</v>
      </c>
      <c r="U32" s="71"/>
      <c r="V32" s="71">
        <v>15</v>
      </c>
      <c r="W32" s="70"/>
      <c r="X32" s="72"/>
      <c r="Y32" s="70"/>
      <c r="Z32" s="70"/>
      <c r="AA32" s="109" t="s">
        <v>24</v>
      </c>
    </row>
    <row r="33" spans="1:27">
      <c r="A33" s="112" t="s">
        <v>36</v>
      </c>
      <c r="B33" s="113"/>
      <c r="C33" s="25" t="s">
        <v>33</v>
      </c>
      <c r="D33" s="71">
        <v>0</v>
      </c>
      <c r="E33" s="71"/>
      <c r="F33" s="71">
        <v>0</v>
      </c>
      <c r="G33" s="71"/>
      <c r="H33" s="71">
        <v>0</v>
      </c>
      <c r="I33" s="71"/>
      <c r="J33" s="71">
        <v>0</v>
      </c>
      <c r="K33" s="71"/>
      <c r="L33" s="71">
        <v>0</v>
      </c>
      <c r="M33" s="71"/>
      <c r="N33" s="71">
        <v>0</v>
      </c>
      <c r="O33" s="71"/>
      <c r="P33" s="71">
        <v>0</v>
      </c>
      <c r="Q33" s="71"/>
      <c r="R33" s="71">
        <v>0</v>
      </c>
      <c r="S33" s="71"/>
      <c r="T33" s="71">
        <v>0</v>
      </c>
      <c r="U33" s="71"/>
      <c r="V33" s="71">
        <v>0</v>
      </c>
      <c r="W33" s="70"/>
      <c r="X33" s="72"/>
      <c r="Y33" s="70"/>
      <c r="Z33" s="70"/>
      <c r="AA33" s="110"/>
    </row>
    <row r="34" spans="1:27">
      <c r="A34" s="114" t="s">
        <v>37</v>
      </c>
      <c r="B34" s="115"/>
      <c r="C34" s="25" t="s">
        <v>34</v>
      </c>
      <c r="D34" s="71">
        <v>2</v>
      </c>
      <c r="E34" s="71"/>
      <c r="F34" s="71">
        <v>0</v>
      </c>
      <c r="G34" s="71"/>
      <c r="H34" s="71">
        <v>0</v>
      </c>
      <c r="I34" s="71"/>
      <c r="J34" s="71">
        <v>0</v>
      </c>
      <c r="K34" s="71"/>
      <c r="L34" s="71">
        <v>0</v>
      </c>
      <c r="M34" s="71"/>
      <c r="N34" s="71">
        <v>0</v>
      </c>
      <c r="O34" s="71"/>
      <c r="P34" s="71">
        <v>0</v>
      </c>
      <c r="Q34" s="71"/>
      <c r="R34" s="71">
        <v>0</v>
      </c>
      <c r="S34" s="71"/>
      <c r="T34" s="71">
        <v>0</v>
      </c>
      <c r="U34" s="71"/>
      <c r="V34" s="71">
        <v>0</v>
      </c>
      <c r="W34" s="70"/>
      <c r="X34" s="72"/>
      <c r="Y34" s="70"/>
      <c r="Z34" s="70"/>
      <c r="AA34" s="111"/>
    </row>
    <row r="35" spans="1:27">
      <c r="A35" s="107" t="s">
        <v>35</v>
      </c>
      <c r="B35" s="108"/>
      <c r="C35" s="25" t="s">
        <v>32</v>
      </c>
      <c r="D35" s="73">
        <v>12</v>
      </c>
      <c r="E35" s="73"/>
      <c r="F35" s="73">
        <v>14</v>
      </c>
      <c r="G35" s="73"/>
      <c r="H35" s="73">
        <v>16</v>
      </c>
      <c r="I35" s="73"/>
      <c r="J35" s="73">
        <v>16</v>
      </c>
      <c r="K35" s="73"/>
      <c r="L35" s="73">
        <v>16</v>
      </c>
      <c r="M35" s="73"/>
      <c r="N35" s="73">
        <v>16</v>
      </c>
      <c r="O35" s="73"/>
      <c r="P35" s="73">
        <v>17</v>
      </c>
      <c r="Q35" s="73"/>
      <c r="R35" s="73">
        <v>16</v>
      </c>
      <c r="S35" s="73"/>
      <c r="T35" s="73">
        <v>16</v>
      </c>
      <c r="U35" s="73"/>
      <c r="V35" s="73">
        <v>16</v>
      </c>
      <c r="W35" s="70"/>
      <c r="X35" s="74" t="s">
        <v>76</v>
      </c>
      <c r="Y35" s="70"/>
      <c r="Z35" s="70"/>
      <c r="AA35" s="109" t="s">
        <v>26</v>
      </c>
    </row>
    <row r="36" spans="1:27">
      <c r="A36" s="112" t="s">
        <v>36</v>
      </c>
      <c r="B36" s="113"/>
      <c r="C36" s="25" t="s">
        <v>33</v>
      </c>
      <c r="D36" s="73">
        <v>0</v>
      </c>
      <c r="E36" s="73"/>
      <c r="F36" s="73">
        <v>1</v>
      </c>
      <c r="G36" s="73"/>
      <c r="H36" s="73">
        <v>0</v>
      </c>
      <c r="I36" s="73"/>
      <c r="J36" s="73">
        <v>0</v>
      </c>
      <c r="K36" s="73"/>
      <c r="L36" s="73">
        <v>0</v>
      </c>
      <c r="M36" s="73"/>
      <c r="N36" s="73">
        <v>0</v>
      </c>
      <c r="O36" s="73"/>
      <c r="P36" s="73">
        <v>0</v>
      </c>
      <c r="Q36" s="73"/>
      <c r="R36" s="73">
        <v>0</v>
      </c>
      <c r="S36" s="73"/>
      <c r="T36" s="73">
        <v>1</v>
      </c>
      <c r="U36" s="73"/>
      <c r="V36" s="73">
        <v>0</v>
      </c>
      <c r="W36" s="70"/>
      <c r="X36" s="72"/>
      <c r="Y36" s="70"/>
      <c r="Z36" s="70"/>
      <c r="AA36" s="110"/>
    </row>
    <row r="37" spans="1:27">
      <c r="A37" s="114" t="s">
        <v>37</v>
      </c>
      <c r="B37" s="115"/>
      <c r="C37" s="25" t="s">
        <v>34</v>
      </c>
      <c r="D37" s="73">
        <v>5</v>
      </c>
      <c r="E37" s="73"/>
      <c r="F37" s="73">
        <v>2</v>
      </c>
      <c r="G37" s="73"/>
      <c r="H37" s="73">
        <v>1</v>
      </c>
      <c r="I37" s="73"/>
      <c r="J37" s="73">
        <v>1</v>
      </c>
      <c r="K37" s="73"/>
      <c r="L37" s="73">
        <v>1</v>
      </c>
      <c r="M37" s="73"/>
      <c r="N37" s="73">
        <v>1</v>
      </c>
      <c r="O37" s="73"/>
      <c r="P37" s="73">
        <v>0</v>
      </c>
      <c r="Q37" s="73"/>
      <c r="R37" s="73">
        <v>1</v>
      </c>
      <c r="S37" s="73"/>
      <c r="T37" s="73">
        <v>0</v>
      </c>
      <c r="U37" s="73"/>
      <c r="V37" s="73">
        <v>1</v>
      </c>
      <c r="W37" s="70"/>
      <c r="X37" s="72"/>
      <c r="Y37" s="70"/>
      <c r="Z37" s="70"/>
      <c r="AA37" s="111"/>
    </row>
    <row r="38" spans="1:27">
      <c r="A38" s="107" t="s">
        <v>35</v>
      </c>
      <c r="B38" s="108"/>
      <c r="C38" s="25" t="s">
        <v>32</v>
      </c>
      <c r="D38" s="75">
        <v>14</v>
      </c>
      <c r="E38" s="75"/>
      <c r="F38" s="75">
        <v>19</v>
      </c>
      <c r="G38" s="75"/>
      <c r="H38" s="75">
        <v>20</v>
      </c>
      <c r="I38" s="75"/>
      <c r="J38" s="75">
        <v>20</v>
      </c>
      <c r="K38" s="75"/>
      <c r="L38" s="75">
        <v>20</v>
      </c>
      <c r="M38" s="75"/>
      <c r="N38" s="75">
        <v>17</v>
      </c>
      <c r="O38" s="75"/>
      <c r="P38" s="75">
        <v>18</v>
      </c>
      <c r="Q38" s="75"/>
      <c r="R38" s="75">
        <v>20</v>
      </c>
      <c r="S38" s="75"/>
      <c r="T38" s="75">
        <v>20</v>
      </c>
      <c r="U38" s="75"/>
      <c r="V38" s="75">
        <v>20</v>
      </c>
      <c r="W38" s="70"/>
      <c r="X38" s="72"/>
      <c r="Y38" s="70"/>
      <c r="Z38" s="70"/>
      <c r="AA38" s="109" t="s">
        <v>25</v>
      </c>
    </row>
    <row r="39" spans="1:27">
      <c r="A39" s="112" t="s">
        <v>36</v>
      </c>
      <c r="B39" s="113"/>
      <c r="C39" s="25" t="s">
        <v>33</v>
      </c>
      <c r="D39" s="75">
        <v>0</v>
      </c>
      <c r="E39" s="75"/>
      <c r="F39" s="75">
        <v>1</v>
      </c>
      <c r="G39" s="75"/>
      <c r="H39" s="75">
        <v>0</v>
      </c>
      <c r="I39" s="75"/>
      <c r="J39" s="75">
        <v>0</v>
      </c>
      <c r="K39" s="75"/>
      <c r="L39" s="75">
        <v>0</v>
      </c>
      <c r="M39" s="75"/>
      <c r="N39" s="75">
        <v>0</v>
      </c>
      <c r="O39" s="75"/>
      <c r="P39" s="75">
        <v>2</v>
      </c>
      <c r="Q39" s="75"/>
      <c r="R39" s="75">
        <v>0</v>
      </c>
      <c r="S39" s="75"/>
      <c r="T39" s="75">
        <v>0</v>
      </c>
      <c r="U39" s="75"/>
      <c r="V39" s="75">
        <v>0</v>
      </c>
      <c r="W39" s="70"/>
      <c r="X39" s="72"/>
      <c r="Y39" s="70"/>
      <c r="Z39" s="70"/>
      <c r="AA39" s="110"/>
    </row>
    <row r="40" spans="1:27">
      <c r="A40" s="114" t="s">
        <v>37</v>
      </c>
      <c r="B40" s="115"/>
      <c r="C40" s="25" t="s">
        <v>34</v>
      </c>
      <c r="D40" s="75">
        <v>6</v>
      </c>
      <c r="E40" s="75"/>
      <c r="F40" s="75">
        <v>0</v>
      </c>
      <c r="G40" s="75"/>
      <c r="H40" s="75">
        <v>0</v>
      </c>
      <c r="I40" s="75"/>
      <c r="J40" s="75">
        <v>0</v>
      </c>
      <c r="K40" s="75"/>
      <c r="L40" s="75">
        <v>0</v>
      </c>
      <c r="M40" s="75"/>
      <c r="N40" s="75">
        <v>3</v>
      </c>
      <c r="O40" s="75"/>
      <c r="P40" s="75">
        <v>0</v>
      </c>
      <c r="Q40" s="75"/>
      <c r="R40" s="75">
        <v>0</v>
      </c>
      <c r="S40" s="75"/>
      <c r="T40" s="75">
        <v>0</v>
      </c>
      <c r="U40" s="75"/>
      <c r="V40" s="75">
        <v>0</v>
      </c>
      <c r="W40" s="70"/>
      <c r="X40" s="72"/>
      <c r="Y40" s="70"/>
      <c r="Z40" s="70"/>
      <c r="AA40" s="111"/>
    </row>
    <row r="41" spans="1:27">
      <c r="A41" s="107" t="s">
        <v>35</v>
      </c>
      <c r="B41" s="108"/>
      <c r="C41" s="25" t="s">
        <v>32</v>
      </c>
      <c r="D41" s="76">
        <v>20</v>
      </c>
      <c r="E41" s="76"/>
      <c r="F41" s="76">
        <v>21</v>
      </c>
      <c r="G41" s="76"/>
      <c r="H41" s="76">
        <v>19</v>
      </c>
      <c r="I41" s="76"/>
      <c r="J41" s="76">
        <v>21</v>
      </c>
      <c r="K41" s="76"/>
      <c r="L41" s="76">
        <v>21</v>
      </c>
      <c r="M41" s="76"/>
      <c r="N41" s="76">
        <v>21</v>
      </c>
      <c r="O41" s="76"/>
      <c r="P41" s="76">
        <v>21</v>
      </c>
      <c r="Q41" s="76"/>
      <c r="R41" s="76">
        <v>21</v>
      </c>
      <c r="S41" s="76"/>
      <c r="T41" s="76">
        <v>19</v>
      </c>
      <c r="U41" s="76"/>
      <c r="V41" s="76">
        <v>21</v>
      </c>
      <c r="W41" s="70"/>
      <c r="X41" s="76">
        <v>21</v>
      </c>
      <c r="Y41" s="70"/>
      <c r="Z41" s="70"/>
      <c r="AA41" s="109" t="s">
        <v>27</v>
      </c>
    </row>
    <row r="42" spans="1:27">
      <c r="A42" s="112" t="s">
        <v>36</v>
      </c>
      <c r="B42" s="113"/>
      <c r="C42" s="25" t="s">
        <v>33</v>
      </c>
      <c r="D42" s="76">
        <v>0</v>
      </c>
      <c r="E42" s="76"/>
      <c r="F42" s="76">
        <v>0</v>
      </c>
      <c r="G42" s="76"/>
      <c r="H42" s="76">
        <v>0</v>
      </c>
      <c r="I42" s="76"/>
      <c r="J42" s="76">
        <v>0</v>
      </c>
      <c r="K42" s="76"/>
      <c r="L42" s="76">
        <v>0</v>
      </c>
      <c r="M42" s="76"/>
      <c r="N42" s="76">
        <v>0</v>
      </c>
      <c r="O42" s="76"/>
      <c r="P42" s="76">
        <v>0</v>
      </c>
      <c r="Q42" s="76"/>
      <c r="R42" s="76">
        <v>0</v>
      </c>
      <c r="S42" s="76"/>
      <c r="T42" s="76">
        <v>1</v>
      </c>
      <c r="U42" s="76"/>
      <c r="V42" s="76">
        <v>0</v>
      </c>
      <c r="W42" s="70"/>
      <c r="X42" s="76">
        <v>0</v>
      </c>
      <c r="Y42" s="70"/>
      <c r="Z42" s="70"/>
      <c r="AA42" s="110"/>
    </row>
    <row r="43" spans="1:27">
      <c r="A43" s="114" t="s">
        <v>37</v>
      </c>
      <c r="B43" s="115"/>
      <c r="C43" s="25" t="s">
        <v>34</v>
      </c>
      <c r="D43" s="76">
        <v>1</v>
      </c>
      <c r="E43" s="76"/>
      <c r="F43" s="76">
        <v>0</v>
      </c>
      <c r="G43" s="76"/>
      <c r="H43" s="76">
        <v>2</v>
      </c>
      <c r="I43" s="76"/>
      <c r="J43" s="76">
        <v>0</v>
      </c>
      <c r="K43" s="76"/>
      <c r="L43" s="76">
        <v>0</v>
      </c>
      <c r="M43" s="76"/>
      <c r="N43" s="76">
        <v>0</v>
      </c>
      <c r="O43" s="76"/>
      <c r="P43" s="76">
        <v>0</v>
      </c>
      <c r="Q43" s="76"/>
      <c r="R43" s="76">
        <v>0</v>
      </c>
      <c r="S43" s="76"/>
      <c r="T43" s="76">
        <v>1</v>
      </c>
      <c r="U43" s="76"/>
      <c r="V43" s="76">
        <v>0</v>
      </c>
      <c r="W43" s="70"/>
      <c r="X43" s="76">
        <v>0</v>
      </c>
      <c r="Y43" s="70"/>
      <c r="Z43" s="70"/>
      <c r="AA43" s="111"/>
    </row>
    <row r="44" spans="1:27">
      <c r="A44" s="107" t="s">
        <v>35</v>
      </c>
      <c r="B44" s="108"/>
      <c r="C44" s="25" t="s">
        <v>32</v>
      </c>
      <c r="D44" s="76">
        <v>18</v>
      </c>
      <c r="E44" s="76"/>
      <c r="F44" s="76">
        <v>23</v>
      </c>
      <c r="G44" s="76"/>
      <c r="H44" s="76">
        <v>18</v>
      </c>
      <c r="I44" s="76"/>
      <c r="J44" s="76">
        <v>26</v>
      </c>
      <c r="K44" s="76"/>
      <c r="L44" s="76">
        <v>26</v>
      </c>
      <c r="M44" s="76"/>
      <c r="N44" s="76">
        <v>25</v>
      </c>
      <c r="O44" s="76"/>
      <c r="P44" s="76">
        <v>24</v>
      </c>
      <c r="Q44" s="76"/>
      <c r="R44" s="76">
        <v>25</v>
      </c>
      <c r="S44" s="76"/>
      <c r="T44" s="76">
        <v>22</v>
      </c>
      <c r="U44" s="76"/>
      <c r="V44" s="76">
        <v>26</v>
      </c>
      <c r="W44" s="70"/>
      <c r="X44" s="76">
        <v>26</v>
      </c>
      <c r="Y44" s="70"/>
      <c r="Z44" s="70"/>
      <c r="AA44" s="109" t="s">
        <v>28</v>
      </c>
    </row>
    <row r="45" spans="1:27">
      <c r="A45" s="112" t="s">
        <v>36</v>
      </c>
      <c r="B45" s="113"/>
      <c r="C45" s="25" t="s">
        <v>33</v>
      </c>
      <c r="D45" s="76">
        <v>1</v>
      </c>
      <c r="E45" s="76"/>
      <c r="F45" s="76">
        <v>0</v>
      </c>
      <c r="G45" s="76"/>
      <c r="H45" s="76">
        <v>1</v>
      </c>
      <c r="I45" s="76"/>
      <c r="J45" s="76">
        <v>0</v>
      </c>
      <c r="K45" s="76"/>
      <c r="L45" s="76">
        <v>0</v>
      </c>
      <c r="M45" s="76"/>
      <c r="N45" s="76">
        <v>0</v>
      </c>
      <c r="O45" s="76"/>
      <c r="P45" s="76">
        <v>2</v>
      </c>
      <c r="Q45" s="76"/>
      <c r="R45" s="76">
        <v>0</v>
      </c>
      <c r="S45" s="76"/>
      <c r="T45" s="76">
        <v>1</v>
      </c>
      <c r="U45" s="76"/>
      <c r="V45" s="76">
        <v>0</v>
      </c>
      <c r="W45" s="70"/>
      <c r="X45" s="76">
        <v>0</v>
      </c>
      <c r="Y45" s="70"/>
      <c r="Z45" s="70"/>
      <c r="AA45" s="110"/>
    </row>
    <row r="46" spans="1:27">
      <c r="A46" s="114" t="s">
        <v>37</v>
      </c>
      <c r="B46" s="115"/>
      <c r="C46" s="25" t="s">
        <v>34</v>
      </c>
      <c r="D46" s="76">
        <v>7</v>
      </c>
      <c r="E46" s="76"/>
      <c r="F46" s="76">
        <v>3</v>
      </c>
      <c r="G46" s="76"/>
      <c r="H46" s="76">
        <v>7</v>
      </c>
      <c r="I46" s="76"/>
      <c r="J46" s="76">
        <v>0</v>
      </c>
      <c r="K46" s="76"/>
      <c r="L46" s="76">
        <v>0</v>
      </c>
      <c r="M46" s="76"/>
      <c r="N46" s="76">
        <v>1</v>
      </c>
      <c r="O46" s="76"/>
      <c r="P46" s="76">
        <v>0</v>
      </c>
      <c r="Q46" s="76"/>
      <c r="R46" s="76">
        <v>1</v>
      </c>
      <c r="S46" s="76"/>
      <c r="T46" s="76">
        <v>3</v>
      </c>
      <c r="U46" s="76"/>
      <c r="V46" s="76">
        <v>0</v>
      </c>
      <c r="W46" s="70"/>
      <c r="X46" s="76">
        <v>0</v>
      </c>
      <c r="Y46" s="70"/>
      <c r="Z46" s="70"/>
      <c r="AA46" s="111"/>
    </row>
    <row r="47" spans="1:27">
      <c r="A47" s="107" t="s">
        <v>35</v>
      </c>
      <c r="B47" s="108"/>
      <c r="C47" s="25" t="s">
        <v>32</v>
      </c>
      <c r="D47" s="77">
        <v>10</v>
      </c>
      <c r="E47" s="77"/>
      <c r="F47" s="77">
        <v>16</v>
      </c>
      <c r="G47" s="77"/>
      <c r="H47" s="77">
        <v>14</v>
      </c>
      <c r="I47" s="77"/>
      <c r="J47" s="77">
        <v>25</v>
      </c>
      <c r="K47" s="77"/>
      <c r="L47" s="77">
        <v>25</v>
      </c>
      <c r="M47" s="77"/>
      <c r="N47" s="77">
        <v>25</v>
      </c>
      <c r="O47" s="77"/>
      <c r="P47" s="77">
        <v>3</v>
      </c>
      <c r="Q47" s="77"/>
      <c r="R47" s="77">
        <v>24</v>
      </c>
      <c r="S47" s="77"/>
      <c r="T47" s="77">
        <v>13</v>
      </c>
      <c r="U47" s="77"/>
      <c r="V47" s="77">
        <v>25</v>
      </c>
      <c r="W47" s="70"/>
      <c r="X47" s="77">
        <v>25</v>
      </c>
      <c r="Y47" s="70"/>
      <c r="Z47" s="70"/>
      <c r="AA47" s="109" t="s">
        <v>29</v>
      </c>
    </row>
    <row r="48" spans="1:27">
      <c r="A48" s="112" t="s">
        <v>36</v>
      </c>
      <c r="B48" s="113"/>
      <c r="C48" s="25" t="s">
        <v>33</v>
      </c>
      <c r="D48" s="77">
        <v>6</v>
      </c>
      <c r="E48" s="77"/>
      <c r="F48" s="77">
        <v>4</v>
      </c>
      <c r="G48" s="77"/>
      <c r="H48" s="77">
        <v>5</v>
      </c>
      <c r="I48" s="77"/>
      <c r="J48" s="77">
        <v>0</v>
      </c>
      <c r="K48" s="77"/>
      <c r="L48" s="77">
        <v>0</v>
      </c>
      <c r="M48" s="77"/>
      <c r="N48" s="77">
        <v>0</v>
      </c>
      <c r="O48" s="77"/>
      <c r="P48" s="77">
        <v>7</v>
      </c>
      <c r="Q48" s="77"/>
      <c r="R48" s="77">
        <v>1</v>
      </c>
      <c r="S48" s="77"/>
      <c r="T48" s="77">
        <v>4</v>
      </c>
      <c r="U48" s="77"/>
      <c r="V48" s="77">
        <v>0</v>
      </c>
      <c r="W48" s="70"/>
      <c r="X48" s="77">
        <v>0</v>
      </c>
      <c r="Y48" s="70"/>
      <c r="Z48" s="70"/>
      <c r="AA48" s="110"/>
    </row>
    <row r="49" spans="1:27">
      <c r="A49" s="114" t="s">
        <v>37</v>
      </c>
      <c r="B49" s="115"/>
      <c r="C49" s="25" t="s">
        <v>34</v>
      </c>
      <c r="D49" s="77">
        <v>9</v>
      </c>
      <c r="E49" s="77"/>
      <c r="F49" s="77">
        <v>5</v>
      </c>
      <c r="G49" s="77"/>
      <c r="H49" s="77">
        <v>6</v>
      </c>
      <c r="I49" s="77"/>
      <c r="J49" s="77">
        <v>0</v>
      </c>
      <c r="K49" s="77"/>
      <c r="L49" s="77">
        <v>0</v>
      </c>
      <c r="M49" s="77"/>
      <c r="N49" s="77">
        <v>0</v>
      </c>
      <c r="O49" s="77"/>
      <c r="P49" s="77">
        <v>15</v>
      </c>
      <c r="Q49" s="77"/>
      <c r="R49" s="77">
        <v>0</v>
      </c>
      <c r="S49" s="77"/>
      <c r="T49" s="77">
        <v>8</v>
      </c>
      <c r="U49" s="77"/>
      <c r="V49" s="77">
        <v>0</v>
      </c>
      <c r="W49" s="70"/>
      <c r="X49" s="77">
        <v>0</v>
      </c>
      <c r="Y49" s="70"/>
      <c r="Z49" s="70"/>
      <c r="AA49" s="111"/>
    </row>
    <row r="50" spans="1:27">
      <c r="D50" s="38">
        <f>D32+D35+D38+D41+D44+D47</f>
        <v>87</v>
      </c>
      <c r="E50" s="38">
        <f t="shared" ref="E50:W50" si="5">E32+E35+E38+E41+E44+E47</f>
        <v>0</v>
      </c>
      <c r="F50" s="38">
        <f t="shared" si="5"/>
        <v>108</v>
      </c>
      <c r="G50" s="38">
        <f t="shared" si="5"/>
        <v>0</v>
      </c>
      <c r="H50" s="38">
        <f t="shared" si="5"/>
        <v>102</v>
      </c>
      <c r="I50" s="38">
        <f t="shared" si="5"/>
        <v>0</v>
      </c>
      <c r="J50" s="38">
        <f t="shared" si="5"/>
        <v>123</v>
      </c>
      <c r="K50" s="38">
        <f t="shared" si="5"/>
        <v>0</v>
      </c>
      <c r="L50" s="38">
        <f t="shared" si="5"/>
        <v>123</v>
      </c>
      <c r="M50" s="38">
        <f t="shared" si="5"/>
        <v>0</v>
      </c>
      <c r="N50" s="38">
        <f t="shared" si="5"/>
        <v>119</v>
      </c>
      <c r="O50" s="38">
        <f t="shared" si="5"/>
        <v>0</v>
      </c>
      <c r="P50" s="38">
        <f t="shared" si="5"/>
        <v>98</v>
      </c>
      <c r="Q50" s="38">
        <f t="shared" si="5"/>
        <v>0</v>
      </c>
      <c r="R50" s="38">
        <f t="shared" si="5"/>
        <v>121</v>
      </c>
      <c r="S50" s="38">
        <f t="shared" si="5"/>
        <v>0</v>
      </c>
      <c r="T50" s="38">
        <f t="shared" si="5"/>
        <v>105</v>
      </c>
      <c r="U50" s="38">
        <f t="shared" si="5"/>
        <v>0</v>
      </c>
      <c r="V50" s="38">
        <f t="shared" si="5"/>
        <v>123</v>
      </c>
      <c r="W50" s="38">
        <f t="shared" si="5"/>
        <v>0</v>
      </c>
      <c r="X50" s="38">
        <f>X41+X44+X47</f>
        <v>72</v>
      </c>
    </row>
    <row r="51" spans="1:27">
      <c r="D51" s="38">
        <f>D33+D36+D39+D42+D45+D48</f>
        <v>7</v>
      </c>
      <c r="E51" s="38">
        <f t="shared" ref="E51:V51" si="6">E33+E36+E39+E42+E45+E48</f>
        <v>0</v>
      </c>
      <c r="F51" s="38">
        <f t="shared" si="6"/>
        <v>6</v>
      </c>
      <c r="G51" s="38">
        <f t="shared" si="6"/>
        <v>0</v>
      </c>
      <c r="H51" s="38">
        <f t="shared" si="6"/>
        <v>6</v>
      </c>
      <c r="I51" s="38">
        <f t="shared" si="6"/>
        <v>0</v>
      </c>
      <c r="J51" s="38">
        <f t="shared" si="6"/>
        <v>0</v>
      </c>
      <c r="K51" s="38">
        <f t="shared" si="6"/>
        <v>0</v>
      </c>
      <c r="L51" s="38">
        <f t="shared" si="6"/>
        <v>0</v>
      </c>
      <c r="M51" s="38">
        <f t="shared" si="6"/>
        <v>0</v>
      </c>
      <c r="N51" s="38">
        <f t="shared" si="6"/>
        <v>0</v>
      </c>
      <c r="O51" s="38">
        <f t="shared" si="6"/>
        <v>0</v>
      </c>
      <c r="P51" s="38">
        <f t="shared" si="6"/>
        <v>11</v>
      </c>
      <c r="Q51" s="38">
        <f t="shared" si="6"/>
        <v>0</v>
      </c>
      <c r="R51" s="38">
        <f t="shared" si="6"/>
        <v>1</v>
      </c>
      <c r="S51" s="38">
        <f t="shared" si="6"/>
        <v>0</v>
      </c>
      <c r="T51" s="38">
        <f t="shared" si="6"/>
        <v>7</v>
      </c>
      <c r="U51" s="38">
        <f t="shared" si="6"/>
        <v>0</v>
      </c>
      <c r="V51" s="38">
        <f t="shared" si="6"/>
        <v>0</v>
      </c>
      <c r="X51" s="38">
        <f>X42+X45+X48</f>
        <v>0</v>
      </c>
    </row>
    <row r="52" spans="1:27">
      <c r="D52" s="38">
        <f>D34+D37+D40+D43+D46+D49</f>
        <v>30</v>
      </c>
      <c r="E52" s="38">
        <f t="shared" ref="E52:V52" si="7">E34+E37+E40+E43+E46+E49</f>
        <v>0</v>
      </c>
      <c r="F52" s="38">
        <f t="shared" si="7"/>
        <v>10</v>
      </c>
      <c r="G52" s="38">
        <f t="shared" si="7"/>
        <v>0</v>
      </c>
      <c r="H52" s="38">
        <f t="shared" si="7"/>
        <v>16</v>
      </c>
      <c r="I52" s="38">
        <f t="shared" si="7"/>
        <v>0</v>
      </c>
      <c r="J52" s="38">
        <f t="shared" si="7"/>
        <v>1</v>
      </c>
      <c r="K52" s="38">
        <f t="shared" si="7"/>
        <v>0</v>
      </c>
      <c r="L52" s="38">
        <f t="shared" si="7"/>
        <v>1</v>
      </c>
      <c r="M52" s="38">
        <f t="shared" si="7"/>
        <v>0</v>
      </c>
      <c r="N52" s="38">
        <f t="shared" si="7"/>
        <v>5</v>
      </c>
      <c r="O52" s="38">
        <f t="shared" si="7"/>
        <v>0</v>
      </c>
      <c r="P52" s="38">
        <f t="shared" si="7"/>
        <v>15</v>
      </c>
      <c r="Q52" s="38">
        <f t="shared" si="7"/>
        <v>0</v>
      </c>
      <c r="R52" s="38">
        <f t="shared" si="7"/>
        <v>2</v>
      </c>
      <c r="S52" s="38">
        <f t="shared" si="7"/>
        <v>0</v>
      </c>
      <c r="T52" s="38">
        <f t="shared" si="7"/>
        <v>12</v>
      </c>
      <c r="U52" s="38">
        <f t="shared" si="7"/>
        <v>0</v>
      </c>
      <c r="V52" s="38">
        <f t="shared" si="7"/>
        <v>1</v>
      </c>
      <c r="X52" s="38">
        <f>X43+X46+X49</f>
        <v>0</v>
      </c>
    </row>
    <row r="53" spans="1:27">
      <c r="D53" s="38">
        <f>SUM(D50:D52)</f>
        <v>124</v>
      </c>
      <c r="E53" s="38">
        <f t="shared" ref="E53:V53" si="8">SUM(E50:E52)</f>
        <v>0</v>
      </c>
      <c r="F53" s="38">
        <f t="shared" si="8"/>
        <v>124</v>
      </c>
      <c r="G53" s="38">
        <f t="shared" si="8"/>
        <v>0</v>
      </c>
      <c r="H53" s="38">
        <f>SUM(H50:H52)</f>
        <v>124</v>
      </c>
      <c r="I53" s="38">
        <f t="shared" si="8"/>
        <v>0</v>
      </c>
      <c r="J53" s="38">
        <f t="shared" si="8"/>
        <v>124</v>
      </c>
      <c r="K53" s="38">
        <f t="shared" si="8"/>
        <v>0</v>
      </c>
      <c r="L53" s="38">
        <f t="shared" si="8"/>
        <v>124</v>
      </c>
      <c r="M53" s="38">
        <f t="shared" si="8"/>
        <v>0</v>
      </c>
      <c r="N53" s="38">
        <f t="shared" si="8"/>
        <v>124</v>
      </c>
      <c r="O53" s="38">
        <f t="shared" si="8"/>
        <v>0</v>
      </c>
      <c r="P53" s="38">
        <f t="shared" si="8"/>
        <v>124</v>
      </c>
      <c r="Q53" s="38">
        <f t="shared" si="8"/>
        <v>0</v>
      </c>
      <c r="R53" s="38">
        <f t="shared" si="8"/>
        <v>124</v>
      </c>
      <c r="S53" s="38">
        <f t="shared" si="8"/>
        <v>0</v>
      </c>
      <c r="T53" s="38">
        <f t="shared" si="8"/>
        <v>124</v>
      </c>
      <c r="U53" s="38">
        <f t="shared" si="8"/>
        <v>0</v>
      </c>
      <c r="V53" s="38">
        <f t="shared" si="8"/>
        <v>124</v>
      </c>
      <c r="X53" s="38">
        <f>SUM(X50:X52)</f>
        <v>72</v>
      </c>
    </row>
    <row r="54" spans="1:27">
      <c r="D54" s="38" t="s">
        <v>38</v>
      </c>
      <c r="F54" s="38" t="s">
        <v>39</v>
      </c>
      <c r="H54" s="38" t="s">
        <v>40</v>
      </c>
      <c r="J54" s="38" t="s">
        <v>41</v>
      </c>
      <c r="L54" s="38" t="s">
        <v>42</v>
      </c>
      <c r="N54" s="38" t="s">
        <v>7</v>
      </c>
      <c r="P54" s="38" t="s">
        <v>43</v>
      </c>
      <c r="R54" s="38" t="s">
        <v>44</v>
      </c>
      <c r="T54" s="38" t="s">
        <v>45</v>
      </c>
      <c r="V54" s="38" t="s">
        <v>46</v>
      </c>
    </row>
  </sheetData>
  <mergeCells count="48">
    <mergeCell ref="A47:B47"/>
    <mergeCell ref="AA47:AA49"/>
    <mergeCell ref="A48:B48"/>
    <mergeCell ref="A49:B49"/>
    <mergeCell ref="A41:B41"/>
    <mergeCell ref="AA41:AA43"/>
    <mergeCell ref="A42:B42"/>
    <mergeCell ref="A43:B43"/>
    <mergeCell ref="A44:B44"/>
    <mergeCell ref="AA44:AA46"/>
    <mergeCell ref="A45:B45"/>
    <mergeCell ref="A46:B46"/>
    <mergeCell ref="A38:B38"/>
    <mergeCell ref="AA38:AA40"/>
    <mergeCell ref="A39:B39"/>
    <mergeCell ref="A40:B40"/>
    <mergeCell ref="A31:C31"/>
    <mergeCell ref="A32:B32"/>
    <mergeCell ref="A33:B33"/>
    <mergeCell ref="A34:B34"/>
    <mergeCell ref="AA32:AA34"/>
    <mergeCell ref="A35:B35"/>
    <mergeCell ref="AA35:AA37"/>
    <mergeCell ref="A36:B36"/>
    <mergeCell ref="A37:B37"/>
    <mergeCell ref="A1:AA1"/>
    <mergeCell ref="A2:AA2"/>
    <mergeCell ref="A3:AA3"/>
    <mergeCell ref="A4:A6"/>
    <mergeCell ref="D4:W4"/>
    <mergeCell ref="Z4:AA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A5:AA6"/>
    <mergeCell ref="A14:C14"/>
    <mergeCell ref="A15:B15"/>
    <mergeCell ref="A16:B16"/>
    <mergeCell ref="A17:B17"/>
    <mergeCell ref="Z5:Z6"/>
    <mergeCell ref="X5:Y5"/>
  </mergeCells>
  <pageMargins left="0.23622047244094491" right="0.19685039370078741" top="0.26" bottom="0.43307086614173229" header="0.14000000000000001" footer="0.31496062992125984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D43"/>
  <sheetViews>
    <sheetView tabSelected="1" workbookViewId="0">
      <selection activeCell="M74" sqref="M74"/>
    </sheetView>
  </sheetViews>
  <sheetFormatPr defaultColWidth="9.125" defaultRowHeight="21"/>
  <cols>
    <col min="1" max="1" width="7" style="2" customWidth="1"/>
    <col min="2" max="25" width="4.125" style="2" customWidth="1"/>
    <col min="26" max="26" width="3.375" style="2" customWidth="1"/>
    <col min="27" max="27" width="3.625" style="2" customWidth="1"/>
    <col min="28" max="28" width="3.75" style="2" customWidth="1"/>
    <col min="29" max="30" width="3.625" style="2" customWidth="1"/>
    <col min="31" max="31" width="3.375" style="2" customWidth="1"/>
    <col min="32" max="32" width="3.625" style="2" customWidth="1"/>
    <col min="33" max="33" width="4.125" style="2" customWidth="1"/>
    <col min="34" max="34" width="9.25" style="2" bestFit="1" customWidth="1"/>
    <col min="35" max="16384" width="9.125" style="2"/>
  </cols>
  <sheetData>
    <row r="1" spans="1:33">
      <c r="A1" s="116" t="s">
        <v>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</row>
    <row r="2" spans="1:33" ht="22.5" customHeight="1">
      <c r="A2" s="116" t="s">
        <v>79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</row>
    <row r="3" spans="1:33" ht="2.25" hidden="1" customHeight="1"/>
    <row r="4" spans="1:33">
      <c r="A4" s="4"/>
      <c r="B4" s="117" t="s">
        <v>52</v>
      </c>
      <c r="C4" s="118"/>
      <c r="D4" s="118"/>
      <c r="E4" s="118"/>
      <c r="F4" s="118"/>
      <c r="G4" s="118"/>
      <c r="H4" s="118"/>
      <c r="I4" s="119"/>
      <c r="J4" s="117" t="s">
        <v>53</v>
      </c>
      <c r="K4" s="118"/>
      <c r="L4" s="118"/>
      <c r="M4" s="118"/>
      <c r="N4" s="118"/>
      <c r="O4" s="118"/>
      <c r="P4" s="118"/>
      <c r="Q4" s="119"/>
      <c r="R4" s="117" t="s">
        <v>54</v>
      </c>
      <c r="S4" s="118"/>
      <c r="T4" s="118"/>
      <c r="U4" s="118"/>
      <c r="V4" s="118"/>
      <c r="W4" s="118"/>
      <c r="X4" s="118"/>
      <c r="Y4" s="119"/>
      <c r="Z4" s="98" t="s">
        <v>55</v>
      </c>
      <c r="AA4" s="120"/>
      <c r="AB4" s="120"/>
      <c r="AC4" s="120"/>
      <c r="AD4" s="120"/>
      <c r="AE4" s="120"/>
      <c r="AF4" s="120"/>
      <c r="AG4" s="99"/>
    </row>
    <row r="5" spans="1:33">
      <c r="A5" s="27" t="s">
        <v>48</v>
      </c>
      <c r="B5" s="121" t="s">
        <v>50</v>
      </c>
      <c r="C5" s="122"/>
      <c r="D5" s="122"/>
      <c r="E5" s="122"/>
      <c r="F5" s="122"/>
      <c r="G5" s="122"/>
      <c r="H5" s="122"/>
      <c r="I5" s="123"/>
      <c r="J5" s="121" t="s">
        <v>50</v>
      </c>
      <c r="K5" s="122"/>
      <c r="L5" s="122"/>
      <c r="M5" s="122"/>
      <c r="N5" s="122"/>
      <c r="O5" s="122"/>
      <c r="P5" s="122"/>
      <c r="Q5" s="123"/>
      <c r="R5" s="121" t="s">
        <v>50</v>
      </c>
      <c r="S5" s="122"/>
      <c r="T5" s="122"/>
      <c r="U5" s="122"/>
      <c r="V5" s="122"/>
      <c r="W5" s="122"/>
      <c r="X5" s="122"/>
      <c r="Y5" s="123"/>
      <c r="Z5" s="121" t="s">
        <v>50</v>
      </c>
      <c r="AA5" s="122"/>
      <c r="AB5" s="122"/>
      <c r="AC5" s="122"/>
      <c r="AD5" s="122"/>
      <c r="AE5" s="122"/>
      <c r="AF5" s="122"/>
      <c r="AG5" s="123"/>
    </row>
    <row r="6" spans="1:33">
      <c r="A6" s="27" t="s">
        <v>49</v>
      </c>
      <c r="B6" s="124" t="s">
        <v>51</v>
      </c>
      <c r="C6" s="125"/>
      <c r="D6" s="125"/>
      <c r="E6" s="125"/>
      <c r="F6" s="125"/>
      <c r="G6" s="125"/>
      <c r="H6" s="125"/>
      <c r="I6" s="126"/>
      <c r="J6" s="124" t="s">
        <v>51</v>
      </c>
      <c r="K6" s="125"/>
      <c r="L6" s="125"/>
      <c r="M6" s="125"/>
      <c r="N6" s="125"/>
      <c r="O6" s="125"/>
      <c r="P6" s="125"/>
      <c r="Q6" s="126"/>
      <c r="R6" s="124" t="s">
        <v>51</v>
      </c>
      <c r="S6" s="125"/>
      <c r="T6" s="125"/>
      <c r="U6" s="125"/>
      <c r="V6" s="125"/>
      <c r="W6" s="125"/>
      <c r="X6" s="125"/>
      <c r="Y6" s="126"/>
      <c r="Z6" s="124" t="s">
        <v>51</v>
      </c>
      <c r="AA6" s="125"/>
      <c r="AB6" s="125"/>
      <c r="AC6" s="125"/>
      <c r="AD6" s="125"/>
      <c r="AE6" s="125"/>
      <c r="AF6" s="125"/>
      <c r="AG6" s="126"/>
    </row>
    <row r="7" spans="1:33">
      <c r="A7" s="28"/>
      <c r="B7" s="6">
        <v>0</v>
      </c>
      <c r="C7" s="6">
        <v>1</v>
      </c>
      <c r="D7" s="6">
        <v>1.5</v>
      </c>
      <c r="E7" s="6">
        <v>2</v>
      </c>
      <c r="F7" s="6">
        <v>2.5</v>
      </c>
      <c r="G7" s="6">
        <v>3</v>
      </c>
      <c r="H7" s="6">
        <v>3.5</v>
      </c>
      <c r="I7" s="6">
        <v>4</v>
      </c>
      <c r="J7" s="6">
        <v>0</v>
      </c>
      <c r="K7" s="6">
        <v>1</v>
      </c>
      <c r="L7" s="6">
        <v>1.5</v>
      </c>
      <c r="M7" s="6">
        <v>2</v>
      </c>
      <c r="N7" s="6">
        <v>2.5</v>
      </c>
      <c r="O7" s="6">
        <v>3</v>
      </c>
      <c r="P7" s="6">
        <v>3.5</v>
      </c>
      <c r="Q7" s="6">
        <v>4</v>
      </c>
      <c r="R7" s="6">
        <v>0</v>
      </c>
      <c r="S7" s="6">
        <v>1</v>
      </c>
      <c r="T7" s="6">
        <v>1.5</v>
      </c>
      <c r="U7" s="6">
        <v>2</v>
      </c>
      <c r="V7" s="6">
        <v>2.5</v>
      </c>
      <c r="W7" s="6">
        <v>3</v>
      </c>
      <c r="X7" s="6">
        <v>3.5</v>
      </c>
      <c r="Y7" s="6">
        <v>4</v>
      </c>
      <c r="Z7" s="6">
        <v>0</v>
      </c>
      <c r="AA7" s="6">
        <v>1</v>
      </c>
      <c r="AB7" s="6">
        <v>1.5</v>
      </c>
      <c r="AC7" s="6">
        <v>2</v>
      </c>
      <c r="AD7" s="6">
        <v>2.5</v>
      </c>
      <c r="AE7" s="6">
        <v>3</v>
      </c>
      <c r="AF7" s="6">
        <v>3.5</v>
      </c>
      <c r="AG7" s="6">
        <v>4</v>
      </c>
    </row>
    <row r="8" spans="1:33">
      <c r="A8" s="6" t="s">
        <v>24</v>
      </c>
      <c r="B8" s="14">
        <v>0</v>
      </c>
      <c r="C8" s="14">
        <v>0</v>
      </c>
      <c r="D8" s="14">
        <v>0</v>
      </c>
      <c r="E8" s="14">
        <v>2</v>
      </c>
      <c r="F8" s="14">
        <v>0</v>
      </c>
      <c r="G8" s="14">
        <v>2</v>
      </c>
      <c r="H8" s="14">
        <v>3</v>
      </c>
      <c r="I8" s="14">
        <v>8</v>
      </c>
      <c r="J8" s="14">
        <v>0</v>
      </c>
      <c r="K8" s="14">
        <v>0</v>
      </c>
      <c r="L8" s="14">
        <v>0</v>
      </c>
      <c r="M8" s="14">
        <v>0</v>
      </c>
      <c r="N8" s="14">
        <v>2</v>
      </c>
      <c r="O8" s="14">
        <v>1</v>
      </c>
      <c r="P8" s="14">
        <v>1</v>
      </c>
      <c r="Q8" s="14">
        <v>11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3</v>
      </c>
      <c r="Y8" s="14">
        <v>12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1</v>
      </c>
      <c r="AF8" s="14">
        <v>2</v>
      </c>
      <c r="AG8" s="14">
        <v>12</v>
      </c>
    </row>
    <row r="9" spans="1:33">
      <c r="A9" s="6" t="s">
        <v>26</v>
      </c>
      <c r="B9" s="6">
        <v>0</v>
      </c>
      <c r="C9" s="6">
        <v>1</v>
      </c>
      <c r="D9" s="6">
        <v>0</v>
      </c>
      <c r="E9" s="6">
        <v>2</v>
      </c>
      <c r="F9" s="6">
        <v>2</v>
      </c>
      <c r="G9" s="6">
        <v>1</v>
      </c>
      <c r="H9" s="6">
        <v>1</v>
      </c>
      <c r="I9" s="6">
        <v>10</v>
      </c>
      <c r="J9" s="6">
        <v>0</v>
      </c>
      <c r="K9" s="6">
        <v>0</v>
      </c>
      <c r="L9" s="6">
        <v>1</v>
      </c>
      <c r="M9" s="6">
        <v>2</v>
      </c>
      <c r="N9" s="6">
        <v>0</v>
      </c>
      <c r="O9" s="6">
        <v>2</v>
      </c>
      <c r="P9" s="6">
        <v>3</v>
      </c>
      <c r="Q9" s="6">
        <v>9</v>
      </c>
      <c r="R9" s="6">
        <v>0</v>
      </c>
      <c r="S9" s="6">
        <v>0</v>
      </c>
      <c r="T9" s="6">
        <v>0</v>
      </c>
      <c r="U9" s="6">
        <v>1</v>
      </c>
      <c r="V9" s="6">
        <v>0</v>
      </c>
      <c r="W9" s="6">
        <v>1</v>
      </c>
      <c r="X9" s="6">
        <v>3</v>
      </c>
      <c r="Y9" s="6">
        <v>12</v>
      </c>
      <c r="Z9" s="6">
        <v>0</v>
      </c>
      <c r="AA9" s="6">
        <v>0</v>
      </c>
      <c r="AB9" s="6">
        <v>0</v>
      </c>
      <c r="AC9" s="6">
        <v>1</v>
      </c>
      <c r="AD9" s="6">
        <v>0</v>
      </c>
      <c r="AE9" s="6">
        <v>3</v>
      </c>
      <c r="AF9" s="6">
        <v>3</v>
      </c>
      <c r="AG9" s="6">
        <v>10</v>
      </c>
    </row>
    <row r="10" spans="1:33">
      <c r="A10" s="6" t="s">
        <v>25</v>
      </c>
      <c r="B10" s="6">
        <v>0</v>
      </c>
      <c r="C10" s="6">
        <v>0</v>
      </c>
      <c r="D10" s="6">
        <v>0</v>
      </c>
      <c r="E10" s="6">
        <v>0</v>
      </c>
      <c r="F10" s="6">
        <v>6</v>
      </c>
      <c r="G10" s="6">
        <v>2</v>
      </c>
      <c r="H10" s="6">
        <v>2</v>
      </c>
      <c r="I10" s="6">
        <v>10</v>
      </c>
      <c r="J10" s="6">
        <v>0</v>
      </c>
      <c r="K10" s="6">
        <v>0</v>
      </c>
      <c r="L10" s="6">
        <v>0</v>
      </c>
      <c r="M10" s="6">
        <v>2</v>
      </c>
      <c r="N10" s="6">
        <v>1</v>
      </c>
      <c r="O10" s="6">
        <v>5</v>
      </c>
      <c r="P10" s="6">
        <v>4</v>
      </c>
      <c r="Q10" s="6">
        <v>8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2</v>
      </c>
      <c r="X10" s="6">
        <v>2</v>
      </c>
      <c r="Y10" s="6">
        <v>16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1</v>
      </c>
      <c r="AF10" s="6">
        <v>8</v>
      </c>
      <c r="AG10" s="6">
        <v>11</v>
      </c>
    </row>
    <row r="11" spans="1:33">
      <c r="A11" s="6" t="s">
        <v>27</v>
      </c>
      <c r="B11" s="6">
        <v>0</v>
      </c>
      <c r="C11" s="6">
        <v>0</v>
      </c>
      <c r="D11" s="6">
        <v>0</v>
      </c>
      <c r="E11" s="6">
        <v>0</v>
      </c>
      <c r="F11" s="6">
        <v>1</v>
      </c>
      <c r="G11" s="6">
        <v>2</v>
      </c>
      <c r="H11" s="6">
        <v>3</v>
      </c>
      <c r="I11" s="6">
        <v>15</v>
      </c>
      <c r="J11" s="6">
        <v>0</v>
      </c>
      <c r="K11" s="6">
        <v>0</v>
      </c>
      <c r="L11" s="6">
        <v>0</v>
      </c>
      <c r="M11" s="6">
        <v>0</v>
      </c>
      <c r="N11" s="6">
        <v>2</v>
      </c>
      <c r="O11" s="6">
        <v>2</v>
      </c>
      <c r="P11" s="6">
        <v>4</v>
      </c>
      <c r="Q11" s="6">
        <v>13</v>
      </c>
      <c r="R11" s="6">
        <v>0</v>
      </c>
      <c r="S11" s="6">
        <v>0</v>
      </c>
      <c r="T11" s="6">
        <v>0</v>
      </c>
      <c r="U11" s="6">
        <v>2</v>
      </c>
      <c r="V11" s="6">
        <v>2</v>
      </c>
      <c r="W11" s="6">
        <v>7</v>
      </c>
      <c r="X11" s="6">
        <v>7</v>
      </c>
      <c r="Y11" s="6">
        <v>3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1</v>
      </c>
      <c r="AF11" s="6">
        <v>1</v>
      </c>
      <c r="AG11" s="6">
        <v>19</v>
      </c>
    </row>
    <row r="12" spans="1:33">
      <c r="A12" s="6" t="s">
        <v>28</v>
      </c>
      <c r="B12" s="6">
        <v>0</v>
      </c>
      <c r="C12" s="14">
        <v>0</v>
      </c>
      <c r="D12" s="14">
        <v>0</v>
      </c>
      <c r="E12" s="14">
        <v>4</v>
      </c>
      <c r="F12" s="14">
        <v>2</v>
      </c>
      <c r="G12" s="14">
        <v>2</v>
      </c>
      <c r="H12" s="14">
        <v>9</v>
      </c>
      <c r="I12" s="14">
        <v>9</v>
      </c>
      <c r="J12" s="6">
        <v>0</v>
      </c>
      <c r="K12" s="14">
        <v>0</v>
      </c>
      <c r="L12" s="14">
        <v>3</v>
      </c>
      <c r="M12" s="14">
        <v>0</v>
      </c>
      <c r="N12" s="14">
        <v>1</v>
      </c>
      <c r="O12" s="14">
        <v>4</v>
      </c>
      <c r="P12" s="14">
        <v>8</v>
      </c>
      <c r="Q12" s="14">
        <v>10</v>
      </c>
      <c r="R12" s="6">
        <v>0</v>
      </c>
      <c r="S12" s="14">
        <v>0</v>
      </c>
      <c r="T12" s="14">
        <v>4</v>
      </c>
      <c r="U12" s="14">
        <v>3</v>
      </c>
      <c r="V12" s="14">
        <v>4</v>
      </c>
      <c r="W12" s="14">
        <v>8</v>
      </c>
      <c r="X12" s="14">
        <v>3</v>
      </c>
      <c r="Y12" s="14">
        <v>4</v>
      </c>
      <c r="Z12" s="6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1</v>
      </c>
      <c r="AF12" s="14">
        <v>6</v>
      </c>
      <c r="AG12" s="14">
        <v>19</v>
      </c>
    </row>
    <row r="13" spans="1:33">
      <c r="A13" s="6" t="s">
        <v>29</v>
      </c>
      <c r="B13" s="14">
        <v>0</v>
      </c>
      <c r="C13" s="14">
        <v>0</v>
      </c>
      <c r="D13" s="14">
        <v>3</v>
      </c>
      <c r="E13" s="14">
        <v>1</v>
      </c>
      <c r="F13" s="14">
        <v>5</v>
      </c>
      <c r="G13" s="14">
        <v>6</v>
      </c>
      <c r="H13" s="14">
        <v>3</v>
      </c>
      <c r="I13" s="14">
        <v>7</v>
      </c>
      <c r="J13" s="14">
        <v>0</v>
      </c>
      <c r="K13" s="14">
        <v>3</v>
      </c>
      <c r="L13" s="14">
        <v>2</v>
      </c>
      <c r="M13" s="14">
        <v>4</v>
      </c>
      <c r="N13" s="14">
        <v>3</v>
      </c>
      <c r="O13" s="14">
        <v>5</v>
      </c>
      <c r="P13" s="14">
        <v>3</v>
      </c>
      <c r="Q13" s="14">
        <v>5</v>
      </c>
      <c r="R13" s="14">
        <v>0</v>
      </c>
      <c r="S13" s="14">
        <v>0</v>
      </c>
      <c r="T13" s="14">
        <v>1</v>
      </c>
      <c r="U13" s="14">
        <v>5</v>
      </c>
      <c r="V13" s="14">
        <v>5</v>
      </c>
      <c r="W13" s="14">
        <v>6</v>
      </c>
      <c r="X13" s="14">
        <v>3</v>
      </c>
      <c r="Y13" s="14">
        <v>5</v>
      </c>
      <c r="Z13" s="14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4</v>
      </c>
      <c r="AF13" s="14">
        <v>9</v>
      </c>
      <c r="AG13" s="14">
        <v>12</v>
      </c>
    </row>
    <row r="14" spans="1:33">
      <c r="A14" s="6" t="s">
        <v>14</v>
      </c>
      <c r="B14" s="6">
        <f>SUM(B8:B13)</f>
        <v>0</v>
      </c>
      <c r="C14" s="6">
        <f t="shared" ref="C14:Y14" si="0">SUM(C8:C13)</f>
        <v>1</v>
      </c>
      <c r="D14" s="6">
        <f t="shared" si="0"/>
        <v>3</v>
      </c>
      <c r="E14" s="6">
        <f t="shared" si="0"/>
        <v>9</v>
      </c>
      <c r="F14" s="6">
        <f t="shared" si="0"/>
        <v>16</v>
      </c>
      <c r="G14" s="6">
        <f t="shared" si="0"/>
        <v>15</v>
      </c>
      <c r="H14" s="6">
        <f t="shared" si="0"/>
        <v>21</v>
      </c>
      <c r="I14" s="6">
        <f t="shared" si="0"/>
        <v>59</v>
      </c>
      <c r="J14" s="6">
        <f t="shared" si="0"/>
        <v>0</v>
      </c>
      <c r="K14" s="6">
        <f t="shared" si="0"/>
        <v>3</v>
      </c>
      <c r="L14" s="6">
        <f t="shared" si="0"/>
        <v>6</v>
      </c>
      <c r="M14" s="6">
        <f t="shared" si="0"/>
        <v>8</v>
      </c>
      <c r="N14" s="6">
        <f t="shared" si="0"/>
        <v>9</v>
      </c>
      <c r="O14" s="6">
        <f t="shared" si="0"/>
        <v>19</v>
      </c>
      <c r="P14" s="6">
        <f t="shared" si="0"/>
        <v>23</v>
      </c>
      <c r="Q14" s="6">
        <f t="shared" si="0"/>
        <v>56</v>
      </c>
      <c r="R14" s="6">
        <f t="shared" si="0"/>
        <v>0</v>
      </c>
      <c r="S14" s="6">
        <f t="shared" si="0"/>
        <v>0</v>
      </c>
      <c r="T14" s="6">
        <f t="shared" si="0"/>
        <v>5</v>
      </c>
      <c r="U14" s="6">
        <f t="shared" si="0"/>
        <v>11</v>
      </c>
      <c r="V14" s="6">
        <f t="shared" si="0"/>
        <v>11</v>
      </c>
      <c r="W14" s="6">
        <f t="shared" si="0"/>
        <v>24</v>
      </c>
      <c r="X14" s="6">
        <f t="shared" si="0"/>
        <v>21</v>
      </c>
      <c r="Y14" s="6">
        <f t="shared" si="0"/>
        <v>52</v>
      </c>
      <c r="Z14" s="6">
        <f>SUM(Z8:Z13)</f>
        <v>0</v>
      </c>
      <c r="AA14" s="6">
        <f t="shared" ref="AA14:AG14" si="1">SUM(AA8:AA13)</f>
        <v>0</v>
      </c>
      <c r="AB14" s="6">
        <f t="shared" si="1"/>
        <v>0</v>
      </c>
      <c r="AC14" s="6">
        <f t="shared" si="1"/>
        <v>1</v>
      </c>
      <c r="AD14" s="6">
        <f t="shared" si="1"/>
        <v>0</v>
      </c>
      <c r="AE14" s="6">
        <f t="shared" si="1"/>
        <v>11</v>
      </c>
      <c r="AF14" s="6">
        <f t="shared" si="1"/>
        <v>29</v>
      </c>
      <c r="AG14" s="6">
        <f t="shared" si="1"/>
        <v>83</v>
      </c>
    </row>
    <row r="15" spans="1:33">
      <c r="A15" s="13"/>
      <c r="B15" s="13"/>
      <c r="C15" s="13"/>
      <c r="D15" s="13"/>
      <c r="E15" s="13">
        <f>SUM(B14:I14)</f>
        <v>124</v>
      </c>
      <c r="F15" s="13"/>
      <c r="G15" s="29">
        <f>H15*100/124</f>
        <v>76.612903225806448</v>
      </c>
      <c r="H15" s="13">
        <f>SUM(G14:I14)</f>
        <v>95</v>
      </c>
      <c r="I15" s="13"/>
      <c r="J15" s="13"/>
      <c r="K15" s="13"/>
      <c r="L15" s="13"/>
      <c r="M15" s="13"/>
      <c r="N15" s="13">
        <f>SUM(J14:Q14)</f>
        <v>124</v>
      </c>
      <c r="O15" s="30">
        <f>P15*100/124</f>
        <v>79.032258064516128</v>
      </c>
      <c r="P15" s="13">
        <f>SUM(O14:Q14)</f>
        <v>98</v>
      </c>
      <c r="Q15" s="13"/>
      <c r="R15" s="13"/>
      <c r="S15" s="13"/>
      <c r="T15" s="13"/>
      <c r="U15" s="13"/>
      <c r="V15" s="13">
        <f>SUM(R14:Y14)</f>
        <v>124</v>
      </c>
      <c r="W15" s="13"/>
      <c r="X15" s="30">
        <f>Y15*100/124</f>
        <v>78.225806451612897</v>
      </c>
      <c r="Y15" s="13">
        <f>SUM(W14:Y14)</f>
        <v>97</v>
      </c>
      <c r="Z15" s="13"/>
      <c r="AA15" s="13"/>
      <c r="AB15" s="13"/>
      <c r="AC15" s="13"/>
      <c r="AD15" s="13">
        <f>SUM(Z14:AG14)</f>
        <v>124</v>
      </c>
      <c r="AE15" s="13"/>
      <c r="AF15" s="31">
        <f>AG15*100/124</f>
        <v>99.193548387096769</v>
      </c>
      <c r="AG15" s="13">
        <f>SUM(AE14:AG14)</f>
        <v>123</v>
      </c>
    </row>
    <row r="16" spans="1:33" ht="30" customHeight="1"/>
    <row r="17" spans="1:33 16384:16384">
      <c r="A17" s="4"/>
      <c r="B17" s="117" t="s">
        <v>58</v>
      </c>
      <c r="C17" s="118"/>
      <c r="D17" s="118"/>
      <c r="E17" s="118"/>
      <c r="F17" s="118"/>
      <c r="G17" s="118"/>
      <c r="H17" s="118"/>
      <c r="I17" s="119"/>
      <c r="J17" s="117" t="s">
        <v>56</v>
      </c>
      <c r="K17" s="118"/>
      <c r="L17" s="118"/>
      <c r="M17" s="118"/>
      <c r="N17" s="118"/>
      <c r="O17" s="118"/>
      <c r="P17" s="118"/>
      <c r="Q17" s="119"/>
      <c r="R17" s="117" t="s">
        <v>57</v>
      </c>
      <c r="S17" s="118"/>
      <c r="T17" s="118"/>
      <c r="U17" s="118"/>
      <c r="V17" s="118"/>
      <c r="W17" s="118"/>
      <c r="X17" s="118"/>
      <c r="Y17" s="119"/>
      <c r="Z17" s="117" t="s">
        <v>68</v>
      </c>
      <c r="AA17" s="118"/>
      <c r="AB17" s="118"/>
      <c r="AC17" s="118"/>
      <c r="AD17" s="118"/>
      <c r="AE17" s="118"/>
      <c r="AF17" s="118"/>
      <c r="AG17" s="119"/>
    </row>
    <row r="18" spans="1:33 16384:16384">
      <c r="A18" s="27" t="s">
        <v>48</v>
      </c>
      <c r="B18" s="121" t="s">
        <v>50</v>
      </c>
      <c r="C18" s="122"/>
      <c r="D18" s="122"/>
      <c r="E18" s="122"/>
      <c r="F18" s="122"/>
      <c r="G18" s="122"/>
      <c r="H18" s="122"/>
      <c r="I18" s="123"/>
      <c r="J18" s="121" t="s">
        <v>50</v>
      </c>
      <c r="K18" s="122"/>
      <c r="L18" s="122"/>
      <c r="M18" s="122"/>
      <c r="N18" s="122"/>
      <c r="O18" s="122"/>
      <c r="P18" s="122"/>
      <c r="Q18" s="123"/>
      <c r="R18" s="121" t="s">
        <v>50</v>
      </c>
      <c r="S18" s="122"/>
      <c r="T18" s="122"/>
      <c r="U18" s="122"/>
      <c r="V18" s="122"/>
      <c r="W18" s="122"/>
      <c r="X18" s="122"/>
      <c r="Y18" s="123"/>
      <c r="Z18" s="121" t="s">
        <v>50</v>
      </c>
      <c r="AA18" s="122"/>
      <c r="AB18" s="122"/>
      <c r="AC18" s="122"/>
      <c r="AD18" s="122"/>
      <c r="AE18" s="122"/>
      <c r="AF18" s="122"/>
      <c r="AG18" s="123"/>
    </row>
    <row r="19" spans="1:33 16384:16384">
      <c r="A19" s="27" t="s">
        <v>49</v>
      </c>
      <c r="B19" s="124" t="s">
        <v>51</v>
      </c>
      <c r="C19" s="125"/>
      <c r="D19" s="125"/>
      <c r="E19" s="125"/>
      <c r="F19" s="125"/>
      <c r="G19" s="125"/>
      <c r="H19" s="125"/>
      <c r="I19" s="126"/>
      <c r="J19" s="124" t="s">
        <v>51</v>
      </c>
      <c r="K19" s="125"/>
      <c r="L19" s="125"/>
      <c r="M19" s="125"/>
      <c r="N19" s="125"/>
      <c r="O19" s="125"/>
      <c r="P19" s="125"/>
      <c r="Q19" s="126"/>
      <c r="R19" s="124" t="s">
        <v>51</v>
      </c>
      <c r="S19" s="125"/>
      <c r="T19" s="125"/>
      <c r="U19" s="125"/>
      <c r="V19" s="125"/>
      <c r="W19" s="125"/>
      <c r="X19" s="125"/>
      <c r="Y19" s="126"/>
      <c r="Z19" s="124" t="s">
        <v>51</v>
      </c>
      <c r="AA19" s="125"/>
      <c r="AB19" s="125"/>
      <c r="AC19" s="125"/>
      <c r="AD19" s="125"/>
      <c r="AE19" s="125"/>
      <c r="AF19" s="125"/>
      <c r="AG19" s="126"/>
    </row>
    <row r="20" spans="1:33 16384:16384">
      <c r="A20" s="28"/>
      <c r="B20" s="6">
        <v>0</v>
      </c>
      <c r="C20" s="6">
        <v>1</v>
      </c>
      <c r="D20" s="6">
        <v>1.5</v>
      </c>
      <c r="E20" s="6">
        <v>2</v>
      </c>
      <c r="F20" s="6">
        <v>2.5</v>
      </c>
      <c r="G20" s="6">
        <v>3</v>
      </c>
      <c r="H20" s="6">
        <v>3.5</v>
      </c>
      <c r="I20" s="6">
        <v>4</v>
      </c>
      <c r="J20" s="6">
        <v>0</v>
      </c>
      <c r="K20" s="6">
        <v>1</v>
      </c>
      <c r="L20" s="6">
        <v>1.5</v>
      </c>
      <c r="M20" s="6">
        <v>2</v>
      </c>
      <c r="N20" s="6">
        <v>2.5</v>
      </c>
      <c r="O20" s="6">
        <v>3</v>
      </c>
      <c r="P20" s="6">
        <v>3.5</v>
      </c>
      <c r="Q20" s="6">
        <v>4</v>
      </c>
      <c r="R20" s="6">
        <v>0</v>
      </c>
      <c r="S20" s="6">
        <v>1</v>
      </c>
      <c r="T20" s="6">
        <v>1.5</v>
      </c>
      <c r="U20" s="6">
        <v>2</v>
      </c>
      <c r="V20" s="6">
        <v>2.5</v>
      </c>
      <c r="W20" s="6">
        <v>3</v>
      </c>
      <c r="X20" s="6">
        <v>3.5</v>
      </c>
      <c r="Y20" s="6">
        <v>4</v>
      </c>
      <c r="Z20" s="6">
        <v>0</v>
      </c>
      <c r="AA20" s="6">
        <v>1</v>
      </c>
      <c r="AB20" s="6">
        <v>1.5</v>
      </c>
      <c r="AC20" s="6">
        <v>2</v>
      </c>
      <c r="AD20" s="6">
        <v>2.5</v>
      </c>
      <c r="AE20" s="6">
        <v>3</v>
      </c>
      <c r="AF20" s="6">
        <v>3.5</v>
      </c>
      <c r="AG20" s="6">
        <v>4</v>
      </c>
    </row>
    <row r="21" spans="1:33 16384:16384">
      <c r="A21" s="6" t="s">
        <v>24</v>
      </c>
      <c r="B21" s="14">
        <v>0</v>
      </c>
      <c r="C21" s="14">
        <v>0</v>
      </c>
      <c r="D21" s="14">
        <v>0</v>
      </c>
      <c r="E21" s="14">
        <v>0</v>
      </c>
      <c r="F21" s="14">
        <v>1</v>
      </c>
      <c r="G21" s="14">
        <v>3</v>
      </c>
      <c r="H21" s="14">
        <v>1</v>
      </c>
      <c r="I21" s="14">
        <v>10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15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3</v>
      </c>
      <c r="X21" s="14">
        <v>3</v>
      </c>
      <c r="Y21" s="14">
        <v>9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3</v>
      </c>
      <c r="AF21" s="14">
        <v>2</v>
      </c>
      <c r="AG21" s="14">
        <v>10</v>
      </c>
      <c r="XFD21" s="2">
        <v>8</v>
      </c>
    </row>
    <row r="22" spans="1:33 16384:16384">
      <c r="A22" s="6" t="s">
        <v>26</v>
      </c>
      <c r="B22" s="6">
        <v>0</v>
      </c>
      <c r="C22" s="6">
        <v>0</v>
      </c>
      <c r="D22" s="6">
        <v>0</v>
      </c>
      <c r="E22" s="6">
        <v>1</v>
      </c>
      <c r="F22" s="6">
        <v>0</v>
      </c>
      <c r="G22" s="6">
        <v>3</v>
      </c>
      <c r="H22" s="6">
        <v>3</v>
      </c>
      <c r="I22" s="6">
        <v>10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2</v>
      </c>
      <c r="P22" s="6">
        <v>1</v>
      </c>
      <c r="Q22" s="6">
        <v>13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1</v>
      </c>
      <c r="X22" s="6">
        <v>3</v>
      </c>
      <c r="Y22" s="6">
        <v>13</v>
      </c>
      <c r="Z22" s="6">
        <v>0</v>
      </c>
      <c r="AA22" s="6">
        <v>0</v>
      </c>
      <c r="AB22" s="6">
        <v>0</v>
      </c>
      <c r="AC22" s="6">
        <v>1</v>
      </c>
      <c r="AD22" s="6">
        <v>0</v>
      </c>
      <c r="AE22" s="6">
        <v>3</v>
      </c>
      <c r="AF22" s="6">
        <v>0</v>
      </c>
      <c r="AG22" s="6">
        <v>13</v>
      </c>
    </row>
    <row r="23" spans="1:33 16384:16384">
      <c r="A23" s="6" t="s">
        <v>25</v>
      </c>
      <c r="B23" s="6">
        <v>0</v>
      </c>
      <c r="C23" s="6">
        <v>0</v>
      </c>
      <c r="D23" s="6">
        <v>0</v>
      </c>
      <c r="E23" s="6">
        <v>0</v>
      </c>
      <c r="F23" s="6">
        <v>1</v>
      </c>
      <c r="G23" s="6">
        <v>4</v>
      </c>
      <c r="H23" s="6">
        <v>6</v>
      </c>
      <c r="I23" s="6">
        <v>9</v>
      </c>
      <c r="J23" s="6">
        <v>0</v>
      </c>
      <c r="K23" s="6">
        <v>0</v>
      </c>
      <c r="L23" s="6">
        <v>0</v>
      </c>
      <c r="M23" s="6">
        <v>1</v>
      </c>
      <c r="N23" s="6">
        <v>2</v>
      </c>
      <c r="O23" s="6">
        <v>3</v>
      </c>
      <c r="P23" s="6">
        <v>1</v>
      </c>
      <c r="Q23" s="6">
        <v>13</v>
      </c>
      <c r="R23" s="6">
        <v>0</v>
      </c>
      <c r="S23" s="6">
        <v>0</v>
      </c>
      <c r="T23" s="6">
        <v>0</v>
      </c>
      <c r="U23" s="6">
        <v>1</v>
      </c>
      <c r="V23" s="6">
        <v>2</v>
      </c>
      <c r="W23" s="6">
        <v>4</v>
      </c>
      <c r="X23" s="6">
        <v>5</v>
      </c>
      <c r="Y23" s="6">
        <v>8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2</v>
      </c>
      <c r="AF23" s="6">
        <v>4</v>
      </c>
      <c r="AG23" s="6">
        <v>14</v>
      </c>
    </row>
    <row r="24" spans="1:33 16384:16384">
      <c r="A24" s="6" t="s">
        <v>27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1</v>
      </c>
      <c r="H24" s="6">
        <v>3</v>
      </c>
      <c r="I24" s="6">
        <v>17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1</v>
      </c>
      <c r="P24" s="6">
        <v>3</v>
      </c>
      <c r="Q24" s="6">
        <v>17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1</v>
      </c>
      <c r="X24" s="6">
        <v>2</v>
      </c>
      <c r="Y24" s="6">
        <v>18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2</v>
      </c>
      <c r="AG24" s="6">
        <v>19</v>
      </c>
    </row>
    <row r="25" spans="1:33 16384:16384">
      <c r="A25" s="6" t="s">
        <v>28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>
        <v>6</v>
      </c>
      <c r="I25" s="14">
        <v>20</v>
      </c>
      <c r="J25" s="14">
        <v>0</v>
      </c>
      <c r="K25" s="14">
        <v>0</v>
      </c>
      <c r="L25" s="14">
        <v>0</v>
      </c>
      <c r="M25" s="14">
        <v>0</v>
      </c>
      <c r="N25" s="14">
        <v>1</v>
      </c>
      <c r="O25" s="14">
        <v>2</v>
      </c>
      <c r="P25" s="14">
        <v>2</v>
      </c>
      <c r="Q25" s="14">
        <v>21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2</v>
      </c>
      <c r="X25" s="14">
        <v>1</v>
      </c>
      <c r="Y25" s="14">
        <v>23</v>
      </c>
      <c r="Z25" s="14">
        <v>0</v>
      </c>
      <c r="AA25" s="14">
        <v>0</v>
      </c>
      <c r="AB25" s="14">
        <v>0</v>
      </c>
      <c r="AC25" s="14">
        <v>0</v>
      </c>
      <c r="AD25" s="14">
        <v>2</v>
      </c>
      <c r="AE25" s="14">
        <v>0</v>
      </c>
      <c r="AF25" s="14">
        <v>3</v>
      </c>
      <c r="AG25" s="14">
        <v>21</v>
      </c>
    </row>
    <row r="26" spans="1:33 16384:16384">
      <c r="A26" s="6" t="s">
        <v>29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5</v>
      </c>
      <c r="H26" s="14">
        <v>11</v>
      </c>
      <c r="I26" s="14">
        <v>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6</v>
      </c>
      <c r="Q26" s="14">
        <v>19</v>
      </c>
      <c r="R26" s="14">
        <v>0</v>
      </c>
      <c r="S26" s="14">
        <v>0</v>
      </c>
      <c r="T26" s="14">
        <v>0</v>
      </c>
      <c r="U26" s="14">
        <v>1</v>
      </c>
      <c r="V26" s="14">
        <v>2</v>
      </c>
      <c r="W26" s="14">
        <v>7</v>
      </c>
      <c r="X26" s="14">
        <v>9</v>
      </c>
      <c r="Y26" s="14">
        <v>6</v>
      </c>
      <c r="Z26" s="14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1</v>
      </c>
      <c r="AF26" s="14">
        <v>2</v>
      </c>
      <c r="AG26" s="14">
        <v>22</v>
      </c>
    </row>
    <row r="27" spans="1:33 16384:16384">
      <c r="A27" s="6" t="s">
        <v>14</v>
      </c>
      <c r="B27" s="6">
        <f t="shared" ref="B27:AG27" si="2">SUM(B21:B26)</f>
        <v>0</v>
      </c>
      <c r="C27" s="6">
        <f t="shared" si="2"/>
        <v>0</v>
      </c>
      <c r="D27" s="6">
        <f t="shared" si="2"/>
        <v>0</v>
      </c>
      <c r="E27" s="6">
        <f t="shared" si="2"/>
        <v>1</v>
      </c>
      <c r="F27" s="6">
        <f t="shared" si="2"/>
        <v>2</v>
      </c>
      <c r="G27" s="6">
        <f t="shared" si="2"/>
        <v>16</v>
      </c>
      <c r="H27" s="6">
        <f t="shared" si="2"/>
        <v>30</v>
      </c>
      <c r="I27" s="6">
        <f t="shared" si="2"/>
        <v>75</v>
      </c>
      <c r="J27" s="6">
        <f t="shared" si="2"/>
        <v>0</v>
      </c>
      <c r="K27" s="6">
        <f t="shared" si="2"/>
        <v>0</v>
      </c>
      <c r="L27" s="6">
        <f t="shared" si="2"/>
        <v>0</v>
      </c>
      <c r="M27" s="6">
        <f t="shared" si="2"/>
        <v>2</v>
      </c>
      <c r="N27" s="6">
        <f t="shared" si="2"/>
        <v>3</v>
      </c>
      <c r="O27" s="6">
        <f t="shared" si="2"/>
        <v>8</v>
      </c>
      <c r="P27" s="6">
        <f t="shared" si="2"/>
        <v>13</v>
      </c>
      <c r="Q27" s="6">
        <f t="shared" si="2"/>
        <v>98</v>
      </c>
      <c r="R27" s="6">
        <f t="shared" si="2"/>
        <v>0</v>
      </c>
      <c r="S27" s="6">
        <f t="shared" si="2"/>
        <v>0</v>
      </c>
      <c r="T27" s="6">
        <f t="shared" si="2"/>
        <v>0</v>
      </c>
      <c r="U27" s="6">
        <f t="shared" si="2"/>
        <v>2</v>
      </c>
      <c r="V27" s="6">
        <f t="shared" si="2"/>
        <v>4</v>
      </c>
      <c r="W27" s="6">
        <f t="shared" si="2"/>
        <v>18</v>
      </c>
      <c r="X27" s="6">
        <f t="shared" si="2"/>
        <v>23</v>
      </c>
      <c r="Y27" s="6">
        <f t="shared" si="2"/>
        <v>77</v>
      </c>
      <c r="Z27" s="6">
        <f t="shared" si="2"/>
        <v>0</v>
      </c>
      <c r="AA27" s="6">
        <f t="shared" si="2"/>
        <v>0</v>
      </c>
      <c r="AB27" s="6">
        <f t="shared" si="2"/>
        <v>0</v>
      </c>
      <c r="AC27" s="6">
        <f t="shared" si="2"/>
        <v>1</v>
      </c>
      <c r="AD27" s="6">
        <f t="shared" si="2"/>
        <v>2</v>
      </c>
      <c r="AE27" s="6">
        <f t="shared" si="2"/>
        <v>9</v>
      </c>
      <c r="AF27" s="6">
        <f t="shared" si="2"/>
        <v>13</v>
      </c>
      <c r="AG27" s="6">
        <f t="shared" si="2"/>
        <v>99</v>
      </c>
    </row>
    <row r="28" spans="1:33 16384:16384">
      <c r="A28" s="13"/>
      <c r="B28" s="13"/>
      <c r="C28" s="13"/>
      <c r="D28" s="13"/>
      <c r="E28" s="13"/>
      <c r="F28" s="13">
        <f>SUM(B27:I27)</f>
        <v>124</v>
      </c>
      <c r="G28" s="13"/>
      <c r="H28" s="30">
        <f>I28*100/124</f>
        <v>97.58064516129032</v>
      </c>
      <c r="I28" s="13">
        <f>SUM(G27:I27)</f>
        <v>121</v>
      </c>
      <c r="J28" s="13"/>
      <c r="K28" s="13"/>
      <c r="L28" s="13"/>
      <c r="M28" s="13">
        <f>SUM(J27:Q27)</f>
        <v>124</v>
      </c>
      <c r="N28" s="13"/>
      <c r="O28" s="13"/>
      <c r="P28" s="30">
        <f>Q28*100/124</f>
        <v>95.967741935483872</v>
      </c>
      <c r="Q28" s="13">
        <f>SUM(O27:Q27)</f>
        <v>119</v>
      </c>
      <c r="R28" s="13"/>
      <c r="S28" s="13"/>
      <c r="T28" s="13"/>
      <c r="U28" s="13"/>
      <c r="V28" s="13">
        <f>SUM(R27:Y27)</f>
        <v>124</v>
      </c>
      <c r="W28" s="13"/>
      <c r="X28" s="30">
        <f>Y28*100/124</f>
        <v>95.161290322580641</v>
      </c>
      <c r="Y28" s="13">
        <f>SUM(W27:Y27)</f>
        <v>118</v>
      </c>
      <c r="Z28" s="13"/>
      <c r="AA28" s="13"/>
      <c r="AB28" s="13"/>
      <c r="AC28" s="13">
        <f>SUM(Z27:AG27)</f>
        <v>124</v>
      </c>
      <c r="AD28" s="13"/>
      <c r="AE28" s="13"/>
      <c r="AF28" s="31">
        <f>AG28*100/124</f>
        <v>97.58064516129032</v>
      </c>
      <c r="AG28" s="13">
        <f>SUM(AE27:AG27)</f>
        <v>121</v>
      </c>
    </row>
    <row r="29" spans="1:33 16384:16384">
      <c r="A29" s="116" t="s">
        <v>47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</row>
    <row r="30" spans="1:33 16384:16384">
      <c r="A30" s="116" t="s">
        <v>81</v>
      </c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</row>
    <row r="31" spans="1:33 16384:16384">
      <c r="B31" s="2" t="s">
        <v>74</v>
      </c>
    </row>
    <row r="32" spans="1:33 16384:16384">
      <c r="A32" s="4"/>
      <c r="B32" s="117" t="s">
        <v>69</v>
      </c>
      <c r="C32" s="118"/>
      <c r="D32" s="118"/>
      <c r="E32" s="118"/>
      <c r="F32" s="118"/>
      <c r="G32" s="118"/>
      <c r="H32" s="118"/>
      <c r="I32" s="119"/>
      <c r="J32" s="117" t="s">
        <v>72</v>
      </c>
      <c r="K32" s="118"/>
      <c r="L32" s="118"/>
      <c r="M32" s="118"/>
      <c r="N32" s="118"/>
      <c r="O32" s="118"/>
      <c r="P32" s="118"/>
      <c r="Q32" s="119"/>
      <c r="R32" s="117" t="s">
        <v>77</v>
      </c>
      <c r="S32" s="118"/>
      <c r="T32" s="118"/>
      <c r="U32" s="118"/>
      <c r="V32" s="118"/>
      <c r="W32" s="118"/>
      <c r="X32" s="118"/>
      <c r="Y32" s="119"/>
      <c r="Z32" s="101"/>
      <c r="AA32" s="101"/>
      <c r="AB32" s="101"/>
      <c r="AC32" s="101"/>
      <c r="AD32" s="101"/>
      <c r="AE32" s="101"/>
      <c r="AF32" s="101"/>
      <c r="AG32" s="101"/>
    </row>
    <row r="33" spans="1:37">
      <c r="A33" s="27" t="s">
        <v>48</v>
      </c>
      <c r="B33" s="121" t="s">
        <v>50</v>
      </c>
      <c r="C33" s="122"/>
      <c r="D33" s="122"/>
      <c r="E33" s="122"/>
      <c r="F33" s="122"/>
      <c r="G33" s="122"/>
      <c r="H33" s="122"/>
      <c r="I33" s="123"/>
      <c r="J33" s="121" t="s">
        <v>50</v>
      </c>
      <c r="K33" s="122"/>
      <c r="L33" s="122"/>
      <c r="M33" s="122"/>
      <c r="N33" s="122"/>
      <c r="O33" s="122"/>
      <c r="P33" s="122"/>
      <c r="Q33" s="123"/>
      <c r="R33" s="121" t="s">
        <v>50</v>
      </c>
      <c r="S33" s="122"/>
      <c r="T33" s="122"/>
      <c r="U33" s="122"/>
      <c r="V33" s="122"/>
      <c r="W33" s="122"/>
      <c r="X33" s="122"/>
      <c r="Y33" s="123"/>
      <c r="Z33" s="116"/>
      <c r="AA33" s="116"/>
      <c r="AB33" s="116"/>
      <c r="AC33" s="116"/>
      <c r="AD33" s="116"/>
      <c r="AE33" s="116"/>
      <c r="AF33" s="116"/>
      <c r="AG33" s="116"/>
    </row>
    <row r="34" spans="1:37">
      <c r="A34" s="27" t="s">
        <v>49</v>
      </c>
      <c r="B34" s="124" t="s">
        <v>50</v>
      </c>
      <c r="C34" s="125"/>
      <c r="D34" s="125"/>
      <c r="E34" s="125"/>
      <c r="F34" s="125"/>
      <c r="G34" s="125"/>
      <c r="H34" s="125"/>
      <c r="I34" s="126"/>
      <c r="J34" s="124" t="s">
        <v>51</v>
      </c>
      <c r="K34" s="125"/>
      <c r="L34" s="125"/>
      <c r="M34" s="125"/>
      <c r="N34" s="125"/>
      <c r="O34" s="125"/>
      <c r="P34" s="125"/>
      <c r="Q34" s="126"/>
      <c r="R34" s="124" t="s">
        <v>51</v>
      </c>
      <c r="S34" s="125"/>
      <c r="T34" s="125"/>
      <c r="U34" s="125"/>
      <c r="V34" s="125"/>
      <c r="W34" s="125"/>
      <c r="X34" s="125"/>
      <c r="Y34" s="126"/>
      <c r="Z34" s="116"/>
      <c r="AA34" s="116"/>
      <c r="AB34" s="116"/>
      <c r="AC34" s="116"/>
      <c r="AD34" s="116"/>
      <c r="AE34" s="116"/>
      <c r="AF34" s="116"/>
      <c r="AG34" s="116"/>
    </row>
    <row r="35" spans="1:37">
      <c r="A35" s="28"/>
      <c r="B35" s="6">
        <v>0</v>
      </c>
      <c r="C35" s="6">
        <v>1</v>
      </c>
      <c r="D35" s="6">
        <v>1.5</v>
      </c>
      <c r="E35" s="6">
        <v>2</v>
      </c>
      <c r="F35" s="6">
        <v>2.5</v>
      </c>
      <c r="G35" s="6">
        <v>3</v>
      </c>
      <c r="H35" s="6">
        <v>3.5</v>
      </c>
      <c r="I35" s="6">
        <v>4</v>
      </c>
      <c r="J35" s="6">
        <v>0</v>
      </c>
      <c r="K35" s="6">
        <v>1</v>
      </c>
      <c r="L35" s="6">
        <v>1.5</v>
      </c>
      <c r="M35" s="6">
        <v>2</v>
      </c>
      <c r="N35" s="6">
        <v>2.5</v>
      </c>
      <c r="O35" s="6">
        <v>3</v>
      </c>
      <c r="P35" s="6">
        <v>3.5</v>
      </c>
      <c r="Q35" s="6">
        <v>4</v>
      </c>
      <c r="R35" s="6">
        <v>0</v>
      </c>
      <c r="S35" s="6">
        <v>1</v>
      </c>
      <c r="T35" s="6">
        <v>1.5</v>
      </c>
      <c r="U35" s="6">
        <v>2</v>
      </c>
      <c r="V35" s="6">
        <v>2.5</v>
      </c>
      <c r="W35" s="6">
        <v>3</v>
      </c>
      <c r="X35" s="6">
        <v>3.5</v>
      </c>
      <c r="Y35" s="6">
        <v>4</v>
      </c>
      <c r="Z35" s="13"/>
      <c r="AA35" s="13"/>
      <c r="AB35" s="13"/>
      <c r="AC35" s="13"/>
      <c r="AD35" s="13"/>
      <c r="AE35" s="13"/>
      <c r="AF35" s="13"/>
      <c r="AG35" s="13"/>
    </row>
    <row r="36" spans="1:37">
      <c r="A36" s="6" t="s">
        <v>24</v>
      </c>
      <c r="B36" s="14">
        <v>0</v>
      </c>
      <c r="C36" s="14">
        <v>0</v>
      </c>
      <c r="D36" s="14">
        <v>0</v>
      </c>
      <c r="E36" s="14">
        <v>0</v>
      </c>
      <c r="F36" s="14">
        <v>1</v>
      </c>
      <c r="G36" s="14">
        <v>0</v>
      </c>
      <c r="H36" s="14">
        <v>1</v>
      </c>
      <c r="I36" s="14">
        <v>13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1</v>
      </c>
      <c r="Q36" s="14">
        <v>14</v>
      </c>
      <c r="R36" s="26"/>
      <c r="S36" s="26"/>
      <c r="T36" s="26"/>
      <c r="U36" s="26"/>
      <c r="V36" s="26"/>
      <c r="W36" s="26"/>
      <c r="X36" s="26"/>
      <c r="Y36" s="26"/>
      <c r="AI36" s="2">
        <f>SUM(B36:I36)</f>
        <v>15</v>
      </c>
      <c r="AJ36" s="2">
        <f>SUM(J36:Q36)</f>
        <v>15</v>
      </c>
      <c r="AK36" s="2">
        <f>SUM(R36:Y36)</f>
        <v>0</v>
      </c>
    </row>
    <row r="37" spans="1:37">
      <c r="A37" s="6" t="s">
        <v>26</v>
      </c>
      <c r="B37" s="6">
        <v>0</v>
      </c>
      <c r="C37" s="6">
        <v>0</v>
      </c>
      <c r="D37" s="6">
        <v>0</v>
      </c>
      <c r="E37" s="6">
        <v>1</v>
      </c>
      <c r="F37" s="6">
        <v>1</v>
      </c>
      <c r="G37" s="6">
        <v>2</v>
      </c>
      <c r="H37" s="6">
        <v>2</v>
      </c>
      <c r="I37" s="6">
        <v>11</v>
      </c>
      <c r="J37" s="6">
        <v>0</v>
      </c>
      <c r="K37" s="6">
        <v>0</v>
      </c>
      <c r="L37" s="6">
        <v>0</v>
      </c>
      <c r="M37" s="6">
        <v>1</v>
      </c>
      <c r="N37" s="6">
        <v>0</v>
      </c>
      <c r="O37" s="6">
        <v>1</v>
      </c>
      <c r="P37" s="6">
        <v>4</v>
      </c>
      <c r="Q37" s="6">
        <v>11</v>
      </c>
      <c r="R37" s="26"/>
      <c r="S37" s="26"/>
      <c r="T37" s="26"/>
      <c r="U37" s="26"/>
      <c r="V37" s="26"/>
      <c r="W37" s="26"/>
      <c r="X37" s="26"/>
      <c r="Y37" s="26"/>
      <c r="AI37" s="2">
        <f t="shared" ref="AI37:AI41" si="3">SUM(B37:I37)</f>
        <v>17</v>
      </c>
      <c r="AJ37" s="2">
        <f t="shared" ref="AJ37:AJ41" si="4">SUM(J37:Q37)</f>
        <v>17</v>
      </c>
      <c r="AK37" s="2">
        <f t="shared" ref="AK37:AK41" si="5">SUM(R37:Y37)</f>
        <v>0</v>
      </c>
    </row>
    <row r="38" spans="1:37">
      <c r="A38" s="6" t="s">
        <v>25</v>
      </c>
      <c r="B38" s="6">
        <v>0</v>
      </c>
      <c r="C38" s="6">
        <v>0</v>
      </c>
      <c r="D38" s="6">
        <v>0</v>
      </c>
      <c r="E38" s="6">
        <v>0</v>
      </c>
      <c r="F38" s="6">
        <v>2</v>
      </c>
      <c r="G38" s="6">
        <v>3</v>
      </c>
      <c r="H38" s="6">
        <v>3</v>
      </c>
      <c r="I38" s="6">
        <v>12</v>
      </c>
      <c r="J38" s="6">
        <v>0</v>
      </c>
      <c r="K38" s="6">
        <v>0</v>
      </c>
      <c r="L38" s="6">
        <v>0</v>
      </c>
      <c r="M38" s="6">
        <v>0</v>
      </c>
      <c r="N38" s="6">
        <v>1</v>
      </c>
      <c r="O38" s="6">
        <v>6</v>
      </c>
      <c r="P38" s="6">
        <v>1</v>
      </c>
      <c r="Q38" s="6">
        <v>12</v>
      </c>
      <c r="R38" s="10"/>
      <c r="S38" s="10"/>
      <c r="T38" s="10"/>
      <c r="U38" s="10"/>
      <c r="V38" s="10"/>
      <c r="W38" s="10"/>
      <c r="X38" s="10"/>
      <c r="Y38" s="10"/>
      <c r="Z38" s="13"/>
      <c r="AA38" s="13"/>
      <c r="AB38" s="13"/>
      <c r="AC38" s="13"/>
      <c r="AD38" s="13"/>
      <c r="AE38" s="13"/>
      <c r="AF38" s="13"/>
      <c r="AG38" s="13"/>
      <c r="AI38" s="2">
        <f t="shared" si="3"/>
        <v>20</v>
      </c>
      <c r="AJ38" s="2">
        <f t="shared" si="4"/>
        <v>20</v>
      </c>
      <c r="AK38" s="2">
        <f t="shared" si="5"/>
        <v>0</v>
      </c>
    </row>
    <row r="39" spans="1:37">
      <c r="A39" s="6" t="s">
        <v>27</v>
      </c>
      <c r="B39" s="6">
        <v>0</v>
      </c>
      <c r="C39" s="6">
        <v>0</v>
      </c>
      <c r="D39" s="6">
        <v>1</v>
      </c>
      <c r="E39" s="6">
        <v>3</v>
      </c>
      <c r="F39" s="6">
        <v>3</v>
      </c>
      <c r="G39" s="6">
        <v>8</v>
      </c>
      <c r="H39" s="6">
        <v>2</v>
      </c>
      <c r="I39" s="6">
        <v>4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2</v>
      </c>
      <c r="Q39" s="6">
        <v>19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1</v>
      </c>
      <c r="X39" s="6">
        <v>0</v>
      </c>
      <c r="Y39" s="6">
        <v>20</v>
      </c>
      <c r="AI39" s="2">
        <f t="shared" si="3"/>
        <v>21</v>
      </c>
      <c r="AJ39" s="2">
        <f t="shared" si="4"/>
        <v>21</v>
      </c>
      <c r="AK39" s="2">
        <f t="shared" si="5"/>
        <v>21</v>
      </c>
    </row>
    <row r="40" spans="1:37">
      <c r="A40" s="6" t="s">
        <v>28</v>
      </c>
      <c r="B40" s="14">
        <v>0</v>
      </c>
      <c r="C40" s="14">
        <v>1</v>
      </c>
      <c r="D40" s="14">
        <v>2</v>
      </c>
      <c r="E40" s="14">
        <v>9</v>
      </c>
      <c r="F40" s="14">
        <v>8</v>
      </c>
      <c r="G40" s="14">
        <v>3</v>
      </c>
      <c r="H40" s="14">
        <v>2</v>
      </c>
      <c r="I40" s="14">
        <v>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1</v>
      </c>
      <c r="P40" s="14">
        <v>7</v>
      </c>
      <c r="Q40" s="14">
        <v>18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1</v>
      </c>
      <c r="X40" s="6">
        <v>2</v>
      </c>
      <c r="Y40" s="6">
        <v>23</v>
      </c>
      <c r="AI40" s="2">
        <f t="shared" si="3"/>
        <v>26</v>
      </c>
      <c r="AJ40" s="2">
        <f t="shared" si="4"/>
        <v>26</v>
      </c>
      <c r="AK40" s="2">
        <f t="shared" si="5"/>
        <v>26</v>
      </c>
    </row>
    <row r="41" spans="1:37">
      <c r="A41" s="6" t="s">
        <v>29</v>
      </c>
      <c r="B41" s="14">
        <v>0</v>
      </c>
      <c r="C41" s="14">
        <v>6</v>
      </c>
      <c r="D41" s="14">
        <v>2</v>
      </c>
      <c r="E41" s="14">
        <v>4</v>
      </c>
      <c r="F41" s="14">
        <v>5</v>
      </c>
      <c r="G41" s="14">
        <v>3</v>
      </c>
      <c r="H41" s="14">
        <v>0</v>
      </c>
      <c r="I41" s="14">
        <v>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17</v>
      </c>
      <c r="Q41" s="14">
        <v>8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4</v>
      </c>
      <c r="Y41" s="6">
        <v>21</v>
      </c>
      <c r="Z41" s="13"/>
      <c r="AA41" s="13"/>
      <c r="AB41" s="13"/>
      <c r="AG41" s="13"/>
      <c r="AI41" s="2">
        <f t="shared" si="3"/>
        <v>25</v>
      </c>
      <c r="AJ41" s="2">
        <f t="shared" si="4"/>
        <v>25</v>
      </c>
      <c r="AK41" s="2">
        <f t="shared" si="5"/>
        <v>25</v>
      </c>
    </row>
    <row r="42" spans="1:37">
      <c r="A42" s="6" t="s">
        <v>14</v>
      </c>
      <c r="B42" s="6">
        <f>SUM(B36:B41)</f>
        <v>0</v>
      </c>
      <c r="C42" s="6">
        <f t="shared" ref="C42:Y42" si="6">SUM(C36:C41)</f>
        <v>7</v>
      </c>
      <c r="D42" s="6">
        <f t="shared" si="6"/>
        <v>5</v>
      </c>
      <c r="E42" s="6">
        <f t="shared" si="6"/>
        <v>17</v>
      </c>
      <c r="F42" s="6">
        <f t="shared" si="6"/>
        <v>20</v>
      </c>
      <c r="G42" s="6">
        <f t="shared" si="6"/>
        <v>19</v>
      </c>
      <c r="H42" s="6">
        <f t="shared" si="6"/>
        <v>10</v>
      </c>
      <c r="I42" s="6">
        <f t="shared" si="6"/>
        <v>46</v>
      </c>
      <c r="J42" s="6">
        <f t="shared" si="6"/>
        <v>0</v>
      </c>
      <c r="K42" s="6">
        <f t="shared" si="6"/>
        <v>0</v>
      </c>
      <c r="L42" s="6">
        <f t="shared" si="6"/>
        <v>0</v>
      </c>
      <c r="M42" s="6">
        <f t="shared" si="6"/>
        <v>1</v>
      </c>
      <c r="N42" s="6">
        <f t="shared" si="6"/>
        <v>1</v>
      </c>
      <c r="O42" s="6">
        <f t="shared" si="6"/>
        <v>8</v>
      </c>
      <c r="P42" s="6">
        <f t="shared" si="6"/>
        <v>32</v>
      </c>
      <c r="Q42" s="6">
        <f t="shared" si="6"/>
        <v>82</v>
      </c>
      <c r="R42" s="6">
        <f t="shared" si="6"/>
        <v>0</v>
      </c>
      <c r="S42" s="6">
        <f t="shared" si="6"/>
        <v>0</v>
      </c>
      <c r="T42" s="6">
        <f t="shared" si="6"/>
        <v>0</v>
      </c>
      <c r="U42" s="6">
        <f t="shared" si="6"/>
        <v>0</v>
      </c>
      <c r="V42" s="6">
        <f t="shared" si="6"/>
        <v>0</v>
      </c>
      <c r="W42" s="6">
        <f t="shared" si="6"/>
        <v>2</v>
      </c>
      <c r="X42" s="6">
        <f t="shared" si="6"/>
        <v>6</v>
      </c>
      <c r="Y42" s="6">
        <f t="shared" si="6"/>
        <v>64</v>
      </c>
      <c r="Z42" s="13"/>
      <c r="AA42" s="13"/>
      <c r="AB42" s="13"/>
      <c r="AC42" s="13"/>
      <c r="AD42" s="13"/>
      <c r="AG42" s="13"/>
    </row>
    <row r="43" spans="1:37">
      <c r="E43" s="2">
        <f>SUM(B42:I42)</f>
        <v>124</v>
      </c>
      <c r="H43" s="29">
        <f>I43*100/124</f>
        <v>60.483870967741936</v>
      </c>
      <c r="I43" s="2">
        <f>SUM(G42:I42)</f>
        <v>75</v>
      </c>
      <c r="N43" s="2">
        <f>SUM(J42:Q42)</f>
        <v>124</v>
      </c>
      <c r="P43" s="29">
        <f>Q43*100/124</f>
        <v>98.387096774193552</v>
      </c>
      <c r="Q43" s="2">
        <f>SUM(O42:Q42)</f>
        <v>122</v>
      </c>
      <c r="V43" s="2">
        <f>SUM(R42:Y42)</f>
        <v>72</v>
      </c>
      <c r="X43" s="2">
        <v>100</v>
      </c>
      <c r="Y43" s="2">
        <f>SUM(W42:Y42)</f>
        <v>72</v>
      </c>
    </row>
  </sheetData>
  <mergeCells count="40">
    <mergeCell ref="B34:I34"/>
    <mergeCell ref="J34:Q34"/>
    <mergeCell ref="R34:Y34"/>
    <mergeCell ref="Z34:AG34"/>
    <mergeCell ref="R32:Y32"/>
    <mergeCell ref="Z32:AG32"/>
    <mergeCell ref="B33:I33"/>
    <mergeCell ref="J33:Q33"/>
    <mergeCell ref="R33:Y33"/>
    <mergeCell ref="Z33:AG33"/>
    <mergeCell ref="B32:I32"/>
    <mergeCell ref="R17:Y17"/>
    <mergeCell ref="Z17:AG17"/>
    <mergeCell ref="B18:I18"/>
    <mergeCell ref="J18:Q18"/>
    <mergeCell ref="R18:Y18"/>
    <mergeCell ref="Z18:AG18"/>
    <mergeCell ref="B17:I17"/>
    <mergeCell ref="A30:AG30"/>
    <mergeCell ref="J32:Q32"/>
    <mergeCell ref="B5:I5"/>
    <mergeCell ref="J5:Q5"/>
    <mergeCell ref="R5:Y5"/>
    <mergeCell ref="Z5:AG5"/>
    <mergeCell ref="B6:I6"/>
    <mergeCell ref="J6:Q6"/>
    <mergeCell ref="R6:Y6"/>
    <mergeCell ref="Z6:AG6"/>
    <mergeCell ref="B19:I19"/>
    <mergeCell ref="J19:Q19"/>
    <mergeCell ref="R19:Y19"/>
    <mergeCell ref="Z19:AG19"/>
    <mergeCell ref="A29:AG29"/>
    <mergeCell ref="J17:Q17"/>
    <mergeCell ref="A1:AG1"/>
    <mergeCell ref="A2:AG2"/>
    <mergeCell ref="B4:I4"/>
    <mergeCell ref="J4:Q4"/>
    <mergeCell ref="R4:Y4"/>
    <mergeCell ref="Z4:AG4"/>
  </mergeCells>
  <pageMargins left="0.19685039370078741" right="0.19685039370078741" top="0.11811023622047245" bottom="0.11811023622047245" header="0.15748031496062992" footer="0.11811023622047245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D14" sqref="D14"/>
    </sheetView>
  </sheetViews>
  <sheetFormatPr defaultRowHeight="14.25"/>
  <sheetData>
    <row r="1" spans="1:6">
      <c r="B1" t="s">
        <v>64</v>
      </c>
      <c r="C1" t="s">
        <v>65</v>
      </c>
      <c r="D1" t="s">
        <v>66</v>
      </c>
      <c r="E1" t="s">
        <v>67</v>
      </c>
    </row>
    <row r="2" spans="1:6">
      <c r="A2">
        <v>1</v>
      </c>
      <c r="B2">
        <v>8</v>
      </c>
      <c r="C2">
        <v>23</v>
      </c>
      <c r="D2">
        <v>3</v>
      </c>
      <c r="E2">
        <v>1</v>
      </c>
      <c r="F2">
        <f>SUM(B2:E2)</f>
        <v>35</v>
      </c>
    </row>
    <row r="3" spans="1:6">
      <c r="A3">
        <v>2</v>
      </c>
      <c r="B3">
        <v>9</v>
      </c>
      <c r="C3">
        <v>19</v>
      </c>
      <c r="D3">
        <v>13</v>
      </c>
      <c r="F3">
        <f t="shared" ref="F3:F7" si="0">SUM(B3:E3)</f>
        <v>41</v>
      </c>
    </row>
    <row r="4" spans="1:6">
      <c r="A4">
        <v>3</v>
      </c>
      <c r="B4">
        <v>29</v>
      </c>
      <c r="C4">
        <v>8</v>
      </c>
      <c r="D4">
        <v>5</v>
      </c>
      <c r="F4">
        <f t="shared" si="0"/>
        <v>42</v>
      </c>
    </row>
    <row r="5" spans="1:6">
      <c r="A5">
        <v>4</v>
      </c>
      <c r="B5">
        <v>17</v>
      </c>
      <c r="C5">
        <v>24</v>
      </c>
      <c r="D5">
        <v>6</v>
      </c>
      <c r="F5">
        <f t="shared" si="0"/>
        <v>47</v>
      </c>
    </row>
    <row r="6" spans="1:6">
      <c r="A6">
        <v>5</v>
      </c>
      <c r="B6">
        <v>4</v>
      </c>
      <c r="C6">
        <v>26</v>
      </c>
      <c r="D6">
        <v>2</v>
      </c>
      <c r="F6">
        <f t="shared" si="0"/>
        <v>32</v>
      </c>
    </row>
    <row r="7" spans="1:6">
      <c r="A7">
        <v>6</v>
      </c>
      <c r="B7">
        <v>6</v>
      </c>
      <c r="C7">
        <v>33</v>
      </c>
      <c r="D7">
        <v>1</v>
      </c>
      <c r="F7">
        <f t="shared" si="0"/>
        <v>40</v>
      </c>
    </row>
    <row r="8" spans="1:6">
      <c r="B8">
        <f>SUM(B2:B7)</f>
        <v>73</v>
      </c>
      <c r="C8">
        <f t="shared" ref="C8:E8" si="1">SUM(C2:C7)</f>
        <v>133</v>
      </c>
      <c r="D8">
        <f t="shared" si="1"/>
        <v>30</v>
      </c>
      <c r="E8">
        <f t="shared" si="1"/>
        <v>1</v>
      </c>
      <c r="F8">
        <f>SUM(B8:E8)</f>
        <v>237</v>
      </c>
    </row>
    <row r="9" spans="1:6">
      <c r="B9" s="1">
        <f>B8*100/237</f>
        <v>30.80168776371308</v>
      </c>
      <c r="C9" s="1">
        <f t="shared" ref="C9:D9" si="2">C8*100/237</f>
        <v>56.118143459915615</v>
      </c>
      <c r="D9" s="1">
        <f t="shared" si="2"/>
        <v>12.658227848101266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ผลสัมฤทธิ์65</vt:lpstr>
      <vt:lpstr>แสดงคุณภาพ65</vt:lpstr>
      <vt:lpstr>ตารางสรุป65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ชุมชนบ้านดง</cp:lastModifiedBy>
  <cp:lastPrinted>2023-06-13T08:22:09Z</cp:lastPrinted>
  <dcterms:created xsi:type="dcterms:W3CDTF">2010-11-03T01:03:40Z</dcterms:created>
  <dcterms:modified xsi:type="dcterms:W3CDTF">2024-11-14T03:12:37Z</dcterms:modified>
</cp:coreProperties>
</file>