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2135"/>
  </bookViews>
  <sheets>
    <sheet name="ผลสัมฤทธิ์64" sheetId="1" r:id="rId1"/>
    <sheet name="แสดงคุณภาพ64" sheetId="2" r:id="rId2"/>
    <sheet name="ตารางสรุป64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K14" i="3"/>
  <c r="V19" i="2"/>
  <c r="V20"/>
  <c r="V18"/>
  <c r="T19"/>
  <c r="T20"/>
  <c r="T18"/>
  <c r="R19"/>
  <c r="R20"/>
  <c r="R18"/>
  <c r="P19"/>
  <c r="P20"/>
  <c r="P18"/>
  <c r="N19"/>
  <c r="N20"/>
  <c r="N18"/>
  <c r="L19"/>
  <c r="L20"/>
  <c r="L18"/>
  <c r="J19"/>
  <c r="J20"/>
  <c r="J18"/>
  <c r="H19"/>
  <c r="H20"/>
  <c r="H18"/>
  <c r="F19"/>
  <c r="F20"/>
  <c r="F18"/>
  <c r="D19"/>
  <c r="D20"/>
  <c r="D18"/>
  <c r="X19"/>
  <c r="X20"/>
  <c r="X18"/>
  <c r="C13"/>
  <c r="X13"/>
  <c r="B18" i="4"/>
  <c r="C18"/>
  <c r="D18"/>
  <c r="E18"/>
  <c r="F18"/>
  <c r="G18"/>
  <c r="H18"/>
  <c r="I18"/>
  <c r="J18"/>
  <c r="K18"/>
  <c r="A18"/>
  <c r="B17"/>
  <c r="C17"/>
  <c r="D17"/>
  <c r="E17"/>
  <c r="F17"/>
  <c r="G17"/>
  <c r="H17"/>
  <c r="I17"/>
  <c r="J17"/>
  <c r="K17"/>
  <c r="A17"/>
  <c r="B19" i="1" l="1"/>
  <c r="M10" l="1"/>
  <c r="M11"/>
  <c r="M12"/>
  <c r="M13"/>
  <c r="M14"/>
  <c r="M9"/>
  <c r="AA14" i="3"/>
  <c r="AB14"/>
  <c r="AC14"/>
  <c r="AD14"/>
  <c r="AE14"/>
  <c r="AF14"/>
  <c r="AG14"/>
  <c r="Z14"/>
  <c r="AI36"/>
  <c r="AJ36"/>
  <c r="AK36"/>
  <c r="AI37"/>
  <c r="AJ37"/>
  <c r="AK37"/>
  <c r="AI38"/>
  <c r="AJ38"/>
  <c r="AK38"/>
  <c r="AI39"/>
  <c r="AJ39"/>
  <c r="AK39"/>
  <c r="AI40"/>
  <c r="AJ40"/>
  <c r="AK40"/>
  <c r="AK35"/>
  <c r="AJ35"/>
  <c r="AI35"/>
  <c r="AI9"/>
  <c r="AJ9"/>
  <c r="AK9"/>
  <c r="AL9"/>
  <c r="AI10"/>
  <c r="AJ10"/>
  <c r="AK10"/>
  <c r="AL10"/>
  <c r="AI11"/>
  <c r="AJ11"/>
  <c r="AK11"/>
  <c r="AL11"/>
  <c r="AI12"/>
  <c r="AJ12"/>
  <c r="AK12"/>
  <c r="AL12"/>
  <c r="AI13"/>
  <c r="AJ13"/>
  <c r="AK13"/>
  <c r="AL13"/>
  <c r="AL8"/>
  <c r="AK8"/>
  <c r="AJ8"/>
  <c r="AI8"/>
  <c r="AI22"/>
  <c r="AJ22"/>
  <c r="AK22"/>
  <c r="AL22"/>
  <c r="AI23"/>
  <c r="AJ23"/>
  <c r="AK23"/>
  <c r="AL23"/>
  <c r="AI24"/>
  <c r="AJ24"/>
  <c r="AK24"/>
  <c r="AL24"/>
  <c r="AI25"/>
  <c r="AJ25"/>
  <c r="AK25"/>
  <c r="AL25"/>
  <c r="AI26"/>
  <c r="AJ26"/>
  <c r="AK26"/>
  <c r="AL26"/>
  <c r="AL21"/>
  <c r="AK21"/>
  <c r="AJ21"/>
  <c r="AI2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B41"/>
  <c r="B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X46" i="2" l="1"/>
  <c r="X45"/>
  <c r="X44"/>
  <c r="W44"/>
  <c r="C19" i="1"/>
  <c r="D19"/>
  <c r="E19"/>
  <c r="F19"/>
  <c r="G19"/>
  <c r="H19"/>
  <c r="I19"/>
  <c r="J19"/>
  <c r="K19"/>
  <c r="L19"/>
  <c r="X47" i="2" l="1"/>
  <c r="B13"/>
  <c r="AA8" l="1"/>
  <c r="AA9"/>
  <c r="AA10"/>
  <c r="AA11"/>
  <c r="AA12"/>
  <c r="AA7"/>
  <c r="Z8"/>
  <c r="Z9"/>
  <c r="Z10"/>
  <c r="Z11"/>
  <c r="Z12"/>
  <c r="Z7"/>
  <c r="AA13" l="1"/>
  <c r="D44"/>
  <c r="E44"/>
  <c r="F44"/>
  <c r="G44"/>
  <c r="H44"/>
  <c r="I44"/>
  <c r="J44"/>
  <c r="K44"/>
  <c r="L44"/>
  <c r="M44"/>
  <c r="N44"/>
  <c r="O44"/>
  <c r="P44"/>
  <c r="Q44"/>
  <c r="R44"/>
  <c r="R15" s="1"/>
  <c r="S44"/>
  <c r="T44"/>
  <c r="U44"/>
  <c r="V44"/>
  <c r="D45"/>
  <c r="D16" s="1"/>
  <c r="E45"/>
  <c r="F45"/>
  <c r="F16" s="1"/>
  <c r="G45"/>
  <c r="H45"/>
  <c r="H16" s="1"/>
  <c r="I45"/>
  <c r="J45"/>
  <c r="J16" s="1"/>
  <c r="K45"/>
  <c r="L45"/>
  <c r="L16" s="1"/>
  <c r="M45"/>
  <c r="N45"/>
  <c r="N16" s="1"/>
  <c r="O45"/>
  <c r="P45"/>
  <c r="P16" s="1"/>
  <c r="Q45"/>
  <c r="R45"/>
  <c r="R16" s="1"/>
  <c r="S45"/>
  <c r="T45"/>
  <c r="T16" s="1"/>
  <c r="U45"/>
  <c r="V45"/>
  <c r="V16" s="1"/>
  <c r="D46"/>
  <c r="D17" s="1"/>
  <c r="E46"/>
  <c r="F46"/>
  <c r="F17" s="1"/>
  <c r="G46"/>
  <c r="H46"/>
  <c r="H17" s="1"/>
  <c r="I46"/>
  <c r="J46"/>
  <c r="J17" s="1"/>
  <c r="K46"/>
  <c r="L46"/>
  <c r="L17" s="1"/>
  <c r="M46"/>
  <c r="N46"/>
  <c r="N17" s="1"/>
  <c r="O46"/>
  <c r="P46"/>
  <c r="P17" s="1"/>
  <c r="Q46"/>
  <c r="R46"/>
  <c r="S46"/>
  <c r="T46"/>
  <c r="T17" s="1"/>
  <c r="U46"/>
  <c r="V46"/>
  <c r="V17" s="1"/>
  <c r="C27" i="3"/>
  <c r="D27"/>
  <c r="E27"/>
  <c r="F27"/>
  <c r="G27"/>
  <c r="H27"/>
  <c r="I27"/>
  <c r="C14"/>
  <c r="D14"/>
  <c r="E14"/>
  <c r="F14"/>
  <c r="G14"/>
  <c r="H14"/>
  <c r="I14"/>
  <c r="J14"/>
  <c r="L14"/>
  <c r="M14"/>
  <c r="N14"/>
  <c r="O14"/>
  <c r="P14"/>
  <c r="Q14"/>
  <c r="R14"/>
  <c r="S14"/>
  <c r="T14"/>
  <c r="U14"/>
  <c r="V14"/>
  <c r="W14"/>
  <c r="X14"/>
  <c r="Y14"/>
  <c r="B14"/>
  <c r="C8" i="4"/>
  <c r="C9" s="1"/>
  <c r="D8"/>
  <c r="D9" s="1"/>
  <c r="E8"/>
  <c r="B8"/>
  <c r="B9" s="1"/>
  <c r="F3"/>
  <c r="F4"/>
  <c r="F5"/>
  <c r="F6"/>
  <c r="F7"/>
  <c r="F2"/>
  <c r="F13" i="2"/>
  <c r="H13"/>
  <c r="J13"/>
  <c r="L13"/>
  <c r="N13"/>
  <c r="P13"/>
  <c r="R13"/>
  <c r="T13"/>
  <c r="V13"/>
  <c r="U47" l="1"/>
  <c r="Q47"/>
  <c r="M47"/>
  <c r="I47"/>
  <c r="E47"/>
  <c r="T15"/>
  <c r="T47"/>
  <c r="P15"/>
  <c r="P47"/>
  <c r="L15"/>
  <c r="L47"/>
  <c r="H15"/>
  <c r="H47"/>
  <c r="D15"/>
  <c r="D47"/>
  <c r="S47"/>
  <c r="O47"/>
  <c r="K47"/>
  <c r="G47"/>
  <c r="N15"/>
  <c r="N47"/>
  <c r="J15"/>
  <c r="J47"/>
  <c r="F15"/>
  <c r="F47"/>
  <c r="V15"/>
  <c r="V47"/>
  <c r="R17"/>
  <c r="R47"/>
  <c r="M19" i="1"/>
  <c r="F8" i="4"/>
  <c r="D13" i="2"/>
  <c r="Z13" s="1"/>
</calcChain>
</file>

<file path=xl/sharedStrings.xml><?xml version="1.0" encoding="utf-8"?>
<sst xmlns="http://schemas.openxmlformats.org/spreadsheetml/2006/main" count="223" uniqueCount="80">
  <si>
    <t>ของโรงเรียนวัดอรัญญิการาม</t>
  </si>
  <si>
    <t>ชั้น</t>
  </si>
  <si>
    <t>ภาษาไทย</t>
  </si>
  <si>
    <t>คณิตศาสตร์</t>
  </si>
  <si>
    <t>วิทยาศาสตร์</t>
  </si>
  <si>
    <t>สังคมศึกษา</t>
  </si>
  <si>
    <t>สุขศึกษา</t>
  </si>
  <si>
    <t>ศิลปะ</t>
  </si>
  <si>
    <t>การงานอาชีพ</t>
  </si>
  <si>
    <t>ประวัติศาสตร์</t>
  </si>
  <si>
    <t>ภาษาต่างประเทศ</t>
  </si>
  <si>
    <t>เฉลี่ยทุกวิชา</t>
  </si>
  <si>
    <t>ลำดับที่</t>
  </si>
  <si>
    <t>กลุ่มสาระการเรียนรู้</t>
  </si>
  <si>
    <t>รวม</t>
  </si>
  <si>
    <t>ข้อมูลแสดงคุณภาพการศึกษา(ระดับโรงเรียน)</t>
  </si>
  <si>
    <t>จำนวน</t>
  </si>
  <si>
    <t>ห้องเรียน</t>
  </si>
  <si>
    <t>นักเรียน</t>
  </si>
  <si>
    <t>คะแนนทั้งหมด</t>
  </si>
  <si>
    <t>คะแนนค่าเฉลี่ย%</t>
  </si>
  <si>
    <t>เฉลี่ย</t>
  </si>
  <si>
    <t>คะแนนรวมทุกวิชา</t>
  </si>
  <si>
    <t>คะแนนแต่ละสาระการเรียนรู้</t>
  </si>
  <si>
    <t>ป.1</t>
  </si>
  <si>
    <t>ป.3</t>
  </si>
  <si>
    <t>ป.2</t>
  </si>
  <si>
    <t>ป.4</t>
  </si>
  <si>
    <t>ป.5</t>
  </si>
  <si>
    <t>ป.6</t>
  </si>
  <si>
    <t>ผลสัมฤทธิ์ทางการเรียนเฉลี่ยทุกสายชั้น</t>
  </si>
  <si>
    <t>ค่าเฉลี่ย ป.1-6 (เกณฑ์โรงเรียน)</t>
  </si>
  <si>
    <t>สูงกว่าเกณฑ์</t>
  </si>
  <si>
    <t>เท่ากับเกณฑ์</t>
  </si>
  <si>
    <t>ต่ำกว่าเกณฑ์</t>
  </si>
  <si>
    <t>จำนวนนักเรียนที่ได้</t>
  </si>
  <si>
    <t>คะแนนสูงกว่า,เท่ากับหรือ</t>
  </si>
  <si>
    <t>ต่ำกว่าเกณฑ์โรงเรียน</t>
  </si>
  <si>
    <t>ไทย</t>
  </si>
  <si>
    <t>คณิต</t>
  </si>
  <si>
    <t>วิทย์</t>
  </si>
  <si>
    <t>สังคม</t>
  </si>
  <si>
    <t>สุข</t>
  </si>
  <si>
    <t>การงาน</t>
  </si>
  <si>
    <t>ประวัติ</t>
  </si>
  <si>
    <t>อังกฤษ</t>
  </si>
  <si>
    <t>คอม</t>
  </si>
  <si>
    <t>ตารางสรุประดับผลการเรียน</t>
  </si>
  <si>
    <t xml:space="preserve">ระดับ </t>
  </si>
  <si>
    <t>ชั้นเรียน</t>
  </si>
  <si>
    <t>ร้อยละของจำนวนนักเรียน</t>
  </si>
  <si>
    <t>ที่ได้ระดับผลการเรียน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</si>
  <si>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</si>
  <si>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</si>
  <si>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</si>
  <si>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กลุ่มสาระการเรียนรู้สังคมศาสนาและวัฒนธรรม</t>
  </si>
  <si>
    <t>กลุ่มสาระการเรียนรู้สุขศึกษา</t>
  </si>
  <si>
    <t>กลุ่มสาระการเรียนรู้ศิลปะ</t>
  </si>
  <si>
    <t>กลุ่มสาระการเรียนรู้ประวัติศาสตร์</t>
  </si>
  <si>
    <t>จำนวนน.ร.สูงกว่าเกณฑ์</t>
  </si>
  <si>
    <t>จำนวนน.ร.เท่ากับเกณฑ์</t>
  </si>
  <si>
    <t>จำนวนน.ร.ต่ำกว่าเกณฑ์</t>
  </si>
  <si>
    <t>คิดเป็นร้อยละ</t>
  </si>
  <si>
    <t>สำนักงานเขตพื้นที่การศึกษาประถมศึกษาอุตรดิตถ์  เขต 1</t>
  </si>
  <si>
    <t>ดีเยี่ยม</t>
  </si>
  <si>
    <t>ดี</t>
  </si>
  <si>
    <t>ผ่าน</t>
  </si>
  <si>
    <t>ไม่ผ่าน</t>
  </si>
  <si>
    <t>กลุ่มสาระการเรียนรู้การงานฯ</t>
  </si>
  <si>
    <t>กลุ่มสาระการเรียนรู้ภาษาอังกฤษ</t>
  </si>
  <si>
    <t>หน้าที่พลเมือง</t>
  </si>
  <si>
    <t>หน้าที่</t>
  </si>
  <si>
    <t>กลุ่มสาระการเรียนรู้หน้าที่พลเมือง</t>
  </si>
  <si>
    <t>หน้า</t>
  </si>
  <si>
    <t>มวยไทย</t>
  </si>
  <si>
    <t>ไม่กรอก</t>
  </si>
  <si>
    <t>กลุ่มสาระการเรียนรู้มวยไทย</t>
  </si>
  <si>
    <t>ปลายปี    ปีการศึกษา    2564</t>
  </si>
  <si>
    <t>ปลายปี  ปีการศึกษา 2564   โรงเรียนวัดอรัญญิการาม</t>
  </si>
  <si>
    <t>ระดับประถมศึกษา  ปลายปี   ปีการศึกษา 2564</t>
  </si>
</sst>
</file>

<file path=xl/styles.xml><?xml version="1.0" encoding="utf-8"?>
<styleSheet xmlns="http://schemas.openxmlformats.org/spreadsheetml/2006/main">
  <fonts count="16"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Angsana New"/>
      <family val="1"/>
    </font>
    <font>
      <sz val="14"/>
      <color theme="1"/>
      <name val="Angsana New"/>
      <family val="1"/>
    </font>
    <font>
      <b/>
      <sz val="11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sz val="14"/>
      <color rgb="FFFF0000"/>
      <name val="Angsana New"/>
      <family val="1"/>
    </font>
    <font>
      <sz val="14"/>
      <color theme="0"/>
      <name val="Angsana New"/>
      <family val="1"/>
    </font>
    <font>
      <sz val="12"/>
      <color theme="1"/>
      <name val="Angsana New"/>
      <family val="1"/>
    </font>
    <font>
      <sz val="10"/>
      <color theme="1"/>
      <name val="Angsana New"/>
      <family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16" fontId="2" fillId="0" borderId="1" xfId="0" applyNumberFormat="1" applyFont="1" applyBorder="1"/>
    <xf numFmtId="2" fontId="5" fillId="0" borderId="1" xfId="0" applyNumberFormat="1" applyFont="1" applyBorder="1" applyAlignment="1">
      <alignment horizontal="center"/>
    </xf>
    <xf numFmtId="16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" fontId="2" fillId="0" borderId="0" xfId="0" applyNumberFormat="1" applyFont="1" applyBorder="1"/>
    <xf numFmtId="0" fontId="2" fillId="2" borderId="1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vertical="center" textRotation="90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2" fontId="8" fillId="0" borderId="1" xfId="0" applyNumberFormat="1" applyFont="1" applyBorder="1" applyAlignment="1">
      <alignment horizontal="center"/>
    </xf>
    <xf numFmtId="2" fontId="8" fillId="3" borderId="1" xfId="0" applyNumberFormat="1" applyFont="1" applyFill="1" applyBorder="1"/>
    <xf numFmtId="0" fontId="7" fillId="3" borderId="1" xfId="0" applyFont="1" applyFill="1" applyBorder="1"/>
    <xf numFmtId="2" fontId="7" fillId="3" borderId="1" xfId="0" applyNumberFormat="1" applyFont="1" applyFill="1" applyBorder="1"/>
    <xf numFmtId="2" fontId="7" fillId="2" borderId="1" xfId="0" applyNumberFormat="1" applyFont="1" applyFill="1" applyBorder="1"/>
    <xf numFmtId="1" fontId="8" fillId="0" borderId="1" xfId="0" applyNumberFormat="1" applyFont="1" applyBorder="1" applyAlignment="1">
      <alignment horizontal="center"/>
    </xf>
    <xf numFmtId="2" fontId="8" fillId="2" borderId="1" xfId="0" applyNumberFormat="1" applyFont="1" applyFill="1" applyBorder="1"/>
    <xf numFmtId="1" fontId="8" fillId="3" borderId="1" xfId="0" applyNumberFormat="1" applyFont="1" applyFill="1" applyBorder="1"/>
    <xf numFmtId="2" fontId="7" fillId="0" borderId="1" xfId="0" applyNumberFormat="1" applyFont="1" applyBorder="1" applyAlignment="1">
      <alignment horizontal="center"/>
    </xf>
    <xf numFmtId="1" fontId="7" fillId="3" borderId="1" xfId="0" applyNumberFormat="1" applyFont="1" applyFill="1" applyBorder="1"/>
    <xf numFmtId="0" fontId="8" fillId="7" borderId="1" xfId="0" applyFont="1" applyFill="1" applyBorder="1"/>
    <xf numFmtId="0" fontId="8" fillId="4" borderId="1" xfId="0" applyFont="1" applyFill="1" applyBorder="1"/>
    <xf numFmtId="0" fontId="8" fillId="4" borderId="4" xfId="0" applyFont="1" applyFill="1" applyBorder="1"/>
    <xf numFmtId="1" fontId="8" fillId="3" borderId="4" xfId="0" applyNumberFormat="1" applyFont="1" applyFill="1" applyBorder="1"/>
    <xf numFmtId="0" fontId="7" fillId="5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7" borderId="4" xfId="0" applyFont="1" applyFill="1" applyBorder="1"/>
    <xf numFmtId="0" fontId="8" fillId="5" borderId="0" xfId="0" applyFont="1" applyFill="1" applyBorder="1" applyAlignment="1">
      <alignment horizontal="center"/>
    </xf>
    <xf numFmtId="0" fontId="8" fillId="7" borderId="0" xfId="0" applyFont="1" applyFill="1" applyBorder="1"/>
    <xf numFmtId="0" fontId="8" fillId="5" borderId="0" xfId="0" applyFont="1" applyFill="1" applyBorder="1"/>
    <xf numFmtId="0" fontId="9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10" fillId="3" borderId="1" xfId="0" applyFont="1" applyFill="1" applyBorder="1"/>
    <xf numFmtId="2" fontId="7" fillId="3" borderId="1" xfId="0" applyNumberFormat="1" applyFont="1" applyFill="1" applyBorder="1" applyAlignment="1">
      <alignment horizontal="center"/>
    </xf>
    <xf numFmtId="0" fontId="8" fillId="8" borderId="4" xfId="0" applyFont="1" applyFill="1" applyBorder="1"/>
    <xf numFmtId="0" fontId="8" fillId="8" borderId="0" xfId="0" applyFont="1" applyFill="1" applyBorder="1"/>
    <xf numFmtId="0" fontId="8" fillId="0" borderId="0" xfId="0" applyFont="1" applyBorder="1"/>
    <xf numFmtId="0" fontId="8" fillId="3" borderId="0" xfId="0" applyFont="1" applyFill="1" applyBorder="1"/>
    <xf numFmtId="0" fontId="8" fillId="3" borderId="0" xfId="0" applyFont="1" applyFill="1"/>
    <xf numFmtId="0" fontId="8" fillId="4" borderId="1" xfId="0" applyFont="1" applyFill="1" applyBorder="1" applyAlignment="1">
      <alignment horizontal="center"/>
    </xf>
    <xf numFmtId="0" fontId="8" fillId="0" borderId="1" xfId="0" applyFont="1" applyBorder="1"/>
    <xf numFmtId="0" fontId="11" fillId="3" borderId="1" xfId="0" applyFont="1" applyFill="1" applyBorder="1"/>
    <xf numFmtId="0" fontId="8" fillId="9" borderId="1" xfId="0" applyFont="1" applyFill="1" applyBorder="1"/>
    <xf numFmtId="0" fontId="12" fillId="13" borderId="1" xfId="0" applyFont="1" applyFill="1" applyBorder="1"/>
    <xf numFmtId="0" fontId="8" fillId="10" borderId="1" xfId="0" applyFont="1" applyFill="1" applyBorder="1"/>
    <xf numFmtId="0" fontId="13" fillId="13" borderId="1" xfId="0" applyFont="1" applyFill="1" applyBorder="1"/>
    <xf numFmtId="0" fontId="8" fillId="2" borderId="1" xfId="0" applyFont="1" applyFill="1" applyBorder="1"/>
    <xf numFmtId="0" fontId="8" fillId="6" borderId="1" xfId="0" applyFont="1" applyFill="1" applyBorder="1"/>
    <xf numFmtId="0" fontId="8" fillId="11" borderId="1" xfId="0" applyFont="1" applyFill="1" applyBorder="1"/>
    <xf numFmtId="0" fontId="8" fillId="12" borderId="1" xfId="0" applyFont="1" applyFill="1" applyBorder="1"/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3" xfId="0" applyFont="1" applyBorder="1" applyAlignment="1">
      <alignment horizontal="center" vertical="top"/>
    </xf>
    <xf numFmtId="1" fontId="1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10" fillId="3" borderId="4" xfId="0" applyNumberFormat="1" applyFont="1" applyFill="1" applyBorder="1" applyAlignment="1">
      <alignment horizontal="center"/>
    </xf>
    <xf numFmtId="16" fontId="10" fillId="3" borderId="5" xfId="0" applyNumberFormat="1" applyFont="1" applyFill="1" applyBorder="1" applyAlignment="1">
      <alignment horizontal="center"/>
    </xf>
    <xf numFmtId="16" fontId="10" fillId="3" borderId="6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1" fontId="9" fillId="3" borderId="4" xfId="0" applyNumberFormat="1" applyFont="1" applyFill="1" applyBorder="1" applyAlignment="1">
      <alignment horizontal="left"/>
    </xf>
    <xf numFmtId="1" fontId="9" fillId="3" borderId="6" xfId="0" applyNumberFormat="1" applyFont="1" applyFill="1" applyBorder="1" applyAlignment="1">
      <alignment horizontal="left"/>
    </xf>
    <xf numFmtId="16" fontId="9" fillId="3" borderId="1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1" fillId="3" borderId="4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11" fillId="3" borderId="4" xfId="0" applyNumberFormat="1" applyFont="1" applyFill="1" applyBorder="1" applyAlignment="1">
      <alignment horizontal="left"/>
    </xf>
    <xf numFmtId="1" fontId="11" fillId="3" borderId="6" xfId="0" applyNumberFormat="1" applyFont="1" applyFill="1" applyBorder="1" applyAlignment="1">
      <alignment horizontal="left"/>
    </xf>
    <xf numFmtId="16" fontId="11" fillId="3" borderId="4" xfId="0" applyNumberFormat="1" applyFont="1" applyFill="1" applyBorder="1" applyAlignment="1">
      <alignment horizontal="left"/>
    </xf>
    <xf numFmtId="16" fontId="11" fillId="3" borderId="6" xfId="0" applyNumberFormat="1" applyFont="1" applyFill="1" applyBorder="1" applyAlignment="1">
      <alignment horizontal="left"/>
    </xf>
    <xf numFmtId="16" fontId="8" fillId="3" borderId="4" xfId="0" applyNumberFormat="1" applyFont="1" applyFill="1" applyBorder="1" applyAlignment="1">
      <alignment horizontal="center"/>
    </xf>
    <xf numFmtId="16" fontId="8" fillId="3" borderId="5" xfId="0" applyNumberFormat="1" applyFont="1" applyFill="1" applyBorder="1" applyAlignment="1">
      <alignment horizontal="center"/>
    </xf>
    <xf numFmtId="16" fontId="8" fillId="3" borderId="6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4"/>
  <sheetViews>
    <sheetView tabSelected="1" topLeftCell="A16" zoomScale="110" zoomScaleNormal="110" workbookViewId="0">
      <selection activeCell="A5" sqref="A5"/>
    </sheetView>
  </sheetViews>
  <sheetFormatPr defaultColWidth="9.125" defaultRowHeight="21"/>
  <cols>
    <col min="1" max="1" width="7.375" style="2" customWidth="1"/>
    <col min="2" max="2" width="9" style="2" customWidth="1"/>
    <col min="3" max="3" width="10.125" style="2" customWidth="1"/>
    <col min="4" max="4" width="10.25" style="2" customWidth="1"/>
    <col min="5" max="5" width="9.875" style="2" customWidth="1"/>
    <col min="6" max="6" width="9" style="2" customWidth="1"/>
    <col min="7" max="7" width="9.25" style="2" customWidth="1"/>
    <col min="8" max="8" width="11.75" style="2" customWidth="1"/>
    <col min="9" max="9" width="11.875" style="2" customWidth="1"/>
    <col min="10" max="10" width="12.875" style="2" customWidth="1"/>
    <col min="11" max="11" width="12.375" style="2" customWidth="1"/>
    <col min="12" max="12" width="8.625" style="2" customWidth="1"/>
    <col min="13" max="13" width="9.875" style="2" customWidth="1"/>
    <col min="14" max="14" width="7.125" style="2" customWidth="1"/>
    <col min="15" max="16384" width="9.125" style="2"/>
  </cols>
  <sheetData>
    <row r="2" spans="1:14" ht="26.25">
      <c r="A2" s="87" t="s">
        <v>30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26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26.25">
      <c r="A4" s="87" t="s">
        <v>77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 ht="27.75" customHeight="1"/>
    <row r="6" spans="1:14" ht="0.75" hidden="1" customHeight="1"/>
    <row r="7" spans="1:14">
      <c r="A7" s="3" t="s">
        <v>1</v>
      </c>
      <c r="B7" s="88" t="s">
        <v>13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  <c r="N7" s="4"/>
    </row>
    <row r="8" spans="1:14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7" t="s">
        <v>10</v>
      </c>
      <c r="J8" s="6" t="s">
        <v>9</v>
      </c>
      <c r="K8" s="6" t="s">
        <v>70</v>
      </c>
      <c r="L8" s="6" t="s">
        <v>74</v>
      </c>
      <c r="M8" s="6" t="s">
        <v>11</v>
      </c>
      <c r="N8" s="5" t="s">
        <v>12</v>
      </c>
    </row>
    <row r="9" spans="1:14">
      <c r="A9" s="8" t="s">
        <v>24</v>
      </c>
      <c r="B9" s="9">
        <v>82.44</v>
      </c>
      <c r="C9" s="6">
        <v>74.83</v>
      </c>
      <c r="D9" s="6">
        <v>80.72</v>
      </c>
      <c r="E9" s="9">
        <v>76.5</v>
      </c>
      <c r="F9" s="6">
        <v>78.61</v>
      </c>
      <c r="G9" s="6">
        <v>87.27</v>
      </c>
      <c r="H9" s="6">
        <v>77.55</v>
      </c>
      <c r="I9" s="33">
        <v>81.11</v>
      </c>
      <c r="J9" s="6">
        <v>75.72</v>
      </c>
      <c r="K9" s="6">
        <v>77</v>
      </c>
      <c r="L9" s="10"/>
      <c r="M9" s="9">
        <f>AVERAGE(B9:L9)</f>
        <v>79.174999999999997</v>
      </c>
      <c r="N9" s="6">
        <v>2</v>
      </c>
    </row>
    <row r="10" spans="1:14">
      <c r="A10" s="11" t="s">
        <v>26</v>
      </c>
      <c r="B10" s="9">
        <v>80.290000000000006</v>
      </c>
      <c r="C10" s="9">
        <v>72.48</v>
      </c>
      <c r="D10" s="9">
        <v>81</v>
      </c>
      <c r="E10" s="9">
        <v>76.33</v>
      </c>
      <c r="F10" s="9">
        <v>81.900000000000006</v>
      </c>
      <c r="G10" s="9">
        <v>70.38</v>
      </c>
      <c r="H10" s="9">
        <v>75.61</v>
      </c>
      <c r="I10" s="9">
        <v>75.8</v>
      </c>
      <c r="J10" s="9">
        <v>75.14</v>
      </c>
      <c r="K10" s="9">
        <v>75.47</v>
      </c>
      <c r="L10" s="12"/>
      <c r="M10" s="9">
        <f t="shared" ref="M10:M14" si="0">AVERAGE(B10:L10)</f>
        <v>76.44</v>
      </c>
      <c r="N10" s="6">
        <v>3</v>
      </c>
    </row>
    <row r="11" spans="1:14">
      <c r="A11" s="8" t="s">
        <v>25</v>
      </c>
      <c r="B11" s="9">
        <v>79.48</v>
      </c>
      <c r="C11" s="9">
        <v>76.959999999999994</v>
      </c>
      <c r="D11" s="9">
        <v>83.36</v>
      </c>
      <c r="E11" s="9">
        <v>79.2</v>
      </c>
      <c r="F11" s="9">
        <v>80.28</v>
      </c>
      <c r="G11" s="9">
        <v>81.400000000000006</v>
      </c>
      <c r="H11" s="9">
        <v>78.8</v>
      </c>
      <c r="I11" s="9">
        <v>80.84</v>
      </c>
      <c r="J11" s="9">
        <v>78.319999999999993</v>
      </c>
      <c r="K11" s="9">
        <v>79.28</v>
      </c>
      <c r="L11" s="12"/>
      <c r="M11" s="9">
        <f t="shared" si="0"/>
        <v>79.791999999999987</v>
      </c>
      <c r="N11" s="6">
        <v>1</v>
      </c>
    </row>
    <row r="12" spans="1:14">
      <c r="A12" s="8" t="s">
        <v>27</v>
      </c>
      <c r="B12" s="9">
        <v>72.430000000000007</v>
      </c>
      <c r="C12" s="9">
        <v>79.180000000000007</v>
      </c>
      <c r="D12" s="9">
        <v>71.38</v>
      </c>
      <c r="E12" s="9">
        <v>71</v>
      </c>
      <c r="F12" s="9">
        <v>82.18</v>
      </c>
      <c r="G12" s="9">
        <v>82.89</v>
      </c>
      <c r="H12" s="9">
        <v>82.75</v>
      </c>
      <c r="I12" s="13">
        <v>74.290000000000006</v>
      </c>
      <c r="J12" s="9">
        <v>71.430000000000007</v>
      </c>
      <c r="K12" s="9">
        <v>69.86</v>
      </c>
      <c r="L12" s="9">
        <v>74.069999999999993</v>
      </c>
      <c r="M12" s="9">
        <f t="shared" si="0"/>
        <v>75.587272727272733</v>
      </c>
      <c r="N12" s="6">
        <v>4</v>
      </c>
    </row>
    <row r="13" spans="1:14">
      <c r="A13" s="11" t="s">
        <v>28</v>
      </c>
      <c r="B13" s="9">
        <v>72.680000000000007</v>
      </c>
      <c r="C13" s="9">
        <v>67.040000000000006</v>
      </c>
      <c r="D13" s="9">
        <v>72.48</v>
      </c>
      <c r="E13" s="9">
        <v>74.599999999999994</v>
      </c>
      <c r="F13" s="9">
        <v>76.400000000000006</v>
      </c>
      <c r="G13" s="9">
        <v>68.430000000000007</v>
      </c>
      <c r="H13" s="9">
        <v>92.68</v>
      </c>
      <c r="I13" s="9">
        <v>64.349999999999994</v>
      </c>
      <c r="J13" s="9">
        <v>70.84</v>
      </c>
      <c r="K13" s="9">
        <v>75.28</v>
      </c>
      <c r="L13" s="9">
        <v>77.319999999999993</v>
      </c>
      <c r="M13" s="9">
        <f t="shared" si="0"/>
        <v>73.827272727272742</v>
      </c>
      <c r="N13" s="14">
        <v>5</v>
      </c>
    </row>
    <row r="14" spans="1:14">
      <c r="A14" s="8" t="s">
        <v>29</v>
      </c>
      <c r="B14" s="15">
        <v>73.599999999999994</v>
      </c>
      <c r="C14" s="15">
        <v>64.239999999999995</v>
      </c>
      <c r="D14" s="15">
        <v>73.58</v>
      </c>
      <c r="E14" s="15">
        <v>73.83</v>
      </c>
      <c r="F14" s="15">
        <v>74.66</v>
      </c>
      <c r="G14" s="15">
        <v>82.12</v>
      </c>
      <c r="H14" s="15">
        <v>84.45</v>
      </c>
      <c r="I14" s="15">
        <v>62.64</v>
      </c>
      <c r="J14" s="15">
        <v>72.64</v>
      </c>
      <c r="K14" s="15">
        <v>77.040000000000006</v>
      </c>
      <c r="L14" s="15">
        <v>71.819999999999993</v>
      </c>
      <c r="M14" s="9">
        <f t="shared" si="0"/>
        <v>73.692727272727268</v>
      </c>
      <c r="N14" s="14">
        <v>6</v>
      </c>
    </row>
    <row r="15" spans="1:14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9"/>
      <c r="N15" s="17"/>
    </row>
    <row r="16" spans="1:14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9"/>
      <c r="N16" s="17"/>
    </row>
    <row r="17" spans="1:14">
      <c r="A17" s="1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9"/>
      <c r="N17" s="17"/>
    </row>
    <row r="18" spans="1:14">
      <c r="A18" s="1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7"/>
    </row>
    <row r="19" spans="1:14">
      <c r="A19" s="8" t="s">
        <v>21</v>
      </c>
      <c r="B19" s="19">
        <f>AVERAGE(B9:B18)</f>
        <v>76.820000000000007</v>
      </c>
      <c r="C19" s="19">
        <f t="shared" ref="C19:L19" si="1">AVERAGE(C9:C18)</f>
        <v>72.454999999999998</v>
      </c>
      <c r="D19" s="19">
        <f t="shared" si="1"/>
        <v>77.086666666666659</v>
      </c>
      <c r="E19" s="19">
        <f t="shared" si="1"/>
        <v>75.243333333333325</v>
      </c>
      <c r="F19" s="19">
        <f t="shared" si="1"/>
        <v>79.004999999999995</v>
      </c>
      <c r="G19" s="19">
        <f t="shared" si="1"/>
        <v>78.748333333333335</v>
      </c>
      <c r="H19" s="19">
        <f t="shared" si="1"/>
        <v>81.973333333333329</v>
      </c>
      <c r="I19" s="19">
        <f>AVERAGE(I9:I18)</f>
        <v>73.171666666666667</v>
      </c>
      <c r="J19" s="19">
        <f t="shared" si="1"/>
        <v>74.015000000000001</v>
      </c>
      <c r="K19" s="19">
        <f t="shared" si="1"/>
        <v>75.655000000000001</v>
      </c>
      <c r="L19" s="19">
        <f t="shared" si="1"/>
        <v>74.403333333333322</v>
      </c>
      <c r="M19" s="19">
        <f>AVERAGE(M9:M18)</f>
        <v>76.419045454545454</v>
      </c>
      <c r="N19" s="17"/>
    </row>
    <row r="20" spans="1:14">
      <c r="A20" s="23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</row>
    <row r="21" spans="1:14">
      <c r="A21" s="24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3"/>
    </row>
    <row r="22" spans="1:14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  <c r="N22" s="23"/>
    </row>
    <row r="23" spans="1:14">
      <c r="A23" s="23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mergeCells count="4">
    <mergeCell ref="A3:N3"/>
    <mergeCell ref="A4:N4"/>
    <mergeCell ref="B7:M7"/>
    <mergeCell ref="A2:N2"/>
  </mergeCells>
  <pageMargins left="0.31496062992125984" right="0.23622047244094491" top="0.39370078740157483" bottom="0.27559055118110237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8"/>
  <sheetViews>
    <sheetView topLeftCell="A25" zoomScale="84" zoomScaleNormal="84" workbookViewId="0">
      <selection activeCell="A2" sqref="A2:AA2"/>
    </sheetView>
  </sheetViews>
  <sheetFormatPr defaultColWidth="7" defaultRowHeight="21"/>
  <cols>
    <col min="1" max="1" width="5.25" style="34" customWidth="1"/>
    <col min="2" max="2" width="5.625" style="34" customWidth="1"/>
    <col min="3" max="3" width="5.5" style="34" customWidth="1"/>
    <col min="4" max="27" width="4.625" style="34" customWidth="1"/>
    <col min="28" max="16384" width="7" style="34"/>
  </cols>
  <sheetData>
    <row r="1" spans="1:27">
      <c r="A1" s="102" t="s">
        <v>15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>
      <c r="A2" s="103" t="s">
        <v>78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</row>
    <row r="3" spans="1:27" ht="24.75" customHeight="1">
      <c r="A3" s="104" t="s">
        <v>63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7">
      <c r="A4" s="105" t="s">
        <v>1</v>
      </c>
      <c r="B4" s="35"/>
      <c r="C4" s="35"/>
      <c r="D4" s="108" t="s">
        <v>23</v>
      </c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0"/>
      <c r="X4" s="36"/>
      <c r="Y4" s="36"/>
      <c r="Z4" s="109" t="s">
        <v>22</v>
      </c>
      <c r="AA4" s="110"/>
    </row>
    <row r="5" spans="1:27">
      <c r="A5" s="106"/>
      <c r="B5" s="83" t="s">
        <v>16</v>
      </c>
      <c r="C5" s="84" t="s">
        <v>16</v>
      </c>
      <c r="D5" s="108" t="s">
        <v>2</v>
      </c>
      <c r="E5" s="108"/>
      <c r="F5" s="108" t="s">
        <v>3</v>
      </c>
      <c r="G5" s="108"/>
      <c r="H5" s="108" t="s">
        <v>4</v>
      </c>
      <c r="I5" s="108"/>
      <c r="J5" s="108" t="s">
        <v>5</v>
      </c>
      <c r="K5" s="108"/>
      <c r="L5" s="108" t="s">
        <v>6</v>
      </c>
      <c r="M5" s="108"/>
      <c r="N5" s="108" t="s">
        <v>7</v>
      </c>
      <c r="O5" s="108"/>
      <c r="P5" s="108" t="s">
        <v>8</v>
      </c>
      <c r="Q5" s="108"/>
      <c r="R5" s="111" t="s">
        <v>10</v>
      </c>
      <c r="S5" s="111"/>
      <c r="T5" s="111" t="s">
        <v>9</v>
      </c>
      <c r="U5" s="111"/>
      <c r="V5" s="108" t="s">
        <v>71</v>
      </c>
      <c r="W5" s="108"/>
      <c r="X5" s="100" t="s">
        <v>74</v>
      </c>
      <c r="Y5" s="101"/>
      <c r="Z5" s="91" t="s">
        <v>14</v>
      </c>
      <c r="AA5" s="91" t="s">
        <v>21</v>
      </c>
    </row>
    <row r="6" spans="1:27" ht="70.5">
      <c r="A6" s="107"/>
      <c r="B6" s="85" t="s">
        <v>17</v>
      </c>
      <c r="C6" s="85" t="s">
        <v>18</v>
      </c>
      <c r="D6" s="37" t="s">
        <v>19</v>
      </c>
      <c r="E6" s="37" t="s">
        <v>20</v>
      </c>
      <c r="F6" s="37" t="s">
        <v>19</v>
      </c>
      <c r="G6" s="37" t="s">
        <v>20</v>
      </c>
      <c r="H6" s="37" t="s">
        <v>19</v>
      </c>
      <c r="I6" s="37" t="s">
        <v>20</v>
      </c>
      <c r="J6" s="37" t="s">
        <v>19</v>
      </c>
      <c r="K6" s="37" t="s">
        <v>20</v>
      </c>
      <c r="L6" s="37" t="s">
        <v>19</v>
      </c>
      <c r="M6" s="37" t="s">
        <v>20</v>
      </c>
      <c r="N6" s="37" t="s">
        <v>19</v>
      </c>
      <c r="O6" s="37" t="s">
        <v>20</v>
      </c>
      <c r="P6" s="37" t="s">
        <v>19</v>
      </c>
      <c r="Q6" s="37" t="s">
        <v>20</v>
      </c>
      <c r="R6" s="37" t="s">
        <v>19</v>
      </c>
      <c r="S6" s="37" t="s">
        <v>20</v>
      </c>
      <c r="T6" s="37" t="s">
        <v>19</v>
      </c>
      <c r="U6" s="37" t="s">
        <v>20</v>
      </c>
      <c r="V6" s="37" t="s">
        <v>19</v>
      </c>
      <c r="W6" s="37" t="s">
        <v>20</v>
      </c>
      <c r="X6" s="37" t="s">
        <v>19</v>
      </c>
      <c r="Y6" s="37" t="s">
        <v>20</v>
      </c>
      <c r="Z6" s="91"/>
      <c r="AA6" s="91"/>
    </row>
    <row r="7" spans="1:27">
      <c r="A7" s="38" t="s">
        <v>24</v>
      </c>
      <c r="B7" s="39">
        <v>1</v>
      </c>
      <c r="C7" s="39">
        <v>18</v>
      </c>
      <c r="D7" s="40">
        <v>1484</v>
      </c>
      <c r="E7" s="41">
        <v>82.44</v>
      </c>
      <c r="F7" s="40">
        <v>1347</v>
      </c>
      <c r="G7" s="42">
        <v>74.83</v>
      </c>
      <c r="H7" s="40">
        <v>1453</v>
      </c>
      <c r="I7" s="42">
        <v>80.72</v>
      </c>
      <c r="J7" s="40">
        <v>1377</v>
      </c>
      <c r="K7" s="42">
        <v>76.5</v>
      </c>
      <c r="L7" s="43">
        <v>1415</v>
      </c>
      <c r="M7" s="44">
        <v>78.61</v>
      </c>
      <c r="N7" s="43">
        <v>1571</v>
      </c>
      <c r="O7" s="44">
        <v>87.27</v>
      </c>
      <c r="P7" s="43">
        <v>1396</v>
      </c>
      <c r="Q7" s="44">
        <v>77.55</v>
      </c>
      <c r="R7" s="43">
        <v>1460</v>
      </c>
      <c r="S7" s="44">
        <v>81.11</v>
      </c>
      <c r="T7" s="43">
        <v>1363</v>
      </c>
      <c r="U7" s="44">
        <v>75.72</v>
      </c>
      <c r="V7" s="43">
        <v>1386</v>
      </c>
      <c r="W7" s="44">
        <v>77</v>
      </c>
      <c r="X7" s="45"/>
      <c r="Y7" s="45"/>
      <c r="Z7" s="46">
        <f>D7+F7+H7+J7+L7+N7+P7+R7+T7+V7</f>
        <v>14252</v>
      </c>
      <c r="AA7" s="41">
        <f>AVERAGE(E7,G7,I7,K7,M7,O7,Q7,S7,U7,W7)</f>
        <v>79.174999999999997</v>
      </c>
    </row>
    <row r="8" spans="1:27">
      <c r="A8" s="38" t="s">
        <v>26</v>
      </c>
      <c r="B8" s="39">
        <v>1</v>
      </c>
      <c r="C8" s="39">
        <v>21</v>
      </c>
      <c r="D8" s="40">
        <v>1686</v>
      </c>
      <c r="E8" s="41">
        <v>80.290000000000006</v>
      </c>
      <c r="F8" s="40">
        <v>1522</v>
      </c>
      <c r="G8" s="42">
        <v>72.48</v>
      </c>
      <c r="H8" s="40">
        <v>1693</v>
      </c>
      <c r="I8" s="42">
        <v>81</v>
      </c>
      <c r="J8" s="40">
        <v>1603</v>
      </c>
      <c r="K8" s="42">
        <v>76.33</v>
      </c>
      <c r="L8" s="40">
        <v>1720</v>
      </c>
      <c r="M8" s="42">
        <v>81.900000000000006</v>
      </c>
      <c r="N8" s="40">
        <v>1646</v>
      </c>
      <c r="O8" s="42">
        <v>70.38</v>
      </c>
      <c r="P8" s="40">
        <v>1588</v>
      </c>
      <c r="Q8" s="42">
        <v>75.61</v>
      </c>
      <c r="R8" s="40">
        <v>1592</v>
      </c>
      <c r="S8" s="42">
        <v>75.8</v>
      </c>
      <c r="T8" s="40">
        <v>1578</v>
      </c>
      <c r="U8" s="42">
        <v>75.14</v>
      </c>
      <c r="V8" s="40">
        <v>1585</v>
      </c>
      <c r="W8" s="42">
        <v>75.47</v>
      </c>
      <c r="X8" s="47"/>
      <c r="Y8" s="47"/>
      <c r="Z8" s="46">
        <f t="shared" ref="Z8:Z13" si="0">D8+F8+H8+J8+L8+N8+P8+R8+T8+V8</f>
        <v>16213</v>
      </c>
      <c r="AA8" s="41">
        <f t="shared" ref="AA8:AA12" si="1">AVERAGE(E8,G8,I8,K8,M8,O8,Q8,S8,U8,W8)</f>
        <v>76.44</v>
      </c>
    </row>
    <row r="9" spans="1:27">
      <c r="A9" s="38" t="s">
        <v>25</v>
      </c>
      <c r="B9" s="39">
        <v>1</v>
      </c>
      <c r="C9" s="39">
        <v>25</v>
      </c>
      <c r="D9" s="40">
        <v>1686</v>
      </c>
      <c r="E9" s="41">
        <v>80.290000000000006</v>
      </c>
      <c r="F9" s="40">
        <v>1522</v>
      </c>
      <c r="G9" s="42">
        <v>72.48</v>
      </c>
      <c r="H9" s="40">
        <v>1693</v>
      </c>
      <c r="I9" s="42">
        <v>81</v>
      </c>
      <c r="J9" s="40">
        <v>1603</v>
      </c>
      <c r="K9" s="42">
        <v>76.33</v>
      </c>
      <c r="L9" s="40">
        <v>1720</v>
      </c>
      <c r="M9" s="42">
        <v>81.900000000000006</v>
      </c>
      <c r="N9" s="40">
        <v>1646</v>
      </c>
      <c r="O9" s="42">
        <v>70.38</v>
      </c>
      <c r="P9" s="40">
        <v>1588</v>
      </c>
      <c r="Q9" s="42">
        <v>75.61</v>
      </c>
      <c r="R9" s="40">
        <v>1592</v>
      </c>
      <c r="S9" s="42">
        <v>75.8</v>
      </c>
      <c r="T9" s="40">
        <v>1578</v>
      </c>
      <c r="U9" s="42">
        <v>75.14</v>
      </c>
      <c r="V9" s="40">
        <v>1585</v>
      </c>
      <c r="W9" s="42">
        <v>75.47</v>
      </c>
      <c r="X9" s="47"/>
      <c r="Y9" s="47"/>
      <c r="Z9" s="46">
        <f t="shared" si="0"/>
        <v>16213</v>
      </c>
      <c r="AA9" s="41">
        <f t="shared" si="1"/>
        <v>76.44</v>
      </c>
    </row>
    <row r="10" spans="1:27">
      <c r="A10" s="38" t="s">
        <v>27</v>
      </c>
      <c r="B10" s="39">
        <v>1</v>
      </c>
      <c r="C10" s="39">
        <v>28</v>
      </c>
      <c r="D10" s="40">
        <v>2028</v>
      </c>
      <c r="E10" s="41">
        <v>72.430000000000007</v>
      </c>
      <c r="F10" s="40">
        <v>2217</v>
      </c>
      <c r="G10" s="42">
        <v>79.180000000000007</v>
      </c>
      <c r="H10" s="40">
        <v>1999</v>
      </c>
      <c r="I10" s="42">
        <v>71.38</v>
      </c>
      <c r="J10" s="40">
        <v>1988</v>
      </c>
      <c r="K10" s="42">
        <v>71</v>
      </c>
      <c r="L10" s="40">
        <v>2301</v>
      </c>
      <c r="M10" s="42">
        <v>82.18</v>
      </c>
      <c r="N10" s="40">
        <v>2321</v>
      </c>
      <c r="O10" s="42">
        <v>82.89</v>
      </c>
      <c r="P10" s="40">
        <v>2317</v>
      </c>
      <c r="Q10" s="42">
        <v>82.75</v>
      </c>
      <c r="R10" s="40">
        <v>1996</v>
      </c>
      <c r="S10" s="42">
        <v>71.290000000000006</v>
      </c>
      <c r="T10" s="40">
        <v>2000</v>
      </c>
      <c r="U10" s="42">
        <v>71.430000000000007</v>
      </c>
      <c r="V10" s="40">
        <v>1956</v>
      </c>
      <c r="W10" s="42">
        <v>69.86</v>
      </c>
      <c r="X10" s="48">
        <v>2074</v>
      </c>
      <c r="Y10" s="42">
        <v>74.069999999999993</v>
      </c>
      <c r="Z10" s="46">
        <f t="shared" si="0"/>
        <v>21123</v>
      </c>
      <c r="AA10" s="41">
        <f t="shared" si="1"/>
        <v>75.438999999999993</v>
      </c>
    </row>
    <row r="11" spans="1:27">
      <c r="A11" s="38" t="s">
        <v>28</v>
      </c>
      <c r="B11" s="39">
        <v>1</v>
      </c>
      <c r="C11" s="39">
        <v>25</v>
      </c>
      <c r="D11" s="40">
        <v>1817</v>
      </c>
      <c r="E11" s="41">
        <v>72.680000000000007</v>
      </c>
      <c r="F11" s="40">
        <v>1676</v>
      </c>
      <c r="G11" s="42">
        <v>67.040000000000006</v>
      </c>
      <c r="H11" s="40">
        <v>1812</v>
      </c>
      <c r="I11" s="42">
        <v>72.489999999999995</v>
      </c>
      <c r="J11" s="40">
        <v>1865</v>
      </c>
      <c r="K11" s="42">
        <v>74.599999999999994</v>
      </c>
      <c r="L11" s="40">
        <v>1910</v>
      </c>
      <c r="M11" s="42">
        <v>76.400000000000006</v>
      </c>
      <c r="N11" s="40">
        <v>1916</v>
      </c>
      <c r="O11" s="42">
        <v>68.430000000000007</v>
      </c>
      <c r="P11" s="40">
        <v>2317</v>
      </c>
      <c r="Q11" s="42">
        <v>92.68</v>
      </c>
      <c r="R11" s="40">
        <v>1673</v>
      </c>
      <c r="S11" s="42">
        <v>64.349999999999994</v>
      </c>
      <c r="T11" s="40">
        <v>1771</v>
      </c>
      <c r="U11" s="42">
        <v>70.84</v>
      </c>
      <c r="V11" s="40">
        <v>1882</v>
      </c>
      <c r="W11" s="42">
        <v>75.28</v>
      </c>
      <c r="X11" s="48">
        <v>1933</v>
      </c>
      <c r="Y11" s="42">
        <v>77.319999999999993</v>
      </c>
      <c r="Z11" s="46">
        <f t="shared" si="0"/>
        <v>18639</v>
      </c>
      <c r="AA11" s="41">
        <f t="shared" si="1"/>
        <v>73.479000000000013</v>
      </c>
    </row>
    <row r="12" spans="1:27">
      <c r="A12" s="38" t="s">
        <v>29</v>
      </c>
      <c r="B12" s="39">
        <v>2</v>
      </c>
      <c r="C12" s="39">
        <v>50</v>
      </c>
      <c r="D12" s="43">
        <v>1850</v>
      </c>
      <c r="E12" s="49">
        <v>73.599999999999994</v>
      </c>
      <c r="F12" s="43">
        <v>1598</v>
      </c>
      <c r="G12" s="44">
        <v>64.239999999999995</v>
      </c>
      <c r="H12" s="43">
        <v>1840</v>
      </c>
      <c r="I12" s="44">
        <v>73.58</v>
      </c>
      <c r="J12" s="43">
        <v>1845</v>
      </c>
      <c r="K12" s="44">
        <v>73.83</v>
      </c>
      <c r="L12" s="43">
        <v>1867</v>
      </c>
      <c r="M12" s="44">
        <v>74.66</v>
      </c>
      <c r="N12" s="43">
        <v>2053</v>
      </c>
      <c r="O12" s="44">
        <v>82.12</v>
      </c>
      <c r="P12" s="43">
        <v>2112</v>
      </c>
      <c r="Q12" s="44">
        <v>84.45</v>
      </c>
      <c r="R12" s="43">
        <v>1566</v>
      </c>
      <c r="S12" s="44">
        <v>62.64</v>
      </c>
      <c r="T12" s="43">
        <v>1816</v>
      </c>
      <c r="U12" s="44">
        <v>72.64</v>
      </c>
      <c r="V12" s="43">
        <v>1926</v>
      </c>
      <c r="W12" s="44">
        <v>77.040000000000006</v>
      </c>
      <c r="X12" s="50">
        <v>1796</v>
      </c>
      <c r="Y12" s="44">
        <v>71.819999999999993</v>
      </c>
      <c r="Z12" s="46">
        <f t="shared" si="0"/>
        <v>18473</v>
      </c>
      <c r="AA12" s="41">
        <f t="shared" si="1"/>
        <v>73.88</v>
      </c>
    </row>
    <row r="13" spans="1:27">
      <c r="A13" s="38" t="s">
        <v>14</v>
      </c>
      <c r="B13" s="39">
        <f>SUM(B7:B12)</f>
        <v>7</v>
      </c>
      <c r="C13" s="39">
        <f>SUM(C7:C12)</f>
        <v>167</v>
      </c>
      <c r="D13" s="43">
        <f>SUM(D7:D12)</f>
        <v>10551</v>
      </c>
      <c r="E13" s="51"/>
      <c r="F13" s="43">
        <f>SUM(F7:F12)</f>
        <v>9882</v>
      </c>
      <c r="G13" s="51"/>
      <c r="H13" s="40">
        <f>SUM(H7:H12)</f>
        <v>10490</v>
      </c>
      <c r="I13" s="51"/>
      <c r="J13" s="40">
        <f>SUM(J7:J12)</f>
        <v>10281</v>
      </c>
      <c r="K13" s="51"/>
      <c r="L13" s="40">
        <f>SUM(L7:L12)</f>
        <v>10933</v>
      </c>
      <c r="M13" s="52"/>
      <c r="N13" s="40">
        <f>SUM(N7:N12)</f>
        <v>11153</v>
      </c>
      <c r="O13" s="52"/>
      <c r="P13" s="40">
        <f>SUM(P7:P12)</f>
        <v>11318</v>
      </c>
      <c r="Q13" s="52"/>
      <c r="R13" s="40">
        <f>SUM(R7:R12)</f>
        <v>9879</v>
      </c>
      <c r="S13" s="52"/>
      <c r="T13" s="40">
        <f>SUM(T7:T12)</f>
        <v>10106</v>
      </c>
      <c r="U13" s="52"/>
      <c r="V13" s="40">
        <f>SUM(V7:V12)</f>
        <v>10320</v>
      </c>
      <c r="W13" s="53"/>
      <c r="X13" s="54">
        <f>SUM(X10:X12)</f>
        <v>5803</v>
      </c>
      <c r="Y13" s="53"/>
      <c r="Z13" s="86">
        <f t="shared" si="0"/>
        <v>104913</v>
      </c>
      <c r="AA13" s="41">
        <f>AVERAGE(AA7:AA12)</f>
        <v>75.80883333333334</v>
      </c>
    </row>
    <row r="14" spans="1:27">
      <c r="A14" s="92" t="s">
        <v>31</v>
      </c>
      <c r="B14" s="93"/>
      <c r="C14" s="94"/>
      <c r="D14" s="55">
        <v>70</v>
      </c>
      <c r="E14" s="56"/>
      <c r="F14" s="55">
        <v>60</v>
      </c>
      <c r="G14" s="56"/>
      <c r="H14" s="55">
        <v>65</v>
      </c>
      <c r="I14" s="56"/>
      <c r="J14" s="55">
        <v>65</v>
      </c>
      <c r="K14" s="56"/>
      <c r="L14" s="55">
        <v>70</v>
      </c>
      <c r="M14" s="56"/>
      <c r="N14" s="55">
        <v>70</v>
      </c>
      <c r="O14" s="56"/>
      <c r="P14" s="55">
        <v>70</v>
      </c>
      <c r="Q14" s="56"/>
      <c r="R14" s="55">
        <v>60</v>
      </c>
      <c r="S14" s="56"/>
      <c r="T14" s="55">
        <v>65</v>
      </c>
      <c r="U14" s="56"/>
      <c r="V14" s="55">
        <v>70</v>
      </c>
      <c r="W14" s="57"/>
      <c r="X14" s="58">
        <v>70</v>
      </c>
      <c r="Y14" s="59"/>
      <c r="Z14" s="60"/>
      <c r="AA14" s="60"/>
    </row>
    <row r="15" spans="1:27">
      <c r="A15" s="95" t="s">
        <v>35</v>
      </c>
      <c r="B15" s="96"/>
      <c r="C15" s="61" t="s">
        <v>32</v>
      </c>
      <c r="D15" s="62">
        <f>D44</f>
        <v>108</v>
      </c>
      <c r="E15" s="56"/>
      <c r="F15" s="62">
        <f>F44</f>
        <v>120</v>
      </c>
      <c r="G15" s="56"/>
      <c r="H15" s="62">
        <f>H44</f>
        <v>113</v>
      </c>
      <c r="I15" s="56"/>
      <c r="J15" s="62">
        <f>J44</f>
        <v>136</v>
      </c>
      <c r="K15" s="56"/>
      <c r="L15" s="62">
        <f>L44</f>
        <v>145</v>
      </c>
      <c r="M15" s="56"/>
      <c r="N15" s="62">
        <f>N44</f>
        <v>140</v>
      </c>
      <c r="O15" s="56"/>
      <c r="P15" s="62">
        <f>P44</f>
        <v>140</v>
      </c>
      <c r="Q15" s="56"/>
      <c r="R15" s="62">
        <f>R44</f>
        <v>119</v>
      </c>
      <c r="S15" s="56"/>
      <c r="T15" s="62">
        <f>T44</f>
        <v>132</v>
      </c>
      <c r="U15" s="56"/>
      <c r="V15" s="62">
        <f>V44</f>
        <v>145</v>
      </c>
      <c r="W15" s="63"/>
      <c r="X15" s="39">
        <v>76</v>
      </c>
      <c r="Y15" s="64"/>
      <c r="Z15" s="60"/>
      <c r="AA15" s="60"/>
    </row>
    <row r="16" spans="1:27">
      <c r="A16" s="97" t="s">
        <v>36</v>
      </c>
      <c r="B16" s="98"/>
      <c r="C16" s="61" t="s">
        <v>33</v>
      </c>
      <c r="D16" s="62">
        <f>D45</f>
        <v>11</v>
      </c>
      <c r="E16" s="56"/>
      <c r="F16" s="62">
        <f>F45</f>
        <v>7</v>
      </c>
      <c r="G16" s="56"/>
      <c r="H16" s="62">
        <f>H45</f>
        <v>4</v>
      </c>
      <c r="I16" s="56"/>
      <c r="J16" s="62">
        <f>J45</f>
        <v>7</v>
      </c>
      <c r="K16" s="56"/>
      <c r="L16" s="62">
        <f>L45</f>
        <v>3</v>
      </c>
      <c r="M16" s="56"/>
      <c r="N16" s="62">
        <f>N45</f>
        <v>7</v>
      </c>
      <c r="O16" s="56"/>
      <c r="P16" s="62">
        <f>P45</f>
        <v>6</v>
      </c>
      <c r="Q16" s="56"/>
      <c r="R16" s="62">
        <f>R45</f>
        <v>6</v>
      </c>
      <c r="S16" s="56"/>
      <c r="T16" s="62">
        <f>T45</f>
        <v>6</v>
      </c>
      <c r="U16" s="56"/>
      <c r="V16" s="62">
        <f>V45</f>
        <v>3</v>
      </c>
      <c r="W16" s="63"/>
      <c r="X16" s="39">
        <v>9</v>
      </c>
      <c r="Y16" s="64"/>
      <c r="Z16" s="60"/>
      <c r="AA16" s="60"/>
    </row>
    <row r="17" spans="1:29">
      <c r="A17" s="99" t="s">
        <v>37</v>
      </c>
      <c r="B17" s="99"/>
      <c r="C17" s="61" t="s">
        <v>34</v>
      </c>
      <c r="D17" s="62">
        <f>D46</f>
        <v>48</v>
      </c>
      <c r="E17" s="56"/>
      <c r="F17" s="62">
        <f>F46</f>
        <v>40</v>
      </c>
      <c r="G17" s="56"/>
      <c r="H17" s="62">
        <f>H46</f>
        <v>50</v>
      </c>
      <c r="I17" s="56"/>
      <c r="J17" s="62">
        <f>J46</f>
        <v>24</v>
      </c>
      <c r="K17" s="56"/>
      <c r="L17" s="62">
        <f>L46</f>
        <v>19</v>
      </c>
      <c r="M17" s="56"/>
      <c r="N17" s="62">
        <f>N46</f>
        <v>20</v>
      </c>
      <c r="O17" s="56"/>
      <c r="P17" s="62">
        <f>P46</f>
        <v>21</v>
      </c>
      <c r="Q17" s="56"/>
      <c r="R17" s="62">
        <f>R46</f>
        <v>42</v>
      </c>
      <c r="S17" s="56"/>
      <c r="T17" s="62">
        <f>T46</f>
        <v>29</v>
      </c>
      <c r="U17" s="56"/>
      <c r="V17" s="62">
        <f>V46</f>
        <v>19</v>
      </c>
      <c r="W17" s="63"/>
      <c r="X17" s="39">
        <v>18</v>
      </c>
      <c r="Y17" s="64"/>
      <c r="Z17" s="60"/>
      <c r="AA17" s="60"/>
    </row>
    <row r="18" spans="1:29">
      <c r="A18" s="61" t="s">
        <v>59</v>
      </c>
      <c r="B18" s="65"/>
      <c r="C18" s="65" t="s">
        <v>62</v>
      </c>
      <c r="D18" s="66">
        <f>D15*100/167</f>
        <v>64.670658682634738</v>
      </c>
      <c r="E18" s="56"/>
      <c r="F18" s="66">
        <f>F15*100/167</f>
        <v>71.856287425149702</v>
      </c>
      <c r="G18" s="56"/>
      <c r="H18" s="66">
        <f>H15*100/167</f>
        <v>67.664670658682638</v>
      </c>
      <c r="I18" s="56"/>
      <c r="J18" s="66">
        <f>J15*100/167</f>
        <v>81.437125748502993</v>
      </c>
      <c r="K18" s="56"/>
      <c r="L18" s="66">
        <f>L15*100/167</f>
        <v>86.82634730538922</v>
      </c>
      <c r="M18" s="56"/>
      <c r="N18" s="66">
        <f>N15*100/167</f>
        <v>83.832335329341319</v>
      </c>
      <c r="O18" s="56"/>
      <c r="P18" s="66">
        <f>P15*100/167</f>
        <v>83.832335329341319</v>
      </c>
      <c r="Q18" s="56"/>
      <c r="R18" s="66">
        <f>R15*100/167</f>
        <v>71.257485029940113</v>
      </c>
      <c r="S18" s="56"/>
      <c r="T18" s="66">
        <f>T15*100/167</f>
        <v>79.041916167664667</v>
      </c>
      <c r="U18" s="56"/>
      <c r="V18" s="66">
        <f>V15*100/167</f>
        <v>86.82634730538922</v>
      </c>
      <c r="W18" s="67"/>
      <c r="X18" s="66">
        <f>X15*100/103</f>
        <v>73.786407766990294</v>
      </c>
      <c r="Y18" s="68"/>
      <c r="Z18" s="60"/>
      <c r="AA18" s="60"/>
      <c r="AB18" s="69"/>
      <c r="AC18" s="69"/>
    </row>
    <row r="19" spans="1:29">
      <c r="A19" s="61" t="s">
        <v>60</v>
      </c>
      <c r="B19" s="65"/>
      <c r="C19" s="65" t="s">
        <v>62</v>
      </c>
      <c r="D19" s="66">
        <f t="shared" ref="D19:D20" si="2">D16*100/167</f>
        <v>6.5868263473053892</v>
      </c>
      <c r="E19" s="56"/>
      <c r="F19" s="66">
        <f t="shared" ref="F19:F20" si="3">F16*100/167</f>
        <v>4.1916167664670656</v>
      </c>
      <c r="G19" s="56"/>
      <c r="H19" s="66">
        <f t="shared" ref="H19:H20" si="4">H16*100/167</f>
        <v>2.3952095808383231</v>
      </c>
      <c r="I19" s="56"/>
      <c r="J19" s="66">
        <f t="shared" ref="J19:J20" si="5">J16*100/167</f>
        <v>4.1916167664670656</v>
      </c>
      <c r="K19" s="56"/>
      <c r="L19" s="66">
        <f t="shared" ref="L19:L20" si="6">L16*100/167</f>
        <v>1.7964071856287425</v>
      </c>
      <c r="M19" s="56"/>
      <c r="N19" s="66">
        <f t="shared" ref="N19:N20" si="7">N16*100/167</f>
        <v>4.1916167664670656</v>
      </c>
      <c r="O19" s="56"/>
      <c r="P19" s="66">
        <f t="shared" ref="P19:P20" si="8">P16*100/167</f>
        <v>3.5928143712574849</v>
      </c>
      <c r="Q19" s="56"/>
      <c r="R19" s="66">
        <f t="shared" ref="R19:R20" si="9">R16*100/167</f>
        <v>3.5928143712574849</v>
      </c>
      <c r="S19" s="56"/>
      <c r="T19" s="66">
        <f t="shared" ref="T19:T20" si="10">T16*100/167</f>
        <v>3.5928143712574849</v>
      </c>
      <c r="U19" s="56"/>
      <c r="V19" s="66">
        <f t="shared" ref="V19:V20" si="11">V16*100/167</f>
        <v>1.7964071856287425</v>
      </c>
      <c r="W19" s="67"/>
      <c r="X19" s="66">
        <f t="shared" ref="X19:X20" si="12">X16*100/103</f>
        <v>8.7378640776699026</v>
      </c>
      <c r="Y19" s="68"/>
      <c r="Z19" s="60"/>
      <c r="AA19" s="60"/>
      <c r="AB19" s="69"/>
      <c r="AC19" s="69"/>
    </row>
    <row r="20" spans="1:29">
      <c r="A20" s="61" t="s">
        <v>61</v>
      </c>
      <c r="B20" s="65"/>
      <c r="C20" s="65" t="s">
        <v>62</v>
      </c>
      <c r="D20" s="66">
        <f t="shared" si="2"/>
        <v>28.742514970059879</v>
      </c>
      <c r="E20" s="56"/>
      <c r="F20" s="66">
        <f t="shared" si="3"/>
        <v>23.952095808383234</v>
      </c>
      <c r="G20" s="56"/>
      <c r="H20" s="66">
        <f t="shared" si="4"/>
        <v>29.940119760479043</v>
      </c>
      <c r="I20" s="56"/>
      <c r="J20" s="66">
        <f t="shared" si="5"/>
        <v>14.37125748502994</v>
      </c>
      <c r="K20" s="56"/>
      <c r="L20" s="66">
        <f t="shared" si="6"/>
        <v>11.377245508982035</v>
      </c>
      <c r="M20" s="56"/>
      <c r="N20" s="66">
        <f t="shared" si="7"/>
        <v>11.976047904191617</v>
      </c>
      <c r="O20" s="56"/>
      <c r="P20" s="66">
        <f t="shared" si="8"/>
        <v>12.574850299401197</v>
      </c>
      <c r="Q20" s="56"/>
      <c r="R20" s="66">
        <f t="shared" si="9"/>
        <v>25.149700598802394</v>
      </c>
      <c r="S20" s="56"/>
      <c r="T20" s="66">
        <f t="shared" si="10"/>
        <v>17.365269461077844</v>
      </c>
      <c r="U20" s="56"/>
      <c r="V20" s="66">
        <f t="shared" si="11"/>
        <v>11.377245508982035</v>
      </c>
      <c r="W20" s="67"/>
      <c r="X20" s="66">
        <f t="shared" si="12"/>
        <v>17.475728155339805</v>
      </c>
      <c r="Y20" s="68"/>
      <c r="Z20" s="60"/>
      <c r="AA20" s="60"/>
      <c r="AB20" s="69"/>
      <c r="AC20" s="69"/>
    </row>
    <row r="21" spans="1:29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69"/>
      <c r="X21" s="69"/>
      <c r="Y21" s="69"/>
      <c r="Z21" s="69"/>
      <c r="AA21" s="69"/>
      <c r="AB21" s="69"/>
      <c r="AC21" s="69"/>
    </row>
    <row r="22" spans="1:29" ht="4.5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69"/>
      <c r="X22" s="69"/>
      <c r="Y22" s="69"/>
      <c r="Z22" s="69"/>
      <c r="AA22" s="69"/>
      <c r="AB22" s="69"/>
      <c r="AC22" s="69"/>
    </row>
    <row r="23" spans="1:29" hidden="1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9">
      <c r="D24" s="34" t="s">
        <v>38</v>
      </c>
      <c r="F24" s="34" t="s">
        <v>39</v>
      </c>
      <c r="H24" s="34" t="s">
        <v>40</v>
      </c>
      <c r="J24" s="34" t="s">
        <v>41</v>
      </c>
      <c r="L24" s="34" t="s">
        <v>42</v>
      </c>
      <c r="N24" s="34" t="s">
        <v>7</v>
      </c>
      <c r="P24" s="34" t="s">
        <v>43</v>
      </c>
      <c r="R24" s="34" t="s">
        <v>45</v>
      </c>
      <c r="T24" s="34" t="s">
        <v>44</v>
      </c>
      <c r="V24" s="34" t="s">
        <v>73</v>
      </c>
      <c r="X24" s="34" t="s">
        <v>74</v>
      </c>
    </row>
    <row r="25" spans="1:29">
      <c r="A25" s="121" t="s">
        <v>31</v>
      </c>
      <c r="B25" s="122"/>
      <c r="C25" s="123"/>
      <c r="D25" s="39">
        <v>70</v>
      </c>
      <c r="E25" s="72"/>
      <c r="F25" s="39">
        <v>60</v>
      </c>
      <c r="G25" s="72"/>
      <c r="H25" s="39">
        <v>70</v>
      </c>
      <c r="I25" s="72"/>
      <c r="J25" s="39">
        <v>65</v>
      </c>
      <c r="K25" s="72"/>
      <c r="L25" s="39">
        <v>70</v>
      </c>
      <c r="M25" s="72"/>
      <c r="N25" s="39">
        <v>70</v>
      </c>
      <c r="O25" s="72"/>
      <c r="P25" s="39">
        <v>70</v>
      </c>
      <c r="Q25" s="72"/>
      <c r="R25" s="39">
        <v>65</v>
      </c>
      <c r="S25" s="72"/>
      <c r="T25" s="39">
        <v>65</v>
      </c>
      <c r="U25" s="72"/>
      <c r="V25" s="39">
        <v>70</v>
      </c>
      <c r="W25" s="52"/>
      <c r="X25" s="40">
        <v>70</v>
      </c>
      <c r="Y25" s="52"/>
      <c r="Z25" s="73"/>
      <c r="AA25" s="73"/>
    </row>
    <row r="26" spans="1:29">
      <c r="A26" s="112" t="s">
        <v>35</v>
      </c>
      <c r="B26" s="113"/>
      <c r="C26" s="74" t="s">
        <v>32</v>
      </c>
      <c r="D26" s="75">
        <v>16</v>
      </c>
      <c r="E26" s="75"/>
      <c r="F26" s="75">
        <v>17</v>
      </c>
      <c r="G26" s="75"/>
      <c r="H26" s="75">
        <v>17</v>
      </c>
      <c r="I26" s="75"/>
      <c r="J26" s="75">
        <v>15</v>
      </c>
      <c r="K26" s="75"/>
      <c r="L26" s="75">
        <v>15</v>
      </c>
      <c r="M26" s="75"/>
      <c r="N26" s="75">
        <v>17</v>
      </c>
      <c r="O26" s="75"/>
      <c r="P26" s="75">
        <v>15</v>
      </c>
      <c r="Q26" s="75"/>
      <c r="R26" s="75">
        <v>17</v>
      </c>
      <c r="S26" s="75"/>
      <c r="T26" s="75">
        <v>16</v>
      </c>
      <c r="U26" s="75"/>
      <c r="V26" s="75">
        <v>16</v>
      </c>
      <c r="W26" s="73"/>
      <c r="X26" s="76"/>
      <c r="Y26" s="73"/>
      <c r="Z26" s="73"/>
      <c r="AA26" s="114" t="s">
        <v>24</v>
      </c>
    </row>
    <row r="27" spans="1:29">
      <c r="A27" s="117" t="s">
        <v>36</v>
      </c>
      <c r="B27" s="118"/>
      <c r="C27" s="74" t="s">
        <v>33</v>
      </c>
      <c r="D27" s="75">
        <v>0</v>
      </c>
      <c r="E27" s="75"/>
      <c r="F27" s="75">
        <v>0</v>
      </c>
      <c r="G27" s="75"/>
      <c r="H27" s="75">
        <v>0</v>
      </c>
      <c r="I27" s="75"/>
      <c r="J27" s="75">
        <v>1</v>
      </c>
      <c r="K27" s="75"/>
      <c r="L27" s="75">
        <v>1</v>
      </c>
      <c r="M27" s="75"/>
      <c r="N27" s="75">
        <v>0</v>
      </c>
      <c r="O27" s="75"/>
      <c r="P27" s="75">
        <v>1</v>
      </c>
      <c r="Q27" s="75"/>
      <c r="R27" s="75">
        <v>0</v>
      </c>
      <c r="S27" s="75"/>
      <c r="T27" s="75">
        <v>0</v>
      </c>
      <c r="U27" s="75"/>
      <c r="V27" s="75">
        <v>0</v>
      </c>
      <c r="W27" s="73"/>
      <c r="X27" s="76"/>
      <c r="Y27" s="73"/>
      <c r="Z27" s="73"/>
      <c r="AA27" s="115"/>
    </row>
    <row r="28" spans="1:29">
      <c r="A28" s="119" t="s">
        <v>37</v>
      </c>
      <c r="B28" s="120"/>
      <c r="C28" s="74" t="s">
        <v>34</v>
      </c>
      <c r="D28" s="75">
        <v>2</v>
      </c>
      <c r="E28" s="75"/>
      <c r="F28" s="75">
        <v>1</v>
      </c>
      <c r="G28" s="75"/>
      <c r="H28" s="75">
        <v>1</v>
      </c>
      <c r="I28" s="75"/>
      <c r="J28" s="75">
        <v>2</v>
      </c>
      <c r="K28" s="75"/>
      <c r="L28" s="75">
        <v>2</v>
      </c>
      <c r="M28" s="75"/>
      <c r="N28" s="75">
        <v>1</v>
      </c>
      <c r="O28" s="75"/>
      <c r="P28" s="75">
        <v>2</v>
      </c>
      <c r="Q28" s="75"/>
      <c r="R28" s="75">
        <v>1</v>
      </c>
      <c r="S28" s="75"/>
      <c r="T28" s="75">
        <v>2</v>
      </c>
      <c r="U28" s="75"/>
      <c r="V28" s="75">
        <v>2</v>
      </c>
      <c r="W28" s="73"/>
      <c r="X28" s="76"/>
      <c r="Y28" s="73"/>
      <c r="Z28" s="73"/>
      <c r="AA28" s="116"/>
    </row>
    <row r="29" spans="1:29">
      <c r="A29" s="112" t="s">
        <v>35</v>
      </c>
      <c r="B29" s="113"/>
      <c r="C29" s="74" t="s">
        <v>32</v>
      </c>
      <c r="D29" s="77">
        <v>15</v>
      </c>
      <c r="E29" s="77"/>
      <c r="F29" s="77">
        <v>17</v>
      </c>
      <c r="G29" s="77"/>
      <c r="H29" s="77">
        <v>17</v>
      </c>
      <c r="I29" s="77"/>
      <c r="J29" s="77">
        <v>18</v>
      </c>
      <c r="K29" s="77"/>
      <c r="L29" s="77">
        <v>19</v>
      </c>
      <c r="M29" s="77"/>
      <c r="N29" s="77">
        <v>17</v>
      </c>
      <c r="O29" s="77"/>
      <c r="P29" s="77">
        <v>15</v>
      </c>
      <c r="Q29" s="77"/>
      <c r="R29" s="77">
        <v>21</v>
      </c>
      <c r="S29" s="77"/>
      <c r="T29" s="77">
        <v>17</v>
      </c>
      <c r="U29" s="77"/>
      <c r="V29" s="77">
        <v>19</v>
      </c>
      <c r="W29" s="73"/>
      <c r="X29" s="78" t="s">
        <v>75</v>
      </c>
      <c r="Y29" s="73"/>
      <c r="Z29" s="73"/>
      <c r="AA29" s="114" t="s">
        <v>26</v>
      </c>
    </row>
    <row r="30" spans="1:29">
      <c r="A30" s="117" t="s">
        <v>36</v>
      </c>
      <c r="B30" s="118"/>
      <c r="C30" s="74" t="s">
        <v>33</v>
      </c>
      <c r="D30" s="77">
        <v>1</v>
      </c>
      <c r="E30" s="77"/>
      <c r="F30" s="77">
        <v>0</v>
      </c>
      <c r="G30" s="77"/>
      <c r="H30" s="77">
        <v>0</v>
      </c>
      <c r="I30" s="77"/>
      <c r="J30" s="77">
        <v>0</v>
      </c>
      <c r="K30" s="77"/>
      <c r="L30" s="77">
        <v>0</v>
      </c>
      <c r="M30" s="77"/>
      <c r="N30" s="77">
        <v>0</v>
      </c>
      <c r="O30" s="77"/>
      <c r="P30" s="77">
        <v>0</v>
      </c>
      <c r="Q30" s="77"/>
      <c r="R30" s="77">
        <v>0</v>
      </c>
      <c r="S30" s="77"/>
      <c r="T30" s="77">
        <v>1</v>
      </c>
      <c r="U30" s="77"/>
      <c r="V30" s="77">
        <v>0</v>
      </c>
      <c r="W30" s="73"/>
      <c r="X30" s="76"/>
      <c r="Y30" s="73"/>
      <c r="Z30" s="73"/>
      <c r="AA30" s="115"/>
    </row>
    <row r="31" spans="1:29">
      <c r="A31" s="119" t="s">
        <v>37</v>
      </c>
      <c r="B31" s="120"/>
      <c r="C31" s="74" t="s">
        <v>34</v>
      </c>
      <c r="D31" s="77">
        <v>5</v>
      </c>
      <c r="E31" s="77"/>
      <c r="F31" s="77">
        <v>4</v>
      </c>
      <c r="G31" s="77"/>
      <c r="H31" s="77">
        <v>4</v>
      </c>
      <c r="I31" s="77"/>
      <c r="J31" s="77">
        <v>3</v>
      </c>
      <c r="K31" s="77"/>
      <c r="L31" s="77">
        <v>2</v>
      </c>
      <c r="M31" s="77"/>
      <c r="N31" s="77">
        <v>4</v>
      </c>
      <c r="O31" s="77"/>
      <c r="P31" s="77">
        <v>6</v>
      </c>
      <c r="Q31" s="77"/>
      <c r="R31" s="77">
        <v>0</v>
      </c>
      <c r="S31" s="77"/>
      <c r="T31" s="77">
        <v>3</v>
      </c>
      <c r="U31" s="77"/>
      <c r="V31" s="77">
        <v>2</v>
      </c>
      <c r="W31" s="73"/>
      <c r="X31" s="76"/>
      <c r="Y31" s="73"/>
      <c r="Z31" s="73"/>
      <c r="AA31" s="116"/>
    </row>
    <row r="32" spans="1:29">
      <c r="A32" s="112" t="s">
        <v>35</v>
      </c>
      <c r="B32" s="113"/>
      <c r="C32" s="74" t="s">
        <v>32</v>
      </c>
      <c r="D32" s="79">
        <v>20</v>
      </c>
      <c r="E32" s="79"/>
      <c r="F32" s="79">
        <v>17</v>
      </c>
      <c r="G32" s="79"/>
      <c r="H32" s="79">
        <v>22</v>
      </c>
      <c r="I32" s="79"/>
      <c r="J32" s="79">
        <v>22</v>
      </c>
      <c r="K32" s="79"/>
      <c r="L32" s="79">
        <v>22</v>
      </c>
      <c r="M32" s="79"/>
      <c r="N32" s="79">
        <v>20</v>
      </c>
      <c r="O32" s="79"/>
      <c r="P32" s="79">
        <v>21</v>
      </c>
      <c r="Q32" s="79"/>
      <c r="R32" s="79">
        <v>25</v>
      </c>
      <c r="S32" s="79"/>
      <c r="T32" s="79">
        <v>22</v>
      </c>
      <c r="U32" s="79"/>
      <c r="V32" s="79">
        <v>23</v>
      </c>
      <c r="W32" s="73"/>
      <c r="X32" s="76"/>
      <c r="Y32" s="73"/>
      <c r="Z32" s="73"/>
      <c r="AA32" s="114" t="s">
        <v>25</v>
      </c>
    </row>
    <row r="33" spans="1:27">
      <c r="A33" s="117" t="s">
        <v>36</v>
      </c>
      <c r="B33" s="118"/>
      <c r="C33" s="74" t="s">
        <v>33</v>
      </c>
      <c r="D33" s="79">
        <v>1</v>
      </c>
      <c r="E33" s="79"/>
      <c r="F33" s="79">
        <v>3</v>
      </c>
      <c r="G33" s="79"/>
      <c r="H33" s="79">
        <v>1</v>
      </c>
      <c r="I33" s="79"/>
      <c r="J33" s="79">
        <v>1</v>
      </c>
      <c r="K33" s="79"/>
      <c r="L33" s="79">
        <v>0</v>
      </c>
      <c r="M33" s="79"/>
      <c r="N33" s="79">
        <v>1</v>
      </c>
      <c r="O33" s="79"/>
      <c r="P33" s="79">
        <v>0</v>
      </c>
      <c r="Q33" s="79"/>
      <c r="R33" s="79">
        <v>0</v>
      </c>
      <c r="S33" s="79"/>
      <c r="T33" s="79">
        <v>0</v>
      </c>
      <c r="U33" s="79"/>
      <c r="V33" s="79">
        <v>0</v>
      </c>
      <c r="W33" s="73"/>
      <c r="X33" s="76"/>
      <c r="Y33" s="73"/>
      <c r="Z33" s="73"/>
      <c r="AA33" s="115"/>
    </row>
    <row r="34" spans="1:27">
      <c r="A34" s="119" t="s">
        <v>37</v>
      </c>
      <c r="B34" s="120"/>
      <c r="C34" s="74" t="s">
        <v>34</v>
      </c>
      <c r="D34" s="79">
        <v>4</v>
      </c>
      <c r="E34" s="79"/>
      <c r="F34" s="79">
        <v>5</v>
      </c>
      <c r="G34" s="79"/>
      <c r="H34" s="79">
        <v>2</v>
      </c>
      <c r="I34" s="79"/>
      <c r="J34" s="79">
        <v>2</v>
      </c>
      <c r="K34" s="79"/>
      <c r="L34" s="79">
        <v>3</v>
      </c>
      <c r="M34" s="79"/>
      <c r="N34" s="79">
        <v>4</v>
      </c>
      <c r="O34" s="79"/>
      <c r="P34" s="79">
        <v>4</v>
      </c>
      <c r="Q34" s="79"/>
      <c r="R34" s="79">
        <v>0</v>
      </c>
      <c r="S34" s="79"/>
      <c r="T34" s="79">
        <v>3</v>
      </c>
      <c r="U34" s="79"/>
      <c r="V34" s="79">
        <v>2</v>
      </c>
      <c r="W34" s="73"/>
      <c r="X34" s="76"/>
      <c r="Y34" s="73"/>
      <c r="Z34" s="73"/>
      <c r="AA34" s="116"/>
    </row>
    <row r="35" spans="1:27">
      <c r="A35" s="112" t="s">
        <v>35</v>
      </c>
      <c r="B35" s="113"/>
      <c r="C35" s="74" t="s">
        <v>32</v>
      </c>
      <c r="D35" s="80">
        <v>18</v>
      </c>
      <c r="E35" s="80"/>
      <c r="F35" s="80">
        <v>26</v>
      </c>
      <c r="G35" s="80"/>
      <c r="H35" s="80">
        <v>17</v>
      </c>
      <c r="I35" s="80"/>
      <c r="J35" s="80">
        <v>22</v>
      </c>
      <c r="K35" s="80"/>
      <c r="L35" s="80">
        <v>25</v>
      </c>
      <c r="M35" s="80"/>
      <c r="N35" s="80">
        <v>23</v>
      </c>
      <c r="O35" s="80"/>
      <c r="P35" s="80">
        <v>23</v>
      </c>
      <c r="Q35" s="80"/>
      <c r="R35" s="80">
        <v>22</v>
      </c>
      <c r="S35" s="80"/>
      <c r="T35" s="80">
        <v>21</v>
      </c>
      <c r="U35" s="80"/>
      <c r="V35" s="80">
        <v>21</v>
      </c>
      <c r="W35" s="73"/>
      <c r="X35" s="73">
        <v>20</v>
      </c>
      <c r="Y35" s="73"/>
      <c r="Z35" s="73"/>
      <c r="AA35" s="114" t="s">
        <v>27</v>
      </c>
    </row>
    <row r="36" spans="1:27">
      <c r="A36" s="117" t="s">
        <v>36</v>
      </c>
      <c r="B36" s="118"/>
      <c r="C36" s="74" t="s">
        <v>33</v>
      </c>
      <c r="D36" s="80">
        <v>2</v>
      </c>
      <c r="E36" s="80"/>
      <c r="F36" s="80">
        <v>0</v>
      </c>
      <c r="G36" s="80"/>
      <c r="H36" s="80">
        <v>0</v>
      </c>
      <c r="I36" s="80"/>
      <c r="J36" s="80">
        <v>0</v>
      </c>
      <c r="K36" s="80"/>
      <c r="L36" s="80">
        <v>0</v>
      </c>
      <c r="M36" s="80"/>
      <c r="N36" s="80">
        <v>1</v>
      </c>
      <c r="O36" s="80"/>
      <c r="P36" s="80">
        <v>2</v>
      </c>
      <c r="Q36" s="80"/>
      <c r="R36" s="80">
        <v>0</v>
      </c>
      <c r="S36" s="80"/>
      <c r="T36" s="80">
        <v>2</v>
      </c>
      <c r="U36" s="80"/>
      <c r="V36" s="80">
        <v>0</v>
      </c>
      <c r="W36" s="73"/>
      <c r="X36" s="73">
        <v>1</v>
      </c>
      <c r="Y36" s="73"/>
      <c r="Z36" s="73"/>
      <c r="AA36" s="115"/>
    </row>
    <row r="37" spans="1:27">
      <c r="A37" s="119" t="s">
        <v>37</v>
      </c>
      <c r="B37" s="120"/>
      <c r="C37" s="74" t="s">
        <v>34</v>
      </c>
      <c r="D37" s="80">
        <v>8</v>
      </c>
      <c r="E37" s="80"/>
      <c r="F37" s="80">
        <v>2</v>
      </c>
      <c r="G37" s="80"/>
      <c r="H37" s="80">
        <v>11</v>
      </c>
      <c r="I37" s="80"/>
      <c r="J37" s="80">
        <v>6</v>
      </c>
      <c r="K37" s="80"/>
      <c r="L37" s="80">
        <v>3</v>
      </c>
      <c r="M37" s="80"/>
      <c r="N37" s="80">
        <v>4</v>
      </c>
      <c r="O37" s="80"/>
      <c r="P37" s="80">
        <v>3</v>
      </c>
      <c r="Q37" s="80"/>
      <c r="R37" s="80">
        <v>6</v>
      </c>
      <c r="S37" s="80"/>
      <c r="T37" s="80">
        <v>5</v>
      </c>
      <c r="U37" s="80"/>
      <c r="V37" s="80">
        <v>7</v>
      </c>
      <c r="W37" s="73"/>
      <c r="X37" s="73">
        <v>7</v>
      </c>
      <c r="Y37" s="73"/>
      <c r="Z37" s="73"/>
      <c r="AA37" s="116"/>
    </row>
    <row r="38" spans="1:27">
      <c r="A38" s="112" t="s">
        <v>35</v>
      </c>
      <c r="B38" s="113"/>
      <c r="C38" s="74" t="s">
        <v>32</v>
      </c>
      <c r="D38" s="81">
        <v>15</v>
      </c>
      <c r="E38" s="81"/>
      <c r="F38" s="81">
        <v>17</v>
      </c>
      <c r="G38" s="81"/>
      <c r="H38" s="81">
        <v>14</v>
      </c>
      <c r="I38" s="81"/>
      <c r="J38" s="81">
        <v>20</v>
      </c>
      <c r="K38" s="81"/>
      <c r="L38" s="81">
        <v>21</v>
      </c>
      <c r="M38" s="81"/>
      <c r="N38" s="81">
        <v>21</v>
      </c>
      <c r="O38" s="81"/>
      <c r="P38" s="81">
        <v>22</v>
      </c>
      <c r="Q38" s="81"/>
      <c r="R38" s="81">
        <v>15</v>
      </c>
      <c r="S38" s="81"/>
      <c r="T38" s="81">
        <v>18</v>
      </c>
      <c r="U38" s="81"/>
      <c r="V38" s="81">
        <v>24</v>
      </c>
      <c r="W38" s="73"/>
      <c r="X38" s="73">
        <v>20</v>
      </c>
      <c r="Y38" s="73"/>
      <c r="Z38" s="73"/>
      <c r="AA38" s="114" t="s">
        <v>28</v>
      </c>
    </row>
    <row r="39" spans="1:27">
      <c r="A39" s="117" t="s">
        <v>36</v>
      </c>
      <c r="B39" s="118"/>
      <c r="C39" s="74" t="s">
        <v>33</v>
      </c>
      <c r="D39" s="81">
        <v>0</v>
      </c>
      <c r="E39" s="81"/>
      <c r="F39" s="81">
        <v>1</v>
      </c>
      <c r="G39" s="81"/>
      <c r="H39" s="81">
        <v>1</v>
      </c>
      <c r="I39" s="81"/>
      <c r="J39" s="81">
        <v>1</v>
      </c>
      <c r="K39" s="81"/>
      <c r="L39" s="81">
        <v>0</v>
      </c>
      <c r="M39" s="81"/>
      <c r="N39" s="81">
        <v>0</v>
      </c>
      <c r="O39" s="81"/>
      <c r="P39" s="81">
        <v>1</v>
      </c>
      <c r="Q39" s="81"/>
      <c r="R39" s="81">
        <v>0</v>
      </c>
      <c r="S39" s="81"/>
      <c r="T39" s="81">
        <v>1</v>
      </c>
      <c r="U39" s="81"/>
      <c r="V39" s="81">
        <v>0</v>
      </c>
      <c r="W39" s="73"/>
      <c r="X39" s="73">
        <v>1</v>
      </c>
      <c r="Y39" s="73"/>
      <c r="Z39" s="73"/>
      <c r="AA39" s="115"/>
    </row>
    <row r="40" spans="1:27">
      <c r="A40" s="119" t="s">
        <v>37</v>
      </c>
      <c r="B40" s="120"/>
      <c r="C40" s="74" t="s">
        <v>34</v>
      </c>
      <c r="D40" s="81">
        <v>10</v>
      </c>
      <c r="E40" s="81"/>
      <c r="F40" s="81">
        <v>7</v>
      </c>
      <c r="G40" s="81"/>
      <c r="H40" s="81">
        <v>10</v>
      </c>
      <c r="I40" s="81"/>
      <c r="J40" s="81">
        <v>4</v>
      </c>
      <c r="K40" s="81"/>
      <c r="L40" s="81">
        <v>4</v>
      </c>
      <c r="M40" s="81"/>
      <c r="N40" s="81">
        <v>4</v>
      </c>
      <c r="O40" s="81"/>
      <c r="P40" s="81">
        <v>2</v>
      </c>
      <c r="Q40" s="81"/>
      <c r="R40" s="81">
        <v>10</v>
      </c>
      <c r="S40" s="81"/>
      <c r="T40" s="81">
        <v>6</v>
      </c>
      <c r="U40" s="81"/>
      <c r="V40" s="81">
        <v>1</v>
      </c>
      <c r="W40" s="73"/>
      <c r="X40" s="73">
        <v>4</v>
      </c>
      <c r="Y40" s="73"/>
      <c r="Z40" s="73"/>
      <c r="AA40" s="116"/>
    </row>
    <row r="41" spans="1:27">
      <c r="A41" s="112" t="s">
        <v>35</v>
      </c>
      <c r="B41" s="113"/>
      <c r="C41" s="74" t="s">
        <v>32</v>
      </c>
      <c r="D41" s="82">
        <v>24</v>
      </c>
      <c r="E41" s="82"/>
      <c r="F41" s="82">
        <v>26</v>
      </c>
      <c r="G41" s="82"/>
      <c r="H41" s="82">
        <v>26</v>
      </c>
      <c r="I41" s="82"/>
      <c r="J41" s="82">
        <v>39</v>
      </c>
      <c r="K41" s="82"/>
      <c r="L41" s="82">
        <v>43</v>
      </c>
      <c r="M41" s="82"/>
      <c r="N41" s="82">
        <v>42</v>
      </c>
      <c r="O41" s="82"/>
      <c r="P41" s="82">
        <v>44</v>
      </c>
      <c r="Q41" s="82"/>
      <c r="R41" s="82">
        <v>19</v>
      </c>
      <c r="S41" s="82"/>
      <c r="T41" s="82">
        <v>38</v>
      </c>
      <c r="U41" s="82"/>
      <c r="V41" s="82">
        <v>42</v>
      </c>
      <c r="W41" s="73"/>
      <c r="X41" s="73">
        <v>36</v>
      </c>
      <c r="Y41" s="73"/>
      <c r="Z41" s="73"/>
      <c r="AA41" s="114" t="s">
        <v>29</v>
      </c>
    </row>
    <row r="42" spans="1:27">
      <c r="A42" s="117" t="s">
        <v>36</v>
      </c>
      <c r="B42" s="118"/>
      <c r="C42" s="74" t="s">
        <v>33</v>
      </c>
      <c r="D42" s="82">
        <v>7</v>
      </c>
      <c r="E42" s="82"/>
      <c r="F42" s="82">
        <v>3</v>
      </c>
      <c r="G42" s="82"/>
      <c r="H42" s="82">
        <v>2</v>
      </c>
      <c r="I42" s="82"/>
      <c r="J42" s="82">
        <v>4</v>
      </c>
      <c r="K42" s="82"/>
      <c r="L42" s="82">
        <v>2</v>
      </c>
      <c r="M42" s="82"/>
      <c r="N42" s="82">
        <v>5</v>
      </c>
      <c r="O42" s="82"/>
      <c r="P42" s="82">
        <v>2</v>
      </c>
      <c r="Q42" s="82"/>
      <c r="R42" s="82">
        <v>6</v>
      </c>
      <c r="S42" s="82"/>
      <c r="T42" s="82">
        <v>2</v>
      </c>
      <c r="U42" s="82"/>
      <c r="V42" s="82">
        <v>3</v>
      </c>
      <c r="W42" s="73"/>
      <c r="X42" s="73">
        <v>7</v>
      </c>
      <c r="Y42" s="73"/>
      <c r="Z42" s="73"/>
      <c r="AA42" s="115"/>
    </row>
    <row r="43" spans="1:27">
      <c r="A43" s="119" t="s">
        <v>37</v>
      </c>
      <c r="B43" s="120"/>
      <c r="C43" s="74" t="s">
        <v>34</v>
      </c>
      <c r="D43" s="82">
        <v>19</v>
      </c>
      <c r="E43" s="82"/>
      <c r="F43" s="82">
        <v>21</v>
      </c>
      <c r="G43" s="82"/>
      <c r="H43" s="82">
        <v>22</v>
      </c>
      <c r="I43" s="82"/>
      <c r="J43" s="82">
        <v>7</v>
      </c>
      <c r="K43" s="82"/>
      <c r="L43" s="82">
        <v>5</v>
      </c>
      <c r="M43" s="82"/>
      <c r="N43" s="82">
        <v>3</v>
      </c>
      <c r="O43" s="82"/>
      <c r="P43" s="82">
        <v>4</v>
      </c>
      <c r="Q43" s="82"/>
      <c r="R43" s="82">
        <v>25</v>
      </c>
      <c r="S43" s="82"/>
      <c r="T43" s="82">
        <v>10</v>
      </c>
      <c r="U43" s="82"/>
      <c r="V43" s="82">
        <v>5</v>
      </c>
      <c r="W43" s="73"/>
      <c r="X43" s="73">
        <v>7</v>
      </c>
      <c r="Y43" s="73"/>
      <c r="Z43" s="73"/>
      <c r="AA43" s="116"/>
    </row>
    <row r="44" spans="1:27">
      <c r="D44" s="34">
        <f>D26+D29+D32+D35+D38+D41</f>
        <v>108</v>
      </c>
      <c r="E44" s="34">
        <f t="shared" ref="E44:W44" si="13">E26+E29+E32+E35+E38+E41</f>
        <v>0</v>
      </c>
      <c r="F44" s="34">
        <f t="shared" si="13"/>
        <v>120</v>
      </c>
      <c r="G44" s="34">
        <f t="shared" si="13"/>
        <v>0</v>
      </c>
      <c r="H44" s="34">
        <f t="shared" si="13"/>
        <v>113</v>
      </c>
      <c r="I44" s="34">
        <f t="shared" si="13"/>
        <v>0</v>
      </c>
      <c r="J44" s="34">
        <f t="shared" si="13"/>
        <v>136</v>
      </c>
      <c r="K44" s="34">
        <f t="shared" si="13"/>
        <v>0</v>
      </c>
      <c r="L44" s="34">
        <f t="shared" si="13"/>
        <v>145</v>
      </c>
      <c r="M44" s="34">
        <f t="shared" si="13"/>
        <v>0</v>
      </c>
      <c r="N44" s="34">
        <f t="shared" si="13"/>
        <v>140</v>
      </c>
      <c r="O44" s="34">
        <f t="shared" si="13"/>
        <v>0</v>
      </c>
      <c r="P44" s="34">
        <f t="shared" si="13"/>
        <v>140</v>
      </c>
      <c r="Q44" s="34">
        <f t="shared" si="13"/>
        <v>0</v>
      </c>
      <c r="R44" s="34">
        <f t="shared" si="13"/>
        <v>119</v>
      </c>
      <c r="S44" s="34">
        <f t="shared" si="13"/>
        <v>0</v>
      </c>
      <c r="T44" s="34">
        <f t="shared" si="13"/>
        <v>132</v>
      </c>
      <c r="U44" s="34">
        <f t="shared" si="13"/>
        <v>0</v>
      </c>
      <c r="V44" s="34">
        <f t="shared" si="13"/>
        <v>145</v>
      </c>
      <c r="W44" s="34">
        <f t="shared" si="13"/>
        <v>0</v>
      </c>
      <c r="X44" s="34">
        <f>X35+X38+X41</f>
        <v>76</v>
      </c>
    </row>
    <row r="45" spans="1:27">
      <c r="D45" s="34">
        <f>D27+D30+D33+D36+D39+D42</f>
        <v>11</v>
      </c>
      <c r="E45" s="34">
        <f t="shared" ref="E45:V45" si="14">E27+E30+E33+E36+E39+E42</f>
        <v>0</v>
      </c>
      <c r="F45" s="34">
        <f t="shared" si="14"/>
        <v>7</v>
      </c>
      <c r="G45" s="34">
        <f t="shared" si="14"/>
        <v>0</v>
      </c>
      <c r="H45" s="34">
        <f t="shared" si="14"/>
        <v>4</v>
      </c>
      <c r="I45" s="34">
        <f t="shared" si="14"/>
        <v>0</v>
      </c>
      <c r="J45" s="34">
        <f t="shared" si="14"/>
        <v>7</v>
      </c>
      <c r="K45" s="34">
        <f t="shared" si="14"/>
        <v>0</v>
      </c>
      <c r="L45" s="34">
        <f t="shared" si="14"/>
        <v>3</v>
      </c>
      <c r="M45" s="34">
        <f t="shared" si="14"/>
        <v>0</v>
      </c>
      <c r="N45" s="34">
        <f t="shared" si="14"/>
        <v>7</v>
      </c>
      <c r="O45" s="34">
        <f t="shared" si="14"/>
        <v>0</v>
      </c>
      <c r="P45" s="34">
        <f t="shared" si="14"/>
        <v>6</v>
      </c>
      <c r="Q45" s="34">
        <f t="shared" si="14"/>
        <v>0</v>
      </c>
      <c r="R45" s="34">
        <f t="shared" si="14"/>
        <v>6</v>
      </c>
      <c r="S45" s="34">
        <f t="shared" si="14"/>
        <v>0</v>
      </c>
      <c r="T45" s="34">
        <f t="shared" si="14"/>
        <v>6</v>
      </c>
      <c r="U45" s="34">
        <f t="shared" si="14"/>
        <v>0</v>
      </c>
      <c r="V45" s="34">
        <f t="shared" si="14"/>
        <v>3</v>
      </c>
      <c r="X45" s="34">
        <f>X36+X39+X42</f>
        <v>9</v>
      </c>
    </row>
    <row r="46" spans="1:27">
      <c r="D46" s="34">
        <f>D28+D31+D34+D37+D40+D43</f>
        <v>48</v>
      </c>
      <c r="E46" s="34">
        <f t="shared" ref="E46:V46" si="15">E28+E31+E34+E37+E40+E43</f>
        <v>0</v>
      </c>
      <c r="F46" s="34">
        <f t="shared" si="15"/>
        <v>40</v>
      </c>
      <c r="G46" s="34">
        <f t="shared" si="15"/>
        <v>0</v>
      </c>
      <c r="H46" s="34">
        <f t="shared" si="15"/>
        <v>50</v>
      </c>
      <c r="I46" s="34">
        <f t="shared" si="15"/>
        <v>0</v>
      </c>
      <c r="J46" s="34">
        <f t="shared" si="15"/>
        <v>24</v>
      </c>
      <c r="K46" s="34">
        <f t="shared" si="15"/>
        <v>0</v>
      </c>
      <c r="L46" s="34">
        <f t="shared" si="15"/>
        <v>19</v>
      </c>
      <c r="M46" s="34">
        <f t="shared" si="15"/>
        <v>0</v>
      </c>
      <c r="N46" s="34">
        <f t="shared" si="15"/>
        <v>20</v>
      </c>
      <c r="O46" s="34">
        <f t="shared" si="15"/>
        <v>0</v>
      </c>
      <c r="P46" s="34">
        <f t="shared" si="15"/>
        <v>21</v>
      </c>
      <c r="Q46" s="34">
        <f t="shared" si="15"/>
        <v>0</v>
      </c>
      <c r="R46" s="34">
        <f t="shared" si="15"/>
        <v>42</v>
      </c>
      <c r="S46" s="34">
        <f t="shared" si="15"/>
        <v>0</v>
      </c>
      <c r="T46" s="34">
        <f t="shared" si="15"/>
        <v>29</v>
      </c>
      <c r="U46" s="34">
        <f t="shared" si="15"/>
        <v>0</v>
      </c>
      <c r="V46" s="34">
        <f t="shared" si="15"/>
        <v>19</v>
      </c>
      <c r="X46" s="34">
        <f>X37+X40+X43</f>
        <v>18</v>
      </c>
    </row>
    <row r="47" spans="1:27">
      <c r="D47" s="34">
        <f>SUM(D44:D46)</f>
        <v>167</v>
      </c>
      <c r="E47" s="34">
        <f t="shared" ref="E47:V47" si="16">SUM(E44:E46)</f>
        <v>0</v>
      </c>
      <c r="F47" s="34">
        <f t="shared" si="16"/>
        <v>167</v>
      </c>
      <c r="G47" s="34">
        <f t="shared" si="16"/>
        <v>0</v>
      </c>
      <c r="H47" s="34">
        <f t="shared" si="16"/>
        <v>167</v>
      </c>
      <c r="I47" s="34">
        <f t="shared" si="16"/>
        <v>0</v>
      </c>
      <c r="J47" s="34">
        <f t="shared" si="16"/>
        <v>167</v>
      </c>
      <c r="K47" s="34">
        <f t="shared" si="16"/>
        <v>0</v>
      </c>
      <c r="L47" s="34">
        <f t="shared" si="16"/>
        <v>167</v>
      </c>
      <c r="M47" s="34">
        <f t="shared" si="16"/>
        <v>0</v>
      </c>
      <c r="N47" s="34">
        <f t="shared" si="16"/>
        <v>167</v>
      </c>
      <c r="O47" s="34">
        <f t="shared" si="16"/>
        <v>0</v>
      </c>
      <c r="P47" s="34">
        <f t="shared" si="16"/>
        <v>167</v>
      </c>
      <c r="Q47" s="34">
        <f t="shared" si="16"/>
        <v>0</v>
      </c>
      <c r="R47" s="34">
        <f t="shared" si="16"/>
        <v>167</v>
      </c>
      <c r="S47" s="34">
        <f t="shared" si="16"/>
        <v>0</v>
      </c>
      <c r="T47" s="34">
        <f t="shared" si="16"/>
        <v>167</v>
      </c>
      <c r="U47" s="34">
        <f t="shared" si="16"/>
        <v>0</v>
      </c>
      <c r="V47" s="34">
        <f t="shared" si="16"/>
        <v>167</v>
      </c>
      <c r="X47" s="34">
        <f>SUM(X44:X46)</f>
        <v>103</v>
      </c>
    </row>
    <row r="48" spans="1:27">
      <c r="D48" s="34" t="s">
        <v>38</v>
      </c>
      <c r="F48" s="34" t="s">
        <v>39</v>
      </c>
      <c r="H48" s="34" t="s">
        <v>40</v>
      </c>
      <c r="J48" s="34" t="s">
        <v>41</v>
      </c>
      <c r="L48" s="34" t="s">
        <v>42</v>
      </c>
      <c r="N48" s="34" t="s">
        <v>7</v>
      </c>
      <c r="P48" s="34" t="s">
        <v>43</v>
      </c>
      <c r="R48" s="34" t="s">
        <v>44</v>
      </c>
      <c r="T48" s="34" t="s">
        <v>45</v>
      </c>
      <c r="V48" s="34" t="s">
        <v>46</v>
      </c>
    </row>
  </sheetData>
  <mergeCells count="48">
    <mergeCell ref="A41:B41"/>
    <mergeCell ref="AA41:AA43"/>
    <mergeCell ref="A42:B42"/>
    <mergeCell ref="A43:B43"/>
    <mergeCell ref="A35:B35"/>
    <mergeCell ref="AA35:AA37"/>
    <mergeCell ref="A36:B36"/>
    <mergeCell ref="A37:B37"/>
    <mergeCell ref="A38:B38"/>
    <mergeCell ref="AA38:AA40"/>
    <mergeCell ref="A39:B39"/>
    <mergeCell ref="A40:B40"/>
    <mergeCell ref="A32:B32"/>
    <mergeCell ref="AA32:AA34"/>
    <mergeCell ref="A33:B33"/>
    <mergeCell ref="A34:B34"/>
    <mergeCell ref="A25:C25"/>
    <mergeCell ref="A26:B26"/>
    <mergeCell ref="A27:B27"/>
    <mergeCell ref="A28:B28"/>
    <mergeCell ref="AA26:AA28"/>
    <mergeCell ref="A29:B29"/>
    <mergeCell ref="AA29:AA31"/>
    <mergeCell ref="A30:B30"/>
    <mergeCell ref="A31:B31"/>
    <mergeCell ref="A1:AA1"/>
    <mergeCell ref="A2:AA2"/>
    <mergeCell ref="A3:AA3"/>
    <mergeCell ref="A4:A6"/>
    <mergeCell ref="D4:W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A5:AA6"/>
    <mergeCell ref="A14:C14"/>
    <mergeCell ref="A15:B15"/>
    <mergeCell ref="A16:B16"/>
    <mergeCell ref="A17:B17"/>
    <mergeCell ref="Z5:Z6"/>
    <mergeCell ref="X5:Y5"/>
  </mergeCells>
  <pageMargins left="0.49" right="0.2" top="0.51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D42"/>
  <sheetViews>
    <sheetView topLeftCell="A37" workbookViewId="0">
      <selection activeCell="I55" sqref="I55"/>
    </sheetView>
  </sheetViews>
  <sheetFormatPr defaultColWidth="9.125" defaultRowHeight="21"/>
  <cols>
    <col min="1" max="1" width="7" style="2" customWidth="1"/>
    <col min="2" max="25" width="4.125" style="2" customWidth="1"/>
    <col min="26" max="26" width="3.375" style="2" customWidth="1"/>
    <col min="27" max="27" width="3.625" style="2" customWidth="1"/>
    <col min="28" max="28" width="3.75" style="2" customWidth="1"/>
    <col min="29" max="30" width="3.625" style="2" customWidth="1"/>
    <col min="31" max="31" width="3.375" style="2" customWidth="1"/>
    <col min="32" max="32" width="3.625" style="2" customWidth="1"/>
    <col min="33" max="33" width="4.125" style="2" customWidth="1"/>
    <col min="34" max="34" width="9.25" style="2" bestFit="1" customWidth="1"/>
    <col min="35" max="16384" width="9.125" style="2"/>
  </cols>
  <sheetData>
    <row r="1" spans="1:38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</row>
    <row r="2" spans="1:38" ht="22.5" customHeight="1">
      <c r="A2" s="127" t="s">
        <v>79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</row>
    <row r="3" spans="1:38" ht="2.25" hidden="1" customHeight="1"/>
    <row r="4" spans="1:38">
      <c r="A4" s="4"/>
      <c r="B4" s="124" t="s">
        <v>52</v>
      </c>
      <c r="C4" s="125"/>
      <c r="D4" s="125"/>
      <c r="E4" s="125"/>
      <c r="F4" s="125"/>
      <c r="G4" s="125"/>
      <c r="H4" s="125"/>
      <c r="I4" s="126"/>
      <c r="J4" s="124" t="s">
        <v>53</v>
      </c>
      <c r="K4" s="125"/>
      <c r="L4" s="125"/>
      <c r="M4" s="125"/>
      <c r="N4" s="125"/>
      <c r="O4" s="125"/>
      <c r="P4" s="125"/>
      <c r="Q4" s="126"/>
      <c r="R4" s="124" t="s">
        <v>54</v>
      </c>
      <c r="S4" s="125"/>
      <c r="T4" s="125"/>
      <c r="U4" s="125"/>
      <c r="V4" s="125"/>
      <c r="W4" s="125"/>
      <c r="X4" s="125"/>
      <c r="Y4" s="126"/>
      <c r="Z4" s="128" t="s">
        <v>55</v>
      </c>
      <c r="AA4" s="129"/>
      <c r="AB4" s="129"/>
      <c r="AC4" s="129"/>
      <c r="AD4" s="129"/>
      <c r="AE4" s="129"/>
      <c r="AF4" s="129"/>
      <c r="AG4" s="130"/>
    </row>
    <row r="5" spans="1:38">
      <c r="A5" s="26" t="s">
        <v>48</v>
      </c>
      <c r="B5" s="131" t="s">
        <v>50</v>
      </c>
      <c r="C5" s="132"/>
      <c r="D5" s="132"/>
      <c r="E5" s="132"/>
      <c r="F5" s="132"/>
      <c r="G5" s="132"/>
      <c r="H5" s="132"/>
      <c r="I5" s="133"/>
      <c r="J5" s="131" t="s">
        <v>50</v>
      </c>
      <c r="K5" s="132"/>
      <c r="L5" s="132"/>
      <c r="M5" s="132"/>
      <c r="N5" s="132"/>
      <c r="O5" s="132"/>
      <c r="P5" s="132"/>
      <c r="Q5" s="133"/>
      <c r="R5" s="131" t="s">
        <v>50</v>
      </c>
      <c r="S5" s="132"/>
      <c r="T5" s="132"/>
      <c r="U5" s="132"/>
      <c r="V5" s="132"/>
      <c r="W5" s="132"/>
      <c r="X5" s="132"/>
      <c r="Y5" s="133"/>
      <c r="Z5" s="131" t="s">
        <v>50</v>
      </c>
      <c r="AA5" s="132"/>
      <c r="AB5" s="132"/>
      <c r="AC5" s="132"/>
      <c r="AD5" s="132"/>
      <c r="AE5" s="132"/>
      <c r="AF5" s="132"/>
      <c r="AG5" s="133"/>
    </row>
    <row r="6" spans="1:38">
      <c r="A6" s="26" t="s">
        <v>49</v>
      </c>
      <c r="B6" s="134" t="s">
        <v>51</v>
      </c>
      <c r="C6" s="135"/>
      <c r="D6" s="135"/>
      <c r="E6" s="135"/>
      <c r="F6" s="135"/>
      <c r="G6" s="135"/>
      <c r="H6" s="135"/>
      <c r="I6" s="136"/>
      <c r="J6" s="134" t="s">
        <v>51</v>
      </c>
      <c r="K6" s="135"/>
      <c r="L6" s="135"/>
      <c r="M6" s="135"/>
      <c r="N6" s="135"/>
      <c r="O6" s="135"/>
      <c r="P6" s="135"/>
      <c r="Q6" s="136"/>
      <c r="R6" s="134" t="s">
        <v>51</v>
      </c>
      <c r="S6" s="135"/>
      <c r="T6" s="135"/>
      <c r="U6" s="135"/>
      <c r="V6" s="135"/>
      <c r="W6" s="135"/>
      <c r="X6" s="135"/>
      <c r="Y6" s="136"/>
      <c r="Z6" s="134" t="s">
        <v>51</v>
      </c>
      <c r="AA6" s="135"/>
      <c r="AB6" s="135"/>
      <c r="AC6" s="135"/>
      <c r="AD6" s="135"/>
      <c r="AE6" s="135"/>
      <c r="AF6" s="135"/>
      <c r="AG6" s="136"/>
    </row>
    <row r="7" spans="1:38">
      <c r="A7" s="27"/>
      <c r="B7" s="6">
        <v>0</v>
      </c>
      <c r="C7" s="6">
        <v>1</v>
      </c>
      <c r="D7" s="6">
        <v>1.5</v>
      </c>
      <c r="E7" s="6">
        <v>2</v>
      </c>
      <c r="F7" s="6">
        <v>2.5</v>
      </c>
      <c r="G7" s="6">
        <v>3</v>
      </c>
      <c r="H7" s="6">
        <v>3.5</v>
      </c>
      <c r="I7" s="6">
        <v>4</v>
      </c>
      <c r="J7" s="6">
        <v>0</v>
      </c>
      <c r="K7" s="6">
        <v>1</v>
      </c>
      <c r="L7" s="6">
        <v>1.5</v>
      </c>
      <c r="M7" s="6">
        <v>2</v>
      </c>
      <c r="N7" s="6">
        <v>2.5</v>
      </c>
      <c r="O7" s="6">
        <v>3</v>
      </c>
      <c r="P7" s="6">
        <v>3.5</v>
      </c>
      <c r="Q7" s="6">
        <v>4</v>
      </c>
      <c r="R7" s="6">
        <v>0</v>
      </c>
      <c r="S7" s="6">
        <v>1</v>
      </c>
      <c r="T7" s="6">
        <v>1.5</v>
      </c>
      <c r="U7" s="6">
        <v>2</v>
      </c>
      <c r="V7" s="6">
        <v>2.5</v>
      </c>
      <c r="W7" s="6">
        <v>3</v>
      </c>
      <c r="X7" s="6">
        <v>3.5</v>
      </c>
      <c r="Y7" s="6">
        <v>4</v>
      </c>
      <c r="Z7" s="6">
        <v>0</v>
      </c>
      <c r="AA7" s="6">
        <v>1</v>
      </c>
      <c r="AB7" s="6">
        <v>1.5</v>
      </c>
      <c r="AC7" s="6">
        <v>2</v>
      </c>
      <c r="AD7" s="6">
        <v>2.5</v>
      </c>
      <c r="AE7" s="6">
        <v>3</v>
      </c>
      <c r="AF7" s="6">
        <v>3.5</v>
      </c>
      <c r="AG7" s="6">
        <v>4</v>
      </c>
    </row>
    <row r="8" spans="1:38">
      <c r="A8" s="6" t="s">
        <v>24</v>
      </c>
      <c r="B8" s="14">
        <v>0</v>
      </c>
      <c r="C8" s="14">
        <v>1</v>
      </c>
      <c r="D8" s="14">
        <v>0</v>
      </c>
      <c r="E8" s="14">
        <v>0</v>
      </c>
      <c r="F8" s="14">
        <v>1</v>
      </c>
      <c r="G8" s="14">
        <v>2</v>
      </c>
      <c r="H8" s="14">
        <v>1</v>
      </c>
      <c r="I8" s="14">
        <v>13</v>
      </c>
      <c r="J8" s="14">
        <v>0</v>
      </c>
      <c r="K8" s="14">
        <v>1</v>
      </c>
      <c r="L8" s="14">
        <v>0</v>
      </c>
      <c r="M8" s="14">
        <v>1</v>
      </c>
      <c r="N8" s="14">
        <v>3</v>
      </c>
      <c r="O8" s="14">
        <v>1</v>
      </c>
      <c r="P8" s="14">
        <v>3</v>
      </c>
      <c r="Q8" s="14">
        <v>9</v>
      </c>
      <c r="R8" s="14">
        <v>0</v>
      </c>
      <c r="S8" s="14">
        <v>0</v>
      </c>
      <c r="T8" s="14">
        <v>1</v>
      </c>
      <c r="U8" s="14">
        <v>0</v>
      </c>
      <c r="V8" s="14">
        <v>0</v>
      </c>
      <c r="W8" s="14">
        <v>1</v>
      </c>
      <c r="X8" s="14">
        <v>5</v>
      </c>
      <c r="Y8" s="14">
        <v>11</v>
      </c>
      <c r="Z8" s="14">
        <v>0</v>
      </c>
      <c r="AA8" s="14">
        <v>1</v>
      </c>
      <c r="AB8" s="14">
        <v>0</v>
      </c>
      <c r="AC8" s="14">
        <v>1</v>
      </c>
      <c r="AD8" s="14">
        <v>1</v>
      </c>
      <c r="AE8" s="14">
        <v>2</v>
      </c>
      <c r="AF8" s="14">
        <v>4</v>
      </c>
      <c r="AG8" s="14">
        <v>9</v>
      </c>
      <c r="AI8" s="2">
        <f t="shared" ref="AI8:AI12" si="0">SUM(B8:I8)</f>
        <v>18</v>
      </c>
      <c r="AJ8" s="2">
        <f t="shared" ref="AJ8:AJ12" si="1">SUM(J8:Q8)</f>
        <v>18</v>
      </c>
      <c r="AK8" s="2">
        <f t="shared" ref="AK8:AK13" si="2">SUM(R8:Y8)</f>
        <v>18</v>
      </c>
      <c r="AL8" s="2">
        <f t="shared" ref="AL8:AL13" si="3">SUM(Z8:AG8)</f>
        <v>18</v>
      </c>
    </row>
    <row r="9" spans="1:38">
      <c r="A9" s="6" t="s">
        <v>26</v>
      </c>
      <c r="B9" s="6">
        <v>0</v>
      </c>
      <c r="C9" s="6">
        <v>0</v>
      </c>
      <c r="D9" s="6">
        <v>1</v>
      </c>
      <c r="E9" s="6">
        <v>1</v>
      </c>
      <c r="F9" s="6">
        <v>3</v>
      </c>
      <c r="G9" s="6">
        <v>2</v>
      </c>
      <c r="H9" s="6">
        <v>4</v>
      </c>
      <c r="I9" s="6">
        <v>10</v>
      </c>
      <c r="J9" s="6">
        <v>0</v>
      </c>
      <c r="K9" s="6">
        <v>2</v>
      </c>
      <c r="L9" s="6">
        <v>2</v>
      </c>
      <c r="M9" s="6">
        <v>1</v>
      </c>
      <c r="N9" s="6">
        <v>2</v>
      </c>
      <c r="O9" s="6">
        <v>2</v>
      </c>
      <c r="P9" s="6">
        <v>7</v>
      </c>
      <c r="Q9" s="6">
        <v>5</v>
      </c>
      <c r="R9" s="6">
        <v>0</v>
      </c>
      <c r="S9" s="6">
        <v>0</v>
      </c>
      <c r="T9" s="6">
        <v>0</v>
      </c>
      <c r="U9" s="6">
        <v>2</v>
      </c>
      <c r="V9" s="6">
        <v>2</v>
      </c>
      <c r="W9" s="6">
        <v>0</v>
      </c>
      <c r="X9" s="6">
        <v>2</v>
      </c>
      <c r="Y9" s="6">
        <v>15</v>
      </c>
      <c r="Z9" s="6">
        <v>0</v>
      </c>
      <c r="AA9" s="6">
        <v>0</v>
      </c>
      <c r="AB9" s="6">
        <v>0</v>
      </c>
      <c r="AC9" s="6">
        <v>3</v>
      </c>
      <c r="AD9" s="6">
        <v>2</v>
      </c>
      <c r="AE9" s="6">
        <v>2</v>
      </c>
      <c r="AF9" s="6">
        <v>3</v>
      </c>
      <c r="AG9" s="6">
        <v>11</v>
      </c>
      <c r="AI9" s="2">
        <f t="shared" si="0"/>
        <v>21</v>
      </c>
      <c r="AJ9" s="2">
        <f t="shared" si="1"/>
        <v>21</v>
      </c>
      <c r="AK9" s="2">
        <f t="shared" si="2"/>
        <v>21</v>
      </c>
      <c r="AL9" s="2">
        <f t="shared" si="3"/>
        <v>21</v>
      </c>
    </row>
    <row r="10" spans="1:38">
      <c r="A10" s="6" t="s">
        <v>25</v>
      </c>
      <c r="B10" s="6">
        <v>0</v>
      </c>
      <c r="C10" s="6">
        <v>0</v>
      </c>
      <c r="D10" s="6">
        <v>1</v>
      </c>
      <c r="E10" s="6">
        <v>1</v>
      </c>
      <c r="F10" s="6">
        <v>2</v>
      </c>
      <c r="G10" s="6">
        <v>4</v>
      </c>
      <c r="H10" s="6">
        <v>3</v>
      </c>
      <c r="I10" s="6">
        <v>14</v>
      </c>
      <c r="J10" s="6">
        <v>0</v>
      </c>
      <c r="K10" s="6">
        <v>0</v>
      </c>
      <c r="L10" s="6">
        <v>2</v>
      </c>
      <c r="M10" s="6">
        <v>1</v>
      </c>
      <c r="N10" s="6">
        <v>2</v>
      </c>
      <c r="O10" s="6">
        <v>4</v>
      </c>
      <c r="P10" s="6">
        <v>5</v>
      </c>
      <c r="Q10" s="6">
        <v>11</v>
      </c>
      <c r="R10" s="6">
        <v>0</v>
      </c>
      <c r="S10" s="6">
        <v>0</v>
      </c>
      <c r="T10" s="6">
        <v>1</v>
      </c>
      <c r="U10" s="6">
        <v>0</v>
      </c>
      <c r="V10" s="6">
        <v>1</v>
      </c>
      <c r="W10" s="6">
        <v>2</v>
      </c>
      <c r="X10" s="6">
        <v>4</v>
      </c>
      <c r="Y10" s="6">
        <v>17</v>
      </c>
      <c r="Z10" s="6">
        <v>0</v>
      </c>
      <c r="AA10" s="6">
        <v>2</v>
      </c>
      <c r="AB10" s="6">
        <v>0</v>
      </c>
      <c r="AC10" s="6">
        <v>1</v>
      </c>
      <c r="AD10" s="6">
        <v>0</v>
      </c>
      <c r="AE10" s="6">
        <v>3</v>
      </c>
      <c r="AF10" s="6">
        <v>2</v>
      </c>
      <c r="AG10" s="6">
        <v>17</v>
      </c>
      <c r="AI10" s="2">
        <f t="shared" si="0"/>
        <v>25</v>
      </c>
      <c r="AJ10" s="2">
        <f t="shared" si="1"/>
        <v>25</v>
      </c>
      <c r="AK10" s="2">
        <f t="shared" si="2"/>
        <v>25</v>
      </c>
      <c r="AL10" s="2">
        <f t="shared" si="3"/>
        <v>25</v>
      </c>
    </row>
    <row r="11" spans="1:38">
      <c r="A11" s="6" t="s">
        <v>27</v>
      </c>
      <c r="B11" s="28">
        <v>0</v>
      </c>
      <c r="C11" s="28">
        <v>3</v>
      </c>
      <c r="D11" s="28">
        <v>0</v>
      </c>
      <c r="E11" s="28">
        <v>3</v>
      </c>
      <c r="F11" s="28">
        <v>2</v>
      </c>
      <c r="G11" s="28">
        <v>7</v>
      </c>
      <c r="H11" s="28">
        <v>7</v>
      </c>
      <c r="I11" s="28">
        <v>6</v>
      </c>
      <c r="J11" s="28">
        <v>0</v>
      </c>
      <c r="K11" s="28">
        <v>0</v>
      </c>
      <c r="L11" s="28">
        <v>1</v>
      </c>
      <c r="M11" s="28">
        <v>1</v>
      </c>
      <c r="N11" s="28">
        <v>2</v>
      </c>
      <c r="O11" s="28">
        <v>0</v>
      </c>
      <c r="P11" s="28">
        <v>3</v>
      </c>
      <c r="Q11" s="28">
        <v>21</v>
      </c>
      <c r="R11" s="28">
        <v>0</v>
      </c>
      <c r="S11" s="28">
        <v>1</v>
      </c>
      <c r="T11" s="28">
        <v>2</v>
      </c>
      <c r="U11" s="28">
        <v>2</v>
      </c>
      <c r="V11" s="28">
        <v>5</v>
      </c>
      <c r="W11" s="28">
        <v>3</v>
      </c>
      <c r="X11" s="28">
        <v>4</v>
      </c>
      <c r="Y11" s="28">
        <v>11</v>
      </c>
      <c r="Z11" s="28">
        <v>0</v>
      </c>
      <c r="AA11" s="28">
        <v>0</v>
      </c>
      <c r="AB11" s="28">
        <v>3</v>
      </c>
      <c r="AC11" s="28">
        <v>2</v>
      </c>
      <c r="AD11" s="28">
        <v>2</v>
      </c>
      <c r="AE11" s="28">
        <v>10</v>
      </c>
      <c r="AF11" s="28">
        <v>5</v>
      </c>
      <c r="AG11" s="28">
        <v>6</v>
      </c>
      <c r="AI11" s="2">
        <f t="shared" si="0"/>
        <v>28</v>
      </c>
      <c r="AJ11" s="2">
        <f t="shared" si="1"/>
        <v>28</v>
      </c>
      <c r="AK11" s="2">
        <f t="shared" si="2"/>
        <v>28</v>
      </c>
      <c r="AL11" s="2">
        <f t="shared" si="3"/>
        <v>28</v>
      </c>
    </row>
    <row r="12" spans="1:38">
      <c r="A12" s="6" t="s">
        <v>28</v>
      </c>
      <c r="B12" s="6">
        <v>0</v>
      </c>
      <c r="C12" s="29">
        <v>2</v>
      </c>
      <c r="D12" s="29">
        <v>1</v>
      </c>
      <c r="E12" s="29">
        <v>2</v>
      </c>
      <c r="F12" s="29">
        <v>5</v>
      </c>
      <c r="G12" s="29">
        <v>4</v>
      </c>
      <c r="H12" s="29">
        <v>5</v>
      </c>
      <c r="I12" s="29">
        <v>6</v>
      </c>
      <c r="J12" s="6">
        <v>0</v>
      </c>
      <c r="K12" s="29">
        <v>0</v>
      </c>
      <c r="L12" s="29">
        <v>5</v>
      </c>
      <c r="M12" s="29">
        <v>4</v>
      </c>
      <c r="N12" s="29">
        <v>2</v>
      </c>
      <c r="O12" s="29">
        <v>7</v>
      </c>
      <c r="P12" s="29">
        <v>3</v>
      </c>
      <c r="Q12" s="29">
        <v>4</v>
      </c>
      <c r="R12" s="6">
        <v>0</v>
      </c>
      <c r="S12" s="29">
        <v>0</v>
      </c>
      <c r="T12" s="29">
        <v>1</v>
      </c>
      <c r="U12" s="29">
        <v>3</v>
      </c>
      <c r="V12" s="29">
        <v>6</v>
      </c>
      <c r="W12" s="29">
        <v>4</v>
      </c>
      <c r="X12" s="29">
        <v>7</v>
      </c>
      <c r="Y12" s="29">
        <v>4</v>
      </c>
      <c r="Z12" s="6">
        <v>0</v>
      </c>
      <c r="AA12" s="29">
        <v>0</v>
      </c>
      <c r="AB12" s="29">
        <v>0</v>
      </c>
      <c r="AC12" s="29">
        <v>3</v>
      </c>
      <c r="AD12" s="29">
        <v>5</v>
      </c>
      <c r="AE12" s="29">
        <v>4</v>
      </c>
      <c r="AF12" s="29">
        <v>5</v>
      </c>
      <c r="AG12" s="29">
        <v>8</v>
      </c>
      <c r="AI12" s="2">
        <f t="shared" si="0"/>
        <v>25</v>
      </c>
      <c r="AJ12" s="2">
        <f t="shared" si="1"/>
        <v>25</v>
      </c>
      <c r="AK12" s="2">
        <f t="shared" si="2"/>
        <v>25</v>
      </c>
      <c r="AL12" s="2">
        <f t="shared" si="3"/>
        <v>25</v>
      </c>
    </row>
    <row r="13" spans="1:38">
      <c r="A13" s="6" t="s">
        <v>29</v>
      </c>
      <c r="B13" s="29">
        <v>0</v>
      </c>
      <c r="C13" s="29">
        <v>0</v>
      </c>
      <c r="D13" s="2">
        <v>0</v>
      </c>
      <c r="E13" s="29">
        <v>7</v>
      </c>
      <c r="F13" s="29">
        <v>12</v>
      </c>
      <c r="G13" s="29">
        <v>10</v>
      </c>
      <c r="H13" s="29">
        <v>9</v>
      </c>
      <c r="I13" s="29">
        <v>12</v>
      </c>
      <c r="J13" s="29">
        <v>0</v>
      </c>
      <c r="K13" s="29">
        <v>10</v>
      </c>
      <c r="L13" s="29">
        <v>10</v>
      </c>
      <c r="M13" s="29">
        <v>6</v>
      </c>
      <c r="N13" s="29">
        <v>6</v>
      </c>
      <c r="O13" s="29">
        <v>7</v>
      </c>
      <c r="P13" s="29">
        <v>5</v>
      </c>
      <c r="Q13" s="29">
        <v>6</v>
      </c>
      <c r="R13" s="29">
        <v>0</v>
      </c>
      <c r="S13" s="29">
        <v>1</v>
      </c>
      <c r="T13" s="29">
        <v>6</v>
      </c>
      <c r="U13" s="29">
        <v>8</v>
      </c>
      <c r="V13" s="29">
        <v>7</v>
      </c>
      <c r="W13" s="29">
        <v>8</v>
      </c>
      <c r="X13" s="29">
        <v>8</v>
      </c>
      <c r="Y13" s="29">
        <v>12</v>
      </c>
      <c r="Z13" s="29">
        <v>0</v>
      </c>
      <c r="AA13" s="29">
        <v>0</v>
      </c>
      <c r="AB13" s="29">
        <v>2</v>
      </c>
      <c r="AC13" s="29">
        <v>5</v>
      </c>
      <c r="AD13" s="29">
        <v>9</v>
      </c>
      <c r="AE13" s="29">
        <v>15</v>
      </c>
      <c r="AF13" s="29">
        <v>8</v>
      </c>
      <c r="AG13" s="29">
        <v>11</v>
      </c>
      <c r="AI13" s="2">
        <f>SUM(B13:J13)</f>
        <v>50</v>
      </c>
      <c r="AJ13" s="2">
        <f>SUM(K13:Q13)</f>
        <v>50</v>
      </c>
      <c r="AK13" s="2">
        <f t="shared" si="2"/>
        <v>50</v>
      </c>
      <c r="AL13" s="2">
        <f t="shared" si="3"/>
        <v>50</v>
      </c>
    </row>
    <row r="14" spans="1:38">
      <c r="A14" s="28" t="s">
        <v>14</v>
      </c>
      <c r="B14" s="28">
        <f>SUM(B8:B13)</f>
        <v>0</v>
      </c>
      <c r="C14" s="28">
        <f t="shared" ref="C14:Y14" si="4">SUM(C8:C13)</f>
        <v>6</v>
      </c>
      <c r="D14" s="28">
        <f t="shared" si="4"/>
        <v>3</v>
      </c>
      <c r="E14" s="28">
        <f t="shared" si="4"/>
        <v>14</v>
      </c>
      <c r="F14" s="28">
        <f t="shared" si="4"/>
        <v>25</v>
      </c>
      <c r="G14" s="28">
        <f t="shared" si="4"/>
        <v>29</v>
      </c>
      <c r="H14" s="28">
        <f t="shared" si="4"/>
        <v>29</v>
      </c>
      <c r="I14" s="28">
        <f>SUM(I8:I13)</f>
        <v>61</v>
      </c>
      <c r="J14" s="28">
        <f t="shared" si="4"/>
        <v>0</v>
      </c>
      <c r="K14" s="28">
        <f t="shared" si="4"/>
        <v>13</v>
      </c>
      <c r="L14" s="28">
        <f t="shared" si="4"/>
        <v>20</v>
      </c>
      <c r="M14" s="28">
        <f t="shared" si="4"/>
        <v>14</v>
      </c>
      <c r="N14" s="28">
        <f t="shared" si="4"/>
        <v>17</v>
      </c>
      <c r="O14" s="28">
        <f t="shared" si="4"/>
        <v>21</v>
      </c>
      <c r="P14" s="28">
        <f t="shared" si="4"/>
        <v>26</v>
      </c>
      <c r="Q14" s="28">
        <f>SUM(Q8:Q13)</f>
        <v>56</v>
      </c>
      <c r="R14" s="28">
        <f t="shared" si="4"/>
        <v>0</v>
      </c>
      <c r="S14" s="28">
        <f t="shared" si="4"/>
        <v>2</v>
      </c>
      <c r="T14" s="28">
        <f t="shared" si="4"/>
        <v>11</v>
      </c>
      <c r="U14" s="28">
        <f t="shared" si="4"/>
        <v>15</v>
      </c>
      <c r="V14" s="28">
        <f t="shared" si="4"/>
        <v>21</v>
      </c>
      <c r="W14" s="28">
        <f t="shared" si="4"/>
        <v>18</v>
      </c>
      <c r="X14" s="28">
        <f t="shared" si="4"/>
        <v>30</v>
      </c>
      <c r="Y14" s="28">
        <f t="shared" si="4"/>
        <v>70</v>
      </c>
      <c r="Z14" s="28">
        <f>SUM(Z8:Z13)</f>
        <v>0</v>
      </c>
      <c r="AA14" s="28">
        <f t="shared" ref="AA14:AG14" si="5">SUM(AA8:AA13)</f>
        <v>3</v>
      </c>
      <c r="AB14" s="28">
        <f t="shared" si="5"/>
        <v>5</v>
      </c>
      <c r="AC14" s="28">
        <f t="shared" si="5"/>
        <v>15</v>
      </c>
      <c r="AD14" s="28">
        <f t="shared" si="5"/>
        <v>19</v>
      </c>
      <c r="AE14" s="28">
        <f t="shared" si="5"/>
        <v>36</v>
      </c>
      <c r="AF14" s="28">
        <f t="shared" si="5"/>
        <v>27</v>
      </c>
      <c r="AG14" s="28">
        <f t="shared" si="5"/>
        <v>62</v>
      </c>
      <c r="AH14" s="30"/>
    </row>
    <row r="15" spans="1:3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0"/>
    </row>
    <row r="16" spans="1:38" ht="30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0"/>
    </row>
    <row r="17" spans="1:38 16384:16384">
      <c r="A17" s="4"/>
      <c r="B17" s="124" t="s">
        <v>58</v>
      </c>
      <c r="C17" s="125"/>
      <c r="D17" s="125"/>
      <c r="E17" s="125"/>
      <c r="F17" s="125"/>
      <c r="G17" s="125"/>
      <c r="H17" s="125"/>
      <c r="I17" s="126"/>
      <c r="J17" s="124" t="s">
        <v>56</v>
      </c>
      <c r="K17" s="125"/>
      <c r="L17" s="125"/>
      <c r="M17" s="125"/>
      <c r="N17" s="125"/>
      <c r="O17" s="125"/>
      <c r="P17" s="125"/>
      <c r="Q17" s="126"/>
      <c r="R17" s="124" t="s">
        <v>57</v>
      </c>
      <c r="S17" s="125"/>
      <c r="T17" s="125"/>
      <c r="U17" s="125"/>
      <c r="V17" s="125"/>
      <c r="W17" s="125"/>
      <c r="X17" s="125"/>
      <c r="Y17" s="126"/>
      <c r="Z17" s="124" t="s">
        <v>68</v>
      </c>
      <c r="AA17" s="125"/>
      <c r="AB17" s="125"/>
      <c r="AC17" s="125"/>
      <c r="AD17" s="125"/>
      <c r="AE17" s="125"/>
      <c r="AF17" s="125"/>
      <c r="AG17" s="126"/>
      <c r="AH17" s="30"/>
    </row>
    <row r="18" spans="1:38 16384:16384">
      <c r="A18" s="26" t="s">
        <v>48</v>
      </c>
      <c r="B18" s="131" t="s">
        <v>50</v>
      </c>
      <c r="C18" s="132"/>
      <c r="D18" s="132"/>
      <c r="E18" s="132"/>
      <c r="F18" s="132"/>
      <c r="G18" s="132"/>
      <c r="H18" s="132"/>
      <c r="I18" s="133"/>
      <c r="J18" s="131" t="s">
        <v>50</v>
      </c>
      <c r="K18" s="132"/>
      <c r="L18" s="132"/>
      <c r="M18" s="132"/>
      <c r="N18" s="132"/>
      <c r="O18" s="132"/>
      <c r="P18" s="132"/>
      <c r="Q18" s="133"/>
      <c r="R18" s="131" t="s">
        <v>50</v>
      </c>
      <c r="S18" s="132"/>
      <c r="T18" s="132"/>
      <c r="U18" s="132"/>
      <c r="V18" s="132"/>
      <c r="W18" s="132"/>
      <c r="X18" s="132"/>
      <c r="Y18" s="133"/>
      <c r="Z18" s="131" t="s">
        <v>50</v>
      </c>
      <c r="AA18" s="132"/>
      <c r="AB18" s="132"/>
      <c r="AC18" s="132"/>
      <c r="AD18" s="132"/>
      <c r="AE18" s="132"/>
      <c r="AF18" s="132"/>
      <c r="AG18" s="133"/>
      <c r="AH18" s="30"/>
    </row>
    <row r="19" spans="1:38 16384:16384">
      <c r="A19" s="26" t="s">
        <v>49</v>
      </c>
      <c r="B19" s="134" t="s">
        <v>51</v>
      </c>
      <c r="C19" s="135"/>
      <c r="D19" s="135"/>
      <c r="E19" s="135"/>
      <c r="F19" s="135"/>
      <c r="G19" s="135"/>
      <c r="H19" s="135"/>
      <c r="I19" s="136"/>
      <c r="J19" s="134" t="s">
        <v>51</v>
      </c>
      <c r="K19" s="135"/>
      <c r="L19" s="135"/>
      <c r="M19" s="135"/>
      <c r="N19" s="135"/>
      <c r="O19" s="135"/>
      <c r="P19" s="135"/>
      <c r="Q19" s="136"/>
      <c r="R19" s="134" t="s">
        <v>51</v>
      </c>
      <c r="S19" s="135"/>
      <c r="T19" s="135"/>
      <c r="U19" s="135"/>
      <c r="V19" s="135"/>
      <c r="W19" s="135"/>
      <c r="X19" s="135"/>
      <c r="Y19" s="136"/>
      <c r="Z19" s="134" t="s">
        <v>51</v>
      </c>
      <c r="AA19" s="135"/>
      <c r="AB19" s="135"/>
      <c r="AC19" s="135"/>
      <c r="AD19" s="135"/>
      <c r="AE19" s="135"/>
      <c r="AF19" s="135"/>
      <c r="AG19" s="136"/>
      <c r="AH19" s="30"/>
    </row>
    <row r="20" spans="1:38 16384:16384">
      <c r="A20" s="27"/>
      <c r="B20" s="6">
        <v>0</v>
      </c>
      <c r="C20" s="6">
        <v>1</v>
      </c>
      <c r="D20" s="6">
        <v>1.5</v>
      </c>
      <c r="E20" s="6">
        <v>2</v>
      </c>
      <c r="F20" s="6">
        <v>2.5</v>
      </c>
      <c r="G20" s="6">
        <v>3</v>
      </c>
      <c r="H20" s="6">
        <v>3.5</v>
      </c>
      <c r="I20" s="6">
        <v>4</v>
      </c>
      <c r="J20" s="6">
        <v>0</v>
      </c>
      <c r="K20" s="6">
        <v>1</v>
      </c>
      <c r="L20" s="6">
        <v>1.5</v>
      </c>
      <c r="M20" s="6">
        <v>2</v>
      </c>
      <c r="N20" s="6">
        <v>2.5</v>
      </c>
      <c r="O20" s="6">
        <v>3</v>
      </c>
      <c r="P20" s="6">
        <v>3.5</v>
      </c>
      <c r="Q20" s="6">
        <v>4</v>
      </c>
      <c r="R20" s="6">
        <v>0</v>
      </c>
      <c r="S20" s="6">
        <v>1</v>
      </c>
      <c r="T20" s="6">
        <v>1.5</v>
      </c>
      <c r="U20" s="6">
        <v>2</v>
      </c>
      <c r="V20" s="6">
        <v>2.5</v>
      </c>
      <c r="W20" s="6">
        <v>3</v>
      </c>
      <c r="X20" s="6">
        <v>3.5</v>
      </c>
      <c r="Y20" s="6">
        <v>4</v>
      </c>
      <c r="Z20" s="6">
        <v>0</v>
      </c>
      <c r="AA20" s="6">
        <v>1</v>
      </c>
      <c r="AB20" s="6">
        <v>1.5</v>
      </c>
      <c r="AC20" s="6">
        <v>2</v>
      </c>
      <c r="AD20" s="6">
        <v>2.5</v>
      </c>
      <c r="AE20" s="6">
        <v>3</v>
      </c>
      <c r="AF20" s="6">
        <v>3.5</v>
      </c>
      <c r="AG20" s="6">
        <v>4</v>
      </c>
      <c r="AH20" s="30"/>
    </row>
    <row r="21" spans="1:38 16384:16384">
      <c r="A21" s="6" t="s">
        <v>24</v>
      </c>
      <c r="B21" s="14">
        <v>0</v>
      </c>
      <c r="C21" s="14">
        <v>1</v>
      </c>
      <c r="D21" s="14">
        <v>0</v>
      </c>
      <c r="E21" s="14">
        <v>1</v>
      </c>
      <c r="F21" s="14">
        <v>2</v>
      </c>
      <c r="G21" s="14">
        <v>1</v>
      </c>
      <c r="H21" s="14">
        <v>5</v>
      </c>
      <c r="I21" s="14">
        <v>8</v>
      </c>
      <c r="J21" s="14">
        <v>0</v>
      </c>
      <c r="K21" s="14">
        <v>1</v>
      </c>
      <c r="L21" s="14">
        <v>0</v>
      </c>
      <c r="M21" s="14">
        <v>1</v>
      </c>
      <c r="N21" s="14">
        <v>1</v>
      </c>
      <c r="O21" s="14">
        <v>1</v>
      </c>
      <c r="P21" s="14">
        <v>5</v>
      </c>
      <c r="Q21" s="14">
        <v>9</v>
      </c>
      <c r="R21" s="14">
        <v>0</v>
      </c>
      <c r="S21" s="14">
        <v>1</v>
      </c>
      <c r="T21" s="14">
        <v>0</v>
      </c>
      <c r="U21" s="14">
        <v>0</v>
      </c>
      <c r="V21" s="14">
        <v>0</v>
      </c>
      <c r="W21" s="14">
        <v>0</v>
      </c>
      <c r="X21" s="14">
        <v>2</v>
      </c>
      <c r="Y21" s="14">
        <v>15</v>
      </c>
      <c r="Z21" s="14">
        <v>0</v>
      </c>
      <c r="AA21" s="14">
        <v>1</v>
      </c>
      <c r="AB21" s="14">
        <v>0</v>
      </c>
      <c r="AC21" s="14">
        <v>1</v>
      </c>
      <c r="AD21" s="14">
        <v>0</v>
      </c>
      <c r="AE21" s="14">
        <v>2</v>
      </c>
      <c r="AF21" s="14">
        <v>5</v>
      </c>
      <c r="AG21" s="14">
        <v>9</v>
      </c>
      <c r="AH21" s="30"/>
      <c r="AI21" s="2">
        <f>SUM(B21:I21)</f>
        <v>18</v>
      </c>
      <c r="AJ21" s="2">
        <f>SUM(J21:Q21)</f>
        <v>18</v>
      </c>
      <c r="AK21" s="2">
        <f>SUM(R21:Y21)</f>
        <v>18</v>
      </c>
      <c r="AL21" s="2">
        <f>SUM(Z21:AG21)</f>
        <v>18</v>
      </c>
      <c r="XFD21" s="2">
        <v>8</v>
      </c>
    </row>
    <row r="22" spans="1:38 16384:16384">
      <c r="A22" s="6" t="s">
        <v>26</v>
      </c>
      <c r="B22" s="6">
        <v>0</v>
      </c>
      <c r="C22" s="6">
        <v>0</v>
      </c>
      <c r="D22" s="6">
        <v>2</v>
      </c>
      <c r="E22" s="6">
        <v>1</v>
      </c>
      <c r="F22" s="6">
        <v>3</v>
      </c>
      <c r="G22" s="6">
        <v>1</v>
      </c>
      <c r="H22" s="6">
        <v>6</v>
      </c>
      <c r="I22" s="6">
        <v>8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1</v>
      </c>
      <c r="P22" s="6">
        <v>4</v>
      </c>
      <c r="Q22" s="6">
        <v>14</v>
      </c>
      <c r="R22" s="6">
        <v>0</v>
      </c>
      <c r="S22" s="6">
        <v>0</v>
      </c>
      <c r="T22" s="6">
        <v>3</v>
      </c>
      <c r="U22" s="6">
        <v>1</v>
      </c>
      <c r="V22" s="6">
        <v>0</v>
      </c>
      <c r="W22" s="6">
        <v>3</v>
      </c>
      <c r="X22" s="6">
        <v>2</v>
      </c>
      <c r="Y22" s="6">
        <v>12</v>
      </c>
      <c r="Z22" s="6">
        <v>0</v>
      </c>
      <c r="AA22" s="6">
        <v>0</v>
      </c>
      <c r="AB22" s="6">
        <v>2</v>
      </c>
      <c r="AC22" s="6">
        <v>1</v>
      </c>
      <c r="AD22" s="6">
        <v>3</v>
      </c>
      <c r="AE22" s="6">
        <v>2</v>
      </c>
      <c r="AF22" s="6">
        <v>4</v>
      </c>
      <c r="AG22" s="6">
        <v>9</v>
      </c>
      <c r="AH22" s="30"/>
      <c r="AI22" s="2">
        <f t="shared" ref="AI22:AI26" si="6">SUM(B22:I22)</f>
        <v>21</v>
      </c>
      <c r="AJ22" s="2">
        <f t="shared" ref="AJ22:AJ26" si="7">SUM(J22:Q22)</f>
        <v>21</v>
      </c>
      <c r="AK22" s="2">
        <f t="shared" ref="AK22:AK26" si="8">SUM(R22:Y22)</f>
        <v>21</v>
      </c>
      <c r="AL22" s="2">
        <f t="shared" ref="AL22:AL26" si="9">SUM(Z22:AG22)</f>
        <v>21</v>
      </c>
    </row>
    <row r="23" spans="1:38 16384:16384">
      <c r="A23" s="6" t="s">
        <v>25</v>
      </c>
      <c r="B23" s="6">
        <v>0</v>
      </c>
      <c r="C23" s="6">
        <v>2</v>
      </c>
      <c r="D23" s="6">
        <v>0</v>
      </c>
      <c r="E23" s="6">
        <v>2</v>
      </c>
      <c r="F23" s="6">
        <v>2</v>
      </c>
      <c r="G23" s="6">
        <v>1</v>
      </c>
      <c r="H23" s="6">
        <v>3</v>
      </c>
      <c r="I23" s="6">
        <v>15</v>
      </c>
      <c r="J23" s="6">
        <v>0</v>
      </c>
      <c r="K23" s="6">
        <v>0</v>
      </c>
      <c r="L23" s="6">
        <v>1</v>
      </c>
      <c r="M23" s="6">
        <v>1</v>
      </c>
      <c r="N23" s="6">
        <v>1</v>
      </c>
      <c r="O23" s="6">
        <v>2</v>
      </c>
      <c r="P23" s="6">
        <v>3</v>
      </c>
      <c r="Q23" s="6">
        <v>17</v>
      </c>
      <c r="R23" s="6">
        <v>0</v>
      </c>
      <c r="S23" s="6">
        <v>1</v>
      </c>
      <c r="T23" s="6">
        <v>0</v>
      </c>
      <c r="U23" s="6">
        <v>0</v>
      </c>
      <c r="V23" s="6">
        <v>3</v>
      </c>
      <c r="W23" s="6">
        <v>2</v>
      </c>
      <c r="X23" s="6">
        <v>2</v>
      </c>
      <c r="Y23" s="6">
        <v>17</v>
      </c>
      <c r="Z23" s="6">
        <v>0</v>
      </c>
      <c r="AA23" s="6">
        <v>2</v>
      </c>
      <c r="AB23" s="6">
        <v>0</v>
      </c>
      <c r="AC23" s="6">
        <v>0</v>
      </c>
      <c r="AD23" s="6">
        <v>2</v>
      </c>
      <c r="AE23" s="6">
        <v>2</v>
      </c>
      <c r="AF23" s="6">
        <v>4</v>
      </c>
      <c r="AG23" s="6">
        <v>15</v>
      </c>
      <c r="AH23" s="30"/>
      <c r="AI23" s="2">
        <f t="shared" si="6"/>
        <v>25</v>
      </c>
      <c r="AJ23" s="2">
        <f t="shared" si="7"/>
        <v>25</v>
      </c>
      <c r="AK23" s="2">
        <f t="shared" si="8"/>
        <v>25</v>
      </c>
      <c r="AL23" s="2">
        <f t="shared" si="9"/>
        <v>25</v>
      </c>
    </row>
    <row r="24" spans="1:38 16384:16384">
      <c r="A24" s="6" t="s">
        <v>27</v>
      </c>
      <c r="B24" s="28">
        <v>0</v>
      </c>
      <c r="C24" s="28">
        <v>1</v>
      </c>
      <c r="D24" s="28">
        <v>0</v>
      </c>
      <c r="E24" s="28">
        <v>5</v>
      </c>
      <c r="F24" s="28">
        <v>5</v>
      </c>
      <c r="G24" s="28">
        <v>5</v>
      </c>
      <c r="H24" s="28">
        <v>6</v>
      </c>
      <c r="I24" s="28">
        <v>6</v>
      </c>
      <c r="J24" s="28">
        <v>0</v>
      </c>
      <c r="K24" s="28">
        <v>0</v>
      </c>
      <c r="L24" s="28">
        <v>1</v>
      </c>
      <c r="M24" s="28">
        <v>0</v>
      </c>
      <c r="N24" s="28">
        <v>1</v>
      </c>
      <c r="O24" s="28">
        <v>1</v>
      </c>
      <c r="P24" s="28">
        <v>4</v>
      </c>
      <c r="Q24" s="28">
        <v>21</v>
      </c>
      <c r="R24" s="28">
        <v>0</v>
      </c>
      <c r="S24" s="28">
        <v>0</v>
      </c>
      <c r="T24" s="28">
        <v>1</v>
      </c>
      <c r="U24" s="28">
        <v>0</v>
      </c>
      <c r="V24" s="28">
        <v>2</v>
      </c>
      <c r="W24" s="28">
        <v>2</v>
      </c>
      <c r="X24" s="28">
        <v>2</v>
      </c>
      <c r="Y24" s="28">
        <v>21</v>
      </c>
      <c r="Z24" s="28">
        <v>0</v>
      </c>
      <c r="AA24" s="28">
        <v>0</v>
      </c>
      <c r="AB24" s="28">
        <v>2</v>
      </c>
      <c r="AC24" s="28">
        <v>0</v>
      </c>
      <c r="AD24" s="28">
        <v>1</v>
      </c>
      <c r="AE24" s="28">
        <v>4</v>
      </c>
      <c r="AF24" s="28">
        <v>0</v>
      </c>
      <c r="AG24" s="28">
        <v>21</v>
      </c>
      <c r="AH24" s="30"/>
      <c r="AI24" s="2">
        <f t="shared" si="6"/>
        <v>28</v>
      </c>
      <c r="AJ24" s="2">
        <f t="shared" si="7"/>
        <v>28</v>
      </c>
      <c r="AK24" s="2">
        <f t="shared" si="8"/>
        <v>28</v>
      </c>
      <c r="AL24" s="2">
        <f t="shared" si="9"/>
        <v>28</v>
      </c>
    </row>
    <row r="25" spans="1:38 16384:16384">
      <c r="A25" s="6" t="s">
        <v>28</v>
      </c>
      <c r="B25" s="29">
        <v>0</v>
      </c>
      <c r="C25" s="29">
        <v>0</v>
      </c>
      <c r="D25" s="29">
        <v>3</v>
      </c>
      <c r="E25" s="29">
        <v>3</v>
      </c>
      <c r="F25" s="29">
        <v>4</v>
      </c>
      <c r="G25" s="29">
        <v>8</v>
      </c>
      <c r="H25" s="29">
        <v>3</v>
      </c>
      <c r="I25" s="29">
        <v>4</v>
      </c>
      <c r="J25" s="29">
        <v>0</v>
      </c>
      <c r="K25" s="29">
        <v>0</v>
      </c>
      <c r="L25" s="29">
        <v>0</v>
      </c>
      <c r="M25" s="29">
        <v>0</v>
      </c>
      <c r="N25" s="29">
        <v>4</v>
      </c>
      <c r="O25" s="29">
        <v>4</v>
      </c>
      <c r="P25" s="29">
        <v>10</v>
      </c>
      <c r="Q25" s="29">
        <v>7</v>
      </c>
      <c r="R25" s="29">
        <v>0</v>
      </c>
      <c r="S25" s="29">
        <v>0</v>
      </c>
      <c r="T25" s="29">
        <v>2</v>
      </c>
      <c r="U25" s="29">
        <v>1</v>
      </c>
      <c r="V25" s="29">
        <v>1</v>
      </c>
      <c r="W25" s="29">
        <v>4</v>
      </c>
      <c r="X25" s="29">
        <v>6</v>
      </c>
      <c r="Y25" s="29">
        <v>11</v>
      </c>
      <c r="Z25" s="29">
        <v>0</v>
      </c>
      <c r="AA25" s="29">
        <v>0</v>
      </c>
      <c r="AB25" s="29">
        <v>0</v>
      </c>
      <c r="AC25" s="29">
        <v>1</v>
      </c>
      <c r="AD25" s="29">
        <v>1</v>
      </c>
      <c r="AE25" s="29">
        <v>1</v>
      </c>
      <c r="AF25" s="29">
        <v>2</v>
      </c>
      <c r="AG25" s="29">
        <v>20</v>
      </c>
      <c r="AH25" s="30"/>
      <c r="AI25" s="2">
        <f t="shared" si="6"/>
        <v>25</v>
      </c>
      <c r="AJ25" s="2">
        <f t="shared" si="7"/>
        <v>25</v>
      </c>
      <c r="AK25" s="2">
        <f t="shared" si="8"/>
        <v>25</v>
      </c>
      <c r="AL25" s="2">
        <f t="shared" si="9"/>
        <v>25</v>
      </c>
    </row>
    <row r="26" spans="1:38 16384:16384">
      <c r="A26" s="6" t="s">
        <v>29</v>
      </c>
      <c r="B26" s="29">
        <v>0</v>
      </c>
      <c r="C26" s="29">
        <v>0</v>
      </c>
      <c r="D26" s="29">
        <v>1</v>
      </c>
      <c r="E26" s="29">
        <v>9</v>
      </c>
      <c r="F26" s="29">
        <v>2</v>
      </c>
      <c r="G26" s="29">
        <v>18</v>
      </c>
      <c r="H26" s="29">
        <v>8</v>
      </c>
      <c r="I26" s="29">
        <v>12</v>
      </c>
      <c r="J26" s="29">
        <v>0</v>
      </c>
      <c r="K26" s="29">
        <v>0</v>
      </c>
      <c r="L26" s="29">
        <v>2</v>
      </c>
      <c r="M26" s="29">
        <v>3</v>
      </c>
      <c r="N26" s="29">
        <v>0</v>
      </c>
      <c r="O26" s="29">
        <v>7</v>
      </c>
      <c r="P26" s="29">
        <v>10</v>
      </c>
      <c r="Q26" s="29">
        <v>28</v>
      </c>
      <c r="R26" s="29">
        <v>0</v>
      </c>
      <c r="S26" s="29">
        <v>0</v>
      </c>
      <c r="T26" s="29">
        <v>0</v>
      </c>
      <c r="U26" s="29">
        <v>1</v>
      </c>
      <c r="V26" s="29">
        <v>2</v>
      </c>
      <c r="W26" s="29">
        <v>10</v>
      </c>
      <c r="X26" s="29">
        <v>9</v>
      </c>
      <c r="Y26" s="29">
        <v>28</v>
      </c>
      <c r="Z26" s="29">
        <v>0</v>
      </c>
      <c r="AA26" s="29">
        <v>0</v>
      </c>
      <c r="AB26" s="29">
        <v>0</v>
      </c>
      <c r="AC26" s="29">
        <v>2</v>
      </c>
      <c r="AD26" s="29">
        <v>2</v>
      </c>
      <c r="AE26" s="29">
        <v>6</v>
      </c>
      <c r="AF26" s="29">
        <v>7</v>
      </c>
      <c r="AG26" s="29">
        <v>33</v>
      </c>
      <c r="AH26" s="30"/>
      <c r="AI26" s="2">
        <f t="shared" si="6"/>
        <v>50</v>
      </c>
      <c r="AJ26" s="2">
        <f t="shared" si="7"/>
        <v>50</v>
      </c>
      <c r="AK26" s="2">
        <f t="shared" si="8"/>
        <v>50</v>
      </c>
      <c r="AL26" s="2">
        <f t="shared" si="9"/>
        <v>50</v>
      </c>
    </row>
    <row r="27" spans="1:38 16384:16384">
      <c r="A27" s="28" t="s">
        <v>14</v>
      </c>
      <c r="B27" s="28">
        <f t="shared" ref="B27:AG27" si="10">SUM(B21:B26)</f>
        <v>0</v>
      </c>
      <c r="C27" s="28">
        <f t="shared" si="10"/>
        <v>4</v>
      </c>
      <c r="D27" s="28">
        <f t="shared" si="10"/>
        <v>6</v>
      </c>
      <c r="E27" s="28">
        <f t="shared" si="10"/>
        <v>21</v>
      </c>
      <c r="F27" s="28">
        <f t="shared" si="10"/>
        <v>18</v>
      </c>
      <c r="G27" s="28">
        <f t="shared" si="10"/>
        <v>34</v>
      </c>
      <c r="H27" s="28">
        <f t="shared" si="10"/>
        <v>31</v>
      </c>
      <c r="I27" s="28">
        <f t="shared" si="10"/>
        <v>53</v>
      </c>
      <c r="J27" s="28">
        <f t="shared" si="10"/>
        <v>0</v>
      </c>
      <c r="K27" s="28">
        <f t="shared" si="10"/>
        <v>1</v>
      </c>
      <c r="L27" s="28">
        <f t="shared" si="10"/>
        <v>5</v>
      </c>
      <c r="M27" s="28">
        <f t="shared" si="10"/>
        <v>5</v>
      </c>
      <c r="N27" s="28">
        <f t="shared" si="10"/>
        <v>8</v>
      </c>
      <c r="O27" s="28">
        <f t="shared" si="10"/>
        <v>16</v>
      </c>
      <c r="P27" s="28">
        <f t="shared" si="10"/>
        <v>36</v>
      </c>
      <c r="Q27" s="28">
        <f t="shared" si="10"/>
        <v>96</v>
      </c>
      <c r="R27" s="28">
        <f t="shared" si="10"/>
        <v>0</v>
      </c>
      <c r="S27" s="28">
        <f t="shared" si="10"/>
        <v>2</v>
      </c>
      <c r="T27" s="28">
        <f t="shared" si="10"/>
        <v>6</v>
      </c>
      <c r="U27" s="28">
        <f t="shared" si="10"/>
        <v>3</v>
      </c>
      <c r="V27" s="28">
        <f t="shared" si="10"/>
        <v>8</v>
      </c>
      <c r="W27" s="28">
        <f t="shared" si="10"/>
        <v>21</v>
      </c>
      <c r="X27" s="28">
        <f t="shared" si="10"/>
        <v>23</v>
      </c>
      <c r="Y27" s="28">
        <f t="shared" si="10"/>
        <v>104</v>
      </c>
      <c r="Z27" s="28">
        <f t="shared" si="10"/>
        <v>0</v>
      </c>
      <c r="AA27" s="28">
        <f t="shared" si="10"/>
        <v>3</v>
      </c>
      <c r="AB27" s="28">
        <f t="shared" si="10"/>
        <v>4</v>
      </c>
      <c r="AC27" s="28">
        <f t="shared" si="10"/>
        <v>5</v>
      </c>
      <c r="AD27" s="28">
        <f t="shared" si="10"/>
        <v>9</v>
      </c>
      <c r="AE27" s="28">
        <f t="shared" si="10"/>
        <v>17</v>
      </c>
      <c r="AF27" s="28">
        <f t="shared" si="10"/>
        <v>22</v>
      </c>
      <c r="AG27" s="28">
        <f t="shared" si="10"/>
        <v>107</v>
      </c>
    </row>
    <row r="28" spans="1:38 16384:1638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spans="1:38 16384:16384">
      <c r="A29" s="127" t="s">
        <v>47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</row>
    <row r="30" spans="1:38 16384:16384">
      <c r="A30" s="127" t="s">
        <v>79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</row>
    <row r="31" spans="1:38 16384:16384">
      <c r="A31" s="4"/>
      <c r="B31" s="124" t="s">
        <v>69</v>
      </c>
      <c r="C31" s="125"/>
      <c r="D31" s="125"/>
      <c r="E31" s="125"/>
      <c r="F31" s="125"/>
      <c r="G31" s="125"/>
      <c r="H31" s="125"/>
      <c r="I31" s="126"/>
      <c r="J31" s="124" t="s">
        <v>72</v>
      </c>
      <c r="K31" s="125"/>
      <c r="L31" s="125"/>
      <c r="M31" s="125"/>
      <c r="N31" s="125"/>
      <c r="O31" s="125"/>
      <c r="P31" s="125"/>
      <c r="Q31" s="126"/>
      <c r="R31" s="124" t="s">
        <v>76</v>
      </c>
      <c r="S31" s="125"/>
      <c r="T31" s="125"/>
      <c r="U31" s="125"/>
      <c r="V31" s="125"/>
      <c r="W31" s="125"/>
      <c r="X31" s="125"/>
      <c r="Y31" s="126"/>
      <c r="Z31" s="138"/>
      <c r="AA31" s="138"/>
      <c r="AB31" s="138"/>
      <c r="AC31" s="138"/>
      <c r="AD31" s="138"/>
      <c r="AE31" s="138"/>
      <c r="AF31" s="138"/>
      <c r="AG31" s="138"/>
    </row>
    <row r="32" spans="1:38 16384:16384">
      <c r="A32" s="26" t="s">
        <v>48</v>
      </c>
      <c r="B32" s="131" t="s">
        <v>50</v>
      </c>
      <c r="C32" s="132"/>
      <c r="D32" s="132"/>
      <c r="E32" s="132"/>
      <c r="F32" s="132"/>
      <c r="G32" s="132"/>
      <c r="H32" s="132"/>
      <c r="I32" s="133"/>
      <c r="J32" s="131" t="s">
        <v>50</v>
      </c>
      <c r="K32" s="132"/>
      <c r="L32" s="132"/>
      <c r="M32" s="132"/>
      <c r="N32" s="132"/>
      <c r="O32" s="132"/>
      <c r="P32" s="132"/>
      <c r="Q32" s="133"/>
      <c r="R32" s="131" t="s">
        <v>50</v>
      </c>
      <c r="S32" s="132"/>
      <c r="T32" s="132"/>
      <c r="U32" s="132"/>
      <c r="V32" s="132"/>
      <c r="W32" s="132"/>
      <c r="X32" s="132"/>
      <c r="Y32" s="133"/>
      <c r="Z32" s="137"/>
      <c r="AA32" s="137"/>
      <c r="AB32" s="137"/>
      <c r="AC32" s="137"/>
      <c r="AD32" s="137"/>
      <c r="AE32" s="137"/>
      <c r="AF32" s="137"/>
      <c r="AG32" s="137"/>
    </row>
    <row r="33" spans="1:37">
      <c r="A33" s="26" t="s">
        <v>49</v>
      </c>
      <c r="B33" s="134" t="s">
        <v>50</v>
      </c>
      <c r="C33" s="135"/>
      <c r="D33" s="135"/>
      <c r="E33" s="135"/>
      <c r="F33" s="135"/>
      <c r="G33" s="135"/>
      <c r="H33" s="135"/>
      <c r="I33" s="136"/>
      <c r="J33" s="134" t="s">
        <v>51</v>
      </c>
      <c r="K33" s="135"/>
      <c r="L33" s="135"/>
      <c r="M33" s="135"/>
      <c r="N33" s="135"/>
      <c r="O33" s="135"/>
      <c r="P33" s="135"/>
      <c r="Q33" s="136"/>
      <c r="R33" s="134" t="s">
        <v>51</v>
      </c>
      <c r="S33" s="135"/>
      <c r="T33" s="135"/>
      <c r="U33" s="135"/>
      <c r="V33" s="135"/>
      <c r="W33" s="135"/>
      <c r="X33" s="135"/>
      <c r="Y33" s="136"/>
      <c r="Z33" s="137"/>
      <c r="AA33" s="137"/>
      <c r="AB33" s="137"/>
      <c r="AC33" s="137"/>
      <c r="AD33" s="137"/>
      <c r="AE33" s="137"/>
      <c r="AF33" s="137"/>
      <c r="AG33" s="137"/>
    </row>
    <row r="34" spans="1:37">
      <c r="A34" s="27"/>
      <c r="B34" s="6">
        <v>0</v>
      </c>
      <c r="C34" s="6">
        <v>1</v>
      </c>
      <c r="D34" s="6">
        <v>1.5</v>
      </c>
      <c r="E34" s="6">
        <v>2</v>
      </c>
      <c r="F34" s="6">
        <v>2.5</v>
      </c>
      <c r="G34" s="6">
        <v>3</v>
      </c>
      <c r="H34" s="6">
        <v>3.5</v>
      </c>
      <c r="I34" s="6">
        <v>4</v>
      </c>
      <c r="J34" s="6">
        <v>0</v>
      </c>
      <c r="K34" s="6">
        <v>1</v>
      </c>
      <c r="L34" s="6">
        <v>1.5</v>
      </c>
      <c r="M34" s="6">
        <v>2</v>
      </c>
      <c r="N34" s="6">
        <v>2.5</v>
      </c>
      <c r="O34" s="6">
        <v>3</v>
      </c>
      <c r="P34" s="6">
        <v>3.5</v>
      </c>
      <c r="Q34" s="6">
        <v>4</v>
      </c>
      <c r="R34" s="6">
        <v>0</v>
      </c>
      <c r="S34" s="6">
        <v>1</v>
      </c>
      <c r="T34" s="6">
        <v>1.5</v>
      </c>
      <c r="U34" s="6">
        <v>2</v>
      </c>
      <c r="V34" s="6">
        <v>2.5</v>
      </c>
      <c r="W34" s="6">
        <v>3</v>
      </c>
      <c r="X34" s="6">
        <v>3.5</v>
      </c>
      <c r="Y34" s="6">
        <v>4</v>
      </c>
      <c r="Z34" s="21"/>
      <c r="AA34" s="21"/>
      <c r="AB34" s="21"/>
      <c r="AC34" s="21"/>
      <c r="AD34" s="21"/>
      <c r="AE34" s="21"/>
      <c r="AF34" s="21"/>
      <c r="AG34" s="21"/>
    </row>
    <row r="35" spans="1:37">
      <c r="A35" s="6" t="s">
        <v>24</v>
      </c>
      <c r="B35" s="14">
        <v>0</v>
      </c>
      <c r="C35" s="14">
        <v>1</v>
      </c>
      <c r="D35" s="14">
        <v>0</v>
      </c>
      <c r="E35" s="14">
        <v>0</v>
      </c>
      <c r="F35" s="14">
        <v>0</v>
      </c>
      <c r="G35" s="14">
        <v>0</v>
      </c>
      <c r="H35" s="14">
        <v>4</v>
      </c>
      <c r="I35" s="14">
        <v>13</v>
      </c>
      <c r="J35" s="14">
        <v>0</v>
      </c>
      <c r="K35" s="14">
        <v>1</v>
      </c>
      <c r="L35" s="14">
        <v>0</v>
      </c>
      <c r="M35" s="14">
        <v>1</v>
      </c>
      <c r="N35" s="14">
        <v>1</v>
      </c>
      <c r="O35" s="14">
        <v>1</v>
      </c>
      <c r="P35" s="14">
        <v>4</v>
      </c>
      <c r="Q35" s="14">
        <v>10</v>
      </c>
      <c r="R35" s="25"/>
      <c r="S35" s="25"/>
      <c r="T35" s="25"/>
      <c r="U35" s="25"/>
      <c r="V35" s="25"/>
      <c r="W35" s="25"/>
      <c r="X35" s="25"/>
      <c r="Y35" s="25"/>
      <c r="Z35" s="23"/>
      <c r="AA35" s="23"/>
      <c r="AB35" s="23"/>
      <c r="AC35" s="23"/>
      <c r="AD35" s="23"/>
      <c r="AE35" s="23"/>
      <c r="AF35" s="23"/>
      <c r="AG35" s="23"/>
      <c r="AI35" s="2">
        <f>SUM(B35:I35)</f>
        <v>18</v>
      </c>
      <c r="AJ35" s="2">
        <f>SUM(J35:Q35)</f>
        <v>18</v>
      </c>
      <c r="AK35" s="2">
        <f>SUM(R35:Y35)</f>
        <v>0</v>
      </c>
    </row>
    <row r="36" spans="1:37">
      <c r="A36" s="6" t="s">
        <v>26</v>
      </c>
      <c r="B36" s="6">
        <v>0</v>
      </c>
      <c r="C36" s="6">
        <v>0</v>
      </c>
      <c r="D36" s="6">
        <v>0</v>
      </c>
      <c r="E36" s="6">
        <v>3</v>
      </c>
      <c r="F36" s="6">
        <v>2</v>
      </c>
      <c r="G36" s="6">
        <v>4</v>
      </c>
      <c r="H36" s="6">
        <v>3</v>
      </c>
      <c r="I36" s="6">
        <v>9</v>
      </c>
      <c r="J36" s="6">
        <v>0</v>
      </c>
      <c r="K36" s="6">
        <v>0</v>
      </c>
      <c r="L36" s="6">
        <v>2</v>
      </c>
      <c r="M36" s="6">
        <v>0</v>
      </c>
      <c r="N36" s="6">
        <v>4</v>
      </c>
      <c r="O36" s="6">
        <v>1</v>
      </c>
      <c r="P36" s="6">
        <v>8</v>
      </c>
      <c r="Q36" s="6">
        <v>6</v>
      </c>
      <c r="R36" s="25"/>
      <c r="S36" s="25"/>
      <c r="T36" s="25"/>
      <c r="U36" s="25"/>
      <c r="V36" s="25"/>
      <c r="W36" s="25"/>
      <c r="X36" s="25"/>
      <c r="Y36" s="25"/>
      <c r="Z36" s="23"/>
      <c r="AA36" s="23"/>
      <c r="AB36" s="23"/>
      <c r="AC36" s="23"/>
      <c r="AD36" s="23"/>
      <c r="AE36" s="23"/>
      <c r="AF36" s="23"/>
      <c r="AG36" s="23"/>
      <c r="AI36" s="2">
        <f t="shared" ref="AI36:AI40" si="11">SUM(B36:I36)</f>
        <v>21</v>
      </c>
      <c r="AJ36" s="2">
        <f t="shared" ref="AJ36:AJ40" si="12">SUM(J36:Q36)</f>
        <v>21</v>
      </c>
      <c r="AK36" s="2">
        <f t="shared" ref="AK36:AK40" si="13">SUM(R36:Y36)</f>
        <v>0</v>
      </c>
    </row>
    <row r="37" spans="1:37">
      <c r="A37" s="6" t="s">
        <v>25</v>
      </c>
      <c r="B37" s="6">
        <v>0</v>
      </c>
      <c r="C37" s="6">
        <v>0</v>
      </c>
      <c r="D37" s="6">
        <v>0</v>
      </c>
      <c r="E37" s="6">
        <v>0</v>
      </c>
      <c r="F37" s="6">
        <v>2</v>
      </c>
      <c r="G37" s="6">
        <v>1</v>
      </c>
      <c r="H37" s="6">
        <v>5</v>
      </c>
      <c r="I37" s="6">
        <v>17</v>
      </c>
      <c r="J37" s="6">
        <v>0</v>
      </c>
      <c r="K37" s="6">
        <v>2</v>
      </c>
      <c r="L37" s="6">
        <v>0</v>
      </c>
      <c r="M37" s="6">
        <v>0</v>
      </c>
      <c r="N37" s="6">
        <v>2</v>
      </c>
      <c r="O37" s="6">
        <v>2</v>
      </c>
      <c r="P37" s="6">
        <v>4</v>
      </c>
      <c r="Q37" s="6">
        <v>15</v>
      </c>
      <c r="R37" s="10"/>
      <c r="S37" s="10"/>
      <c r="T37" s="10"/>
      <c r="U37" s="10"/>
      <c r="V37" s="10"/>
      <c r="W37" s="10"/>
      <c r="X37" s="10"/>
      <c r="Y37" s="10"/>
      <c r="Z37" s="32"/>
      <c r="AA37" s="32"/>
      <c r="AB37" s="32"/>
      <c r="AC37" s="32"/>
      <c r="AD37" s="32"/>
      <c r="AE37" s="32"/>
      <c r="AF37" s="32"/>
      <c r="AG37" s="32"/>
      <c r="AI37" s="2">
        <f t="shared" si="11"/>
        <v>25</v>
      </c>
      <c r="AJ37" s="2">
        <f t="shared" si="12"/>
        <v>25</v>
      </c>
      <c r="AK37" s="2">
        <f t="shared" si="13"/>
        <v>0</v>
      </c>
    </row>
    <row r="38" spans="1:37">
      <c r="A38" s="6" t="s">
        <v>27</v>
      </c>
      <c r="B38" s="28">
        <v>0</v>
      </c>
      <c r="C38" s="28">
        <v>4</v>
      </c>
      <c r="D38" s="28">
        <v>3</v>
      </c>
      <c r="E38" s="28">
        <v>3</v>
      </c>
      <c r="F38" s="28">
        <v>1</v>
      </c>
      <c r="G38" s="28">
        <v>4</v>
      </c>
      <c r="H38" s="28">
        <v>2</v>
      </c>
      <c r="I38" s="28">
        <v>11</v>
      </c>
      <c r="J38" s="28">
        <v>0</v>
      </c>
      <c r="K38" s="28">
        <v>1</v>
      </c>
      <c r="L38" s="28">
        <v>1</v>
      </c>
      <c r="M38" s="28">
        <v>4</v>
      </c>
      <c r="N38" s="28">
        <v>5</v>
      </c>
      <c r="O38" s="28">
        <v>5</v>
      </c>
      <c r="P38" s="28">
        <v>4</v>
      </c>
      <c r="Q38" s="28">
        <v>8</v>
      </c>
      <c r="R38" s="28">
        <v>0</v>
      </c>
      <c r="S38" s="28">
        <v>2</v>
      </c>
      <c r="T38" s="28">
        <v>1</v>
      </c>
      <c r="U38" s="28">
        <v>0</v>
      </c>
      <c r="V38" s="28">
        <v>3</v>
      </c>
      <c r="W38" s="28">
        <v>5</v>
      </c>
      <c r="X38" s="28">
        <v>4</v>
      </c>
      <c r="Y38" s="28">
        <v>13</v>
      </c>
      <c r="Z38" s="31"/>
      <c r="AA38" s="31"/>
      <c r="AB38" s="31"/>
      <c r="AC38" s="31"/>
      <c r="AD38" s="31"/>
      <c r="AE38" s="31"/>
      <c r="AF38" s="31"/>
      <c r="AG38" s="31"/>
      <c r="AI38" s="2">
        <f t="shared" si="11"/>
        <v>28</v>
      </c>
      <c r="AJ38" s="2">
        <f t="shared" si="12"/>
        <v>28</v>
      </c>
      <c r="AK38" s="2">
        <f t="shared" si="13"/>
        <v>28</v>
      </c>
    </row>
    <row r="39" spans="1:37">
      <c r="A39" s="6" t="s">
        <v>28</v>
      </c>
      <c r="B39" s="29">
        <v>0</v>
      </c>
      <c r="C39" s="29">
        <v>6</v>
      </c>
      <c r="D39" s="29">
        <v>4</v>
      </c>
      <c r="E39" s="29">
        <v>1</v>
      </c>
      <c r="F39" s="29">
        <v>3</v>
      </c>
      <c r="G39" s="29">
        <v>2</v>
      </c>
      <c r="H39" s="29">
        <v>3</v>
      </c>
      <c r="I39" s="29">
        <v>6</v>
      </c>
      <c r="J39" s="29">
        <v>0</v>
      </c>
      <c r="K39" s="29">
        <v>0</v>
      </c>
      <c r="L39" s="29">
        <v>0</v>
      </c>
      <c r="M39" s="29">
        <v>1</v>
      </c>
      <c r="N39" s="29">
        <v>4</v>
      </c>
      <c r="O39" s="29">
        <v>7</v>
      </c>
      <c r="P39" s="29">
        <v>6</v>
      </c>
      <c r="Q39" s="29">
        <v>7</v>
      </c>
      <c r="R39" s="28">
        <v>0</v>
      </c>
      <c r="S39" s="28">
        <v>0</v>
      </c>
      <c r="T39" s="28">
        <v>0</v>
      </c>
      <c r="U39" s="28">
        <v>0</v>
      </c>
      <c r="V39" s="28">
        <v>4</v>
      </c>
      <c r="W39" s="28">
        <v>6</v>
      </c>
      <c r="X39" s="28">
        <v>6</v>
      </c>
      <c r="Y39" s="28">
        <v>9</v>
      </c>
      <c r="AG39" s="31"/>
      <c r="AI39" s="2">
        <f t="shared" si="11"/>
        <v>25</v>
      </c>
      <c r="AJ39" s="2">
        <f t="shared" si="12"/>
        <v>25</v>
      </c>
      <c r="AK39" s="2">
        <f t="shared" si="13"/>
        <v>25</v>
      </c>
    </row>
    <row r="40" spans="1:37">
      <c r="A40" s="6" t="s">
        <v>29</v>
      </c>
      <c r="B40" s="29">
        <v>0</v>
      </c>
      <c r="C40" s="29">
        <v>19</v>
      </c>
      <c r="D40" s="29">
        <v>6</v>
      </c>
      <c r="E40" s="29">
        <v>7</v>
      </c>
      <c r="F40" s="29">
        <v>4</v>
      </c>
      <c r="G40" s="29">
        <v>4</v>
      </c>
      <c r="H40" s="29">
        <v>2</v>
      </c>
      <c r="I40" s="29">
        <v>8</v>
      </c>
      <c r="J40" s="29">
        <v>0</v>
      </c>
      <c r="K40" s="29">
        <v>1</v>
      </c>
      <c r="L40" s="29">
        <v>0</v>
      </c>
      <c r="M40" s="29">
        <v>4</v>
      </c>
      <c r="N40" s="29">
        <v>4</v>
      </c>
      <c r="O40" s="29">
        <v>14</v>
      </c>
      <c r="P40" s="29">
        <v>12</v>
      </c>
      <c r="Q40" s="29">
        <v>15</v>
      </c>
      <c r="R40" s="28">
        <v>0</v>
      </c>
      <c r="S40" s="28">
        <v>2</v>
      </c>
      <c r="T40" s="28">
        <v>1</v>
      </c>
      <c r="U40" s="28">
        <v>0</v>
      </c>
      <c r="V40" s="28">
        <v>4</v>
      </c>
      <c r="W40" s="28">
        <v>8</v>
      </c>
      <c r="X40" s="28">
        <v>16</v>
      </c>
      <c r="Y40" s="28">
        <v>19</v>
      </c>
      <c r="Z40" s="32"/>
      <c r="AA40" s="32"/>
      <c r="AB40" s="32"/>
      <c r="AG40" s="32"/>
      <c r="AI40" s="2">
        <f t="shared" si="11"/>
        <v>50</v>
      </c>
      <c r="AJ40" s="2">
        <f t="shared" si="12"/>
        <v>50</v>
      </c>
      <c r="AK40" s="2">
        <f t="shared" si="13"/>
        <v>50</v>
      </c>
    </row>
    <row r="41" spans="1:37">
      <c r="A41" s="28" t="s">
        <v>14</v>
      </c>
      <c r="B41" s="28">
        <f>SUM(B35:B40)</f>
        <v>0</v>
      </c>
      <c r="C41" s="28">
        <f t="shared" ref="C41:Y41" si="14">SUM(C35:C40)</f>
        <v>30</v>
      </c>
      <c r="D41" s="28">
        <f t="shared" si="14"/>
        <v>13</v>
      </c>
      <c r="E41" s="28">
        <f t="shared" si="14"/>
        <v>14</v>
      </c>
      <c r="F41" s="28">
        <f t="shared" si="14"/>
        <v>12</v>
      </c>
      <c r="G41" s="28">
        <f t="shared" si="14"/>
        <v>15</v>
      </c>
      <c r="H41" s="28">
        <f t="shared" si="14"/>
        <v>19</v>
      </c>
      <c r="I41" s="28">
        <f t="shared" si="14"/>
        <v>64</v>
      </c>
      <c r="J41" s="28">
        <f t="shared" si="14"/>
        <v>0</v>
      </c>
      <c r="K41" s="28">
        <f t="shared" si="14"/>
        <v>5</v>
      </c>
      <c r="L41" s="28">
        <f t="shared" si="14"/>
        <v>3</v>
      </c>
      <c r="M41" s="28">
        <f t="shared" si="14"/>
        <v>10</v>
      </c>
      <c r="N41" s="28">
        <f t="shared" si="14"/>
        <v>20</v>
      </c>
      <c r="O41" s="28">
        <f t="shared" si="14"/>
        <v>30</v>
      </c>
      <c r="P41" s="28">
        <f t="shared" si="14"/>
        <v>38</v>
      </c>
      <c r="Q41" s="28">
        <f t="shared" si="14"/>
        <v>61</v>
      </c>
      <c r="R41" s="28">
        <f t="shared" si="14"/>
        <v>0</v>
      </c>
      <c r="S41" s="28">
        <f t="shared" si="14"/>
        <v>4</v>
      </c>
      <c r="T41" s="28">
        <f t="shared" si="14"/>
        <v>2</v>
      </c>
      <c r="U41" s="28">
        <f t="shared" si="14"/>
        <v>0</v>
      </c>
      <c r="V41" s="28">
        <f t="shared" si="14"/>
        <v>11</v>
      </c>
      <c r="W41" s="28">
        <f t="shared" si="14"/>
        <v>19</v>
      </c>
      <c r="X41" s="28">
        <f t="shared" si="14"/>
        <v>26</v>
      </c>
      <c r="Y41" s="28">
        <f t="shared" si="14"/>
        <v>41</v>
      </c>
      <c r="Z41" s="32"/>
      <c r="AA41" s="32"/>
      <c r="AB41" s="32"/>
      <c r="AC41" s="32"/>
      <c r="AD41" s="32"/>
      <c r="AG41" s="32"/>
    </row>
    <row r="42" spans="1:37"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</sheetData>
  <mergeCells count="40">
    <mergeCell ref="B33:I33"/>
    <mergeCell ref="J33:Q33"/>
    <mergeCell ref="R33:Y33"/>
    <mergeCell ref="Z33:AG33"/>
    <mergeCell ref="R31:Y31"/>
    <mergeCell ref="Z31:AG31"/>
    <mergeCell ref="B32:I32"/>
    <mergeCell ref="J32:Q32"/>
    <mergeCell ref="R32:Y32"/>
    <mergeCell ref="Z32:AG32"/>
    <mergeCell ref="B31:I31"/>
    <mergeCell ref="J31:Q31"/>
    <mergeCell ref="J19:Q19"/>
    <mergeCell ref="R19:Y19"/>
    <mergeCell ref="Z19:AG19"/>
    <mergeCell ref="A30:AG30"/>
    <mergeCell ref="B5:I5"/>
    <mergeCell ref="J5:Q5"/>
    <mergeCell ref="R5:Y5"/>
    <mergeCell ref="Z5:AG5"/>
    <mergeCell ref="B6:I6"/>
    <mergeCell ref="J6:Q6"/>
    <mergeCell ref="R6:Y6"/>
    <mergeCell ref="Z6:AG6"/>
    <mergeCell ref="J17:Q17"/>
    <mergeCell ref="R17:Y17"/>
    <mergeCell ref="A29:AG29"/>
    <mergeCell ref="A1:AG1"/>
    <mergeCell ref="A2:AG2"/>
    <mergeCell ref="B4:I4"/>
    <mergeCell ref="J4:Q4"/>
    <mergeCell ref="R4:Y4"/>
    <mergeCell ref="Z4:AG4"/>
    <mergeCell ref="Z17:AG17"/>
    <mergeCell ref="B18:I18"/>
    <mergeCell ref="J18:Q18"/>
    <mergeCell ref="R18:Y18"/>
    <mergeCell ref="Z18:AG18"/>
    <mergeCell ref="B17:I17"/>
    <mergeCell ref="B19:I19"/>
  </mergeCells>
  <pageMargins left="0.19685039370078741" right="0.19685039370078741" top="0.11811023622047245" bottom="0.11811023622047245" header="0.15748031496062992" footer="0.11811023622047245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C22" sqref="C22"/>
    </sheetView>
  </sheetViews>
  <sheetFormatPr defaultRowHeight="14.25"/>
  <sheetData>
    <row r="1" spans="1:11">
      <c r="B1" t="s">
        <v>64</v>
      </c>
      <c r="C1" t="s">
        <v>65</v>
      </c>
      <c r="D1" t="s">
        <v>66</v>
      </c>
      <c r="E1" t="s">
        <v>67</v>
      </c>
    </row>
    <row r="2" spans="1:11">
      <c r="A2">
        <v>1</v>
      </c>
      <c r="B2">
        <v>8</v>
      </c>
      <c r="C2">
        <v>23</v>
      </c>
      <c r="D2">
        <v>3</v>
      </c>
      <c r="E2">
        <v>1</v>
      </c>
      <c r="F2">
        <f>SUM(B2:E2)</f>
        <v>35</v>
      </c>
    </row>
    <row r="3" spans="1:11">
      <c r="A3">
        <v>2</v>
      </c>
      <c r="B3">
        <v>9</v>
      </c>
      <c r="C3">
        <v>19</v>
      </c>
      <c r="D3">
        <v>13</v>
      </c>
      <c r="F3">
        <f t="shared" ref="F3:F7" si="0">SUM(B3:E3)</f>
        <v>41</v>
      </c>
    </row>
    <row r="4" spans="1:11">
      <c r="A4">
        <v>3</v>
      </c>
      <c r="B4">
        <v>29</v>
      </c>
      <c r="C4">
        <v>8</v>
      </c>
      <c r="D4">
        <v>5</v>
      </c>
      <c r="F4">
        <f t="shared" si="0"/>
        <v>42</v>
      </c>
    </row>
    <row r="5" spans="1:11">
      <c r="A5">
        <v>4</v>
      </c>
      <c r="B5">
        <v>17</v>
      </c>
      <c r="C5">
        <v>24</v>
      </c>
      <c r="D5">
        <v>6</v>
      </c>
      <c r="F5">
        <f t="shared" si="0"/>
        <v>47</v>
      </c>
    </row>
    <row r="6" spans="1:11">
      <c r="A6">
        <v>5</v>
      </c>
      <c r="B6">
        <v>4</v>
      </c>
      <c r="C6">
        <v>26</v>
      </c>
      <c r="D6">
        <v>2</v>
      </c>
      <c r="F6">
        <f t="shared" si="0"/>
        <v>32</v>
      </c>
    </row>
    <row r="7" spans="1:11">
      <c r="A7">
        <v>6</v>
      </c>
      <c r="B7">
        <v>6</v>
      </c>
      <c r="C7">
        <v>33</v>
      </c>
      <c r="D7">
        <v>1</v>
      </c>
      <c r="F7">
        <f t="shared" si="0"/>
        <v>40</v>
      </c>
    </row>
    <row r="8" spans="1:11">
      <c r="B8">
        <f>SUM(B2:B7)</f>
        <v>73</v>
      </c>
      <c r="C8">
        <f t="shared" ref="C8:E8" si="1">SUM(C2:C7)</f>
        <v>133</v>
      </c>
      <c r="D8">
        <f t="shared" si="1"/>
        <v>30</v>
      </c>
      <c r="E8">
        <f t="shared" si="1"/>
        <v>1</v>
      </c>
      <c r="F8">
        <f>SUM(B8:E8)</f>
        <v>237</v>
      </c>
    </row>
    <row r="9" spans="1:11">
      <c r="B9" s="1">
        <f>B8*100/237</f>
        <v>30.80168776371308</v>
      </c>
      <c r="C9" s="1">
        <f t="shared" ref="C9:D9" si="2">C8*100/237</f>
        <v>56.118143459915615</v>
      </c>
      <c r="D9" s="1">
        <f t="shared" si="2"/>
        <v>12.658227848101266</v>
      </c>
    </row>
    <row r="15" spans="1:11">
      <c r="A15">
        <v>73.2</v>
      </c>
      <c r="B15">
        <v>64.56</v>
      </c>
      <c r="C15">
        <v>70.040000000000006</v>
      </c>
      <c r="D15">
        <v>71.2</v>
      </c>
      <c r="E15">
        <v>78.92</v>
      </c>
      <c r="F15">
        <v>79.680000000000007</v>
      </c>
      <c r="G15">
        <v>83.6</v>
      </c>
      <c r="H15">
        <v>61.64</v>
      </c>
      <c r="I15">
        <v>71.8</v>
      </c>
      <c r="J15">
        <v>79.319999999999993</v>
      </c>
      <c r="K15">
        <v>77.599999999999994</v>
      </c>
    </row>
    <row r="16" spans="1:11">
      <c r="A16">
        <v>74.56</v>
      </c>
      <c r="B16">
        <v>64.680000000000007</v>
      </c>
      <c r="C16">
        <v>73.040000000000006</v>
      </c>
      <c r="D16">
        <v>74.599999999999994</v>
      </c>
      <c r="E16">
        <v>80.680000000000007</v>
      </c>
      <c r="F16">
        <v>82.4</v>
      </c>
      <c r="G16">
        <v>83.84</v>
      </c>
      <c r="H16">
        <v>65.88</v>
      </c>
      <c r="I16">
        <v>74.44</v>
      </c>
      <c r="J16">
        <v>76.959999999999994</v>
      </c>
      <c r="K16">
        <v>77.28</v>
      </c>
    </row>
    <row r="17" spans="1:11">
      <c r="A17">
        <f>SUM(A15:A16)</f>
        <v>147.76</v>
      </c>
      <c r="B17">
        <f t="shared" ref="B17:K17" si="3">SUM(B15:B16)</f>
        <v>129.24</v>
      </c>
      <c r="C17">
        <f t="shared" si="3"/>
        <v>143.08000000000001</v>
      </c>
      <c r="D17">
        <f t="shared" si="3"/>
        <v>145.80000000000001</v>
      </c>
      <c r="E17">
        <f t="shared" si="3"/>
        <v>159.60000000000002</v>
      </c>
      <c r="F17">
        <f t="shared" si="3"/>
        <v>162.08000000000001</v>
      </c>
      <c r="G17">
        <f t="shared" si="3"/>
        <v>167.44</v>
      </c>
      <c r="H17">
        <f t="shared" si="3"/>
        <v>127.52</v>
      </c>
      <c r="I17">
        <f t="shared" si="3"/>
        <v>146.24</v>
      </c>
      <c r="J17">
        <f t="shared" si="3"/>
        <v>156.27999999999997</v>
      </c>
      <c r="K17">
        <f t="shared" si="3"/>
        <v>154.88</v>
      </c>
    </row>
    <row r="18" spans="1:11">
      <c r="A18">
        <f>A17/2</f>
        <v>73.88</v>
      </c>
      <c r="B18">
        <f t="shared" ref="B18:K18" si="4">B17/2</f>
        <v>64.62</v>
      </c>
      <c r="C18">
        <f t="shared" si="4"/>
        <v>71.540000000000006</v>
      </c>
      <c r="D18">
        <f t="shared" si="4"/>
        <v>72.900000000000006</v>
      </c>
      <c r="E18">
        <f t="shared" si="4"/>
        <v>79.800000000000011</v>
      </c>
      <c r="F18">
        <f t="shared" si="4"/>
        <v>81.040000000000006</v>
      </c>
      <c r="G18">
        <f t="shared" si="4"/>
        <v>83.72</v>
      </c>
      <c r="H18">
        <f t="shared" si="4"/>
        <v>63.76</v>
      </c>
      <c r="I18">
        <f t="shared" si="4"/>
        <v>73.12</v>
      </c>
      <c r="J18">
        <f t="shared" si="4"/>
        <v>78.139999999999986</v>
      </c>
      <c r="K18">
        <f t="shared" si="4"/>
        <v>77.44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ผลสัมฤทธิ์64</vt:lpstr>
      <vt:lpstr>แสดงคุณภาพ64</vt:lpstr>
      <vt:lpstr>ตารางสรุป64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ชุมชนบ้านดง</cp:lastModifiedBy>
  <cp:lastPrinted>2022-07-25T04:51:09Z</cp:lastPrinted>
  <dcterms:created xsi:type="dcterms:W3CDTF">2010-11-03T01:03:40Z</dcterms:created>
  <dcterms:modified xsi:type="dcterms:W3CDTF">2024-11-14T03:12:00Z</dcterms:modified>
</cp:coreProperties>
</file>