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asus0\OneDrive\Desktop\"/>
    </mc:Choice>
  </mc:AlternateContent>
  <xr:revisionPtr revIDLastSave="0" documentId="13_ncr:1_{A7C1F8D6-0403-4006-8A64-F0FF6648EDF7}" xr6:coauthVersionLast="47" xr6:coauthVersionMax="47" xr10:uidLastSave="{00000000-0000-0000-0000-000000000000}"/>
  <bookViews>
    <workbookView xWindow="-108" yWindow="-108" windowWidth="23256" windowHeight="12456" tabRatio="749" activeTab="6" xr2:uid="{00000000-000D-0000-FFFF-FFFF00000000}"/>
  </bookViews>
  <sheets>
    <sheet name="data help" sheetId="33" r:id="rId1"/>
    <sheet name="รายชื่อนักเรียน" sheetId="20" r:id="rId2"/>
    <sheet name="คำอธิบายรายวิชา หน่วย" sheetId="34" r:id="rId3"/>
    <sheet name="ปกหน้า" sheetId="1" r:id="rId4"/>
    <sheet name="score" sheetId="21" r:id="rId5"/>
    <sheet name="สมรรถรรนะ" sheetId="35" r:id="rId6"/>
    <sheet name="แผนภูมิ" sheetId="32" r:id="rId7"/>
  </sheets>
  <definedNames>
    <definedName name="_xlnm.Print_Area" localSheetId="0">'data help'!$D$1:$G$30</definedName>
    <definedName name="_xlnm.Print_Area" localSheetId="4">score!$A$1:$AR$300</definedName>
    <definedName name="_xlnm.Print_Area" localSheetId="2">'คำอธิบายรายวิชา หน่วย'!$A$1:$F$27</definedName>
    <definedName name="_xlnm.Print_Area" localSheetId="3">ปกหน้า!$A$1:$N$198</definedName>
    <definedName name="_xlnm.Print_Area" localSheetId="1">รายชื่อนักเรียน!$A$1:$E$282</definedName>
    <definedName name="_xlnm.Print_Area" localSheetId="5">สมรรถรรนะ!$A$1:$J$297</definedName>
    <definedName name="_xlnm.Print_Titles" localSheetId="4">score!$1:$6</definedName>
    <definedName name="_xlnm.Print_Titles" localSheetId="5">สมรรถรรนะ!$1:$3</definedName>
    <definedName name="การงานอาชีพ" localSheetId="0">#REF!</definedName>
    <definedName name="การงานอาชีพ" localSheetId="2">#REF!</definedName>
    <definedName name="การงานอาชีพ">#REF!</definedName>
    <definedName name="คณิตศาสตร์" localSheetId="0">#REF!</definedName>
    <definedName name="คณิตศาสตร์" localSheetId="2">#REF!</definedName>
    <definedName name="คณิตศาสตร์">#REF!</definedName>
    <definedName name="ภาษาไทย" localSheetId="0">#REF!</definedName>
    <definedName name="ภาษาไทย" localSheetId="2">#REF!</definedName>
    <definedName name="ภาษาไทย">#REF!</definedName>
    <definedName name="วิทยาศาสตร์">#REF!</definedName>
    <definedName name="ศิลปะดนตรี">#REF!</definedName>
    <definedName name="สังคมศึกษาศาสนาและวัฒนธรรม">#REF!</definedName>
    <definedName name="สุขศึกษา_พลศึกษา">#REF!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4" i="21" l="1"/>
  <c r="B103" i="21"/>
  <c r="B299" i="21"/>
  <c r="B51" i="35"/>
  <c r="B198" i="35"/>
  <c r="B100" i="35"/>
  <c r="B149" i="35"/>
  <c r="B247" i="35"/>
  <c r="B296" i="35"/>
  <c r="M202" i="35"/>
  <c r="I149" i="1"/>
  <c r="M6" i="35"/>
  <c r="I17" i="1"/>
  <c r="M55" i="35"/>
  <c r="I50" i="1"/>
  <c r="M104" i="35"/>
  <c r="I83" i="1"/>
  <c r="M153" i="35"/>
  <c r="I116" i="1"/>
  <c r="M251" i="35"/>
  <c r="I182" i="1"/>
  <c r="Q215" i="1"/>
  <c r="M203" i="35"/>
  <c r="I150" i="1"/>
  <c r="M7" i="35"/>
  <c r="I18" i="1"/>
  <c r="M56" i="35"/>
  <c r="I51" i="1"/>
  <c r="M105" i="35"/>
  <c r="I84" i="1"/>
  <c r="M154" i="35"/>
  <c r="I117" i="1"/>
  <c r="M252" i="35"/>
  <c r="I183" i="1"/>
  <c r="Q216" i="1"/>
  <c r="M204" i="35"/>
  <c r="I151" i="1"/>
  <c r="M8" i="35"/>
  <c r="I19" i="1"/>
  <c r="M57" i="35"/>
  <c r="I52" i="1"/>
  <c r="M106" i="35"/>
  <c r="I85" i="1"/>
  <c r="M155" i="35"/>
  <c r="I118" i="1"/>
  <c r="M253" i="35"/>
  <c r="I184" i="1"/>
  <c r="Q217" i="1"/>
  <c r="M205" i="35"/>
  <c r="I152" i="1"/>
  <c r="M9" i="35"/>
  <c r="I20" i="1"/>
  <c r="M58" i="35"/>
  <c r="I53" i="1"/>
  <c r="M107" i="35"/>
  <c r="I86" i="1"/>
  <c r="M156" i="35"/>
  <c r="I119" i="1"/>
  <c r="M254" i="35"/>
  <c r="I185" i="1"/>
  <c r="Q218" i="1"/>
  <c r="M206" i="35"/>
  <c r="I153" i="1"/>
  <c r="M10" i="35"/>
  <c r="I21" i="1"/>
  <c r="M59" i="35"/>
  <c r="I54" i="1"/>
  <c r="M108" i="35"/>
  <c r="I87" i="1"/>
  <c r="M157" i="35"/>
  <c r="I120" i="1"/>
  <c r="M255" i="35"/>
  <c r="I186" i="1"/>
  <c r="Q219" i="1"/>
  <c r="Q220" i="1"/>
  <c r="N202" i="35"/>
  <c r="J149" i="1"/>
  <c r="N6" i="35"/>
  <c r="J17" i="1"/>
  <c r="N55" i="35"/>
  <c r="J50" i="1"/>
  <c r="N104" i="35"/>
  <c r="J83" i="1"/>
  <c r="N153" i="35"/>
  <c r="J116" i="1"/>
  <c r="N251" i="35"/>
  <c r="J182" i="1"/>
  <c r="R215" i="1"/>
  <c r="N203" i="35"/>
  <c r="J150" i="1"/>
  <c r="N7" i="35"/>
  <c r="J18" i="1"/>
  <c r="N56" i="35"/>
  <c r="J51" i="1"/>
  <c r="N105" i="35"/>
  <c r="J84" i="1"/>
  <c r="N154" i="35"/>
  <c r="J117" i="1"/>
  <c r="N252" i="35"/>
  <c r="J183" i="1"/>
  <c r="R216" i="1"/>
  <c r="N204" i="35"/>
  <c r="J151" i="1"/>
  <c r="N8" i="35"/>
  <c r="J19" i="1"/>
  <c r="N57" i="35"/>
  <c r="J52" i="1"/>
  <c r="N106" i="35"/>
  <c r="J85" i="1"/>
  <c r="N155" i="35"/>
  <c r="J118" i="1"/>
  <c r="N253" i="35"/>
  <c r="J184" i="1"/>
  <c r="R217" i="1"/>
  <c r="N205" i="35"/>
  <c r="J152" i="1"/>
  <c r="N9" i="35"/>
  <c r="J20" i="1"/>
  <c r="N58" i="35"/>
  <c r="J53" i="1"/>
  <c r="N107" i="35"/>
  <c r="J86" i="1"/>
  <c r="N156" i="35"/>
  <c r="J119" i="1"/>
  <c r="N254" i="35"/>
  <c r="J185" i="1"/>
  <c r="R218" i="1"/>
  <c r="N206" i="35"/>
  <c r="J153" i="1"/>
  <c r="N10" i="35"/>
  <c r="J21" i="1"/>
  <c r="N59" i="35"/>
  <c r="J54" i="1"/>
  <c r="N108" i="35"/>
  <c r="J87" i="1"/>
  <c r="N157" i="35"/>
  <c r="J120" i="1"/>
  <c r="N255" i="35"/>
  <c r="J186" i="1"/>
  <c r="R219" i="1"/>
  <c r="R220" i="1"/>
  <c r="O202" i="35"/>
  <c r="K149" i="1"/>
  <c r="O6" i="35"/>
  <c r="K17" i="1"/>
  <c r="O55" i="35"/>
  <c r="K50" i="1"/>
  <c r="O104" i="35"/>
  <c r="K83" i="1"/>
  <c r="O153" i="35"/>
  <c r="K116" i="1"/>
  <c r="O251" i="35"/>
  <c r="K182" i="1"/>
  <c r="S215" i="1"/>
  <c r="O203" i="35"/>
  <c r="K150" i="1"/>
  <c r="O7" i="35"/>
  <c r="K18" i="1"/>
  <c r="O56" i="35"/>
  <c r="K51" i="1"/>
  <c r="O105" i="35"/>
  <c r="K84" i="1"/>
  <c r="O154" i="35"/>
  <c r="K117" i="1"/>
  <c r="O252" i="35"/>
  <c r="K183" i="1"/>
  <c r="S216" i="1"/>
  <c r="O204" i="35"/>
  <c r="K151" i="1"/>
  <c r="O8" i="35"/>
  <c r="K19" i="1"/>
  <c r="O57" i="35"/>
  <c r="K52" i="1"/>
  <c r="O106" i="35"/>
  <c r="K85" i="1"/>
  <c r="O155" i="35"/>
  <c r="K118" i="1"/>
  <c r="O253" i="35"/>
  <c r="K184" i="1"/>
  <c r="S217" i="1"/>
  <c r="O205" i="35"/>
  <c r="K152" i="1"/>
  <c r="O9" i="35"/>
  <c r="K20" i="1"/>
  <c r="O58" i="35"/>
  <c r="K53" i="1"/>
  <c r="O107" i="35"/>
  <c r="K86" i="1"/>
  <c r="O156" i="35"/>
  <c r="K119" i="1"/>
  <c r="O254" i="35"/>
  <c r="K185" i="1"/>
  <c r="S218" i="1"/>
  <c r="O206" i="35"/>
  <c r="K153" i="1"/>
  <c r="O10" i="35"/>
  <c r="K21" i="1"/>
  <c r="O59" i="35"/>
  <c r="K54" i="1"/>
  <c r="O108" i="35"/>
  <c r="K87" i="1"/>
  <c r="O157" i="35"/>
  <c r="K120" i="1"/>
  <c r="O255" i="35"/>
  <c r="K186" i="1"/>
  <c r="S219" i="1"/>
  <c r="S220" i="1"/>
  <c r="P202" i="35"/>
  <c r="L149" i="1"/>
  <c r="P6" i="35"/>
  <c r="L17" i="1"/>
  <c r="P55" i="35"/>
  <c r="L50" i="1"/>
  <c r="P104" i="35"/>
  <c r="L83" i="1"/>
  <c r="P153" i="35"/>
  <c r="L116" i="1"/>
  <c r="P251" i="35"/>
  <c r="L182" i="1"/>
  <c r="T215" i="1"/>
  <c r="P203" i="35"/>
  <c r="L150" i="1"/>
  <c r="P7" i="35"/>
  <c r="L18" i="1"/>
  <c r="P56" i="35"/>
  <c r="L51" i="1"/>
  <c r="P105" i="35"/>
  <c r="L84" i="1"/>
  <c r="P154" i="35"/>
  <c r="L117" i="1"/>
  <c r="P252" i="35"/>
  <c r="L183" i="1"/>
  <c r="T216" i="1"/>
  <c r="P204" i="35"/>
  <c r="L151" i="1"/>
  <c r="P8" i="35"/>
  <c r="L19" i="1"/>
  <c r="P57" i="35"/>
  <c r="L52" i="1"/>
  <c r="P106" i="35"/>
  <c r="L85" i="1"/>
  <c r="P155" i="35"/>
  <c r="L118" i="1"/>
  <c r="P253" i="35"/>
  <c r="L184" i="1"/>
  <c r="T217" i="1"/>
  <c r="P205" i="35"/>
  <c r="L152" i="1"/>
  <c r="P9" i="35"/>
  <c r="L20" i="1"/>
  <c r="P58" i="35"/>
  <c r="L53" i="1"/>
  <c r="P107" i="35"/>
  <c r="L86" i="1"/>
  <c r="P156" i="35"/>
  <c r="L119" i="1"/>
  <c r="P254" i="35"/>
  <c r="L185" i="1"/>
  <c r="T218" i="1"/>
  <c r="P206" i="35"/>
  <c r="L153" i="1"/>
  <c r="P10" i="35"/>
  <c r="L21" i="1"/>
  <c r="P59" i="35"/>
  <c r="L54" i="1"/>
  <c r="P108" i="35"/>
  <c r="L87" i="1"/>
  <c r="P157" i="35"/>
  <c r="L120" i="1"/>
  <c r="P255" i="35"/>
  <c r="L186" i="1"/>
  <c r="T219" i="1"/>
  <c r="T220" i="1"/>
  <c r="U220" i="1"/>
  <c r="Q221" i="1"/>
  <c r="R221" i="1"/>
  <c r="S221" i="1"/>
  <c r="T221" i="1"/>
  <c r="U221" i="1"/>
  <c r="I187" i="1"/>
  <c r="J187" i="1"/>
  <c r="K187" i="1"/>
  <c r="L187" i="1"/>
  <c r="O187" i="1"/>
  <c r="I188" i="1"/>
  <c r="O188" i="1"/>
  <c r="L188" i="1"/>
  <c r="J188" i="1"/>
  <c r="K188" i="1"/>
  <c r="I154" i="1"/>
  <c r="J154" i="1"/>
  <c r="K154" i="1"/>
  <c r="L154" i="1"/>
  <c r="O154" i="1"/>
  <c r="I155" i="1"/>
  <c r="J155" i="1"/>
  <c r="K155" i="1"/>
  <c r="L155" i="1"/>
  <c r="O155" i="1"/>
  <c r="L121" i="1"/>
  <c r="I121" i="1"/>
  <c r="J121" i="1"/>
  <c r="K121" i="1"/>
  <c r="O121" i="1"/>
  <c r="L122" i="1"/>
  <c r="J122" i="1"/>
  <c r="K122" i="1"/>
  <c r="I122" i="1"/>
  <c r="L22" i="1"/>
  <c r="I22" i="1"/>
  <c r="J22" i="1"/>
  <c r="K22" i="1"/>
  <c r="O22" i="1"/>
  <c r="L23" i="1"/>
  <c r="I23" i="1"/>
  <c r="J23" i="1"/>
  <c r="K23" i="1"/>
  <c r="O23" i="1"/>
  <c r="L55" i="1"/>
  <c r="I55" i="1"/>
  <c r="J55" i="1"/>
  <c r="K55" i="1"/>
  <c r="O55" i="1"/>
  <c r="L56" i="1"/>
  <c r="I56" i="1"/>
  <c r="J56" i="1"/>
  <c r="K56" i="1"/>
  <c r="O56" i="1"/>
  <c r="L88" i="1"/>
  <c r="I88" i="1"/>
  <c r="J88" i="1"/>
  <c r="K88" i="1"/>
  <c r="O88" i="1"/>
  <c r="L89" i="1"/>
  <c r="I89" i="1"/>
  <c r="J89" i="1"/>
  <c r="K89" i="1"/>
  <c r="O89" i="1"/>
  <c r="M256" i="35"/>
  <c r="N207" i="35"/>
  <c r="O207" i="35"/>
  <c r="P207" i="35"/>
  <c r="Q202" i="35"/>
  <c r="Q203" i="35"/>
  <c r="Q204" i="35"/>
  <c r="Q205" i="35"/>
  <c r="Q206" i="35"/>
  <c r="Q207" i="35"/>
  <c r="M207" i="35"/>
  <c r="N158" i="35"/>
  <c r="O158" i="35"/>
  <c r="P158" i="35"/>
  <c r="Q153" i="35"/>
  <c r="Q154" i="35"/>
  <c r="Q155" i="35"/>
  <c r="Q156" i="35"/>
  <c r="Q157" i="35"/>
  <c r="Q158" i="35"/>
  <c r="M158" i="35"/>
  <c r="Q104" i="35"/>
  <c r="N109" i="35"/>
  <c r="O109" i="35"/>
  <c r="P109" i="35"/>
  <c r="Q107" i="35"/>
  <c r="Q105" i="35"/>
  <c r="Q106" i="35"/>
  <c r="Q108" i="35"/>
  <c r="Q109" i="35"/>
  <c r="M109" i="35"/>
  <c r="Q55" i="35"/>
  <c r="Q56" i="35"/>
  <c r="Q57" i="35"/>
  <c r="Q58" i="35"/>
  <c r="Q59" i="35"/>
  <c r="Q60" i="35"/>
  <c r="N60" i="35"/>
  <c r="O60" i="35"/>
  <c r="P60" i="35"/>
  <c r="M60" i="35"/>
  <c r="M11" i="35"/>
  <c r="Q6" i="35"/>
  <c r="Q7" i="35"/>
  <c r="Q8" i="35"/>
  <c r="Q9" i="35"/>
  <c r="Q10" i="35"/>
  <c r="Q11" i="35"/>
  <c r="N11" i="35"/>
  <c r="O11" i="35"/>
  <c r="P11" i="35"/>
  <c r="N256" i="35"/>
  <c r="O256" i="35"/>
  <c r="P256" i="35"/>
  <c r="Q251" i="35"/>
  <c r="Q252" i="35"/>
  <c r="Q253" i="35"/>
  <c r="Q254" i="35"/>
  <c r="Q255" i="35"/>
  <c r="Q256" i="35"/>
  <c r="U216" i="1"/>
  <c r="U217" i="1"/>
  <c r="U218" i="1"/>
  <c r="U219" i="1"/>
  <c r="U215" i="1"/>
  <c r="AW271" i="21"/>
  <c r="C182" i="1"/>
  <c r="C220" i="1"/>
  <c r="AW222" i="21"/>
  <c r="C149" i="1"/>
  <c r="C219" i="1"/>
  <c r="AW173" i="21"/>
  <c r="C116" i="1"/>
  <c r="C218" i="1"/>
  <c r="AW124" i="21"/>
  <c r="C83" i="1"/>
  <c r="C217" i="1"/>
  <c r="AW70" i="21"/>
  <c r="C54" i="1"/>
  <c r="C216" i="1"/>
  <c r="AW26" i="21"/>
  <c r="C17" i="1"/>
  <c r="C215" i="1"/>
  <c r="C221" i="1"/>
  <c r="V224" i="1"/>
  <c r="AW266" i="21"/>
  <c r="C186" i="1"/>
  <c r="C231" i="1"/>
  <c r="AW217" i="21"/>
  <c r="C153" i="1"/>
  <c r="C230" i="1"/>
  <c r="AW168" i="21"/>
  <c r="C120" i="1"/>
  <c r="C229" i="1"/>
  <c r="AW119" i="21"/>
  <c r="C87" i="1"/>
  <c r="C228" i="1"/>
  <c r="C227" i="1"/>
  <c r="AW21" i="21"/>
  <c r="C21" i="1"/>
  <c r="C226" i="1"/>
  <c r="C232" i="1"/>
  <c r="W224" i="1"/>
  <c r="AW267" i="21"/>
  <c r="D186" i="1"/>
  <c r="D231" i="1"/>
  <c r="AW218" i="21"/>
  <c r="D153" i="1"/>
  <c r="D230" i="1"/>
  <c r="AW169" i="21"/>
  <c r="D120" i="1"/>
  <c r="D229" i="1"/>
  <c r="AW120" i="21"/>
  <c r="D87" i="1"/>
  <c r="D228" i="1"/>
  <c r="AW71" i="21"/>
  <c r="D54" i="1"/>
  <c r="D227" i="1"/>
  <c r="AW22" i="21"/>
  <c r="D21" i="1"/>
  <c r="D226" i="1"/>
  <c r="D232" i="1"/>
  <c r="W225" i="1"/>
  <c r="AW268" i="21"/>
  <c r="E186" i="1"/>
  <c r="E231" i="1"/>
  <c r="AW219" i="21"/>
  <c r="E153" i="1"/>
  <c r="E230" i="1"/>
  <c r="AW170" i="21"/>
  <c r="E120" i="1"/>
  <c r="E229" i="1"/>
  <c r="AW121" i="21"/>
  <c r="E87" i="1"/>
  <c r="E228" i="1"/>
  <c r="AW72" i="21"/>
  <c r="E54" i="1"/>
  <c r="E227" i="1"/>
  <c r="AW23" i="21"/>
  <c r="E21" i="1"/>
  <c r="E226" i="1"/>
  <c r="E232" i="1"/>
  <c r="W226" i="1"/>
  <c r="AW269" i="21"/>
  <c r="F186" i="1"/>
  <c r="F231" i="1"/>
  <c r="AW220" i="21"/>
  <c r="F153" i="1"/>
  <c r="F230" i="1"/>
  <c r="AW171" i="21"/>
  <c r="F120" i="1"/>
  <c r="F229" i="1"/>
  <c r="AW122" i="21"/>
  <c r="F87" i="1"/>
  <c r="F228" i="1"/>
  <c r="AW73" i="21"/>
  <c r="F54" i="1"/>
  <c r="F227" i="1"/>
  <c r="AW24" i="21"/>
  <c r="F21" i="1"/>
  <c r="F226" i="1"/>
  <c r="F232" i="1"/>
  <c r="W227" i="1"/>
  <c r="W228" i="1"/>
  <c r="AW272" i="21"/>
  <c r="D182" i="1"/>
  <c r="D220" i="1"/>
  <c r="AW223" i="21"/>
  <c r="D149" i="1"/>
  <c r="D219" i="1"/>
  <c r="AW174" i="21"/>
  <c r="D116" i="1"/>
  <c r="D218" i="1"/>
  <c r="AW125" i="21"/>
  <c r="D83" i="1"/>
  <c r="D217" i="1"/>
  <c r="D216" i="1"/>
  <c r="AW27" i="21"/>
  <c r="D17" i="1"/>
  <c r="D215" i="1"/>
  <c r="D221" i="1"/>
  <c r="V225" i="1"/>
  <c r="AW273" i="21"/>
  <c r="E182" i="1"/>
  <c r="E220" i="1"/>
  <c r="AW224" i="21"/>
  <c r="E149" i="1"/>
  <c r="E219" i="1"/>
  <c r="AW175" i="21"/>
  <c r="E116" i="1"/>
  <c r="E218" i="1"/>
  <c r="AW126" i="21"/>
  <c r="E83" i="1"/>
  <c r="E217" i="1"/>
  <c r="E216" i="1"/>
  <c r="AW28" i="21"/>
  <c r="E17" i="1"/>
  <c r="E215" i="1"/>
  <c r="E221" i="1"/>
  <c r="V226" i="1"/>
  <c r="AW274" i="21"/>
  <c r="F182" i="1"/>
  <c r="F220" i="1"/>
  <c r="AW225" i="21"/>
  <c r="F149" i="1"/>
  <c r="F219" i="1"/>
  <c r="AW176" i="21"/>
  <c r="F116" i="1"/>
  <c r="F218" i="1"/>
  <c r="AW127" i="21"/>
  <c r="F83" i="1"/>
  <c r="F217" i="1"/>
  <c r="F216" i="1"/>
  <c r="AW29" i="21"/>
  <c r="F17" i="1"/>
  <c r="F215" i="1"/>
  <c r="F221" i="1"/>
  <c r="V227" i="1"/>
  <c r="V228" i="1"/>
  <c r="G232" i="1"/>
  <c r="C233" i="1"/>
  <c r="D233" i="1"/>
  <c r="E233" i="1"/>
  <c r="F233" i="1"/>
  <c r="G233" i="1"/>
  <c r="G221" i="1"/>
  <c r="C222" i="1"/>
  <c r="D222" i="1"/>
  <c r="E222" i="1"/>
  <c r="F222" i="1"/>
  <c r="G222" i="1"/>
  <c r="P42" i="21"/>
  <c r="R42" i="21"/>
  <c r="S42" i="21"/>
  <c r="P43" i="21"/>
  <c r="R43" i="21"/>
  <c r="S43" i="21"/>
  <c r="P44" i="21"/>
  <c r="R44" i="21"/>
  <c r="S44" i="21"/>
  <c r="P45" i="21"/>
  <c r="R45" i="21"/>
  <c r="S45" i="21"/>
  <c r="P46" i="21"/>
  <c r="R46" i="21"/>
  <c r="S46" i="21"/>
  <c r="P47" i="21"/>
  <c r="R47" i="21"/>
  <c r="S47" i="21"/>
  <c r="P48" i="21"/>
  <c r="R48" i="21"/>
  <c r="S48" i="21"/>
  <c r="P49" i="21"/>
  <c r="R49" i="21"/>
  <c r="S49" i="21"/>
  <c r="P50" i="21"/>
  <c r="R50" i="21"/>
  <c r="S50" i="21"/>
  <c r="P51" i="21"/>
  <c r="R51" i="21"/>
  <c r="S51" i="21"/>
  <c r="P7" i="21"/>
  <c r="R7" i="21"/>
  <c r="S7" i="21"/>
  <c r="P8" i="21"/>
  <c r="R8" i="21"/>
  <c r="S8" i="21"/>
  <c r="P9" i="21"/>
  <c r="R9" i="21"/>
  <c r="S9" i="21"/>
  <c r="P10" i="21"/>
  <c r="R10" i="21"/>
  <c r="S10" i="21"/>
  <c r="P11" i="21"/>
  <c r="R11" i="21"/>
  <c r="S11" i="21"/>
  <c r="P12" i="21"/>
  <c r="R12" i="21"/>
  <c r="S12" i="21"/>
  <c r="P13" i="21"/>
  <c r="R13" i="21"/>
  <c r="S13" i="21"/>
  <c r="P14" i="21"/>
  <c r="R14" i="21"/>
  <c r="S14" i="21"/>
  <c r="P15" i="21"/>
  <c r="R15" i="21"/>
  <c r="S15" i="21"/>
  <c r="P16" i="21"/>
  <c r="R16" i="21"/>
  <c r="S16" i="21"/>
  <c r="P17" i="21"/>
  <c r="R17" i="21"/>
  <c r="S17" i="21"/>
  <c r="P18" i="21"/>
  <c r="R18" i="21"/>
  <c r="S18" i="21"/>
  <c r="P19" i="21"/>
  <c r="R19" i="21"/>
  <c r="S19" i="21"/>
  <c r="P20" i="21"/>
  <c r="R20" i="21"/>
  <c r="S20" i="21"/>
  <c r="P21" i="21"/>
  <c r="R21" i="21"/>
  <c r="S21" i="21"/>
  <c r="P22" i="21"/>
  <c r="R22" i="21"/>
  <c r="S22" i="21"/>
  <c r="P23" i="21"/>
  <c r="R23" i="21"/>
  <c r="S23" i="21"/>
  <c r="P24" i="21"/>
  <c r="R24" i="21"/>
  <c r="S24" i="21"/>
  <c r="P25" i="21"/>
  <c r="R25" i="21"/>
  <c r="S25" i="21"/>
  <c r="P26" i="21"/>
  <c r="R26" i="21"/>
  <c r="S26" i="21"/>
  <c r="P27" i="21"/>
  <c r="R27" i="21"/>
  <c r="S27" i="21"/>
  <c r="P28" i="21"/>
  <c r="R28" i="21"/>
  <c r="S28" i="21"/>
  <c r="P29" i="21"/>
  <c r="R29" i="21"/>
  <c r="S29" i="21"/>
  <c r="P30" i="21"/>
  <c r="R30" i="21"/>
  <c r="S30" i="21"/>
  <c r="P31" i="21"/>
  <c r="R31" i="21"/>
  <c r="S31" i="21"/>
  <c r="P32" i="21"/>
  <c r="R32" i="21"/>
  <c r="S32" i="21"/>
  <c r="P33" i="21"/>
  <c r="R33" i="21"/>
  <c r="S33" i="21"/>
  <c r="P34" i="21"/>
  <c r="R34" i="21"/>
  <c r="S34" i="21"/>
  <c r="P35" i="21"/>
  <c r="R35" i="21"/>
  <c r="S35" i="21"/>
  <c r="P36" i="21"/>
  <c r="R36" i="21"/>
  <c r="S36" i="21"/>
  <c r="P37" i="21"/>
  <c r="R37" i="21"/>
  <c r="S37" i="21"/>
  <c r="P38" i="21"/>
  <c r="R38" i="21"/>
  <c r="S38" i="21"/>
  <c r="P39" i="21"/>
  <c r="R39" i="21"/>
  <c r="S39" i="21"/>
  <c r="P40" i="21"/>
  <c r="R40" i="21"/>
  <c r="S40" i="21"/>
  <c r="P41" i="21"/>
  <c r="R41" i="21"/>
  <c r="S41" i="21"/>
  <c r="AW17" i="21"/>
  <c r="C12" i="1"/>
  <c r="AW16" i="21"/>
  <c r="D12" i="1"/>
  <c r="AW15" i="21"/>
  <c r="E12" i="1"/>
  <c r="AW14" i="21"/>
  <c r="F12" i="1"/>
  <c r="AW13" i="21"/>
  <c r="G12" i="1"/>
  <c r="AW12" i="21"/>
  <c r="H12" i="1"/>
  <c r="AW11" i="21"/>
  <c r="I12" i="1"/>
  <c r="AW10" i="21"/>
  <c r="J12" i="1"/>
  <c r="AW8" i="21"/>
  <c r="K12" i="1"/>
  <c r="AW9" i="21"/>
  <c r="L12" i="1"/>
  <c r="A12" i="1"/>
  <c r="C154" i="1"/>
  <c r="D154" i="1"/>
  <c r="E154" i="1"/>
  <c r="F154" i="1"/>
  <c r="Q148" i="1"/>
  <c r="A153" i="1"/>
  <c r="A227" i="1"/>
  <c r="A228" i="1"/>
  <c r="A229" i="1"/>
  <c r="A230" i="1"/>
  <c r="A231" i="1"/>
  <c r="A216" i="1"/>
  <c r="A217" i="1"/>
  <c r="A218" i="1"/>
  <c r="A219" i="1"/>
  <c r="A220" i="1"/>
  <c r="A226" i="1"/>
  <c r="A215" i="1"/>
  <c r="A21" i="1"/>
  <c r="A17" i="1"/>
  <c r="I64" i="1"/>
  <c r="A128" i="1"/>
  <c r="A161" i="1"/>
  <c r="C6" i="1"/>
  <c r="C171" i="1"/>
  <c r="N5" i="1"/>
  <c r="N170" i="1"/>
  <c r="N137" i="1"/>
  <c r="N104" i="1"/>
  <c r="N71" i="1"/>
  <c r="N38" i="1"/>
  <c r="C203" i="1"/>
  <c r="P252" i="21"/>
  <c r="R252" i="21"/>
  <c r="S252" i="21"/>
  <c r="P253" i="21"/>
  <c r="R253" i="21"/>
  <c r="S253" i="21"/>
  <c r="P254" i="21"/>
  <c r="R254" i="21"/>
  <c r="S254" i="21"/>
  <c r="P255" i="21"/>
  <c r="R255" i="21"/>
  <c r="S255" i="21"/>
  <c r="P256" i="21"/>
  <c r="R256" i="21"/>
  <c r="S256" i="21"/>
  <c r="P257" i="21"/>
  <c r="R257" i="21"/>
  <c r="S257" i="21"/>
  <c r="P258" i="21"/>
  <c r="R258" i="21"/>
  <c r="S258" i="21"/>
  <c r="P259" i="21"/>
  <c r="R259" i="21"/>
  <c r="S259" i="21"/>
  <c r="P260" i="21"/>
  <c r="R260" i="21"/>
  <c r="S260" i="21"/>
  <c r="P261" i="21"/>
  <c r="R261" i="21"/>
  <c r="S261" i="21"/>
  <c r="P262" i="21"/>
  <c r="R262" i="21"/>
  <c r="S262" i="21"/>
  <c r="P263" i="21"/>
  <c r="R263" i="21"/>
  <c r="S263" i="21"/>
  <c r="P264" i="21"/>
  <c r="R264" i="21"/>
  <c r="S264" i="21"/>
  <c r="P265" i="21"/>
  <c r="R265" i="21"/>
  <c r="S265" i="21"/>
  <c r="P266" i="21"/>
  <c r="R266" i="21"/>
  <c r="S266" i="21"/>
  <c r="P267" i="21"/>
  <c r="R267" i="21"/>
  <c r="S267" i="21"/>
  <c r="P268" i="21"/>
  <c r="R268" i="21"/>
  <c r="S268" i="21"/>
  <c r="P269" i="21"/>
  <c r="R269" i="21"/>
  <c r="S269" i="21"/>
  <c r="P270" i="21"/>
  <c r="R270" i="21"/>
  <c r="S270" i="21"/>
  <c r="P271" i="21"/>
  <c r="R271" i="21"/>
  <c r="S271" i="21"/>
  <c r="P272" i="21"/>
  <c r="R272" i="21"/>
  <c r="S272" i="21"/>
  <c r="P273" i="21"/>
  <c r="R273" i="21"/>
  <c r="S273" i="21"/>
  <c r="P274" i="21"/>
  <c r="R274" i="21"/>
  <c r="S274" i="21"/>
  <c r="P275" i="21"/>
  <c r="R275" i="21"/>
  <c r="S275" i="21"/>
  <c r="P276" i="21"/>
  <c r="R276" i="21"/>
  <c r="S276" i="21"/>
  <c r="P277" i="21"/>
  <c r="R277" i="21"/>
  <c r="S277" i="21"/>
  <c r="P278" i="21"/>
  <c r="R278" i="21"/>
  <c r="S278" i="21"/>
  <c r="P279" i="21"/>
  <c r="R279" i="21"/>
  <c r="S279" i="21"/>
  <c r="P280" i="21"/>
  <c r="R280" i="21"/>
  <c r="S280" i="21"/>
  <c r="P281" i="21"/>
  <c r="R281" i="21"/>
  <c r="S281" i="21"/>
  <c r="P282" i="21"/>
  <c r="R282" i="21"/>
  <c r="S282" i="21"/>
  <c r="P283" i="21"/>
  <c r="R283" i="21"/>
  <c r="S283" i="21"/>
  <c r="P284" i="21"/>
  <c r="R284" i="21"/>
  <c r="S284" i="21"/>
  <c r="P285" i="21"/>
  <c r="R285" i="21"/>
  <c r="S285" i="21"/>
  <c r="P286" i="21"/>
  <c r="R286" i="21"/>
  <c r="S286" i="21"/>
  <c r="P287" i="21"/>
  <c r="R287" i="21"/>
  <c r="S287" i="21"/>
  <c r="P288" i="21"/>
  <c r="R288" i="21"/>
  <c r="S288" i="21"/>
  <c r="P289" i="21"/>
  <c r="R289" i="21"/>
  <c r="S289" i="21"/>
  <c r="P290" i="21"/>
  <c r="R290" i="21"/>
  <c r="S290" i="21"/>
  <c r="P291" i="21"/>
  <c r="R291" i="21"/>
  <c r="S291" i="21"/>
  <c r="P292" i="21"/>
  <c r="R292" i="21"/>
  <c r="S292" i="21"/>
  <c r="P293" i="21"/>
  <c r="R293" i="21"/>
  <c r="S293" i="21"/>
  <c r="P294" i="21"/>
  <c r="R294" i="21"/>
  <c r="S294" i="21"/>
  <c r="P295" i="21"/>
  <c r="R295" i="21"/>
  <c r="S295" i="21"/>
  <c r="P296" i="21"/>
  <c r="R296" i="21"/>
  <c r="S296" i="21"/>
  <c r="AW262" i="21"/>
  <c r="C177" i="1"/>
  <c r="AW261" i="21"/>
  <c r="D177" i="1"/>
  <c r="AW260" i="21"/>
  <c r="E177" i="1"/>
  <c r="AW259" i="21"/>
  <c r="F177" i="1"/>
  <c r="AW258" i="21"/>
  <c r="G177" i="1"/>
  <c r="AW257" i="21"/>
  <c r="H177" i="1"/>
  <c r="AW256" i="21"/>
  <c r="I177" i="1"/>
  <c r="AW255" i="21"/>
  <c r="J177" i="1"/>
  <c r="AW253" i="21"/>
  <c r="K177" i="1"/>
  <c r="AW254" i="21"/>
  <c r="L177" i="1"/>
  <c r="A177" i="1"/>
  <c r="C210" i="1"/>
  <c r="D203" i="1"/>
  <c r="D210" i="1"/>
  <c r="E203" i="1"/>
  <c r="E210" i="1"/>
  <c r="F203" i="1"/>
  <c r="F210" i="1"/>
  <c r="C211" i="1"/>
  <c r="D208" i="1"/>
  <c r="E208" i="1"/>
  <c r="F208" i="1"/>
  <c r="G208" i="1"/>
  <c r="H208" i="1"/>
  <c r="I208" i="1"/>
  <c r="J208" i="1"/>
  <c r="K208" i="1"/>
  <c r="L208" i="1"/>
  <c r="M208" i="1"/>
  <c r="N208" i="1"/>
  <c r="C208" i="1"/>
  <c r="P245" i="21"/>
  <c r="R245" i="21"/>
  <c r="S245" i="21"/>
  <c r="P246" i="21"/>
  <c r="R246" i="21"/>
  <c r="S246" i="21"/>
  <c r="P247" i="21"/>
  <c r="R247" i="21"/>
  <c r="S247" i="21"/>
  <c r="P203" i="21"/>
  <c r="R203" i="21"/>
  <c r="S203" i="21"/>
  <c r="P204" i="21"/>
  <c r="R204" i="21"/>
  <c r="S204" i="21"/>
  <c r="P205" i="21"/>
  <c r="R205" i="21"/>
  <c r="S205" i="21"/>
  <c r="P206" i="21"/>
  <c r="R206" i="21"/>
  <c r="S206" i="21"/>
  <c r="P207" i="21"/>
  <c r="R207" i="21"/>
  <c r="S207" i="21"/>
  <c r="P208" i="21"/>
  <c r="R208" i="21"/>
  <c r="S208" i="21"/>
  <c r="P209" i="21"/>
  <c r="R209" i="21"/>
  <c r="S209" i="21"/>
  <c r="P210" i="21"/>
  <c r="R210" i="21"/>
  <c r="S210" i="21"/>
  <c r="P211" i="21"/>
  <c r="R211" i="21"/>
  <c r="S211" i="21"/>
  <c r="P212" i="21"/>
  <c r="R212" i="21"/>
  <c r="S212" i="21"/>
  <c r="P213" i="21"/>
  <c r="R213" i="21"/>
  <c r="S213" i="21"/>
  <c r="P214" i="21"/>
  <c r="R214" i="21"/>
  <c r="S214" i="21"/>
  <c r="P215" i="21"/>
  <c r="R215" i="21"/>
  <c r="S215" i="21"/>
  <c r="P216" i="21"/>
  <c r="R216" i="21"/>
  <c r="S216" i="21"/>
  <c r="P217" i="21"/>
  <c r="R217" i="21"/>
  <c r="S217" i="21"/>
  <c r="P218" i="21"/>
  <c r="R218" i="21"/>
  <c r="S218" i="21"/>
  <c r="P219" i="21"/>
  <c r="R219" i="21"/>
  <c r="S219" i="21"/>
  <c r="P220" i="21"/>
  <c r="R220" i="21"/>
  <c r="S220" i="21"/>
  <c r="P221" i="21"/>
  <c r="R221" i="21"/>
  <c r="S221" i="21"/>
  <c r="P222" i="21"/>
  <c r="R222" i="21"/>
  <c r="S222" i="21"/>
  <c r="P223" i="21"/>
  <c r="R223" i="21"/>
  <c r="S223" i="21"/>
  <c r="P224" i="21"/>
  <c r="R224" i="21"/>
  <c r="S224" i="21"/>
  <c r="P225" i="21"/>
  <c r="R225" i="21"/>
  <c r="S225" i="21"/>
  <c r="P226" i="21"/>
  <c r="R226" i="21"/>
  <c r="S226" i="21"/>
  <c r="P227" i="21"/>
  <c r="R227" i="21"/>
  <c r="S227" i="21"/>
  <c r="P228" i="21"/>
  <c r="R228" i="21"/>
  <c r="S228" i="21"/>
  <c r="P229" i="21"/>
  <c r="R229" i="21"/>
  <c r="S229" i="21"/>
  <c r="P230" i="21"/>
  <c r="R230" i="21"/>
  <c r="S230" i="21"/>
  <c r="P231" i="21"/>
  <c r="R231" i="21"/>
  <c r="S231" i="21"/>
  <c r="P232" i="21"/>
  <c r="R232" i="21"/>
  <c r="S232" i="21"/>
  <c r="P233" i="21"/>
  <c r="R233" i="21"/>
  <c r="S233" i="21"/>
  <c r="P234" i="21"/>
  <c r="R234" i="21"/>
  <c r="S234" i="21"/>
  <c r="P235" i="21"/>
  <c r="R235" i="21"/>
  <c r="S235" i="21"/>
  <c r="P236" i="21"/>
  <c r="R236" i="21"/>
  <c r="S236" i="21"/>
  <c r="P237" i="21"/>
  <c r="R237" i="21"/>
  <c r="S237" i="21"/>
  <c r="P238" i="21"/>
  <c r="R238" i="21"/>
  <c r="S238" i="21"/>
  <c r="P239" i="21"/>
  <c r="R239" i="21"/>
  <c r="S239" i="21"/>
  <c r="P240" i="21"/>
  <c r="R240" i="21"/>
  <c r="S240" i="21"/>
  <c r="P241" i="21"/>
  <c r="R241" i="21"/>
  <c r="S241" i="21"/>
  <c r="P242" i="21"/>
  <c r="R242" i="21"/>
  <c r="S242" i="21"/>
  <c r="P243" i="21"/>
  <c r="R243" i="21"/>
  <c r="S243" i="21"/>
  <c r="P244" i="21"/>
  <c r="R244" i="21"/>
  <c r="S244" i="21"/>
  <c r="AW212" i="21"/>
  <c r="D144" i="1"/>
  <c r="D207" i="1"/>
  <c r="AW211" i="21"/>
  <c r="E144" i="1"/>
  <c r="E207" i="1"/>
  <c r="AW210" i="21"/>
  <c r="F144" i="1"/>
  <c r="F207" i="1"/>
  <c r="AW209" i="21"/>
  <c r="G144" i="1"/>
  <c r="G207" i="1"/>
  <c r="AW208" i="21"/>
  <c r="H144" i="1"/>
  <c r="H207" i="1"/>
  <c r="AW207" i="21"/>
  <c r="I144" i="1"/>
  <c r="I207" i="1"/>
  <c r="AW206" i="21"/>
  <c r="J144" i="1"/>
  <c r="J207" i="1"/>
  <c r="AW204" i="21"/>
  <c r="K144" i="1"/>
  <c r="K207" i="1"/>
  <c r="AW205" i="21"/>
  <c r="L144" i="1"/>
  <c r="L207" i="1"/>
  <c r="M207" i="1"/>
  <c r="N207" i="1"/>
  <c r="AW213" i="21"/>
  <c r="C144" i="1"/>
  <c r="C207" i="1"/>
  <c r="P192" i="21"/>
  <c r="R192" i="21"/>
  <c r="S192" i="21"/>
  <c r="P193" i="21"/>
  <c r="R193" i="21"/>
  <c r="S193" i="21"/>
  <c r="P194" i="21"/>
  <c r="R194" i="21"/>
  <c r="S194" i="21"/>
  <c r="P195" i="21"/>
  <c r="R195" i="21"/>
  <c r="S195" i="21"/>
  <c r="P196" i="21"/>
  <c r="R196" i="21"/>
  <c r="S196" i="21"/>
  <c r="P197" i="21"/>
  <c r="R197" i="21"/>
  <c r="S197" i="21"/>
  <c r="P198" i="21"/>
  <c r="R198" i="21"/>
  <c r="S198" i="21"/>
  <c r="P154" i="21"/>
  <c r="R154" i="21"/>
  <c r="S154" i="21"/>
  <c r="P155" i="21"/>
  <c r="R155" i="21"/>
  <c r="S155" i="21"/>
  <c r="P156" i="21"/>
  <c r="R156" i="21"/>
  <c r="S156" i="21"/>
  <c r="P157" i="21"/>
  <c r="R157" i="21"/>
  <c r="S157" i="21"/>
  <c r="P158" i="21"/>
  <c r="R158" i="21"/>
  <c r="S158" i="21"/>
  <c r="P159" i="21"/>
  <c r="R159" i="21"/>
  <c r="S159" i="21"/>
  <c r="P160" i="21"/>
  <c r="R160" i="21"/>
  <c r="S160" i="21"/>
  <c r="P161" i="21"/>
  <c r="R161" i="21"/>
  <c r="S161" i="21"/>
  <c r="P162" i="21"/>
  <c r="R162" i="21"/>
  <c r="S162" i="21"/>
  <c r="P163" i="21"/>
  <c r="R163" i="21"/>
  <c r="S163" i="21"/>
  <c r="P164" i="21"/>
  <c r="R164" i="21"/>
  <c r="S164" i="21"/>
  <c r="P165" i="21"/>
  <c r="R165" i="21"/>
  <c r="S165" i="21"/>
  <c r="P166" i="21"/>
  <c r="R166" i="21"/>
  <c r="S166" i="21"/>
  <c r="P167" i="21"/>
  <c r="R167" i="21"/>
  <c r="S167" i="21"/>
  <c r="P168" i="21"/>
  <c r="R168" i="21"/>
  <c r="S168" i="21"/>
  <c r="P169" i="21"/>
  <c r="R169" i="21"/>
  <c r="S169" i="21"/>
  <c r="P170" i="21"/>
  <c r="R170" i="21"/>
  <c r="S170" i="21"/>
  <c r="P171" i="21"/>
  <c r="R171" i="21"/>
  <c r="S171" i="21"/>
  <c r="P172" i="21"/>
  <c r="R172" i="21"/>
  <c r="S172" i="21"/>
  <c r="P173" i="21"/>
  <c r="R173" i="21"/>
  <c r="S173" i="21"/>
  <c r="P174" i="21"/>
  <c r="R174" i="21"/>
  <c r="S174" i="21"/>
  <c r="P175" i="21"/>
  <c r="R175" i="21"/>
  <c r="S175" i="21"/>
  <c r="P176" i="21"/>
  <c r="R176" i="21"/>
  <c r="S176" i="21"/>
  <c r="P177" i="21"/>
  <c r="R177" i="21"/>
  <c r="S177" i="21"/>
  <c r="P178" i="21"/>
  <c r="R178" i="21"/>
  <c r="S178" i="21"/>
  <c r="P179" i="21"/>
  <c r="R179" i="21"/>
  <c r="S179" i="21"/>
  <c r="P180" i="21"/>
  <c r="R180" i="21"/>
  <c r="S180" i="21"/>
  <c r="P181" i="21"/>
  <c r="R181" i="21"/>
  <c r="S181" i="21"/>
  <c r="P182" i="21"/>
  <c r="R182" i="21"/>
  <c r="S182" i="21"/>
  <c r="P183" i="21"/>
  <c r="R183" i="21"/>
  <c r="S183" i="21"/>
  <c r="P184" i="21"/>
  <c r="R184" i="21"/>
  <c r="S184" i="21"/>
  <c r="P185" i="21"/>
  <c r="R185" i="21"/>
  <c r="S185" i="21"/>
  <c r="P186" i="21"/>
  <c r="R186" i="21"/>
  <c r="S186" i="21"/>
  <c r="P187" i="21"/>
  <c r="R187" i="21"/>
  <c r="S187" i="21"/>
  <c r="P188" i="21"/>
  <c r="R188" i="21"/>
  <c r="S188" i="21"/>
  <c r="P189" i="21"/>
  <c r="R189" i="21"/>
  <c r="S189" i="21"/>
  <c r="P190" i="21"/>
  <c r="R190" i="21"/>
  <c r="S190" i="21"/>
  <c r="P191" i="21"/>
  <c r="R191" i="21"/>
  <c r="S191" i="21"/>
  <c r="AW163" i="21"/>
  <c r="D111" i="1"/>
  <c r="D206" i="1"/>
  <c r="AW162" i="21"/>
  <c r="E111" i="1"/>
  <c r="E206" i="1"/>
  <c r="AW161" i="21"/>
  <c r="F111" i="1"/>
  <c r="F206" i="1"/>
  <c r="AW160" i="21"/>
  <c r="G111" i="1"/>
  <c r="G206" i="1"/>
  <c r="AW159" i="21"/>
  <c r="H111" i="1"/>
  <c r="H206" i="1"/>
  <c r="AW158" i="21"/>
  <c r="I111" i="1"/>
  <c r="I206" i="1"/>
  <c r="AW157" i="21"/>
  <c r="J111" i="1"/>
  <c r="J206" i="1"/>
  <c r="AW155" i="21"/>
  <c r="K111" i="1"/>
  <c r="K206" i="1"/>
  <c r="AW156" i="21"/>
  <c r="L111" i="1"/>
  <c r="L206" i="1"/>
  <c r="M206" i="1"/>
  <c r="N206" i="1"/>
  <c r="AW164" i="21"/>
  <c r="C111" i="1"/>
  <c r="C206" i="1"/>
  <c r="P140" i="21"/>
  <c r="R140" i="21"/>
  <c r="S140" i="21"/>
  <c r="P141" i="21"/>
  <c r="R141" i="21"/>
  <c r="S141" i="21"/>
  <c r="P142" i="21"/>
  <c r="R142" i="21"/>
  <c r="S142" i="21"/>
  <c r="P143" i="21"/>
  <c r="R143" i="21"/>
  <c r="S143" i="21"/>
  <c r="P144" i="21"/>
  <c r="R144" i="21"/>
  <c r="S144" i="21"/>
  <c r="P145" i="21"/>
  <c r="R145" i="21"/>
  <c r="S145" i="21"/>
  <c r="P146" i="21"/>
  <c r="R146" i="21"/>
  <c r="S146" i="21"/>
  <c r="P147" i="21"/>
  <c r="R147" i="21"/>
  <c r="S147" i="21"/>
  <c r="P148" i="21"/>
  <c r="R148" i="21"/>
  <c r="S148" i="21"/>
  <c r="P149" i="21"/>
  <c r="R149" i="21"/>
  <c r="S149" i="21"/>
  <c r="P105" i="21"/>
  <c r="R105" i="21"/>
  <c r="S105" i="21"/>
  <c r="P106" i="21"/>
  <c r="R106" i="21"/>
  <c r="S106" i="21"/>
  <c r="P107" i="21"/>
  <c r="R107" i="21"/>
  <c r="S107" i="21"/>
  <c r="P108" i="21"/>
  <c r="R108" i="21"/>
  <c r="S108" i="21"/>
  <c r="P109" i="21"/>
  <c r="R109" i="21"/>
  <c r="S109" i="21"/>
  <c r="P110" i="21"/>
  <c r="R110" i="21"/>
  <c r="S110" i="21"/>
  <c r="P111" i="21"/>
  <c r="R111" i="21"/>
  <c r="S111" i="21"/>
  <c r="P112" i="21"/>
  <c r="R112" i="21"/>
  <c r="S112" i="21"/>
  <c r="P113" i="21"/>
  <c r="R113" i="21"/>
  <c r="S113" i="21"/>
  <c r="P114" i="21"/>
  <c r="R114" i="21"/>
  <c r="S114" i="21"/>
  <c r="P115" i="21"/>
  <c r="R115" i="21"/>
  <c r="S115" i="21"/>
  <c r="P116" i="21"/>
  <c r="R116" i="21"/>
  <c r="S116" i="21"/>
  <c r="P117" i="21"/>
  <c r="R117" i="21"/>
  <c r="S117" i="21"/>
  <c r="P118" i="21"/>
  <c r="R118" i="21"/>
  <c r="S118" i="21"/>
  <c r="P119" i="21"/>
  <c r="R119" i="21"/>
  <c r="S119" i="21"/>
  <c r="P120" i="21"/>
  <c r="R120" i="21"/>
  <c r="S120" i="21"/>
  <c r="P121" i="21"/>
  <c r="R121" i="21"/>
  <c r="S121" i="21"/>
  <c r="P122" i="21"/>
  <c r="R122" i="21"/>
  <c r="S122" i="21"/>
  <c r="P123" i="21"/>
  <c r="R123" i="21"/>
  <c r="S123" i="21"/>
  <c r="P124" i="21"/>
  <c r="R124" i="21"/>
  <c r="S124" i="21"/>
  <c r="P125" i="21"/>
  <c r="R125" i="21"/>
  <c r="S125" i="21"/>
  <c r="P126" i="21"/>
  <c r="R126" i="21"/>
  <c r="S126" i="21"/>
  <c r="P127" i="21"/>
  <c r="R127" i="21"/>
  <c r="S127" i="21"/>
  <c r="P128" i="21"/>
  <c r="R128" i="21"/>
  <c r="S128" i="21"/>
  <c r="P129" i="21"/>
  <c r="R129" i="21"/>
  <c r="S129" i="21"/>
  <c r="P130" i="21"/>
  <c r="R130" i="21"/>
  <c r="S130" i="21"/>
  <c r="P131" i="21"/>
  <c r="R131" i="21"/>
  <c r="S131" i="21"/>
  <c r="P132" i="21"/>
  <c r="R132" i="21"/>
  <c r="S132" i="21"/>
  <c r="P133" i="21"/>
  <c r="R133" i="21"/>
  <c r="S133" i="21"/>
  <c r="P134" i="21"/>
  <c r="R134" i="21"/>
  <c r="S134" i="21"/>
  <c r="P135" i="21"/>
  <c r="R135" i="21"/>
  <c r="S135" i="21"/>
  <c r="P136" i="21"/>
  <c r="R136" i="21"/>
  <c r="S136" i="21"/>
  <c r="P137" i="21"/>
  <c r="R137" i="21"/>
  <c r="S137" i="21"/>
  <c r="P138" i="21"/>
  <c r="R138" i="21"/>
  <c r="S138" i="21"/>
  <c r="P139" i="21"/>
  <c r="R139" i="21"/>
  <c r="S139" i="21"/>
  <c r="AW114" i="21"/>
  <c r="D78" i="1"/>
  <c r="D205" i="1"/>
  <c r="AW113" i="21"/>
  <c r="E78" i="1"/>
  <c r="E205" i="1"/>
  <c r="AW112" i="21"/>
  <c r="F78" i="1"/>
  <c r="F205" i="1"/>
  <c r="AW111" i="21"/>
  <c r="G78" i="1"/>
  <c r="G205" i="1"/>
  <c r="AW110" i="21"/>
  <c r="H78" i="1"/>
  <c r="H205" i="1"/>
  <c r="AW109" i="21"/>
  <c r="I78" i="1"/>
  <c r="I205" i="1"/>
  <c r="AW108" i="21"/>
  <c r="J78" i="1"/>
  <c r="J205" i="1"/>
  <c r="AW106" i="21"/>
  <c r="K78" i="1"/>
  <c r="K205" i="1"/>
  <c r="AW107" i="21"/>
  <c r="L78" i="1"/>
  <c r="L205" i="1"/>
  <c r="M205" i="1"/>
  <c r="N205" i="1"/>
  <c r="AW115" i="21"/>
  <c r="C78" i="1"/>
  <c r="C205" i="1"/>
  <c r="P90" i="21"/>
  <c r="R90" i="21"/>
  <c r="S90" i="21"/>
  <c r="P91" i="21"/>
  <c r="R91" i="21"/>
  <c r="S91" i="21"/>
  <c r="P92" i="21"/>
  <c r="R92" i="21"/>
  <c r="S92" i="21"/>
  <c r="P93" i="21"/>
  <c r="R93" i="21"/>
  <c r="S93" i="21"/>
  <c r="P94" i="21"/>
  <c r="R94" i="21"/>
  <c r="S94" i="21"/>
  <c r="P95" i="21"/>
  <c r="R95" i="21"/>
  <c r="S95" i="21"/>
  <c r="P96" i="21"/>
  <c r="R96" i="21"/>
  <c r="S96" i="21"/>
  <c r="P97" i="21"/>
  <c r="R97" i="21"/>
  <c r="S97" i="21"/>
  <c r="P98" i="21"/>
  <c r="R98" i="21"/>
  <c r="S98" i="21"/>
  <c r="P99" i="21"/>
  <c r="R99" i="21"/>
  <c r="S99" i="21"/>
  <c r="P100" i="21"/>
  <c r="R100" i="21"/>
  <c r="S100" i="21"/>
  <c r="P56" i="21"/>
  <c r="R56" i="21"/>
  <c r="S56" i="21"/>
  <c r="P57" i="21"/>
  <c r="R57" i="21"/>
  <c r="S57" i="21"/>
  <c r="P58" i="21"/>
  <c r="R58" i="21"/>
  <c r="S58" i="21"/>
  <c r="P59" i="21"/>
  <c r="R59" i="21"/>
  <c r="S59" i="21"/>
  <c r="P60" i="21"/>
  <c r="R60" i="21"/>
  <c r="S60" i="21"/>
  <c r="P61" i="21"/>
  <c r="R61" i="21"/>
  <c r="S61" i="21"/>
  <c r="P62" i="21"/>
  <c r="R62" i="21"/>
  <c r="S62" i="21"/>
  <c r="P63" i="21"/>
  <c r="R63" i="21"/>
  <c r="S63" i="21"/>
  <c r="P64" i="21"/>
  <c r="R64" i="21"/>
  <c r="S64" i="21"/>
  <c r="P65" i="21"/>
  <c r="R65" i="21"/>
  <c r="S65" i="21"/>
  <c r="P66" i="21"/>
  <c r="R66" i="21"/>
  <c r="S66" i="21"/>
  <c r="P67" i="21"/>
  <c r="R67" i="21"/>
  <c r="S67" i="21"/>
  <c r="P68" i="21"/>
  <c r="R68" i="21"/>
  <c r="S68" i="21"/>
  <c r="P69" i="21"/>
  <c r="R69" i="21"/>
  <c r="S69" i="21"/>
  <c r="P70" i="21"/>
  <c r="R70" i="21"/>
  <c r="S70" i="21"/>
  <c r="P71" i="21"/>
  <c r="R71" i="21"/>
  <c r="S71" i="21"/>
  <c r="P72" i="21"/>
  <c r="R72" i="21"/>
  <c r="S72" i="21"/>
  <c r="P73" i="21"/>
  <c r="R73" i="21"/>
  <c r="S73" i="21"/>
  <c r="P74" i="21"/>
  <c r="R74" i="21"/>
  <c r="S74" i="21"/>
  <c r="P75" i="21"/>
  <c r="R75" i="21"/>
  <c r="S75" i="21"/>
  <c r="P76" i="21"/>
  <c r="R76" i="21"/>
  <c r="S76" i="21"/>
  <c r="P77" i="21"/>
  <c r="R77" i="21"/>
  <c r="S77" i="21"/>
  <c r="P78" i="21"/>
  <c r="R78" i="21"/>
  <c r="S78" i="21"/>
  <c r="P79" i="21"/>
  <c r="R79" i="21"/>
  <c r="S79" i="21"/>
  <c r="P80" i="21"/>
  <c r="R80" i="21"/>
  <c r="S80" i="21"/>
  <c r="P81" i="21"/>
  <c r="R81" i="21"/>
  <c r="S81" i="21"/>
  <c r="P82" i="21"/>
  <c r="R82" i="21"/>
  <c r="S82" i="21"/>
  <c r="P83" i="21"/>
  <c r="R83" i="21"/>
  <c r="S83" i="21"/>
  <c r="P84" i="21"/>
  <c r="R84" i="21"/>
  <c r="S84" i="21"/>
  <c r="P85" i="21"/>
  <c r="R85" i="21"/>
  <c r="S85" i="21"/>
  <c r="P86" i="21"/>
  <c r="R86" i="21"/>
  <c r="S86" i="21"/>
  <c r="P87" i="21"/>
  <c r="R87" i="21"/>
  <c r="S87" i="21"/>
  <c r="P88" i="21"/>
  <c r="R88" i="21"/>
  <c r="S88" i="21"/>
  <c r="P89" i="21"/>
  <c r="R89" i="21"/>
  <c r="S89" i="21"/>
  <c r="AW66" i="21"/>
  <c r="C45" i="1"/>
  <c r="C204" i="1"/>
  <c r="AW65" i="21"/>
  <c r="D45" i="1"/>
  <c r="D204" i="1"/>
  <c r="AW64" i="21"/>
  <c r="E45" i="1"/>
  <c r="E204" i="1"/>
  <c r="AW63" i="21"/>
  <c r="F45" i="1"/>
  <c r="F204" i="1"/>
  <c r="AW62" i="21"/>
  <c r="G45" i="1"/>
  <c r="G204" i="1"/>
  <c r="AW61" i="21"/>
  <c r="H45" i="1"/>
  <c r="H204" i="1"/>
  <c r="AW60" i="21"/>
  <c r="I45" i="1"/>
  <c r="I204" i="1"/>
  <c r="AW59" i="21"/>
  <c r="J45" i="1"/>
  <c r="J204" i="1"/>
  <c r="AW57" i="21"/>
  <c r="K45" i="1"/>
  <c r="K204" i="1"/>
  <c r="AW58" i="21"/>
  <c r="L45" i="1"/>
  <c r="L204" i="1"/>
  <c r="M204" i="1"/>
  <c r="N204" i="1"/>
  <c r="O204" i="1"/>
  <c r="O205" i="1"/>
  <c r="O206" i="1"/>
  <c r="O207" i="1"/>
  <c r="O208" i="1"/>
  <c r="G203" i="1"/>
  <c r="H203" i="1"/>
  <c r="I203" i="1"/>
  <c r="J203" i="1"/>
  <c r="K203" i="1"/>
  <c r="L203" i="1"/>
  <c r="M203" i="1"/>
  <c r="N203" i="1"/>
  <c r="O203" i="1"/>
  <c r="H209" i="1"/>
  <c r="D209" i="1"/>
  <c r="E209" i="1"/>
  <c r="F209" i="1"/>
  <c r="G209" i="1"/>
  <c r="I209" i="1"/>
  <c r="J209" i="1"/>
  <c r="K209" i="1"/>
  <c r="L209" i="1"/>
  <c r="M209" i="1"/>
  <c r="N209" i="1"/>
  <c r="C209" i="1"/>
  <c r="N210" i="1"/>
  <c r="M210" i="1"/>
  <c r="L210" i="1"/>
  <c r="K210" i="1"/>
  <c r="J210" i="1"/>
  <c r="I210" i="1"/>
  <c r="H210" i="1"/>
  <c r="G210" i="1"/>
  <c r="A182" i="1"/>
  <c r="D183" i="1"/>
  <c r="E183" i="1"/>
  <c r="F183" i="1"/>
  <c r="C183" i="1"/>
  <c r="A186" i="1"/>
  <c r="D187" i="1"/>
  <c r="E187" i="1"/>
  <c r="F187" i="1"/>
  <c r="C187" i="1"/>
  <c r="D178" i="1"/>
  <c r="E178" i="1"/>
  <c r="F178" i="1"/>
  <c r="G178" i="1"/>
  <c r="H178" i="1"/>
  <c r="I178" i="1"/>
  <c r="J178" i="1"/>
  <c r="K178" i="1"/>
  <c r="L178" i="1"/>
  <c r="M178" i="1"/>
  <c r="N178" i="1"/>
  <c r="C178" i="1"/>
  <c r="A149" i="1"/>
  <c r="D150" i="1"/>
  <c r="E150" i="1"/>
  <c r="F150" i="1"/>
  <c r="C150" i="1"/>
  <c r="A144" i="1"/>
  <c r="D145" i="1"/>
  <c r="E145" i="1"/>
  <c r="F145" i="1"/>
  <c r="G145" i="1"/>
  <c r="H145" i="1"/>
  <c r="I145" i="1"/>
  <c r="J145" i="1"/>
  <c r="K145" i="1"/>
  <c r="L145" i="1"/>
  <c r="M145" i="1"/>
  <c r="N145" i="1"/>
  <c r="C145" i="1"/>
  <c r="P144" i="1"/>
  <c r="C121" i="1"/>
  <c r="D121" i="1"/>
  <c r="R115" i="1"/>
  <c r="E121" i="1"/>
  <c r="F121" i="1"/>
  <c r="Q115" i="1"/>
  <c r="A120" i="1"/>
  <c r="A116" i="1"/>
  <c r="D117" i="1"/>
  <c r="E117" i="1"/>
  <c r="F117" i="1"/>
  <c r="C117" i="1"/>
  <c r="A111" i="1"/>
  <c r="C112" i="1"/>
  <c r="D112" i="1"/>
  <c r="E112" i="1"/>
  <c r="F112" i="1"/>
  <c r="P111" i="1"/>
  <c r="G112" i="1"/>
  <c r="H112" i="1"/>
  <c r="I112" i="1"/>
  <c r="J112" i="1"/>
  <c r="K112" i="1"/>
  <c r="L112" i="1"/>
  <c r="M112" i="1"/>
  <c r="N112" i="1"/>
  <c r="A78" i="1"/>
  <c r="C79" i="1"/>
  <c r="D79" i="1"/>
  <c r="E79" i="1"/>
  <c r="F79" i="1"/>
  <c r="G79" i="1"/>
  <c r="H79" i="1"/>
  <c r="I79" i="1"/>
  <c r="J79" i="1"/>
  <c r="K79" i="1"/>
  <c r="L79" i="1"/>
  <c r="M79" i="1"/>
  <c r="N79" i="1"/>
  <c r="P79" i="1"/>
  <c r="P78" i="1"/>
  <c r="A87" i="1"/>
  <c r="D88" i="1"/>
  <c r="E88" i="1"/>
  <c r="F88" i="1"/>
  <c r="C88" i="1"/>
  <c r="A83" i="1"/>
  <c r="D84" i="1"/>
  <c r="E84" i="1"/>
  <c r="F84" i="1"/>
  <c r="C84" i="1"/>
  <c r="AW75" i="21"/>
  <c r="C50" i="1"/>
  <c r="AW76" i="21"/>
  <c r="D50" i="1"/>
  <c r="AW77" i="21"/>
  <c r="E50" i="1"/>
  <c r="AW78" i="21"/>
  <c r="F50" i="1"/>
  <c r="A50" i="1"/>
  <c r="C51" i="1"/>
  <c r="D51" i="1"/>
  <c r="E51" i="1"/>
  <c r="F51" i="1"/>
  <c r="Q48" i="1"/>
  <c r="A54" i="1"/>
  <c r="C55" i="1"/>
  <c r="D55" i="1"/>
  <c r="E55" i="1"/>
  <c r="F55" i="1"/>
  <c r="Q49" i="1"/>
  <c r="A45" i="1"/>
  <c r="C46" i="1"/>
  <c r="D46" i="1"/>
  <c r="E46" i="1"/>
  <c r="F46" i="1"/>
  <c r="G46" i="1"/>
  <c r="H46" i="1"/>
  <c r="I46" i="1"/>
  <c r="J46" i="1"/>
  <c r="K46" i="1"/>
  <c r="L46" i="1"/>
  <c r="M46" i="1"/>
  <c r="N46" i="1"/>
  <c r="P46" i="1"/>
  <c r="R49" i="1"/>
  <c r="R48" i="1"/>
  <c r="P45" i="1"/>
  <c r="O186" i="1"/>
  <c r="O185" i="1"/>
  <c r="O184" i="1"/>
  <c r="O183" i="1"/>
  <c r="O182" i="1"/>
  <c r="R181" i="1"/>
  <c r="Q181" i="1"/>
  <c r="R180" i="1"/>
  <c r="Q180" i="1"/>
  <c r="P178" i="1"/>
  <c r="P177" i="1"/>
  <c r="O153" i="1"/>
  <c r="O152" i="1"/>
  <c r="O151" i="1"/>
  <c r="O150" i="1"/>
  <c r="O149" i="1"/>
  <c r="R148" i="1"/>
  <c r="R147" i="1"/>
  <c r="Q147" i="1"/>
  <c r="P145" i="1"/>
  <c r="O120" i="1"/>
  <c r="O119" i="1"/>
  <c r="O118" i="1"/>
  <c r="O117" i="1"/>
  <c r="O116" i="1"/>
  <c r="R114" i="1"/>
  <c r="Q114" i="1"/>
  <c r="P112" i="1"/>
  <c r="O87" i="1"/>
  <c r="O86" i="1"/>
  <c r="O85" i="1"/>
  <c r="O84" i="1"/>
  <c r="O83" i="1"/>
  <c r="R82" i="1"/>
  <c r="Q82" i="1"/>
  <c r="R81" i="1"/>
  <c r="Q81" i="1"/>
  <c r="O51" i="1"/>
  <c r="O52" i="1"/>
  <c r="O53" i="1"/>
  <c r="O54" i="1"/>
  <c r="O50" i="1"/>
  <c r="C22" i="1"/>
  <c r="O18" i="1"/>
  <c r="O19" i="1"/>
  <c r="O20" i="1"/>
  <c r="O21" i="1"/>
  <c r="O17" i="1"/>
  <c r="K38" i="1"/>
  <c r="K71" i="1"/>
  <c r="K104" i="1"/>
  <c r="D293" i="35"/>
  <c r="C293" i="35"/>
  <c r="B293" i="35"/>
  <c r="D292" i="35"/>
  <c r="C292" i="35"/>
  <c r="B292" i="35"/>
  <c r="D291" i="35"/>
  <c r="C291" i="35"/>
  <c r="B291" i="35"/>
  <c r="D290" i="35"/>
  <c r="C290" i="35"/>
  <c r="B290" i="35"/>
  <c r="D289" i="35"/>
  <c r="C289" i="35"/>
  <c r="B289" i="35"/>
  <c r="D288" i="35"/>
  <c r="C288" i="35"/>
  <c r="B288" i="35"/>
  <c r="D287" i="35"/>
  <c r="C287" i="35"/>
  <c r="B287" i="35"/>
  <c r="D286" i="35"/>
  <c r="C286" i="35"/>
  <c r="B286" i="35"/>
  <c r="D285" i="35"/>
  <c r="C285" i="35"/>
  <c r="B285" i="35"/>
  <c r="D284" i="35"/>
  <c r="C284" i="35"/>
  <c r="B284" i="35"/>
  <c r="D283" i="35"/>
  <c r="C283" i="35"/>
  <c r="B283" i="35"/>
  <c r="D282" i="35"/>
  <c r="C282" i="35"/>
  <c r="B282" i="35"/>
  <c r="D281" i="35"/>
  <c r="C281" i="35"/>
  <c r="B281" i="35"/>
  <c r="D280" i="35"/>
  <c r="C280" i="35"/>
  <c r="B280" i="35"/>
  <c r="D279" i="35"/>
  <c r="C279" i="35"/>
  <c r="B279" i="35"/>
  <c r="D278" i="35"/>
  <c r="C278" i="35"/>
  <c r="B278" i="35"/>
  <c r="D277" i="35"/>
  <c r="C277" i="35"/>
  <c r="B277" i="35"/>
  <c r="D276" i="35"/>
  <c r="C276" i="35"/>
  <c r="B276" i="35"/>
  <c r="D275" i="35"/>
  <c r="C275" i="35"/>
  <c r="B275" i="35"/>
  <c r="D274" i="35"/>
  <c r="C274" i="35"/>
  <c r="B274" i="35"/>
  <c r="D273" i="35"/>
  <c r="C273" i="35"/>
  <c r="B273" i="35"/>
  <c r="D272" i="35"/>
  <c r="C272" i="35"/>
  <c r="B272" i="35"/>
  <c r="D271" i="35"/>
  <c r="C271" i="35"/>
  <c r="B271" i="35"/>
  <c r="D270" i="35"/>
  <c r="C270" i="35"/>
  <c r="B270" i="35"/>
  <c r="D269" i="35"/>
  <c r="C269" i="35"/>
  <c r="B269" i="35"/>
  <c r="N268" i="35"/>
  <c r="D268" i="35"/>
  <c r="C268" i="35"/>
  <c r="B268" i="35"/>
  <c r="D267" i="35"/>
  <c r="C267" i="35"/>
  <c r="B267" i="35"/>
  <c r="D266" i="35"/>
  <c r="C266" i="35"/>
  <c r="B266" i="35"/>
  <c r="D265" i="35"/>
  <c r="C265" i="35"/>
  <c r="B265" i="35"/>
  <c r="D264" i="35"/>
  <c r="C264" i="35"/>
  <c r="B264" i="35"/>
  <c r="N263" i="35"/>
  <c r="D263" i="35"/>
  <c r="C263" i="35"/>
  <c r="B263" i="35"/>
  <c r="D262" i="35"/>
  <c r="C262" i="35"/>
  <c r="B262" i="35"/>
  <c r="D261" i="35"/>
  <c r="C261" i="35"/>
  <c r="B261" i="35"/>
  <c r="D260" i="35"/>
  <c r="C260" i="35"/>
  <c r="B260" i="35"/>
  <c r="D259" i="35"/>
  <c r="C259" i="35"/>
  <c r="B259" i="35"/>
  <c r="D258" i="35"/>
  <c r="C258" i="35"/>
  <c r="B258" i="35"/>
  <c r="D257" i="35"/>
  <c r="C257" i="35"/>
  <c r="B257" i="35"/>
  <c r="D256" i="35"/>
  <c r="C256" i="35"/>
  <c r="B256" i="35"/>
  <c r="D255" i="35"/>
  <c r="C255" i="35"/>
  <c r="B255" i="35"/>
  <c r="D254" i="35"/>
  <c r="C254" i="35"/>
  <c r="B254" i="35"/>
  <c r="D253" i="35"/>
  <c r="C253" i="35"/>
  <c r="B253" i="35"/>
  <c r="D252" i="35"/>
  <c r="C252" i="35"/>
  <c r="B252" i="35"/>
  <c r="D251" i="35"/>
  <c r="C251" i="35"/>
  <c r="B251" i="35"/>
  <c r="D250" i="35"/>
  <c r="C250" i="35"/>
  <c r="B250" i="35"/>
  <c r="D249" i="35"/>
  <c r="C249" i="35"/>
  <c r="B249" i="35"/>
  <c r="D244" i="35"/>
  <c r="C244" i="35"/>
  <c r="B244" i="35"/>
  <c r="D243" i="35"/>
  <c r="C243" i="35"/>
  <c r="B243" i="35"/>
  <c r="D242" i="35"/>
  <c r="C242" i="35"/>
  <c r="B242" i="35"/>
  <c r="D241" i="35"/>
  <c r="C241" i="35"/>
  <c r="B241" i="35"/>
  <c r="D240" i="35"/>
  <c r="C240" i="35"/>
  <c r="B240" i="35"/>
  <c r="D239" i="35"/>
  <c r="C239" i="35"/>
  <c r="B239" i="35"/>
  <c r="D238" i="35"/>
  <c r="C238" i="35"/>
  <c r="B238" i="35"/>
  <c r="D237" i="35"/>
  <c r="C237" i="35"/>
  <c r="B237" i="35"/>
  <c r="D236" i="35"/>
  <c r="C236" i="35"/>
  <c r="B236" i="35"/>
  <c r="D235" i="35"/>
  <c r="C235" i="35"/>
  <c r="B235" i="35"/>
  <c r="D234" i="35"/>
  <c r="C234" i="35"/>
  <c r="B234" i="35"/>
  <c r="D233" i="35"/>
  <c r="C233" i="35"/>
  <c r="B233" i="35"/>
  <c r="D232" i="35"/>
  <c r="C232" i="35"/>
  <c r="B232" i="35"/>
  <c r="D231" i="35"/>
  <c r="C231" i="35"/>
  <c r="B231" i="35"/>
  <c r="D230" i="35"/>
  <c r="C230" i="35"/>
  <c r="B230" i="35"/>
  <c r="D229" i="35"/>
  <c r="C229" i="35"/>
  <c r="B229" i="35"/>
  <c r="D228" i="35"/>
  <c r="C228" i="35"/>
  <c r="B228" i="35"/>
  <c r="D227" i="35"/>
  <c r="C227" i="35"/>
  <c r="B227" i="35"/>
  <c r="D226" i="35"/>
  <c r="C226" i="35"/>
  <c r="B226" i="35"/>
  <c r="D225" i="35"/>
  <c r="C225" i="35"/>
  <c r="B225" i="35"/>
  <c r="D224" i="35"/>
  <c r="C224" i="35"/>
  <c r="B224" i="35"/>
  <c r="D223" i="35"/>
  <c r="C223" i="35"/>
  <c r="B223" i="35"/>
  <c r="D222" i="35"/>
  <c r="C222" i="35"/>
  <c r="B222" i="35"/>
  <c r="D221" i="35"/>
  <c r="C221" i="35"/>
  <c r="B221" i="35"/>
  <c r="D220" i="35"/>
  <c r="C220" i="35"/>
  <c r="B220" i="35"/>
  <c r="N219" i="35"/>
  <c r="D219" i="35"/>
  <c r="C219" i="35"/>
  <c r="B219" i="35"/>
  <c r="D218" i="35"/>
  <c r="C218" i="35"/>
  <c r="B218" i="35"/>
  <c r="D217" i="35"/>
  <c r="C217" i="35"/>
  <c r="B217" i="35"/>
  <c r="D216" i="35"/>
  <c r="C216" i="35"/>
  <c r="B216" i="35"/>
  <c r="D215" i="35"/>
  <c r="C215" i="35"/>
  <c r="B215" i="35"/>
  <c r="N214" i="35"/>
  <c r="D214" i="35"/>
  <c r="C214" i="35"/>
  <c r="B214" i="35"/>
  <c r="D213" i="35"/>
  <c r="C213" i="35"/>
  <c r="B213" i="35"/>
  <c r="D212" i="35"/>
  <c r="C212" i="35"/>
  <c r="B212" i="35"/>
  <c r="D211" i="35"/>
  <c r="C211" i="35"/>
  <c r="B211" i="35"/>
  <c r="D210" i="35"/>
  <c r="C210" i="35"/>
  <c r="B210" i="35"/>
  <c r="D209" i="35"/>
  <c r="C209" i="35"/>
  <c r="B209" i="35"/>
  <c r="D208" i="35"/>
  <c r="C208" i="35"/>
  <c r="B208" i="35"/>
  <c r="D207" i="35"/>
  <c r="C207" i="35"/>
  <c r="B207" i="35"/>
  <c r="D206" i="35"/>
  <c r="C206" i="35"/>
  <c r="B206" i="35"/>
  <c r="D205" i="35"/>
  <c r="C205" i="35"/>
  <c r="B205" i="35"/>
  <c r="D204" i="35"/>
  <c r="C204" i="35"/>
  <c r="B204" i="35"/>
  <c r="D203" i="35"/>
  <c r="C203" i="35"/>
  <c r="B203" i="35"/>
  <c r="D202" i="35"/>
  <c r="C202" i="35"/>
  <c r="B202" i="35"/>
  <c r="D201" i="35"/>
  <c r="C201" i="35"/>
  <c r="B201" i="35"/>
  <c r="D200" i="35"/>
  <c r="C200" i="35"/>
  <c r="B200" i="35"/>
  <c r="D195" i="35"/>
  <c r="C195" i="35"/>
  <c r="B195" i="35"/>
  <c r="D194" i="35"/>
  <c r="C194" i="35"/>
  <c r="B194" i="35"/>
  <c r="D193" i="35"/>
  <c r="C193" i="35"/>
  <c r="B193" i="35"/>
  <c r="D192" i="35"/>
  <c r="C192" i="35"/>
  <c r="B192" i="35"/>
  <c r="D191" i="35"/>
  <c r="C191" i="35"/>
  <c r="B191" i="35"/>
  <c r="D190" i="35"/>
  <c r="C190" i="35"/>
  <c r="B190" i="35"/>
  <c r="D189" i="35"/>
  <c r="C189" i="35"/>
  <c r="B189" i="35"/>
  <c r="D188" i="35"/>
  <c r="C188" i="35"/>
  <c r="B188" i="35"/>
  <c r="D187" i="35"/>
  <c r="C187" i="35"/>
  <c r="B187" i="35"/>
  <c r="D186" i="35"/>
  <c r="C186" i="35"/>
  <c r="B186" i="35"/>
  <c r="D185" i="35"/>
  <c r="C185" i="35"/>
  <c r="B185" i="35"/>
  <c r="D184" i="35"/>
  <c r="C184" i="35"/>
  <c r="B184" i="35"/>
  <c r="D183" i="35"/>
  <c r="C183" i="35"/>
  <c r="B183" i="35"/>
  <c r="D182" i="35"/>
  <c r="C182" i="35"/>
  <c r="B182" i="35"/>
  <c r="D181" i="35"/>
  <c r="C181" i="35"/>
  <c r="B181" i="35"/>
  <c r="D180" i="35"/>
  <c r="C180" i="35"/>
  <c r="B180" i="35"/>
  <c r="D179" i="35"/>
  <c r="C179" i="35"/>
  <c r="B179" i="35"/>
  <c r="D178" i="35"/>
  <c r="C178" i="35"/>
  <c r="B178" i="35"/>
  <c r="D177" i="35"/>
  <c r="C177" i="35"/>
  <c r="B177" i="35"/>
  <c r="D176" i="35"/>
  <c r="C176" i="35"/>
  <c r="B176" i="35"/>
  <c r="D175" i="35"/>
  <c r="C175" i="35"/>
  <c r="B175" i="35"/>
  <c r="D174" i="35"/>
  <c r="C174" i="35"/>
  <c r="B174" i="35"/>
  <c r="D173" i="35"/>
  <c r="C173" i="35"/>
  <c r="B173" i="35"/>
  <c r="D172" i="35"/>
  <c r="C172" i="35"/>
  <c r="B172" i="35"/>
  <c r="D171" i="35"/>
  <c r="C171" i="35"/>
  <c r="B171" i="35"/>
  <c r="N170" i="35"/>
  <c r="D170" i="35"/>
  <c r="C170" i="35"/>
  <c r="B170" i="35"/>
  <c r="D169" i="35"/>
  <c r="C169" i="35"/>
  <c r="B169" i="35"/>
  <c r="D168" i="35"/>
  <c r="C168" i="35"/>
  <c r="B168" i="35"/>
  <c r="D167" i="35"/>
  <c r="C167" i="35"/>
  <c r="B167" i="35"/>
  <c r="D166" i="35"/>
  <c r="C166" i="35"/>
  <c r="B166" i="35"/>
  <c r="N165" i="35"/>
  <c r="D165" i="35"/>
  <c r="C165" i="35"/>
  <c r="B165" i="35"/>
  <c r="D164" i="35"/>
  <c r="C164" i="35"/>
  <c r="B164" i="35"/>
  <c r="D163" i="35"/>
  <c r="C163" i="35"/>
  <c r="B163" i="35"/>
  <c r="D162" i="35"/>
  <c r="C162" i="35"/>
  <c r="B162" i="35"/>
  <c r="D161" i="35"/>
  <c r="C161" i="35"/>
  <c r="B161" i="35"/>
  <c r="D160" i="35"/>
  <c r="C160" i="35"/>
  <c r="B160" i="35"/>
  <c r="D159" i="35"/>
  <c r="C159" i="35"/>
  <c r="B159" i="35"/>
  <c r="D158" i="35"/>
  <c r="C158" i="35"/>
  <c r="B158" i="35"/>
  <c r="D157" i="35"/>
  <c r="C157" i="35"/>
  <c r="B157" i="35"/>
  <c r="D156" i="35"/>
  <c r="C156" i="35"/>
  <c r="B156" i="35"/>
  <c r="D155" i="35"/>
  <c r="C155" i="35"/>
  <c r="B155" i="35"/>
  <c r="D154" i="35"/>
  <c r="C154" i="35"/>
  <c r="B154" i="35"/>
  <c r="D153" i="35"/>
  <c r="C153" i="35"/>
  <c r="B153" i="35"/>
  <c r="D152" i="35"/>
  <c r="C152" i="35"/>
  <c r="B152" i="35"/>
  <c r="D151" i="35"/>
  <c r="C151" i="35"/>
  <c r="B151" i="35"/>
  <c r="D146" i="35"/>
  <c r="C146" i="35"/>
  <c r="B146" i="35"/>
  <c r="D145" i="35"/>
  <c r="C145" i="35"/>
  <c r="B145" i="35"/>
  <c r="D144" i="35"/>
  <c r="C144" i="35"/>
  <c r="B144" i="35"/>
  <c r="D143" i="35"/>
  <c r="C143" i="35"/>
  <c r="B143" i="35"/>
  <c r="D142" i="35"/>
  <c r="C142" i="35"/>
  <c r="B142" i="35"/>
  <c r="D141" i="35"/>
  <c r="C141" i="35"/>
  <c r="B141" i="35"/>
  <c r="D140" i="35"/>
  <c r="C140" i="35"/>
  <c r="B140" i="35"/>
  <c r="D139" i="35"/>
  <c r="C139" i="35"/>
  <c r="B139" i="35"/>
  <c r="D138" i="35"/>
  <c r="C138" i="35"/>
  <c r="B138" i="35"/>
  <c r="D137" i="35"/>
  <c r="C137" i="35"/>
  <c r="B137" i="35"/>
  <c r="D136" i="35"/>
  <c r="C136" i="35"/>
  <c r="B136" i="35"/>
  <c r="D135" i="35"/>
  <c r="C135" i="35"/>
  <c r="B135" i="35"/>
  <c r="D134" i="35"/>
  <c r="C134" i="35"/>
  <c r="B134" i="35"/>
  <c r="D133" i="35"/>
  <c r="C133" i="35"/>
  <c r="B133" i="35"/>
  <c r="D132" i="35"/>
  <c r="C132" i="35"/>
  <c r="B132" i="35"/>
  <c r="D131" i="35"/>
  <c r="C131" i="35"/>
  <c r="B131" i="35"/>
  <c r="D130" i="35"/>
  <c r="C130" i="35"/>
  <c r="B130" i="35"/>
  <c r="D129" i="35"/>
  <c r="C129" i="35"/>
  <c r="B129" i="35"/>
  <c r="D128" i="35"/>
  <c r="C128" i="35"/>
  <c r="B128" i="35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N121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N116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D5" i="35"/>
  <c r="C5" i="35"/>
  <c r="B5" i="35"/>
  <c r="D4" i="35"/>
  <c r="C4" i="35"/>
  <c r="B4" i="35"/>
  <c r="D22" i="1"/>
  <c r="R16" i="1"/>
  <c r="C18" i="1"/>
  <c r="D18" i="1"/>
  <c r="R15" i="1"/>
  <c r="E22" i="1"/>
  <c r="F22" i="1"/>
  <c r="F18" i="1"/>
  <c r="E18" i="1"/>
  <c r="Q16" i="1"/>
  <c r="Q15" i="1"/>
  <c r="C13" i="1"/>
  <c r="D13" i="1"/>
  <c r="E13" i="1"/>
  <c r="F13" i="1"/>
  <c r="G13" i="1"/>
  <c r="H13" i="1"/>
  <c r="I13" i="1"/>
  <c r="J13" i="1"/>
  <c r="K13" i="1"/>
  <c r="L13" i="1"/>
  <c r="M13" i="1"/>
  <c r="N13" i="1"/>
  <c r="P13" i="1"/>
  <c r="P12" i="1"/>
  <c r="B250" i="21"/>
  <c r="B201" i="21"/>
  <c r="B152" i="21"/>
  <c r="AS289" i="21"/>
  <c r="AT289" i="21"/>
  <c r="AQ289" i="21"/>
  <c r="AU289" i="21"/>
  <c r="AR289" i="21"/>
  <c r="AS290" i="21"/>
  <c r="AT290" i="21"/>
  <c r="AQ290" i="21"/>
  <c r="AU290" i="21"/>
  <c r="AR290" i="21"/>
  <c r="AS291" i="21"/>
  <c r="AT291" i="21"/>
  <c r="AQ291" i="21"/>
  <c r="AU291" i="21"/>
  <c r="AR291" i="21"/>
  <c r="AS292" i="21"/>
  <c r="AT292" i="21"/>
  <c r="AQ292" i="21"/>
  <c r="AU292" i="21"/>
  <c r="AR292" i="21"/>
  <c r="AS293" i="21"/>
  <c r="AT293" i="21"/>
  <c r="AQ293" i="21"/>
  <c r="AU293" i="21"/>
  <c r="AR293" i="21"/>
  <c r="AS294" i="21"/>
  <c r="AT294" i="21"/>
  <c r="AQ294" i="21"/>
  <c r="AU294" i="21"/>
  <c r="AR294" i="21"/>
  <c r="AS295" i="21"/>
  <c r="AT295" i="21"/>
  <c r="AQ295" i="21"/>
  <c r="AU295" i="21"/>
  <c r="AR295" i="21"/>
  <c r="AS296" i="21"/>
  <c r="AT296" i="21"/>
  <c r="AQ296" i="21"/>
  <c r="AU296" i="21"/>
  <c r="AR296" i="21"/>
  <c r="T293" i="21"/>
  <c r="T294" i="21"/>
  <c r="T295" i="21"/>
  <c r="T296" i="21"/>
  <c r="AS198" i="21"/>
  <c r="AS203" i="21"/>
  <c r="AQ200" i="21"/>
  <c r="AS200" i="21"/>
  <c r="AU200" i="21"/>
  <c r="AQ202" i="21"/>
  <c r="AS202" i="21"/>
  <c r="AU202" i="21"/>
  <c r="AT203" i="21"/>
  <c r="AQ203" i="21"/>
  <c r="AU203" i="21"/>
  <c r="AR203" i="21"/>
  <c r="AS204" i="21"/>
  <c r="AT204" i="21"/>
  <c r="AQ204" i="21"/>
  <c r="AU204" i="21"/>
  <c r="AR204" i="21"/>
  <c r="AS205" i="21"/>
  <c r="AT205" i="21"/>
  <c r="AQ205" i="21"/>
  <c r="AU205" i="21"/>
  <c r="AR205" i="21"/>
  <c r="AS206" i="21"/>
  <c r="AT206" i="21"/>
  <c r="AQ206" i="21"/>
  <c r="AU206" i="21"/>
  <c r="AR206" i="21"/>
  <c r="AS207" i="21"/>
  <c r="AT207" i="21"/>
  <c r="AQ207" i="21"/>
  <c r="AU207" i="21"/>
  <c r="AR207" i="21"/>
  <c r="AS208" i="21"/>
  <c r="AT208" i="21"/>
  <c r="AQ208" i="21"/>
  <c r="AU208" i="21"/>
  <c r="AR208" i="21"/>
  <c r="AS209" i="21"/>
  <c r="AT209" i="21"/>
  <c r="AQ209" i="21"/>
  <c r="AU209" i="21"/>
  <c r="AR209" i="21"/>
  <c r="AS210" i="21"/>
  <c r="AT210" i="21"/>
  <c r="AQ210" i="21"/>
  <c r="AU210" i="21"/>
  <c r="AR210" i="21"/>
  <c r="AS211" i="21"/>
  <c r="AT211" i="21"/>
  <c r="AQ211" i="21"/>
  <c r="AU211" i="21"/>
  <c r="AR211" i="21"/>
  <c r="AS212" i="21"/>
  <c r="AT212" i="21"/>
  <c r="AQ212" i="21"/>
  <c r="AU212" i="21"/>
  <c r="AR212" i="21"/>
  <c r="AS213" i="21"/>
  <c r="AT213" i="21"/>
  <c r="AQ213" i="21"/>
  <c r="AU213" i="21"/>
  <c r="AR213" i="21"/>
  <c r="AS214" i="21"/>
  <c r="AT214" i="21"/>
  <c r="AQ214" i="21"/>
  <c r="AU214" i="21"/>
  <c r="AR214" i="21"/>
  <c r="AS215" i="21"/>
  <c r="AT215" i="21"/>
  <c r="AQ215" i="21"/>
  <c r="AU215" i="21"/>
  <c r="AR215" i="21"/>
  <c r="AS216" i="21"/>
  <c r="AT216" i="21"/>
  <c r="AQ216" i="21"/>
  <c r="AU216" i="21"/>
  <c r="AR216" i="21"/>
  <c r="AS217" i="21"/>
  <c r="AT217" i="21"/>
  <c r="AQ217" i="21"/>
  <c r="AU217" i="21"/>
  <c r="AR217" i="21"/>
  <c r="AS218" i="21"/>
  <c r="AT218" i="21"/>
  <c r="AQ218" i="21"/>
  <c r="AU218" i="21"/>
  <c r="AR218" i="21"/>
  <c r="AS219" i="21"/>
  <c r="AT219" i="21"/>
  <c r="AQ219" i="21"/>
  <c r="AU219" i="21"/>
  <c r="AR219" i="21"/>
  <c r="AS220" i="21"/>
  <c r="AT220" i="21"/>
  <c r="AQ220" i="21"/>
  <c r="AU220" i="21"/>
  <c r="AR220" i="21"/>
  <c r="AS221" i="21"/>
  <c r="AT221" i="21"/>
  <c r="AQ221" i="21"/>
  <c r="AU221" i="21"/>
  <c r="AR221" i="21"/>
  <c r="AS222" i="21"/>
  <c r="AT222" i="21"/>
  <c r="AQ222" i="21"/>
  <c r="AU222" i="21"/>
  <c r="AR222" i="21"/>
  <c r="AS223" i="21"/>
  <c r="AT223" i="21"/>
  <c r="AQ223" i="21"/>
  <c r="AU223" i="21"/>
  <c r="AR223" i="21"/>
  <c r="AS224" i="21"/>
  <c r="AT224" i="21"/>
  <c r="AQ224" i="21"/>
  <c r="AU224" i="21"/>
  <c r="AR224" i="21"/>
  <c r="AS225" i="21"/>
  <c r="AT225" i="21"/>
  <c r="AQ225" i="21"/>
  <c r="AU225" i="21"/>
  <c r="AR225" i="21"/>
  <c r="AS226" i="21"/>
  <c r="AT226" i="21"/>
  <c r="AQ226" i="21"/>
  <c r="AU226" i="21"/>
  <c r="AR226" i="21"/>
  <c r="AS227" i="21"/>
  <c r="AT227" i="21"/>
  <c r="AQ227" i="21"/>
  <c r="AU227" i="21"/>
  <c r="AR227" i="21"/>
  <c r="AS228" i="21"/>
  <c r="AT228" i="21"/>
  <c r="AQ228" i="21"/>
  <c r="AU228" i="21"/>
  <c r="AR228" i="21"/>
  <c r="AS229" i="21"/>
  <c r="AT229" i="21"/>
  <c r="AQ229" i="21"/>
  <c r="AU229" i="21"/>
  <c r="AR229" i="21"/>
  <c r="AS230" i="21"/>
  <c r="AT230" i="21"/>
  <c r="AQ230" i="21"/>
  <c r="AU230" i="21"/>
  <c r="AR230" i="21"/>
  <c r="AS231" i="21"/>
  <c r="AT231" i="21"/>
  <c r="AQ231" i="21"/>
  <c r="AU231" i="21"/>
  <c r="AR231" i="21"/>
  <c r="AS232" i="21"/>
  <c r="AT232" i="21"/>
  <c r="AQ232" i="21"/>
  <c r="AU232" i="21"/>
  <c r="AR232" i="21"/>
  <c r="AS233" i="21"/>
  <c r="AT233" i="21"/>
  <c r="AQ233" i="21"/>
  <c r="AU233" i="21"/>
  <c r="AR233" i="21"/>
  <c r="AS234" i="21"/>
  <c r="AT234" i="21"/>
  <c r="AQ234" i="21"/>
  <c r="AU234" i="21"/>
  <c r="AR234" i="21"/>
  <c r="AS235" i="21"/>
  <c r="AT235" i="21"/>
  <c r="AQ235" i="21"/>
  <c r="AU235" i="21"/>
  <c r="AR235" i="21"/>
  <c r="AS236" i="21"/>
  <c r="AT236" i="21"/>
  <c r="AQ236" i="21"/>
  <c r="AU236" i="21"/>
  <c r="AR236" i="21"/>
  <c r="AS237" i="21"/>
  <c r="AT237" i="21"/>
  <c r="AQ237" i="21"/>
  <c r="AU237" i="21"/>
  <c r="AR237" i="21"/>
  <c r="AS238" i="21"/>
  <c r="AT238" i="21"/>
  <c r="AQ238" i="21"/>
  <c r="AU238" i="21"/>
  <c r="AR238" i="21"/>
  <c r="AS239" i="21"/>
  <c r="AT239" i="21"/>
  <c r="AQ239" i="21"/>
  <c r="AU239" i="21"/>
  <c r="AR239" i="21"/>
  <c r="AS240" i="21"/>
  <c r="AT240" i="21"/>
  <c r="AQ240" i="21"/>
  <c r="AU240" i="21"/>
  <c r="AR240" i="21"/>
  <c r="AT198" i="21"/>
  <c r="AQ198" i="21"/>
  <c r="AS247" i="21"/>
  <c r="AT247" i="21"/>
  <c r="AQ247" i="21"/>
  <c r="AU247" i="21"/>
  <c r="AS242" i="21"/>
  <c r="AT242" i="21"/>
  <c r="AQ242" i="21"/>
  <c r="AU242" i="21"/>
  <c r="AS243" i="21"/>
  <c r="AT243" i="21"/>
  <c r="AQ243" i="21"/>
  <c r="AU243" i="21"/>
  <c r="AS244" i="21"/>
  <c r="AT244" i="21"/>
  <c r="AQ244" i="21"/>
  <c r="AU244" i="21"/>
  <c r="AS245" i="21"/>
  <c r="AT245" i="21"/>
  <c r="AQ245" i="21"/>
  <c r="AU245" i="21"/>
  <c r="AS246" i="21"/>
  <c r="AT246" i="21"/>
  <c r="AQ246" i="21"/>
  <c r="AU246" i="21"/>
  <c r="AR247" i="21"/>
  <c r="AS241" i="21"/>
  <c r="AT241" i="21"/>
  <c r="AQ241" i="21"/>
  <c r="AU241" i="21"/>
  <c r="AR241" i="21"/>
  <c r="AR242" i="21"/>
  <c r="AR243" i="21"/>
  <c r="AR244" i="21"/>
  <c r="AR245" i="21"/>
  <c r="AR246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AS191" i="21"/>
  <c r="AT191" i="21"/>
  <c r="AQ191" i="21"/>
  <c r="AU191" i="21"/>
  <c r="AR191" i="21"/>
  <c r="AS192" i="21"/>
  <c r="AT192" i="21"/>
  <c r="AQ192" i="21"/>
  <c r="AU192" i="21"/>
  <c r="AR192" i="21"/>
  <c r="AS193" i="21"/>
  <c r="AT193" i="21"/>
  <c r="AQ193" i="21"/>
  <c r="AU193" i="21"/>
  <c r="AR193" i="21"/>
  <c r="AS195" i="21"/>
  <c r="AT195" i="21"/>
  <c r="AQ195" i="21"/>
  <c r="AU195" i="21"/>
  <c r="AR195" i="21"/>
  <c r="AS196" i="21"/>
  <c r="AT196" i="21"/>
  <c r="AQ196" i="21"/>
  <c r="AU196" i="21"/>
  <c r="AR196" i="21"/>
  <c r="AS197" i="21"/>
  <c r="AT197" i="21"/>
  <c r="AQ197" i="21"/>
  <c r="AU197" i="21"/>
  <c r="AR197" i="21"/>
  <c r="AU198" i="21"/>
  <c r="AR198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AS149" i="21"/>
  <c r="AT149" i="21"/>
  <c r="AQ149" i="21"/>
  <c r="AU149" i="21"/>
  <c r="AR149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AS106" i="21"/>
  <c r="AT106" i="21"/>
  <c r="AQ106" i="21"/>
  <c r="AU106" i="21"/>
  <c r="AR106" i="21"/>
  <c r="AS107" i="21"/>
  <c r="AT107" i="21"/>
  <c r="AQ107" i="21"/>
  <c r="AU107" i="21"/>
  <c r="AR107" i="21"/>
  <c r="AS108" i="21"/>
  <c r="AT108" i="21"/>
  <c r="AQ108" i="21"/>
  <c r="AU108" i="21"/>
  <c r="AR108" i="21"/>
  <c r="AS109" i="21"/>
  <c r="AT109" i="21"/>
  <c r="AQ109" i="21"/>
  <c r="AU109" i="21"/>
  <c r="AR109" i="21"/>
  <c r="AS110" i="21"/>
  <c r="AT110" i="21"/>
  <c r="AQ110" i="21"/>
  <c r="AU110" i="21"/>
  <c r="AR110" i="21"/>
  <c r="AS111" i="21"/>
  <c r="AT111" i="21"/>
  <c r="AQ111" i="21"/>
  <c r="AU111" i="21"/>
  <c r="AR111" i="21"/>
  <c r="AS112" i="21"/>
  <c r="AT112" i="21"/>
  <c r="AQ112" i="21"/>
  <c r="AU112" i="21"/>
  <c r="AR112" i="21"/>
  <c r="AS113" i="21"/>
  <c r="AT113" i="21"/>
  <c r="AQ113" i="21"/>
  <c r="AU113" i="21"/>
  <c r="AR113" i="21"/>
  <c r="AS114" i="21"/>
  <c r="AT114" i="21"/>
  <c r="AQ114" i="21"/>
  <c r="AU114" i="21"/>
  <c r="AR114" i="21"/>
  <c r="AS115" i="21"/>
  <c r="AT115" i="21"/>
  <c r="AQ115" i="21"/>
  <c r="AU115" i="21"/>
  <c r="AR115" i="21"/>
  <c r="AS116" i="21"/>
  <c r="AT116" i="21"/>
  <c r="AQ116" i="21"/>
  <c r="AU116" i="21"/>
  <c r="AR116" i="21"/>
  <c r="AS117" i="21"/>
  <c r="AT117" i="21"/>
  <c r="AQ117" i="21"/>
  <c r="AU117" i="21"/>
  <c r="AR117" i="21"/>
  <c r="AS118" i="21"/>
  <c r="AT118" i="21"/>
  <c r="AQ118" i="21"/>
  <c r="AU118" i="21"/>
  <c r="AR118" i="21"/>
  <c r="AS119" i="21"/>
  <c r="AT119" i="21"/>
  <c r="AQ119" i="21"/>
  <c r="AU119" i="21"/>
  <c r="AR119" i="21"/>
  <c r="AS120" i="21"/>
  <c r="AT120" i="21"/>
  <c r="AQ120" i="21"/>
  <c r="AU120" i="21"/>
  <c r="AR120" i="21"/>
  <c r="AS121" i="21"/>
  <c r="AT121" i="21"/>
  <c r="AQ121" i="21"/>
  <c r="AU121" i="21"/>
  <c r="AR121" i="21"/>
  <c r="AS122" i="21"/>
  <c r="AT122" i="21"/>
  <c r="AQ122" i="21"/>
  <c r="AU122" i="21"/>
  <c r="AR122" i="21"/>
  <c r="AS123" i="21"/>
  <c r="AT123" i="21"/>
  <c r="AQ123" i="21"/>
  <c r="AU123" i="21"/>
  <c r="AR123" i="21"/>
  <c r="AS124" i="21"/>
  <c r="AT124" i="21"/>
  <c r="AQ124" i="21"/>
  <c r="AU124" i="21"/>
  <c r="AR124" i="21"/>
  <c r="AS125" i="21"/>
  <c r="AT125" i="21"/>
  <c r="AQ125" i="21"/>
  <c r="AU125" i="21"/>
  <c r="AR125" i="21"/>
  <c r="AS126" i="21"/>
  <c r="AT126" i="21"/>
  <c r="AQ126" i="21"/>
  <c r="AU126" i="21"/>
  <c r="AR126" i="21"/>
  <c r="AS127" i="21"/>
  <c r="AT127" i="21"/>
  <c r="AQ127" i="21"/>
  <c r="AU127" i="21"/>
  <c r="AR127" i="21"/>
  <c r="AS128" i="21"/>
  <c r="AT128" i="21"/>
  <c r="AQ128" i="21"/>
  <c r="AU128" i="21"/>
  <c r="AR128" i="21"/>
  <c r="AS129" i="21"/>
  <c r="AT129" i="21"/>
  <c r="AQ129" i="21"/>
  <c r="AU129" i="21"/>
  <c r="AR129" i="21"/>
  <c r="AS130" i="21"/>
  <c r="AT130" i="21"/>
  <c r="AQ130" i="21"/>
  <c r="AU130" i="21"/>
  <c r="AR130" i="21"/>
  <c r="AS131" i="21"/>
  <c r="AT131" i="21"/>
  <c r="AQ131" i="21"/>
  <c r="AU131" i="21"/>
  <c r="AR131" i="21"/>
  <c r="AS132" i="21"/>
  <c r="AT132" i="21"/>
  <c r="AQ132" i="21"/>
  <c r="AU132" i="21"/>
  <c r="AR132" i="21"/>
  <c r="AS133" i="21"/>
  <c r="AT133" i="21"/>
  <c r="AQ133" i="21"/>
  <c r="AU133" i="21"/>
  <c r="AR133" i="21"/>
  <c r="AS134" i="21"/>
  <c r="AT134" i="21"/>
  <c r="AQ134" i="21"/>
  <c r="AU134" i="21"/>
  <c r="AR134" i="21"/>
  <c r="AS135" i="21"/>
  <c r="AT135" i="21"/>
  <c r="AQ135" i="21"/>
  <c r="AU135" i="21"/>
  <c r="AR135" i="21"/>
  <c r="AS136" i="21"/>
  <c r="AT136" i="21"/>
  <c r="AQ136" i="21"/>
  <c r="AU136" i="21"/>
  <c r="AR136" i="21"/>
  <c r="AS137" i="21"/>
  <c r="AT137" i="21"/>
  <c r="AQ137" i="21"/>
  <c r="AU137" i="21"/>
  <c r="AR137" i="21"/>
  <c r="AS138" i="21"/>
  <c r="AT138" i="21"/>
  <c r="AQ138" i="21"/>
  <c r="AU138" i="21"/>
  <c r="AR138" i="21"/>
  <c r="AS139" i="21"/>
  <c r="AT139" i="21"/>
  <c r="AQ139" i="21"/>
  <c r="AU139" i="21"/>
  <c r="AR139" i="21"/>
  <c r="AS140" i="21"/>
  <c r="AT140" i="21"/>
  <c r="AQ140" i="21"/>
  <c r="AU140" i="21"/>
  <c r="AR140" i="21"/>
  <c r="AS141" i="21"/>
  <c r="AT141" i="21"/>
  <c r="AQ141" i="21"/>
  <c r="AU141" i="21"/>
  <c r="AR141" i="21"/>
  <c r="AS142" i="21"/>
  <c r="AT142" i="21"/>
  <c r="AQ142" i="21"/>
  <c r="AU142" i="21"/>
  <c r="AR142" i="21"/>
  <c r="AS143" i="21"/>
  <c r="AT143" i="21"/>
  <c r="AQ143" i="21"/>
  <c r="AU143" i="21"/>
  <c r="AR143" i="21"/>
  <c r="AS144" i="21"/>
  <c r="AT144" i="21"/>
  <c r="AQ144" i="21"/>
  <c r="AU144" i="21"/>
  <c r="AR144" i="21"/>
  <c r="AS145" i="21"/>
  <c r="AT145" i="21"/>
  <c r="AQ145" i="21"/>
  <c r="AU145" i="21"/>
  <c r="AR145" i="21"/>
  <c r="AS146" i="21"/>
  <c r="AT146" i="21"/>
  <c r="AQ146" i="21"/>
  <c r="AU146" i="21"/>
  <c r="AR146" i="21"/>
  <c r="AS147" i="21"/>
  <c r="AT147" i="21"/>
  <c r="AQ147" i="21"/>
  <c r="AU147" i="21"/>
  <c r="AR147" i="21"/>
  <c r="AS148" i="21"/>
  <c r="AT148" i="21"/>
  <c r="AQ148" i="21"/>
  <c r="AU148" i="21"/>
  <c r="AR148" i="21"/>
  <c r="AS105" i="21"/>
  <c r="AT105" i="21"/>
  <c r="AQ105" i="21"/>
  <c r="AU105" i="21"/>
  <c r="AR105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AW67" i="21"/>
  <c r="AS57" i="21"/>
  <c r="AT57" i="21"/>
  <c r="AQ57" i="21"/>
  <c r="AU57" i="21"/>
  <c r="AR57" i="21"/>
  <c r="AS58" i="21"/>
  <c r="AT58" i="21"/>
  <c r="AQ58" i="21"/>
  <c r="AU58" i="21"/>
  <c r="AR58" i="21"/>
  <c r="AS59" i="21"/>
  <c r="AT59" i="21"/>
  <c r="AQ59" i="21"/>
  <c r="AU59" i="21"/>
  <c r="AR59" i="21"/>
  <c r="AS60" i="21"/>
  <c r="AT60" i="21"/>
  <c r="AQ60" i="21"/>
  <c r="AU60" i="21"/>
  <c r="AR60" i="21"/>
  <c r="AS61" i="21"/>
  <c r="AT61" i="21"/>
  <c r="AQ61" i="21"/>
  <c r="AU61" i="21"/>
  <c r="AR61" i="21"/>
  <c r="AS62" i="21"/>
  <c r="AT62" i="21"/>
  <c r="AQ62" i="21"/>
  <c r="AU62" i="21"/>
  <c r="AR62" i="21"/>
  <c r="AS63" i="21"/>
  <c r="AT63" i="21"/>
  <c r="AQ63" i="21"/>
  <c r="AU63" i="21"/>
  <c r="AR63" i="21"/>
  <c r="AS64" i="21"/>
  <c r="AT64" i="21"/>
  <c r="AQ64" i="21"/>
  <c r="AU64" i="21"/>
  <c r="AR64" i="21"/>
  <c r="AS65" i="21"/>
  <c r="AT65" i="21"/>
  <c r="AQ65" i="21"/>
  <c r="AU65" i="21"/>
  <c r="AR65" i="21"/>
  <c r="AS66" i="21"/>
  <c r="AT66" i="21"/>
  <c r="AQ66" i="21"/>
  <c r="AU66" i="21"/>
  <c r="AR66" i="21"/>
  <c r="AS67" i="21"/>
  <c r="AT67" i="21"/>
  <c r="AQ67" i="21"/>
  <c r="AU67" i="21"/>
  <c r="AR67" i="21"/>
  <c r="AS68" i="21"/>
  <c r="AT68" i="21"/>
  <c r="AQ68" i="21"/>
  <c r="AU68" i="21"/>
  <c r="AR68" i="21"/>
  <c r="AS69" i="21"/>
  <c r="AT69" i="21"/>
  <c r="AQ69" i="21"/>
  <c r="AU69" i="21"/>
  <c r="AR69" i="21"/>
  <c r="AS70" i="21"/>
  <c r="AT70" i="21"/>
  <c r="AQ70" i="21"/>
  <c r="AU70" i="21"/>
  <c r="AR70" i="21"/>
  <c r="AS71" i="21"/>
  <c r="AT71" i="21"/>
  <c r="AQ71" i="21"/>
  <c r="AU71" i="21"/>
  <c r="AR71" i="21"/>
  <c r="AS72" i="21"/>
  <c r="AT72" i="21"/>
  <c r="AQ72" i="21"/>
  <c r="AU72" i="21"/>
  <c r="AR72" i="21"/>
  <c r="AS73" i="21"/>
  <c r="AT73" i="21"/>
  <c r="AQ73" i="21"/>
  <c r="AU73" i="21"/>
  <c r="AR73" i="21"/>
  <c r="AS74" i="21"/>
  <c r="AT74" i="21"/>
  <c r="AQ74" i="21"/>
  <c r="AU74" i="21"/>
  <c r="AR74" i="21"/>
  <c r="AS75" i="21"/>
  <c r="AT75" i="21"/>
  <c r="AQ75" i="21"/>
  <c r="AU75" i="21"/>
  <c r="AR75" i="21"/>
  <c r="AS76" i="21"/>
  <c r="AT76" i="21"/>
  <c r="AQ76" i="21"/>
  <c r="AU76" i="21"/>
  <c r="AR76" i="21"/>
  <c r="AS77" i="21"/>
  <c r="AT77" i="21"/>
  <c r="AQ77" i="21"/>
  <c r="AU77" i="21"/>
  <c r="AR77" i="21"/>
  <c r="AS78" i="21"/>
  <c r="AT78" i="21"/>
  <c r="AQ78" i="21"/>
  <c r="AU78" i="21"/>
  <c r="AR78" i="21"/>
  <c r="AS79" i="21"/>
  <c r="AT79" i="21"/>
  <c r="AQ79" i="21"/>
  <c r="AU79" i="21"/>
  <c r="AR79" i="21"/>
  <c r="AS80" i="21"/>
  <c r="AT80" i="21"/>
  <c r="AQ80" i="21"/>
  <c r="AU80" i="21"/>
  <c r="AR80" i="21"/>
  <c r="AS81" i="21"/>
  <c r="AT81" i="21"/>
  <c r="AQ81" i="21"/>
  <c r="AU81" i="21"/>
  <c r="AR81" i="21"/>
  <c r="AS82" i="21"/>
  <c r="AT82" i="21"/>
  <c r="AQ82" i="21"/>
  <c r="AU82" i="21"/>
  <c r="AR82" i="21"/>
  <c r="AS83" i="21"/>
  <c r="AT83" i="21"/>
  <c r="AQ83" i="21"/>
  <c r="AU83" i="21"/>
  <c r="AR83" i="21"/>
  <c r="AS84" i="21"/>
  <c r="AT84" i="21"/>
  <c r="AQ84" i="21"/>
  <c r="AU84" i="21"/>
  <c r="AR84" i="21"/>
  <c r="AS85" i="21"/>
  <c r="AT85" i="21"/>
  <c r="AQ85" i="21"/>
  <c r="AU85" i="21"/>
  <c r="AR85" i="21"/>
  <c r="AS86" i="21"/>
  <c r="AT86" i="21"/>
  <c r="AQ86" i="21"/>
  <c r="AU86" i="21"/>
  <c r="AR86" i="21"/>
  <c r="AS87" i="21"/>
  <c r="AT87" i="21"/>
  <c r="AQ87" i="21"/>
  <c r="AU87" i="21"/>
  <c r="AR87" i="21"/>
  <c r="AS88" i="21"/>
  <c r="AT88" i="21"/>
  <c r="AQ88" i="21"/>
  <c r="AU88" i="21"/>
  <c r="AR88" i="21"/>
  <c r="AS89" i="21"/>
  <c r="AT89" i="21"/>
  <c r="AQ89" i="21"/>
  <c r="AU89" i="21"/>
  <c r="AR89" i="21"/>
  <c r="AS90" i="21"/>
  <c r="AT90" i="21"/>
  <c r="AQ90" i="21"/>
  <c r="AU90" i="21"/>
  <c r="AR90" i="21"/>
  <c r="AS91" i="21"/>
  <c r="AT91" i="21"/>
  <c r="AQ91" i="21"/>
  <c r="AU91" i="21"/>
  <c r="AR91" i="21"/>
  <c r="AS92" i="21"/>
  <c r="AT92" i="21"/>
  <c r="AQ92" i="21"/>
  <c r="AU92" i="21"/>
  <c r="AR92" i="21"/>
  <c r="AS93" i="21"/>
  <c r="AT93" i="21"/>
  <c r="AQ93" i="21"/>
  <c r="AU93" i="21"/>
  <c r="AR93" i="21"/>
  <c r="AS94" i="21"/>
  <c r="AT94" i="21"/>
  <c r="AQ94" i="21"/>
  <c r="AU94" i="21"/>
  <c r="AR94" i="21"/>
  <c r="AS95" i="21"/>
  <c r="AT95" i="21"/>
  <c r="AQ95" i="21"/>
  <c r="AU95" i="21"/>
  <c r="AR95" i="21"/>
  <c r="AS96" i="21"/>
  <c r="AT96" i="21"/>
  <c r="AQ96" i="21"/>
  <c r="AU96" i="21"/>
  <c r="AR96" i="21"/>
  <c r="AS97" i="21"/>
  <c r="AT97" i="21"/>
  <c r="AQ97" i="21"/>
  <c r="AU97" i="21"/>
  <c r="AR97" i="21"/>
  <c r="AS98" i="21"/>
  <c r="AT98" i="21"/>
  <c r="AQ98" i="21"/>
  <c r="AU98" i="21"/>
  <c r="AR98" i="21"/>
  <c r="AS99" i="21"/>
  <c r="AT99" i="21"/>
  <c r="AQ99" i="21"/>
  <c r="AU99" i="21"/>
  <c r="AR99" i="21"/>
  <c r="AS100" i="21"/>
  <c r="AT100" i="21"/>
  <c r="AQ100" i="21"/>
  <c r="AU100" i="21"/>
  <c r="AR100" i="21"/>
  <c r="AS56" i="21"/>
  <c r="AT56" i="21"/>
  <c r="AQ56" i="21"/>
  <c r="AU56" i="21"/>
  <c r="AR56" i="21"/>
  <c r="AS8" i="21"/>
  <c r="AT8" i="21"/>
  <c r="AQ8" i="21"/>
  <c r="AU8" i="21"/>
  <c r="AR8" i="21"/>
  <c r="AS9" i="21"/>
  <c r="AT9" i="21"/>
  <c r="AQ9" i="21"/>
  <c r="AU9" i="21"/>
  <c r="AR9" i="21"/>
  <c r="AS10" i="21"/>
  <c r="AT10" i="21"/>
  <c r="AQ10" i="21"/>
  <c r="AU10" i="21"/>
  <c r="AR10" i="21"/>
  <c r="AS11" i="21"/>
  <c r="AT11" i="21"/>
  <c r="AQ11" i="21"/>
  <c r="AU11" i="21"/>
  <c r="AR11" i="21"/>
  <c r="AS12" i="21"/>
  <c r="AT12" i="21"/>
  <c r="AQ12" i="21"/>
  <c r="AU12" i="21"/>
  <c r="AR12" i="21"/>
  <c r="AS13" i="21"/>
  <c r="AT13" i="21"/>
  <c r="AQ13" i="21"/>
  <c r="AU13" i="21"/>
  <c r="AR13" i="21"/>
  <c r="AS14" i="21"/>
  <c r="AT14" i="21"/>
  <c r="AQ14" i="21"/>
  <c r="AU14" i="21"/>
  <c r="AR14" i="21"/>
  <c r="AS15" i="21"/>
  <c r="AT15" i="21"/>
  <c r="AQ15" i="21"/>
  <c r="AU15" i="21"/>
  <c r="AR15" i="21"/>
  <c r="AS16" i="21"/>
  <c r="AT16" i="21"/>
  <c r="AQ16" i="21"/>
  <c r="AU16" i="21"/>
  <c r="AR16" i="21"/>
  <c r="AS17" i="21"/>
  <c r="AT17" i="21"/>
  <c r="AQ17" i="21"/>
  <c r="AU17" i="21"/>
  <c r="AR17" i="21"/>
  <c r="AS18" i="21"/>
  <c r="AT18" i="21"/>
  <c r="AQ18" i="21"/>
  <c r="AU18" i="21"/>
  <c r="AR18" i="21"/>
  <c r="AS19" i="21"/>
  <c r="AT19" i="21"/>
  <c r="AQ19" i="21"/>
  <c r="AU19" i="21"/>
  <c r="AR19" i="21"/>
  <c r="AS20" i="21"/>
  <c r="AT20" i="21"/>
  <c r="AQ20" i="21"/>
  <c r="AU20" i="21"/>
  <c r="AR20" i="21"/>
  <c r="AS21" i="21"/>
  <c r="AT21" i="21"/>
  <c r="AQ21" i="21"/>
  <c r="AU21" i="21"/>
  <c r="AR21" i="21"/>
  <c r="AS22" i="21"/>
  <c r="AT22" i="21"/>
  <c r="AQ22" i="21"/>
  <c r="AU22" i="21"/>
  <c r="AR22" i="21"/>
  <c r="AS23" i="21"/>
  <c r="AT23" i="21"/>
  <c r="AQ23" i="21"/>
  <c r="AU23" i="21"/>
  <c r="AR23" i="21"/>
  <c r="AS24" i="21"/>
  <c r="AT24" i="21"/>
  <c r="AQ24" i="21"/>
  <c r="AU24" i="21"/>
  <c r="AR24" i="21"/>
  <c r="AS25" i="21"/>
  <c r="AT25" i="21"/>
  <c r="AQ25" i="21"/>
  <c r="AU25" i="21"/>
  <c r="AR25" i="21"/>
  <c r="AS26" i="21"/>
  <c r="AT26" i="21"/>
  <c r="AQ26" i="21"/>
  <c r="AU26" i="21"/>
  <c r="AR26" i="21"/>
  <c r="AS27" i="21"/>
  <c r="AT27" i="21"/>
  <c r="AQ27" i="21"/>
  <c r="AU27" i="21"/>
  <c r="AR27" i="21"/>
  <c r="AS28" i="21"/>
  <c r="AT28" i="21"/>
  <c r="AQ28" i="21"/>
  <c r="AU28" i="21"/>
  <c r="AR28" i="21"/>
  <c r="AS29" i="21"/>
  <c r="AT29" i="21"/>
  <c r="AQ29" i="21"/>
  <c r="AU29" i="21"/>
  <c r="AR29" i="21"/>
  <c r="AS30" i="21"/>
  <c r="AT30" i="21"/>
  <c r="AQ30" i="21"/>
  <c r="AU30" i="21"/>
  <c r="AR30" i="21"/>
  <c r="AS31" i="21"/>
  <c r="AT31" i="21"/>
  <c r="AQ31" i="21"/>
  <c r="AU31" i="21"/>
  <c r="AR31" i="21"/>
  <c r="AS32" i="21"/>
  <c r="AT32" i="21"/>
  <c r="AQ32" i="21"/>
  <c r="AU32" i="21"/>
  <c r="AR32" i="21"/>
  <c r="AS33" i="21"/>
  <c r="AT33" i="21"/>
  <c r="AQ33" i="21"/>
  <c r="AU33" i="21"/>
  <c r="AR33" i="21"/>
  <c r="AS34" i="21"/>
  <c r="AT34" i="21"/>
  <c r="AQ34" i="21"/>
  <c r="AU34" i="21"/>
  <c r="AR34" i="21"/>
  <c r="AS35" i="21"/>
  <c r="AT35" i="21"/>
  <c r="AQ35" i="21"/>
  <c r="AU35" i="21"/>
  <c r="AR35" i="21"/>
  <c r="AS36" i="21"/>
  <c r="AT36" i="21"/>
  <c r="AQ36" i="21"/>
  <c r="AU36" i="21"/>
  <c r="AR36" i="21"/>
  <c r="AS37" i="21"/>
  <c r="AT37" i="21"/>
  <c r="AQ37" i="21"/>
  <c r="AU37" i="21"/>
  <c r="AR37" i="21"/>
  <c r="AS38" i="21"/>
  <c r="AT38" i="21"/>
  <c r="AQ38" i="21"/>
  <c r="AU38" i="21"/>
  <c r="AR38" i="21"/>
  <c r="AS39" i="21"/>
  <c r="AT39" i="21"/>
  <c r="AQ39" i="21"/>
  <c r="AU39" i="21"/>
  <c r="AR39" i="21"/>
  <c r="AS40" i="21"/>
  <c r="AT40" i="21"/>
  <c r="AQ40" i="21"/>
  <c r="AU40" i="21"/>
  <c r="AR40" i="21"/>
  <c r="AS41" i="21"/>
  <c r="AT41" i="21"/>
  <c r="AQ41" i="21"/>
  <c r="AU41" i="21"/>
  <c r="AR41" i="21"/>
  <c r="AS42" i="21"/>
  <c r="AT42" i="21"/>
  <c r="AQ42" i="21"/>
  <c r="AU42" i="21"/>
  <c r="AR42" i="21"/>
  <c r="AS43" i="21"/>
  <c r="AT43" i="21"/>
  <c r="AQ43" i="21"/>
  <c r="AU43" i="21"/>
  <c r="AR43" i="21"/>
  <c r="AS44" i="21"/>
  <c r="AT44" i="21"/>
  <c r="AQ44" i="21"/>
  <c r="AU44" i="21"/>
  <c r="AR44" i="21"/>
  <c r="AS45" i="21"/>
  <c r="AT45" i="21"/>
  <c r="AQ45" i="21"/>
  <c r="AU45" i="21"/>
  <c r="AR45" i="21"/>
  <c r="AS46" i="21"/>
  <c r="AT46" i="21"/>
  <c r="AQ46" i="21"/>
  <c r="AU46" i="21"/>
  <c r="AR46" i="21"/>
  <c r="AS47" i="21"/>
  <c r="AT47" i="21"/>
  <c r="AQ47" i="21"/>
  <c r="AU47" i="21"/>
  <c r="AR47" i="21"/>
  <c r="AS48" i="21"/>
  <c r="AT48" i="21"/>
  <c r="AQ48" i="21"/>
  <c r="AU48" i="21"/>
  <c r="AR48" i="21"/>
  <c r="AS49" i="21"/>
  <c r="AT49" i="21"/>
  <c r="AQ49" i="21"/>
  <c r="AU49" i="21"/>
  <c r="AR49" i="21"/>
  <c r="AS50" i="21"/>
  <c r="AT50" i="21"/>
  <c r="AQ50" i="21"/>
  <c r="AU50" i="21"/>
  <c r="AR50" i="21"/>
  <c r="AS51" i="21"/>
  <c r="AT51" i="21"/>
  <c r="AQ51" i="21"/>
  <c r="AU51" i="21"/>
  <c r="AR51" i="21"/>
  <c r="AS7" i="21"/>
  <c r="AT7" i="21"/>
  <c r="AQ7" i="21"/>
  <c r="AU7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B7" i="21"/>
  <c r="C7" i="21"/>
  <c r="D7" i="21"/>
  <c r="B8" i="21"/>
  <c r="C8" i="21"/>
  <c r="D8" i="21"/>
  <c r="B9" i="21"/>
  <c r="C9" i="21"/>
  <c r="D9" i="21"/>
  <c r="B10" i="21"/>
  <c r="C10" i="21"/>
  <c r="D10" i="21"/>
  <c r="B11" i="21"/>
  <c r="C11" i="21"/>
  <c r="D11" i="21"/>
  <c r="B12" i="21"/>
  <c r="C12" i="21"/>
  <c r="D12" i="21"/>
  <c r="B13" i="21"/>
  <c r="C13" i="21"/>
  <c r="D13" i="21"/>
  <c r="B14" i="21"/>
  <c r="C14" i="21"/>
  <c r="D14" i="21"/>
  <c r="B15" i="21"/>
  <c r="C15" i="21"/>
  <c r="D15" i="21"/>
  <c r="B16" i="21"/>
  <c r="C16" i="21"/>
  <c r="D16" i="21"/>
  <c r="B17" i="21"/>
  <c r="C17" i="21"/>
  <c r="D17" i="21"/>
  <c r="B18" i="21"/>
  <c r="C18" i="21"/>
  <c r="D18" i="21"/>
  <c r="B19" i="21"/>
  <c r="C19" i="21"/>
  <c r="D19" i="21"/>
  <c r="B20" i="21"/>
  <c r="C20" i="21"/>
  <c r="D20" i="21"/>
  <c r="B21" i="21"/>
  <c r="C21" i="21"/>
  <c r="D21" i="21"/>
  <c r="B22" i="21"/>
  <c r="C22" i="21"/>
  <c r="D22" i="21"/>
  <c r="B23" i="21"/>
  <c r="C23" i="21"/>
  <c r="D23" i="21"/>
  <c r="B24" i="21"/>
  <c r="C24" i="21"/>
  <c r="D24" i="21"/>
  <c r="B25" i="21"/>
  <c r="C25" i="21"/>
  <c r="D25" i="21"/>
  <c r="B26" i="21"/>
  <c r="C26" i="21"/>
  <c r="D26" i="21"/>
  <c r="B27" i="21"/>
  <c r="C27" i="21"/>
  <c r="D27" i="21"/>
  <c r="B28" i="21"/>
  <c r="C28" i="21"/>
  <c r="D28" i="21"/>
  <c r="B29" i="21"/>
  <c r="C29" i="21"/>
  <c r="D29" i="21"/>
  <c r="B30" i="21"/>
  <c r="C30" i="21"/>
  <c r="D30" i="21"/>
  <c r="B31" i="21"/>
  <c r="C31" i="21"/>
  <c r="D31" i="21"/>
  <c r="B32" i="21"/>
  <c r="C32" i="21"/>
  <c r="D32" i="21"/>
  <c r="B33" i="21"/>
  <c r="C33" i="21"/>
  <c r="D33" i="21"/>
  <c r="B34" i="21"/>
  <c r="C34" i="21"/>
  <c r="D34" i="21"/>
  <c r="B35" i="21"/>
  <c r="C35" i="21"/>
  <c r="D35" i="21"/>
  <c r="B36" i="21"/>
  <c r="C36" i="21"/>
  <c r="D36" i="21"/>
  <c r="B37" i="21"/>
  <c r="C37" i="21"/>
  <c r="D37" i="21"/>
  <c r="B38" i="21"/>
  <c r="C38" i="21"/>
  <c r="D38" i="21"/>
  <c r="B39" i="21"/>
  <c r="C39" i="21"/>
  <c r="D39" i="21"/>
  <c r="B40" i="21"/>
  <c r="C40" i="21"/>
  <c r="D40" i="21"/>
  <c r="B41" i="21"/>
  <c r="C41" i="21"/>
  <c r="D41" i="21"/>
  <c r="B253" i="21"/>
  <c r="C253" i="21"/>
  <c r="D253" i="21"/>
  <c r="B254" i="21"/>
  <c r="C254" i="21"/>
  <c r="D254" i="21"/>
  <c r="B255" i="21"/>
  <c r="C255" i="21"/>
  <c r="D255" i="21"/>
  <c r="B256" i="21"/>
  <c r="C256" i="21"/>
  <c r="D256" i="21"/>
  <c r="B257" i="21"/>
  <c r="C257" i="21"/>
  <c r="D257" i="21"/>
  <c r="B258" i="21"/>
  <c r="C258" i="21"/>
  <c r="D258" i="21"/>
  <c r="B259" i="21"/>
  <c r="C259" i="21"/>
  <c r="D259" i="21"/>
  <c r="B260" i="21"/>
  <c r="C260" i="21"/>
  <c r="D260" i="21"/>
  <c r="B261" i="21"/>
  <c r="C261" i="21"/>
  <c r="D261" i="21"/>
  <c r="B262" i="21"/>
  <c r="C262" i="21"/>
  <c r="D262" i="21"/>
  <c r="B263" i="21"/>
  <c r="C263" i="21"/>
  <c r="D263" i="21"/>
  <c r="B264" i="21"/>
  <c r="C264" i="21"/>
  <c r="D264" i="21"/>
  <c r="B265" i="21"/>
  <c r="C265" i="21"/>
  <c r="D265" i="21"/>
  <c r="B266" i="21"/>
  <c r="C266" i="21"/>
  <c r="D266" i="21"/>
  <c r="B267" i="21"/>
  <c r="C267" i="21"/>
  <c r="D267" i="21"/>
  <c r="B268" i="21"/>
  <c r="C268" i="21"/>
  <c r="D268" i="21"/>
  <c r="B269" i="21"/>
  <c r="C269" i="21"/>
  <c r="D269" i="21"/>
  <c r="B270" i="21"/>
  <c r="C270" i="21"/>
  <c r="D270" i="21"/>
  <c r="B271" i="21"/>
  <c r="C271" i="21"/>
  <c r="D271" i="21"/>
  <c r="B272" i="21"/>
  <c r="C272" i="21"/>
  <c r="D272" i="21"/>
  <c r="B273" i="21"/>
  <c r="C273" i="21"/>
  <c r="D273" i="21"/>
  <c r="B274" i="21"/>
  <c r="C274" i="21"/>
  <c r="D274" i="21"/>
  <c r="B275" i="21"/>
  <c r="C275" i="21"/>
  <c r="D275" i="21"/>
  <c r="B276" i="21"/>
  <c r="C276" i="21"/>
  <c r="D276" i="21"/>
  <c r="B277" i="21"/>
  <c r="C277" i="21"/>
  <c r="D277" i="21"/>
  <c r="B278" i="21"/>
  <c r="C278" i="21"/>
  <c r="D278" i="21"/>
  <c r="B279" i="21"/>
  <c r="C279" i="21"/>
  <c r="D279" i="21"/>
  <c r="B280" i="21"/>
  <c r="C280" i="21"/>
  <c r="D280" i="21"/>
  <c r="B281" i="21"/>
  <c r="C281" i="21"/>
  <c r="D281" i="21"/>
  <c r="B282" i="21"/>
  <c r="C282" i="21"/>
  <c r="D282" i="21"/>
  <c r="B283" i="21"/>
  <c r="C283" i="21"/>
  <c r="D283" i="21"/>
  <c r="B284" i="21"/>
  <c r="C284" i="21"/>
  <c r="D284" i="21"/>
  <c r="B285" i="21"/>
  <c r="C285" i="21"/>
  <c r="D285" i="21"/>
  <c r="B286" i="21"/>
  <c r="C286" i="21"/>
  <c r="D286" i="21"/>
  <c r="B287" i="21"/>
  <c r="C287" i="21"/>
  <c r="D287" i="21"/>
  <c r="B288" i="21"/>
  <c r="C288" i="21"/>
  <c r="D288" i="21"/>
  <c r="B289" i="21"/>
  <c r="C289" i="21"/>
  <c r="D289" i="21"/>
  <c r="B290" i="21"/>
  <c r="C290" i="21"/>
  <c r="D290" i="21"/>
  <c r="B291" i="21"/>
  <c r="C291" i="21"/>
  <c r="D291" i="21"/>
  <c r="B292" i="21"/>
  <c r="C292" i="21"/>
  <c r="D292" i="21"/>
  <c r="B293" i="21"/>
  <c r="C293" i="21"/>
  <c r="D293" i="21"/>
  <c r="B294" i="21"/>
  <c r="C294" i="21"/>
  <c r="D294" i="21"/>
  <c r="B295" i="21"/>
  <c r="C295" i="21"/>
  <c r="D295" i="21"/>
  <c r="B296" i="21"/>
  <c r="C296" i="21"/>
  <c r="D296" i="21"/>
  <c r="D252" i="21"/>
  <c r="C252" i="21"/>
  <c r="B252" i="21"/>
  <c r="B204" i="21"/>
  <c r="C204" i="21"/>
  <c r="D204" i="21"/>
  <c r="B205" i="21"/>
  <c r="C205" i="21"/>
  <c r="D205" i="21"/>
  <c r="B206" i="21"/>
  <c r="C206" i="21"/>
  <c r="D206" i="21"/>
  <c r="B207" i="21"/>
  <c r="C207" i="21"/>
  <c r="D207" i="21"/>
  <c r="B208" i="21"/>
  <c r="C208" i="21"/>
  <c r="D208" i="21"/>
  <c r="B209" i="21"/>
  <c r="C209" i="21"/>
  <c r="D209" i="21"/>
  <c r="B210" i="21"/>
  <c r="C210" i="21"/>
  <c r="D210" i="21"/>
  <c r="B211" i="21"/>
  <c r="C211" i="21"/>
  <c r="D211" i="21"/>
  <c r="B212" i="21"/>
  <c r="C212" i="21"/>
  <c r="D212" i="21"/>
  <c r="B213" i="21"/>
  <c r="C213" i="21"/>
  <c r="D213" i="21"/>
  <c r="B214" i="21"/>
  <c r="C214" i="21"/>
  <c r="D214" i="21"/>
  <c r="B215" i="21"/>
  <c r="C215" i="21"/>
  <c r="D215" i="21"/>
  <c r="B216" i="21"/>
  <c r="C216" i="21"/>
  <c r="D216" i="21"/>
  <c r="B217" i="21"/>
  <c r="C217" i="21"/>
  <c r="D217" i="21"/>
  <c r="B218" i="21"/>
  <c r="C218" i="21"/>
  <c r="D218" i="21"/>
  <c r="B219" i="21"/>
  <c r="C219" i="21"/>
  <c r="D219" i="21"/>
  <c r="B220" i="21"/>
  <c r="C220" i="21"/>
  <c r="D220" i="21"/>
  <c r="B221" i="21"/>
  <c r="C221" i="21"/>
  <c r="D221" i="21"/>
  <c r="B222" i="21"/>
  <c r="C222" i="21"/>
  <c r="D222" i="21"/>
  <c r="B223" i="21"/>
  <c r="C223" i="21"/>
  <c r="D223" i="21"/>
  <c r="B224" i="21"/>
  <c r="C224" i="21"/>
  <c r="D224" i="21"/>
  <c r="B225" i="21"/>
  <c r="C225" i="21"/>
  <c r="D225" i="21"/>
  <c r="B226" i="21"/>
  <c r="C226" i="21"/>
  <c r="D226" i="21"/>
  <c r="B227" i="21"/>
  <c r="C227" i="21"/>
  <c r="D227" i="21"/>
  <c r="B228" i="21"/>
  <c r="C228" i="21"/>
  <c r="D228" i="21"/>
  <c r="B229" i="21"/>
  <c r="C229" i="21"/>
  <c r="D229" i="21"/>
  <c r="B230" i="21"/>
  <c r="C230" i="21"/>
  <c r="D230" i="21"/>
  <c r="B231" i="21"/>
  <c r="C231" i="21"/>
  <c r="D231" i="21"/>
  <c r="B232" i="21"/>
  <c r="C232" i="21"/>
  <c r="D232" i="21"/>
  <c r="B233" i="21"/>
  <c r="C233" i="21"/>
  <c r="D233" i="21"/>
  <c r="B234" i="21"/>
  <c r="C234" i="21"/>
  <c r="D234" i="21"/>
  <c r="B235" i="21"/>
  <c r="C235" i="21"/>
  <c r="D235" i="21"/>
  <c r="B236" i="21"/>
  <c r="C236" i="21"/>
  <c r="D236" i="21"/>
  <c r="B237" i="21"/>
  <c r="C237" i="21"/>
  <c r="D237" i="21"/>
  <c r="B238" i="21"/>
  <c r="C238" i="21"/>
  <c r="D238" i="21"/>
  <c r="B239" i="21"/>
  <c r="C239" i="21"/>
  <c r="D239" i="21"/>
  <c r="B240" i="21"/>
  <c r="C240" i="21"/>
  <c r="D240" i="21"/>
  <c r="B241" i="21"/>
  <c r="C241" i="21"/>
  <c r="D241" i="21"/>
  <c r="B242" i="21"/>
  <c r="C242" i="21"/>
  <c r="D242" i="21"/>
  <c r="B243" i="21"/>
  <c r="C243" i="21"/>
  <c r="D243" i="21"/>
  <c r="B244" i="21"/>
  <c r="C244" i="21"/>
  <c r="D244" i="21"/>
  <c r="B245" i="21"/>
  <c r="C245" i="21"/>
  <c r="D245" i="21"/>
  <c r="B246" i="21"/>
  <c r="C246" i="21"/>
  <c r="D246" i="21"/>
  <c r="B247" i="21"/>
  <c r="C247" i="21"/>
  <c r="D247" i="21"/>
  <c r="D203" i="21"/>
  <c r="C203" i="21"/>
  <c r="B203" i="21"/>
  <c r="B155" i="21"/>
  <c r="C155" i="21"/>
  <c r="D155" i="21"/>
  <c r="B156" i="21"/>
  <c r="C156" i="21"/>
  <c r="D156" i="21"/>
  <c r="B157" i="21"/>
  <c r="C157" i="21"/>
  <c r="D157" i="21"/>
  <c r="B158" i="21"/>
  <c r="C158" i="21"/>
  <c r="D158" i="21"/>
  <c r="B159" i="21"/>
  <c r="C159" i="21"/>
  <c r="D159" i="21"/>
  <c r="B160" i="21"/>
  <c r="C160" i="21"/>
  <c r="D160" i="21"/>
  <c r="B161" i="21"/>
  <c r="C161" i="21"/>
  <c r="D161" i="21"/>
  <c r="B162" i="21"/>
  <c r="C162" i="21"/>
  <c r="D162" i="21"/>
  <c r="B163" i="21"/>
  <c r="C163" i="21"/>
  <c r="D163" i="21"/>
  <c r="B164" i="21"/>
  <c r="C164" i="21"/>
  <c r="D164" i="21"/>
  <c r="B165" i="21"/>
  <c r="C165" i="21"/>
  <c r="D165" i="21"/>
  <c r="B166" i="21"/>
  <c r="C166" i="21"/>
  <c r="D166" i="21"/>
  <c r="B167" i="21"/>
  <c r="C167" i="21"/>
  <c r="D167" i="21"/>
  <c r="B168" i="21"/>
  <c r="C168" i="21"/>
  <c r="D168" i="21"/>
  <c r="B169" i="21"/>
  <c r="C169" i="21"/>
  <c r="D169" i="21"/>
  <c r="B170" i="21"/>
  <c r="C170" i="21"/>
  <c r="D170" i="21"/>
  <c r="B171" i="21"/>
  <c r="C171" i="21"/>
  <c r="D171" i="21"/>
  <c r="B172" i="21"/>
  <c r="C172" i="21"/>
  <c r="D172" i="21"/>
  <c r="B173" i="21"/>
  <c r="C173" i="21"/>
  <c r="D173" i="21"/>
  <c r="B174" i="21"/>
  <c r="C174" i="21"/>
  <c r="D174" i="21"/>
  <c r="B175" i="21"/>
  <c r="C175" i="21"/>
  <c r="D175" i="21"/>
  <c r="B176" i="21"/>
  <c r="C176" i="21"/>
  <c r="D176" i="21"/>
  <c r="B177" i="21"/>
  <c r="C177" i="21"/>
  <c r="D177" i="21"/>
  <c r="B178" i="21"/>
  <c r="C178" i="21"/>
  <c r="D178" i="21"/>
  <c r="B179" i="21"/>
  <c r="C179" i="21"/>
  <c r="D179" i="21"/>
  <c r="B180" i="21"/>
  <c r="C180" i="21"/>
  <c r="D180" i="21"/>
  <c r="B181" i="21"/>
  <c r="C181" i="21"/>
  <c r="D181" i="21"/>
  <c r="B182" i="21"/>
  <c r="C182" i="21"/>
  <c r="D182" i="21"/>
  <c r="B183" i="21"/>
  <c r="C183" i="21"/>
  <c r="D183" i="21"/>
  <c r="B184" i="21"/>
  <c r="C184" i="21"/>
  <c r="D184" i="21"/>
  <c r="B185" i="21"/>
  <c r="C185" i="21"/>
  <c r="D185" i="21"/>
  <c r="B186" i="21"/>
  <c r="C186" i="21"/>
  <c r="D186" i="21"/>
  <c r="B187" i="21"/>
  <c r="C187" i="21"/>
  <c r="D187" i="21"/>
  <c r="B188" i="21"/>
  <c r="C188" i="21"/>
  <c r="D188" i="21"/>
  <c r="B189" i="21"/>
  <c r="C189" i="21"/>
  <c r="D189" i="21"/>
  <c r="B190" i="21"/>
  <c r="C190" i="21"/>
  <c r="D190" i="21"/>
  <c r="B191" i="21"/>
  <c r="C191" i="21"/>
  <c r="D191" i="21"/>
  <c r="B192" i="21"/>
  <c r="C192" i="21"/>
  <c r="D192" i="21"/>
  <c r="B193" i="21"/>
  <c r="C193" i="21"/>
  <c r="D193" i="21"/>
  <c r="B194" i="21"/>
  <c r="C194" i="21"/>
  <c r="D194" i="21"/>
  <c r="B195" i="21"/>
  <c r="C195" i="21"/>
  <c r="D195" i="21"/>
  <c r="B196" i="21"/>
  <c r="C196" i="21"/>
  <c r="D196" i="21"/>
  <c r="B197" i="21"/>
  <c r="C197" i="21"/>
  <c r="D197" i="21"/>
  <c r="B198" i="21"/>
  <c r="C198" i="21"/>
  <c r="D198" i="21"/>
  <c r="D154" i="21"/>
  <c r="C154" i="21"/>
  <c r="B154" i="21"/>
  <c r="B106" i="21"/>
  <c r="C106" i="21"/>
  <c r="D106" i="21"/>
  <c r="B107" i="21"/>
  <c r="C107" i="21"/>
  <c r="D107" i="21"/>
  <c r="B108" i="21"/>
  <c r="C108" i="21"/>
  <c r="D108" i="21"/>
  <c r="B109" i="21"/>
  <c r="C109" i="21"/>
  <c r="D109" i="21"/>
  <c r="B110" i="21"/>
  <c r="C110" i="21"/>
  <c r="D110" i="21"/>
  <c r="B111" i="21"/>
  <c r="C111" i="21"/>
  <c r="D111" i="21"/>
  <c r="B112" i="21"/>
  <c r="C112" i="21"/>
  <c r="D112" i="21"/>
  <c r="B113" i="21"/>
  <c r="C113" i="21"/>
  <c r="D113" i="21"/>
  <c r="B114" i="21"/>
  <c r="C114" i="21"/>
  <c r="D114" i="21"/>
  <c r="B115" i="21"/>
  <c r="C115" i="21"/>
  <c r="D115" i="21"/>
  <c r="B116" i="21"/>
  <c r="C116" i="21"/>
  <c r="D116" i="21"/>
  <c r="B117" i="21"/>
  <c r="C117" i="21"/>
  <c r="D117" i="21"/>
  <c r="B118" i="21"/>
  <c r="C118" i="21"/>
  <c r="D118" i="21"/>
  <c r="B119" i="21"/>
  <c r="C119" i="21"/>
  <c r="D119" i="21"/>
  <c r="B120" i="21"/>
  <c r="C120" i="21"/>
  <c r="D120" i="21"/>
  <c r="B121" i="21"/>
  <c r="C121" i="21"/>
  <c r="D121" i="21"/>
  <c r="B122" i="21"/>
  <c r="C122" i="21"/>
  <c r="D122" i="21"/>
  <c r="B123" i="21"/>
  <c r="C123" i="21"/>
  <c r="D123" i="21"/>
  <c r="B124" i="21"/>
  <c r="C124" i="21"/>
  <c r="D124" i="21"/>
  <c r="B125" i="21"/>
  <c r="C125" i="21"/>
  <c r="D125" i="21"/>
  <c r="B126" i="21"/>
  <c r="C126" i="21"/>
  <c r="D126" i="21"/>
  <c r="B127" i="21"/>
  <c r="C127" i="21"/>
  <c r="D127" i="21"/>
  <c r="B128" i="21"/>
  <c r="C128" i="21"/>
  <c r="D128" i="21"/>
  <c r="B129" i="21"/>
  <c r="C129" i="21"/>
  <c r="D129" i="21"/>
  <c r="B130" i="21"/>
  <c r="C130" i="21"/>
  <c r="D130" i="21"/>
  <c r="B131" i="21"/>
  <c r="C131" i="21"/>
  <c r="D131" i="21"/>
  <c r="B132" i="21"/>
  <c r="C132" i="21"/>
  <c r="D132" i="21"/>
  <c r="B133" i="21"/>
  <c r="C133" i="21"/>
  <c r="D133" i="21"/>
  <c r="B134" i="21"/>
  <c r="C134" i="21"/>
  <c r="D134" i="21"/>
  <c r="B135" i="21"/>
  <c r="C135" i="21"/>
  <c r="D135" i="21"/>
  <c r="B136" i="21"/>
  <c r="C136" i="21"/>
  <c r="D136" i="21"/>
  <c r="B137" i="21"/>
  <c r="C137" i="21"/>
  <c r="D137" i="21"/>
  <c r="B138" i="21"/>
  <c r="C138" i="21"/>
  <c r="D138" i="21"/>
  <c r="B139" i="21"/>
  <c r="C139" i="21"/>
  <c r="D139" i="21"/>
  <c r="B140" i="21"/>
  <c r="C140" i="21"/>
  <c r="D140" i="21"/>
  <c r="B141" i="21"/>
  <c r="C141" i="21"/>
  <c r="D141" i="21"/>
  <c r="B142" i="21"/>
  <c r="C142" i="21"/>
  <c r="D142" i="21"/>
  <c r="B143" i="21"/>
  <c r="C143" i="21"/>
  <c r="D143" i="21"/>
  <c r="B144" i="21"/>
  <c r="C144" i="21"/>
  <c r="D144" i="21"/>
  <c r="B145" i="21"/>
  <c r="C145" i="21"/>
  <c r="D145" i="21"/>
  <c r="B146" i="21"/>
  <c r="C146" i="21"/>
  <c r="D146" i="21"/>
  <c r="B147" i="21"/>
  <c r="C147" i="21"/>
  <c r="D147" i="21"/>
  <c r="B148" i="21"/>
  <c r="C148" i="21"/>
  <c r="D148" i="21"/>
  <c r="B149" i="21"/>
  <c r="C149" i="21"/>
  <c r="D149" i="21"/>
  <c r="D105" i="21"/>
  <c r="C105" i="21"/>
  <c r="B105" i="21"/>
  <c r="B57" i="21"/>
  <c r="C57" i="21"/>
  <c r="D57" i="21"/>
  <c r="B58" i="21"/>
  <c r="C58" i="21"/>
  <c r="D58" i="21"/>
  <c r="B59" i="21"/>
  <c r="C59" i="21"/>
  <c r="D59" i="21"/>
  <c r="B60" i="21"/>
  <c r="C60" i="21"/>
  <c r="D60" i="21"/>
  <c r="B61" i="21"/>
  <c r="C61" i="21"/>
  <c r="D61" i="21"/>
  <c r="B62" i="21"/>
  <c r="C62" i="21"/>
  <c r="D62" i="21"/>
  <c r="B63" i="21"/>
  <c r="C63" i="21"/>
  <c r="D63" i="21"/>
  <c r="B64" i="21"/>
  <c r="C64" i="21"/>
  <c r="D64" i="21"/>
  <c r="B65" i="21"/>
  <c r="C65" i="21"/>
  <c r="D65" i="21"/>
  <c r="B66" i="21"/>
  <c r="C66" i="21"/>
  <c r="D66" i="21"/>
  <c r="B67" i="21"/>
  <c r="C67" i="21"/>
  <c r="D67" i="21"/>
  <c r="B68" i="21"/>
  <c r="C68" i="21"/>
  <c r="D68" i="21"/>
  <c r="B69" i="21"/>
  <c r="C69" i="21"/>
  <c r="D69" i="21"/>
  <c r="B70" i="21"/>
  <c r="C70" i="21"/>
  <c r="D70" i="21"/>
  <c r="B71" i="21"/>
  <c r="C71" i="21"/>
  <c r="D71" i="21"/>
  <c r="B72" i="21"/>
  <c r="C72" i="21"/>
  <c r="D72" i="21"/>
  <c r="B73" i="21"/>
  <c r="C73" i="21"/>
  <c r="D73" i="21"/>
  <c r="B74" i="21"/>
  <c r="C74" i="21"/>
  <c r="D74" i="21"/>
  <c r="B75" i="21"/>
  <c r="C75" i="21"/>
  <c r="D75" i="21"/>
  <c r="B76" i="21"/>
  <c r="C76" i="21"/>
  <c r="D76" i="21"/>
  <c r="B77" i="21"/>
  <c r="C77" i="21"/>
  <c r="D77" i="21"/>
  <c r="B78" i="21"/>
  <c r="C78" i="21"/>
  <c r="D78" i="21"/>
  <c r="B79" i="21"/>
  <c r="C79" i="21"/>
  <c r="D79" i="21"/>
  <c r="B80" i="21"/>
  <c r="C80" i="21"/>
  <c r="D80" i="21"/>
  <c r="B81" i="21"/>
  <c r="C81" i="21"/>
  <c r="D81" i="21"/>
  <c r="B82" i="21"/>
  <c r="C82" i="21"/>
  <c r="D82" i="21"/>
  <c r="B83" i="21"/>
  <c r="C83" i="21"/>
  <c r="D83" i="21"/>
  <c r="B84" i="21"/>
  <c r="C84" i="21"/>
  <c r="D84" i="21"/>
  <c r="B85" i="21"/>
  <c r="C85" i="21"/>
  <c r="D85" i="21"/>
  <c r="B86" i="21"/>
  <c r="C86" i="21"/>
  <c r="D86" i="21"/>
  <c r="B87" i="21"/>
  <c r="C87" i="21"/>
  <c r="D87" i="21"/>
  <c r="B88" i="21"/>
  <c r="C88" i="21"/>
  <c r="D88" i="21"/>
  <c r="B89" i="21"/>
  <c r="C89" i="21"/>
  <c r="D89" i="21"/>
  <c r="B90" i="21"/>
  <c r="C90" i="21"/>
  <c r="D90" i="21"/>
  <c r="B91" i="21"/>
  <c r="C91" i="21"/>
  <c r="D91" i="21"/>
  <c r="B92" i="21"/>
  <c r="C92" i="21"/>
  <c r="D92" i="21"/>
  <c r="B93" i="21"/>
  <c r="C93" i="21"/>
  <c r="D93" i="21"/>
  <c r="B94" i="21"/>
  <c r="C94" i="21"/>
  <c r="D94" i="21"/>
  <c r="B95" i="21"/>
  <c r="C95" i="21"/>
  <c r="D95" i="21"/>
  <c r="B96" i="21"/>
  <c r="C96" i="21"/>
  <c r="D96" i="21"/>
  <c r="B97" i="21"/>
  <c r="C97" i="21"/>
  <c r="D97" i="21"/>
  <c r="B98" i="21"/>
  <c r="C98" i="21"/>
  <c r="D98" i="21"/>
  <c r="B99" i="21"/>
  <c r="C99" i="21"/>
  <c r="D99" i="21"/>
  <c r="B100" i="21"/>
  <c r="C100" i="21"/>
  <c r="D100" i="21"/>
  <c r="D56" i="21"/>
  <c r="C56" i="21"/>
  <c r="B56" i="21"/>
  <c r="B42" i="21"/>
  <c r="C42" i="21"/>
  <c r="D42" i="21"/>
  <c r="B43" i="21"/>
  <c r="C43" i="21"/>
  <c r="D43" i="21"/>
  <c r="B44" i="21"/>
  <c r="C44" i="21"/>
  <c r="D44" i="21"/>
  <c r="B45" i="21"/>
  <c r="C45" i="21"/>
  <c r="D45" i="21"/>
  <c r="B46" i="21"/>
  <c r="C46" i="21"/>
  <c r="D46" i="21"/>
  <c r="B47" i="21"/>
  <c r="C47" i="21"/>
  <c r="D47" i="21"/>
  <c r="B48" i="21"/>
  <c r="C48" i="21"/>
  <c r="D48" i="21"/>
  <c r="B49" i="21"/>
  <c r="C49" i="21"/>
  <c r="D49" i="21"/>
  <c r="B50" i="21"/>
  <c r="C50" i="21"/>
  <c r="D50" i="21"/>
  <c r="B51" i="21"/>
  <c r="C51" i="21"/>
  <c r="D51" i="21"/>
  <c r="I196" i="1"/>
  <c r="I163" i="1"/>
  <c r="I130" i="1"/>
  <c r="I97" i="1"/>
  <c r="A194" i="1"/>
  <c r="A95" i="1"/>
  <c r="A62" i="1"/>
  <c r="K137" i="1"/>
  <c r="K170" i="1"/>
  <c r="J170" i="1"/>
  <c r="J137" i="1"/>
  <c r="J104" i="1"/>
  <c r="J71" i="1"/>
  <c r="J38" i="1"/>
  <c r="L6" i="1"/>
  <c r="L171" i="1"/>
  <c r="L138" i="1"/>
  <c r="L105" i="1"/>
  <c r="L72" i="1"/>
  <c r="L39" i="1"/>
  <c r="K172" i="1"/>
  <c r="K139" i="1"/>
  <c r="K106" i="1"/>
  <c r="K73" i="1"/>
  <c r="K40" i="1"/>
  <c r="F6" i="1"/>
  <c r="F171" i="1"/>
  <c r="F138" i="1"/>
  <c r="F105" i="1"/>
  <c r="F72" i="1"/>
  <c r="C138" i="1"/>
  <c r="C105" i="1"/>
  <c r="C72" i="1"/>
  <c r="B5" i="1"/>
  <c r="B170" i="1"/>
  <c r="B137" i="1"/>
  <c r="B104" i="1"/>
  <c r="B71" i="1"/>
  <c r="B38" i="1"/>
  <c r="B172" i="1"/>
  <c r="B139" i="1"/>
  <c r="B106" i="1"/>
  <c r="B73" i="1"/>
  <c r="B40" i="1"/>
  <c r="C39" i="1"/>
  <c r="F172" i="1"/>
  <c r="F139" i="1"/>
  <c r="AW116" i="21"/>
  <c r="F106" i="1"/>
  <c r="F73" i="1"/>
  <c r="F40" i="1"/>
  <c r="AQ300" i="21"/>
  <c r="AU300" i="21"/>
  <c r="AS300" i="21"/>
  <c r="A299" i="21"/>
  <c r="AQ298" i="21"/>
  <c r="AU298" i="21"/>
  <c r="AS298" i="21"/>
  <c r="T292" i="21"/>
  <c r="T291" i="21"/>
  <c r="T290" i="21"/>
  <c r="T289" i="21"/>
  <c r="AS288" i="21"/>
  <c r="AT288" i="21"/>
  <c r="AQ288" i="21"/>
  <c r="AU288" i="21"/>
  <c r="AR288" i="21"/>
  <c r="T288" i="21"/>
  <c r="AS287" i="21"/>
  <c r="AT287" i="21"/>
  <c r="AQ287" i="21"/>
  <c r="AU287" i="21"/>
  <c r="AR287" i="21"/>
  <c r="T287" i="21"/>
  <c r="AS286" i="21"/>
  <c r="AT286" i="21"/>
  <c r="AQ286" i="21"/>
  <c r="AU286" i="21"/>
  <c r="AR286" i="21"/>
  <c r="T286" i="21"/>
  <c r="AS285" i="21"/>
  <c r="AT285" i="21"/>
  <c r="AQ285" i="21"/>
  <c r="AU285" i="21"/>
  <c r="AR285" i="21"/>
  <c r="T285" i="21"/>
  <c r="AS284" i="21"/>
  <c r="AT284" i="21"/>
  <c r="AQ284" i="21"/>
  <c r="AU284" i="21"/>
  <c r="AR284" i="21"/>
  <c r="T284" i="21"/>
  <c r="AS283" i="21"/>
  <c r="AT283" i="21"/>
  <c r="AQ283" i="21"/>
  <c r="AU283" i="21"/>
  <c r="AR283" i="21"/>
  <c r="T283" i="21"/>
  <c r="AS282" i="21"/>
  <c r="AT282" i="21"/>
  <c r="AQ282" i="21"/>
  <c r="AU282" i="21"/>
  <c r="AR282" i="21"/>
  <c r="T282" i="21"/>
  <c r="AS281" i="21"/>
  <c r="AT281" i="21"/>
  <c r="AQ281" i="21"/>
  <c r="AU281" i="21"/>
  <c r="AR281" i="21"/>
  <c r="T281" i="21"/>
  <c r="AS280" i="21"/>
  <c r="AT280" i="21"/>
  <c r="AQ280" i="21"/>
  <c r="AU280" i="21"/>
  <c r="AR280" i="21"/>
  <c r="T280" i="21"/>
  <c r="AS279" i="21"/>
  <c r="AT279" i="21"/>
  <c r="AQ279" i="21"/>
  <c r="AU279" i="21"/>
  <c r="AR279" i="21"/>
  <c r="T279" i="21"/>
  <c r="AS278" i="21"/>
  <c r="AT278" i="21"/>
  <c r="AQ278" i="21"/>
  <c r="AU278" i="21"/>
  <c r="AR278" i="21"/>
  <c r="T278" i="21"/>
  <c r="AS277" i="21"/>
  <c r="AT277" i="21"/>
  <c r="AQ277" i="21"/>
  <c r="AU277" i="21"/>
  <c r="AR277" i="21"/>
  <c r="T277" i="21"/>
  <c r="AS276" i="21"/>
  <c r="AT276" i="21"/>
  <c r="AQ276" i="21"/>
  <c r="AU276" i="21"/>
  <c r="AR276" i="21"/>
  <c r="T276" i="21"/>
  <c r="AS275" i="21"/>
  <c r="AT275" i="21"/>
  <c r="AQ275" i="21"/>
  <c r="AU275" i="21"/>
  <c r="AR275" i="21"/>
  <c r="T275" i="21"/>
  <c r="AS274" i="21"/>
  <c r="AT274" i="21"/>
  <c r="AQ274" i="21"/>
  <c r="AU274" i="21"/>
  <c r="AR274" i="21"/>
  <c r="T274" i="21"/>
  <c r="AS273" i="21"/>
  <c r="AT273" i="21"/>
  <c r="AQ273" i="21"/>
  <c r="AU273" i="21"/>
  <c r="AR273" i="21"/>
  <c r="T273" i="21"/>
  <c r="AS272" i="21"/>
  <c r="AT272" i="21"/>
  <c r="AQ272" i="21"/>
  <c r="AU272" i="21"/>
  <c r="AR272" i="21"/>
  <c r="T272" i="21"/>
  <c r="AX271" i="21"/>
  <c r="AS271" i="21"/>
  <c r="AT271" i="21"/>
  <c r="AQ271" i="21"/>
  <c r="AU271" i="21"/>
  <c r="AR271" i="21"/>
  <c r="T271" i="21"/>
  <c r="AS270" i="21"/>
  <c r="AT270" i="21"/>
  <c r="AQ270" i="21"/>
  <c r="AU270" i="21"/>
  <c r="AR270" i="21"/>
  <c r="T270" i="21"/>
  <c r="AS269" i="21"/>
  <c r="AT269" i="21"/>
  <c r="AQ269" i="21"/>
  <c r="AU269" i="21"/>
  <c r="AR269" i="21"/>
  <c r="T269" i="21"/>
  <c r="AS268" i="21"/>
  <c r="AT268" i="21"/>
  <c r="AQ268" i="21"/>
  <c r="AU268" i="21"/>
  <c r="AR268" i="21"/>
  <c r="T268" i="21"/>
  <c r="AS267" i="21"/>
  <c r="AT267" i="21"/>
  <c r="AQ267" i="21"/>
  <c r="AU267" i="21"/>
  <c r="AR267" i="21"/>
  <c r="T267" i="21"/>
  <c r="AX266" i="21"/>
  <c r="AS266" i="21"/>
  <c r="AT266" i="21"/>
  <c r="AQ266" i="21"/>
  <c r="AU266" i="21"/>
  <c r="AR266" i="21"/>
  <c r="T266" i="21"/>
  <c r="AS265" i="21"/>
  <c r="AT265" i="21"/>
  <c r="AQ265" i="21"/>
  <c r="AU265" i="21"/>
  <c r="AR265" i="21"/>
  <c r="T265" i="21"/>
  <c r="AS264" i="21"/>
  <c r="AT264" i="21"/>
  <c r="AQ264" i="21"/>
  <c r="AU264" i="21"/>
  <c r="AR264" i="21"/>
  <c r="T264" i="21"/>
  <c r="AW263" i="21"/>
  <c r="AS263" i="21"/>
  <c r="AT263" i="21"/>
  <c r="AQ263" i="21"/>
  <c r="AU263" i="21"/>
  <c r="AR263" i="21"/>
  <c r="T263" i="21"/>
  <c r="AS262" i="21"/>
  <c r="AT262" i="21"/>
  <c r="AQ262" i="21"/>
  <c r="AU262" i="21"/>
  <c r="AR262" i="21"/>
  <c r="T262" i="21"/>
  <c r="AS261" i="21"/>
  <c r="AT261" i="21"/>
  <c r="AQ261" i="21"/>
  <c r="AU261" i="21"/>
  <c r="AR261" i="21"/>
  <c r="T261" i="21"/>
  <c r="AS260" i="21"/>
  <c r="AT260" i="21"/>
  <c r="AQ260" i="21"/>
  <c r="AU260" i="21"/>
  <c r="AR260" i="21"/>
  <c r="T260" i="21"/>
  <c r="AS259" i="21"/>
  <c r="AT259" i="21"/>
  <c r="AQ259" i="21"/>
  <c r="AU259" i="21"/>
  <c r="AR259" i="21"/>
  <c r="T259" i="21"/>
  <c r="AS258" i="21"/>
  <c r="AT258" i="21"/>
  <c r="AQ258" i="21"/>
  <c r="AU258" i="21"/>
  <c r="AR258" i="21"/>
  <c r="T258" i="21"/>
  <c r="AS257" i="21"/>
  <c r="AT257" i="21"/>
  <c r="AQ257" i="21"/>
  <c r="AU257" i="21"/>
  <c r="AR257" i="21"/>
  <c r="T257" i="21"/>
  <c r="AS256" i="21"/>
  <c r="AT256" i="21"/>
  <c r="AQ256" i="21"/>
  <c r="AU256" i="21"/>
  <c r="AR256" i="21"/>
  <c r="T256" i="21"/>
  <c r="AS255" i="21"/>
  <c r="AT255" i="21"/>
  <c r="AQ255" i="21"/>
  <c r="AU255" i="21"/>
  <c r="AR255" i="21"/>
  <c r="T255" i="21"/>
  <c r="AS254" i="21"/>
  <c r="AT254" i="21"/>
  <c r="AQ254" i="21"/>
  <c r="AU254" i="21"/>
  <c r="AR254" i="21"/>
  <c r="T254" i="21"/>
  <c r="AS253" i="21"/>
  <c r="AT253" i="21"/>
  <c r="AQ253" i="21"/>
  <c r="AU253" i="21"/>
  <c r="AR253" i="21"/>
  <c r="T253" i="21"/>
  <c r="AS252" i="21"/>
  <c r="AT252" i="21"/>
  <c r="AQ252" i="21"/>
  <c r="AU252" i="21"/>
  <c r="AR252" i="21"/>
  <c r="T252" i="21"/>
  <c r="AQ251" i="21"/>
  <c r="AU251" i="21"/>
  <c r="AS251" i="21"/>
  <c r="A250" i="21"/>
  <c r="AQ249" i="21"/>
  <c r="AU249" i="21"/>
  <c r="AS249" i="21"/>
  <c r="AX222" i="21"/>
  <c r="AX217" i="21"/>
  <c r="AW214" i="21"/>
  <c r="T205" i="21"/>
  <c r="T204" i="21"/>
  <c r="T203" i="21"/>
  <c r="AS194" i="21"/>
  <c r="AT194" i="21"/>
  <c r="AQ194" i="21"/>
  <c r="AU194" i="21"/>
  <c r="AR194" i="21"/>
  <c r="AS190" i="21"/>
  <c r="AT190" i="21"/>
  <c r="AQ190" i="21"/>
  <c r="AU190" i="21"/>
  <c r="AR190" i="21"/>
  <c r="AS189" i="21"/>
  <c r="AT189" i="21"/>
  <c r="AQ189" i="21"/>
  <c r="AU189" i="21"/>
  <c r="AR189" i="21"/>
  <c r="AS188" i="21"/>
  <c r="AT188" i="21"/>
  <c r="AQ188" i="21"/>
  <c r="AU188" i="21"/>
  <c r="AR188" i="21"/>
  <c r="AS187" i="21"/>
  <c r="AT187" i="21"/>
  <c r="AQ187" i="21"/>
  <c r="AU187" i="21"/>
  <c r="AR187" i="21"/>
  <c r="AS186" i="21"/>
  <c r="AT186" i="21"/>
  <c r="AQ186" i="21"/>
  <c r="AU186" i="21"/>
  <c r="AR186" i="21"/>
  <c r="AS185" i="21"/>
  <c r="AT185" i="21"/>
  <c r="AQ185" i="21"/>
  <c r="AU185" i="21"/>
  <c r="AR185" i="21"/>
  <c r="AS184" i="21"/>
  <c r="AT184" i="21"/>
  <c r="AQ184" i="21"/>
  <c r="AU184" i="21"/>
  <c r="AR184" i="21"/>
  <c r="AS183" i="21"/>
  <c r="AT183" i="21"/>
  <c r="AQ183" i="21"/>
  <c r="AU183" i="21"/>
  <c r="AR183" i="21"/>
  <c r="AS182" i="21"/>
  <c r="AT182" i="21"/>
  <c r="AQ182" i="21"/>
  <c r="AU182" i="21"/>
  <c r="AR182" i="21"/>
  <c r="AS181" i="21"/>
  <c r="AT181" i="21"/>
  <c r="AQ181" i="21"/>
  <c r="AU181" i="21"/>
  <c r="AR181" i="21"/>
  <c r="AS180" i="21"/>
  <c r="AT180" i="21"/>
  <c r="AQ180" i="21"/>
  <c r="AU180" i="21"/>
  <c r="AR180" i="21"/>
  <c r="AS179" i="21"/>
  <c r="AT179" i="21"/>
  <c r="AQ179" i="21"/>
  <c r="AU179" i="21"/>
  <c r="AR179" i="21"/>
  <c r="AS178" i="21"/>
  <c r="AT178" i="21"/>
  <c r="AQ178" i="21"/>
  <c r="AU178" i="21"/>
  <c r="AR178" i="21"/>
  <c r="AS177" i="21"/>
  <c r="AT177" i="21"/>
  <c r="AQ177" i="21"/>
  <c r="AU177" i="21"/>
  <c r="AR177" i="21"/>
  <c r="AS176" i="21"/>
  <c r="AT176" i="21"/>
  <c r="AQ176" i="21"/>
  <c r="AU176" i="21"/>
  <c r="AR176" i="21"/>
  <c r="AS175" i="21"/>
  <c r="AT175" i="21"/>
  <c r="AQ175" i="21"/>
  <c r="AU175" i="21"/>
  <c r="AR175" i="21"/>
  <c r="AS174" i="21"/>
  <c r="AT174" i="21"/>
  <c r="AQ174" i="21"/>
  <c r="AU174" i="21"/>
  <c r="AR174" i="21"/>
  <c r="AX173" i="21"/>
  <c r="AS173" i="21"/>
  <c r="AT173" i="21"/>
  <c r="AQ173" i="21"/>
  <c r="AU173" i="21"/>
  <c r="AR173" i="21"/>
  <c r="AS172" i="21"/>
  <c r="AT172" i="21"/>
  <c r="AQ172" i="21"/>
  <c r="AU172" i="21"/>
  <c r="AR172" i="21"/>
  <c r="AS171" i="21"/>
  <c r="AT171" i="21"/>
  <c r="AQ171" i="21"/>
  <c r="AU171" i="21"/>
  <c r="AR171" i="21"/>
  <c r="AS170" i="21"/>
  <c r="AT170" i="21"/>
  <c r="AQ170" i="21"/>
  <c r="AU170" i="21"/>
  <c r="AR170" i="21"/>
  <c r="AS169" i="21"/>
  <c r="AT169" i="21"/>
  <c r="AQ169" i="21"/>
  <c r="AU169" i="21"/>
  <c r="AR169" i="21"/>
  <c r="AX168" i="21"/>
  <c r="AS168" i="21"/>
  <c r="AT168" i="21"/>
  <c r="AQ168" i="21"/>
  <c r="AU168" i="21"/>
  <c r="AR168" i="21"/>
  <c r="AS167" i="21"/>
  <c r="AT167" i="21"/>
  <c r="AQ167" i="21"/>
  <c r="AU167" i="21"/>
  <c r="AR167" i="21"/>
  <c r="AS166" i="21"/>
  <c r="AT166" i="21"/>
  <c r="AQ166" i="21"/>
  <c r="AU166" i="21"/>
  <c r="AR166" i="21"/>
  <c r="AW165" i="21"/>
  <c r="AS165" i="21"/>
  <c r="AT165" i="21"/>
  <c r="AQ165" i="21"/>
  <c r="AU165" i="21"/>
  <c r="AR165" i="21"/>
  <c r="AS164" i="21"/>
  <c r="AT164" i="21"/>
  <c r="AQ164" i="21"/>
  <c r="AU164" i="21"/>
  <c r="AR164" i="21"/>
  <c r="AS163" i="21"/>
  <c r="AT163" i="21"/>
  <c r="AQ163" i="21"/>
  <c r="AU163" i="21"/>
  <c r="AR163" i="21"/>
  <c r="AS162" i="21"/>
  <c r="AT162" i="21"/>
  <c r="AQ162" i="21"/>
  <c r="AU162" i="21"/>
  <c r="AR162" i="21"/>
  <c r="AS161" i="21"/>
  <c r="AT161" i="21"/>
  <c r="AQ161" i="21"/>
  <c r="AU161" i="21"/>
  <c r="AR161" i="21"/>
  <c r="AS160" i="21"/>
  <c r="AT160" i="21"/>
  <c r="AQ160" i="21"/>
  <c r="AU160" i="21"/>
  <c r="AR160" i="21"/>
  <c r="AS159" i="21"/>
  <c r="AT159" i="21"/>
  <c r="AQ159" i="21"/>
  <c r="AU159" i="21"/>
  <c r="AR159" i="21"/>
  <c r="AS158" i="21"/>
  <c r="AT158" i="21"/>
  <c r="AQ158" i="21"/>
  <c r="AU158" i="21"/>
  <c r="AR158" i="21"/>
  <c r="AS157" i="21"/>
  <c r="AT157" i="21"/>
  <c r="AQ157" i="21"/>
  <c r="AU157" i="21"/>
  <c r="AR157" i="21"/>
  <c r="T157" i="21"/>
  <c r="AS156" i="21"/>
  <c r="AT156" i="21"/>
  <c r="AQ156" i="21"/>
  <c r="AU156" i="21"/>
  <c r="AR156" i="21"/>
  <c r="T156" i="21"/>
  <c r="AS155" i="21"/>
  <c r="AT155" i="21"/>
  <c r="AQ155" i="21"/>
  <c r="AU155" i="21"/>
  <c r="AR155" i="21"/>
  <c r="T155" i="21"/>
  <c r="AS154" i="21"/>
  <c r="AT154" i="21"/>
  <c r="AQ154" i="21"/>
  <c r="AU154" i="21"/>
  <c r="AR154" i="21"/>
  <c r="T154" i="21"/>
  <c r="AQ153" i="21"/>
  <c r="AU153" i="21"/>
  <c r="AS153" i="21"/>
  <c r="AQ151" i="21"/>
  <c r="AU151" i="21"/>
  <c r="AS151" i="21"/>
  <c r="AX124" i="21"/>
  <c r="AX119" i="21"/>
  <c r="T107" i="21"/>
  <c r="T106" i="21"/>
  <c r="T105" i="21"/>
  <c r="AQ104" i="21"/>
  <c r="AU104" i="21"/>
  <c r="AS104" i="21"/>
  <c r="AQ102" i="21"/>
  <c r="AU102" i="21"/>
  <c r="AS102" i="21"/>
  <c r="AX75" i="21"/>
  <c r="AX70" i="21"/>
  <c r="T56" i="21"/>
  <c r="AR7" i="21"/>
  <c r="AQ53" i="21"/>
  <c r="AQ55" i="21"/>
  <c r="AW18" i="21"/>
  <c r="P6" i="21"/>
  <c r="R6" i="21"/>
  <c r="F7" i="1"/>
  <c r="AX26" i="21"/>
  <c r="AX21" i="21"/>
  <c r="T10" i="21"/>
  <c r="T8" i="21"/>
  <c r="T7" i="21"/>
  <c r="T9" i="21"/>
  <c r="O1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ASUS_TUF</author>
  </authors>
  <commentList>
    <comment ref="P12" authorId="0" shapeId="0" xr:uid="{DC9AA85C-E9CA-435C-8F2C-74FA7E662C78}">
      <text>
        <r>
          <rPr>
            <b/>
            <sz val="9"/>
            <color indexed="81"/>
            <rFont val="Tahoma"/>
            <family val="2"/>
          </rPr>
          <t>ร้อยละ ค่าเป้าหมายผลสัมฤทธิ์ทางการเรียน</t>
        </r>
      </text>
    </comment>
    <comment ref="P13" authorId="0" shapeId="0" xr:uid="{0D0C3214-2727-4C6F-8D9A-75C0194254B6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15" authorId="0" shapeId="0" xr:uid="{3E940E14-10D3-46E5-9B5C-E4667DC237E5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</t>
        </r>
      </text>
    </comment>
    <comment ref="R15" authorId="0" shapeId="0" xr:uid="{95F4F61E-6A57-4EDE-964D-069759753D1A}">
      <text>
        <r>
          <rPr>
            <b/>
            <sz val="9"/>
            <color indexed="81"/>
            <rFont val="Tahoma"/>
            <family val="2"/>
          </rPr>
          <t>ค่าเป้าหมายของโรงเรียน</t>
        </r>
      </text>
    </comment>
    <comment ref="Q16" authorId="0" shapeId="0" xr:uid="{5E55E4AF-2681-4A2A-839B-8B94CB98F42B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</t>
        </r>
      </text>
    </comment>
    <comment ref="R16" authorId="0" shapeId="0" xr:uid="{B2F1951C-E2C8-4D26-B999-5CF58AF75466}">
      <text>
        <r>
          <rPr>
            <b/>
            <sz val="9"/>
            <color indexed="81"/>
            <rFont val="Tahoma"/>
            <family val="2"/>
          </rPr>
          <t>ค่าเป้าหมายของโรงเรียน</t>
        </r>
      </text>
    </comment>
    <comment ref="O23" authorId="0" shapeId="0" xr:uid="{CA37766D-59B9-46C7-8901-6306961E1E3E}">
      <text>
        <r>
          <rPr>
            <b/>
            <sz val="9"/>
            <color indexed="81"/>
            <rFont val="Tahoma"/>
            <family val="2"/>
          </rPr>
          <t>สมรรถนะ ถ้าไม่ได้ 100 อาจมีความผิดพลาดของข้อมูล</t>
        </r>
      </text>
    </comment>
    <comment ref="P45" authorId="0" shapeId="0" xr:uid="{F787A04E-C7ED-450C-83FF-6A28A352E4BC}">
      <text>
        <r>
          <rPr>
            <b/>
            <sz val="9"/>
            <color indexed="81"/>
            <rFont val="Tahoma"/>
            <family val="2"/>
          </rPr>
          <t>ร้อยละ ค่าเป้าหมายผลสัมฤทธิ์ทางการเรียน</t>
        </r>
      </text>
    </comment>
    <comment ref="P46" authorId="0" shapeId="0" xr:uid="{5793D731-1D63-4E6E-8FAC-057EE581E633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48" authorId="0" shapeId="0" xr:uid="{17FF862B-5E97-4DED-AEF0-D2FCDA70BCC4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48" authorId="0" shapeId="0" xr:uid="{208F272A-F2EE-48FA-97F3-A42BC686F8AE}">
      <text>
        <r>
          <rPr>
            <b/>
            <sz val="9"/>
            <color indexed="81"/>
            <rFont val="Tahoma"/>
            <family val="2"/>
          </rPr>
          <t>ค่าเป้าหมายคุณลักษณะ</t>
        </r>
      </text>
    </comment>
    <comment ref="Q49" authorId="0" shapeId="0" xr:uid="{638BCF83-AB5E-42FA-999F-089FAD74F777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49" authorId="0" shapeId="0" xr:uid="{3EAD2EA5-74CC-415A-B977-C71A86586FB5}">
      <text>
        <r>
          <rPr>
            <b/>
            <sz val="9"/>
            <color indexed="81"/>
            <rFont val="Tahoma"/>
            <family val="2"/>
          </rPr>
          <t>ค่าเป้าหมายอ่านคิด วิเคราะห์</t>
        </r>
      </text>
    </comment>
    <comment ref="P78" authorId="0" shapeId="0" xr:uid="{43105C6B-DC74-41D0-A0CB-40150422647D}">
      <text>
        <r>
          <rPr>
            <b/>
            <sz val="9"/>
            <color indexed="81"/>
            <rFont val="Tahoma"/>
            <family val="2"/>
          </rPr>
          <t>ร้อยละ ค่าเป้าหมายผลสัมฤทธิ์ทางการเรียน</t>
        </r>
      </text>
    </comment>
    <comment ref="P79" authorId="0" shapeId="0" xr:uid="{D06F1D0F-57A5-4EAE-9508-ABDEB3DB0005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81" authorId="0" shapeId="0" xr:uid="{B6071393-9B3D-474D-8092-203DD3290824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81" authorId="0" shapeId="0" xr:uid="{01B34C93-C77D-4F79-BD2A-EC88E6BD9EC8}">
      <text>
        <r>
          <rPr>
            <b/>
            <sz val="9"/>
            <color indexed="81"/>
            <rFont val="Tahoma"/>
            <family val="2"/>
          </rPr>
          <t>ค่าเป้าหมายคุณลักษณะ</t>
        </r>
      </text>
    </comment>
    <comment ref="Q82" authorId="0" shapeId="0" xr:uid="{2685AC3C-273D-47D1-B941-691D5EE4711B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82" authorId="0" shapeId="0" xr:uid="{F578D892-72D2-44EC-A75A-5EF177BA6D9E}">
      <text>
        <r>
          <rPr>
            <b/>
            <sz val="9"/>
            <color indexed="81"/>
            <rFont val="Tahoma"/>
            <family val="2"/>
          </rPr>
          <t>ค่าเป้าหมายอ่านคิด วิเคราะห์</t>
        </r>
      </text>
    </comment>
    <comment ref="P111" authorId="0" shapeId="0" xr:uid="{B6C0C746-B65D-4F98-8F71-59BC6CDE5A20}">
      <text>
        <r>
          <rPr>
            <b/>
            <sz val="9"/>
            <color indexed="81"/>
            <rFont val="Tahoma"/>
            <family val="2"/>
          </rPr>
          <t>ร้อยละค่าเป้าหมายโรงเรียนประชารัฐธรรมคุณ</t>
        </r>
      </text>
    </comment>
    <comment ref="P112" authorId="0" shapeId="0" xr:uid="{13AE3E78-4F33-4106-AD27-0E32C994BCFE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114" authorId="0" shapeId="0" xr:uid="{9EAAAB40-FE75-4D5F-B432-7E515B0490B9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14" authorId="0" shapeId="0" xr:uid="{2CCF6EF5-D66F-4BD6-9B80-DBBE16105B27}">
      <text>
        <r>
          <rPr>
            <b/>
            <sz val="9"/>
            <color indexed="81"/>
            <rFont val="Tahoma"/>
            <family val="2"/>
          </rPr>
          <t>ค่าเป้าหมายคุณลักษณะ</t>
        </r>
      </text>
    </comment>
    <comment ref="Q115" authorId="0" shapeId="0" xr:uid="{58B532C8-D3EA-4AD2-9D9D-B22CBD4F6148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15" authorId="0" shapeId="0" xr:uid="{49891D7B-706E-4545-9DA1-1F970CDD96E0}">
      <text>
        <r>
          <rPr>
            <b/>
            <sz val="9"/>
            <color indexed="81"/>
            <rFont val="Tahoma"/>
            <family val="2"/>
          </rPr>
          <t>ค่าเป้าหมายอ่านคิด วิเคราะห์</t>
        </r>
      </text>
    </comment>
    <comment ref="P144" authorId="0" shapeId="0" xr:uid="{0D3AD5E7-79B0-44CB-AF44-1BF4098F76C4}">
      <text>
        <r>
          <rPr>
            <b/>
            <sz val="9"/>
            <color indexed="81"/>
            <rFont val="Tahoma"/>
            <family val="2"/>
          </rPr>
          <t>ร้อยละค่าเป้าหมายโรงเรียนประชารัฐธรรมคุณ</t>
        </r>
      </text>
    </comment>
    <comment ref="P145" authorId="0" shapeId="0" xr:uid="{D1A5BB2B-6413-45A0-A7AE-4414AB756DFE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147" authorId="0" shapeId="0" xr:uid="{F01D7F14-5BB1-4FCB-B4B9-C53FA3EF4854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47" authorId="0" shapeId="0" xr:uid="{FFE27529-017D-4B5C-8409-DB393640AAE7}">
      <text>
        <r>
          <rPr>
            <b/>
            <sz val="9"/>
            <color indexed="81"/>
            <rFont val="Tahoma"/>
            <family val="2"/>
          </rPr>
          <t>ค่าเป้าหมายคุณลักษณะ</t>
        </r>
      </text>
    </comment>
    <comment ref="Q148" authorId="0" shapeId="0" xr:uid="{23309DB0-6EF2-44F7-B559-61C045F3F978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48" authorId="0" shapeId="0" xr:uid="{E356D575-B596-41E4-BD8F-36E275D1F481}">
      <text>
        <r>
          <rPr>
            <b/>
            <sz val="9"/>
            <color indexed="81"/>
            <rFont val="Tahoma"/>
            <family val="2"/>
          </rPr>
          <t>ค่าเป้าหมายอ่านคิด วิเคราะห์</t>
        </r>
      </text>
    </comment>
    <comment ref="P177" authorId="0" shapeId="0" xr:uid="{D244BED7-3CE9-49FC-AD58-0AFC824390D9}">
      <text>
        <r>
          <rPr>
            <b/>
            <sz val="9"/>
            <color indexed="81"/>
            <rFont val="Tahoma"/>
            <family val="2"/>
          </rPr>
          <t>ร้อยละค่าเป้าหมายโรงเรียนประชารัฐธรรมคุณ</t>
        </r>
      </text>
    </comment>
    <comment ref="P178" authorId="0" shapeId="0" xr:uid="{E9630063-5050-4A6C-BB01-95A07D3BA57C}">
      <text>
        <r>
          <rPr>
            <b/>
            <sz val="9"/>
            <color indexed="81"/>
            <rFont val="Tahoma"/>
            <family val="2"/>
          </rPr>
          <t>- ถ้าไม่ได้ 100 แสดงว่าอาจมีข้อมูลผลการเรียนผิดพลาดบางประการ</t>
        </r>
      </text>
    </comment>
    <comment ref="Q180" authorId="0" shapeId="0" xr:uid="{F7E89B2D-20B5-441D-8395-B49F15222611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80" authorId="0" shapeId="0" xr:uid="{D2C1F780-B4F4-4F98-9A7D-5DD41CE31291}">
      <text>
        <r>
          <rPr>
            <b/>
            <sz val="9"/>
            <color indexed="81"/>
            <rFont val="Tahoma"/>
            <family val="2"/>
          </rPr>
          <t>ค่าเป้าหมายคุณลักษณะ</t>
        </r>
      </text>
    </comment>
    <comment ref="Q181" authorId="0" shapeId="0" xr:uid="{7800EE1B-7C46-4721-9FDE-98A1814EAE19}">
      <text>
        <r>
          <rPr>
            <b/>
            <sz val="9"/>
            <color indexed="81"/>
            <rFont val="Tahoma"/>
            <family val="2"/>
          </rPr>
          <t>ถ้าไม่ได้ 100 อาจมีความผิดพลาดของข้อมูล</t>
        </r>
      </text>
    </comment>
    <comment ref="R181" authorId="0" shapeId="0" xr:uid="{073CFC1D-B543-4187-B3C4-07EF23070C4E}">
      <text>
        <r>
          <rPr>
            <b/>
            <sz val="9"/>
            <color indexed="81"/>
            <rFont val="Tahoma"/>
            <family val="2"/>
          </rPr>
          <t>ค่าเป้าหมายอ่านคิด วิเคราะห์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ASUS_TUF</author>
  </authors>
  <commentList>
    <comment ref="R2" authorId="0" shapeId="0" xr:uid="{75ECD736-F80A-436A-8596-91EB666A6D30}">
      <text>
        <r>
          <rPr>
            <b/>
            <sz val="9"/>
            <color indexed="81"/>
            <rFont val="Tahoma"/>
            <family val="2"/>
          </rPr>
          <t>ช่องคะแนนรวมโปรแกรมรวมอัตโนมัติค่ะ</t>
        </r>
      </text>
    </comment>
    <comment ref="S2" authorId="0" shapeId="0" xr:uid="{DF253FCC-B1AD-4232-BC0C-AE01DC0126CF}">
      <text>
        <r>
          <rPr>
            <b/>
            <sz val="9"/>
            <color indexed="81"/>
            <rFont val="Tahoma"/>
            <family val="2"/>
          </rPr>
          <t>ระดับผลการเรียน
โปรแกรมคำนวณให้อัตโนมัติค่ะ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3" authorId="0" shapeId="0" xr:uid="{78A1737A-D656-4F64-8592-C85F2A4C2A8D}">
      <text>
        <r>
          <rPr>
            <b/>
            <sz val="9"/>
            <color indexed="81"/>
            <rFont val="Tahoma"/>
            <family val="2"/>
          </rPr>
          <t>ช่องคะแนนรวมระหว่างภาคโปรแกรมรวมอัตโนมัติค่ะ</t>
        </r>
      </text>
    </comment>
    <comment ref="AW8" authorId="0" shapeId="0" xr:uid="{4970392D-515F-48FE-962A-658D750335FE}">
      <text>
        <r>
          <rPr>
            <b/>
            <sz val="9"/>
            <color indexed="81"/>
            <rFont val="Tahoma"/>
            <family val="2"/>
          </rPr>
          <t>ช่อง 0 ร มส. สามารถพิมพ์ได้ 
หมายเหตุ : มีผลต่อการสรุปใน Sheet1</t>
        </r>
      </text>
    </comment>
    <comment ref="AW21" authorId="0" shapeId="0" xr:uid="{245ABC21-DE8C-4195-BA13-32F448EC069B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26" authorId="0" shapeId="0" xr:uid="{72C9A20B-0787-4F0C-9CDA-AF91C81A3471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106" authorId="0" shapeId="0" xr:uid="{0447101B-06E0-40F0-9F09-8B955D0AE904}">
      <text>
        <r>
          <rPr>
            <b/>
            <sz val="9"/>
            <color indexed="81"/>
            <rFont val="Tahoma"/>
            <family val="2"/>
          </rPr>
          <t>ช่อง 0 ร มส. สามารถพิมพ์ได้ 
หมายเหตุ : มีผลต่อการสรุปใน Sheet1</t>
        </r>
      </text>
    </comment>
    <comment ref="AW119" authorId="0" shapeId="0" xr:uid="{C2762EB3-4526-44AD-B0EC-35AE010D7046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124" authorId="0" shapeId="0" xr:uid="{B3DC67C2-420F-4936-B15F-D620A56810A8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155" authorId="0" shapeId="0" xr:uid="{43A94526-B852-426F-BCAB-A9484251851F}">
      <text>
        <r>
          <rPr>
            <b/>
            <sz val="9"/>
            <color indexed="81"/>
            <rFont val="Tahoma"/>
            <family val="2"/>
          </rPr>
          <t>ช่อง 0 ร มส. สามารถพิมพ์ได้ 
หมายเหตุ : มีผลต่อการสรุปใน Sheet1</t>
        </r>
      </text>
    </comment>
    <comment ref="AW168" authorId="0" shapeId="0" xr:uid="{3263A8E4-281E-423B-A37C-219A851DFCBF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173" authorId="0" shapeId="0" xr:uid="{0051F63E-9CBD-41B6-A3A6-A898204947AA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204" authorId="0" shapeId="0" xr:uid="{8E9CF0B6-B84C-4650-A9C4-98D7F7426259}">
      <text>
        <r>
          <rPr>
            <b/>
            <sz val="9"/>
            <color indexed="81"/>
            <rFont val="Tahoma"/>
            <family val="2"/>
          </rPr>
          <t>ช่อง 0 ร มส. สามารถพิมพ์ได้ 
หมายเหตุ : มีผลต่อการสรุปใน Sheet1</t>
        </r>
      </text>
    </comment>
    <comment ref="AW217" authorId="0" shapeId="0" xr:uid="{2B15E1A1-A16D-4DE6-9F10-2B738CFD4473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222" authorId="0" shapeId="0" xr:uid="{CE7A3E29-599A-487C-8DC7-4B3DE3901507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253" authorId="0" shapeId="0" xr:uid="{8B35C78A-8C3F-4B60-93C6-41C14E354D94}">
      <text>
        <r>
          <rPr>
            <b/>
            <sz val="9"/>
            <color indexed="81"/>
            <rFont val="Tahoma"/>
            <family val="2"/>
          </rPr>
          <t>ช่อง 0 ร มส. สามารถพิมพ์ได้ 
หมายเหตุ : มีผลต่อการสรุปใน Sheet1</t>
        </r>
      </text>
    </comment>
    <comment ref="AW266" authorId="0" shapeId="0" xr:uid="{0FB56DF2-4F07-4D24-BA78-8A764031CF19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  <comment ref="AW271" authorId="0" shapeId="0" xr:uid="{80CAC2BB-7470-42EE-9DE9-BD55894D0144}">
      <text>
        <r>
          <rPr>
            <b/>
            <sz val="9"/>
            <color indexed="81"/>
            <rFont val="Tahoma"/>
            <family val="2"/>
          </rPr>
          <t>แก้ไขไม่ได้นะคะ
โปรแกรมคิดให้ค่ะ</t>
        </r>
      </text>
    </comment>
  </commentList>
</comments>
</file>

<file path=xl/sharedStrings.xml><?xml version="1.0" encoding="utf-8"?>
<sst xmlns="http://schemas.openxmlformats.org/spreadsheetml/2006/main" count="830" uniqueCount="201">
  <si>
    <t>ภาคเรียนที่</t>
  </si>
  <si>
    <t>ปีการศึกษา</t>
  </si>
  <si>
    <t>รายวิชา</t>
  </si>
  <si>
    <t>รหัสวิชา</t>
  </si>
  <si>
    <t>หน่วยกิต</t>
  </si>
  <si>
    <t>เวลาเรียน</t>
  </si>
  <si>
    <t>ชั่วโมง/สัปดาห์</t>
  </si>
  <si>
    <t>ครูผู้สอน</t>
  </si>
  <si>
    <t>ครูที่ปรึกษา</t>
  </si>
  <si>
    <t>สรุปผลการประเมิน</t>
  </si>
  <si>
    <t>จำนวนนักเรียน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</si>
  <si>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</si>
  <si>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</si>
  <si>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</si>
  <si>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การอนุมัติผลการเรียน</t>
  </si>
  <si>
    <t>อนุมัติ</t>
  </si>
  <si>
    <t>ไม่อนุมัติ</t>
  </si>
  <si>
    <t>หัวหน้ากลุ่มสาระการเรียนรู้</t>
  </si>
  <si>
    <t>เรียนเสนอเพื่อโปรดพิจารณา</t>
  </si>
  <si>
    <t>วันที่</t>
  </si>
  <si>
    <t>เดือน</t>
  </si>
  <si>
    <t>พ.ศ.</t>
  </si>
  <si>
    <t>ร</t>
  </si>
  <si>
    <t>มส</t>
  </si>
  <si>
    <t>ผ</t>
  </si>
  <si>
    <t>มผ</t>
  </si>
  <si>
    <t>ผลการประเมิน</t>
  </si>
  <si>
    <t>ระดับผลการเรียน</t>
  </si>
  <si>
    <t>o</t>
  </si>
  <si>
    <t>เลขที่</t>
  </si>
  <si>
    <t>เลขประจำตัว</t>
  </si>
  <si>
    <t>ชื่อ - สกุล</t>
  </si>
  <si>
    <t>คะแนนกลางภาค</t>
  </si>
  <si>
    <t>คะแนนปลายภาค</t>
  </si>
  <si>
    <t>วัดผลกลุ่มสาระการเรียนรู้</t>
  </si>
  <si>
    <t>หัวหน้างานวัดผลและเทียบโอนการศึกษา</t>
  </si>
  <si>
    <t>ร้อยละ</t>
  </si>
  <si>
    <t>หน่วยการเรียนรู้</t>
  </si>
  <si>
    <t>รวม</t>
  </si>
  <si>
    <t>คุณ ลักษณะอันพึงประสงค์</t>
  </si>
  <si>
    <t>เวลามาเรียนรวม</t>
  </si>
  <si>
    <t>วันที่.........เดือน........................พ.ศ..............</t>
  </si>
  <si>
    <t>ลงชื่อ.....................................วัดผลกลุ่มสาระ</t>
  </si>
  <si>
    <t>ม.ต้น</t>
  </si>
  <si>
    <t>ม.ปลาย</t>
  </si>
  <si>
    <t>ตรวจทานครั้งที่ 1</t>
  </si>
  <si>
    <t>ตรวจทานครั้งที่ 2</t>
  </si>
  <si>
    <t>◻</t>
  </si>
  <si>
    <t>เลขประจำ ตัว</t>
  </si>
  <si>
    <t>เกรด 0</t>
  </si>
  <si>
    <t>เกรด 1</t>
  </si>
  <si>
    <t>เกรด 2</t>
  </si>
  <si>
    <t>เกรด 3</t>
  </si>
  <si>
    <t>เกรด 4</t>
  </si>
  <si>
    <t>เกรด 1.5</t>
  </si>
  <si>
    <t>เกรด 2.5</t>
  </si>
  <si>
    <t>เกรด 3.5</t>
  </si>
  <si>
    <t>มส.</t>
  </si>
  <si>
    <t>รวมนร.</t>
  </si>
  <si>
    <t>ดีเยี่ยม(3)</t>
  </si>
  <si>
    <t>ดี(2)</t>
  </si>
  <si>
    <t>อ่านคิด วิเคราะและเขียน</t>
  </si>
  <si>
    <t>คุณลักษณะอันพึงประสงค์</t>
  </si>
  <si>
    <t>ผ่าน(1)</t>
  </si>
  <si>
    <t>ไม่ผ่าน(0)</t>
  </si>
  <si>
    <t>คะแนนระหว่างเรียน</t>
  </si>
  <si>
    <t xml:space="preserve">คะแนนระหว่างเรียน : หลังเรียน </t>
  </si>
  <si>
    <t>คะแนนก่อนกลางภาค</t>
  </si>
  <si>
    <t>วิทยาศาสตร์และเทคโนโลยี</t>
  </si>
  <si>
    <t>คณิตศาสตร์</t>
  </si>
  <si>
    <t>ภาษาต่างประเทศ</t>
  </si>
  <si>
    <t>ภาษาไทย</t>
  </si>
  <si>
    <t>สุขศึกษา พลศึกษา</t>
  </si>
  <si>
    <t>ศิลปะ ดนตรี</t>
  </si>
  <si>
    <t>การงานอาชีพ</t>
  </si>
  <si>
    <t>กิจกรรมพัฒนาผู้เรียน</t>
  </si>
  <si>
    <t>อ่านคิดวิเคราะห์และเขียน</t>
  </si>
  <si>
    <t xml:space="preserve">บันทึกการขาดเรียน  </t>
  </si>
  <si>
    <t>กลุ่มสาระ</t>
  </si>
  <si>
    <t xml:space="preserve">ภาคเรียนที่ </t>
  </si>
  <si>
    <t>รวมระหว่างเรียน</t>
  </si>
  <si>
    <t>รองผู้อำนวยการ/ผู้ช่วยผู้อำนวยการกลุ่มบริหารวิชาการ</t>
  </si>
  <si>
    <t>สัปดาห์ที่ / ครั้งที่ขาด ( คลิกเลือกจำนวนชั่วโมงที่ขาดเรียน )</t>
  </si>
  <si>
    <t>ลงชื่อ…...................................................ผู้สอน</t>
  </si>
  <si>
    <t>ระดับชั้น</t>
  </si>
  <si>
    <t>/</t>
  </si>
  <si>
    <t>............</t>
  </si>
  <si>
    <t>.............</t>
  </si>
  <si>
    <t>ห้องเรียนที่ 1</t>
  </si>
  <si>
    <t>ห้องเรียนที่ 2</t>
  </si>
  <si>
    <t>ห้องเรียนที่ 3</t>
  </si>
  <si>
    <t>ห้องเรียนที่ 4</t>
  </si>
  <si>
    <t>ห้องเรียนที่ 5</t>
  </si>
  <si>
    <t>ห้องเรียนที่ 6</t>
  </si>
  <si>
    <t>ว่าที่ ร.ต.ณัฐฐินันท์  โยมงาม</t>
  </si>
  <si>
    <t>นางสาวนิศาชล  ศรีชัยวงค์</t>
  </si>
  <si>
    <t>นายรัตนวัชร์      บุญลิขิตไชยยา</t>
  </si>
  <si>
    <t>นางเกษมณี      อธิรัตนมงคล</t>
  </si>
  <si>
    <t>นายมนตรี       รุ่งฉัตร</t>
  </si>
  <si>
    <t>นางอรพิน      ควรสุวรรณ</t>
  </si>
  <si>
    <t>นางสมบูรณ์      ใจเอื้อน</t>
  </si>
  <si>
    <t>นางเพ็ญศรี      รุ่งฉัตร</t>
  </si>
  <si>
    <t>นายดุสิต     กันทะมา</t>
  </si>
  <si>
    <t>นายรพีพัชรพงศ์      วงศ์สาย</t>
  </si>
  <si>
    <t>ว่าที่ ร.ต.เชาวน์วัศ  ร่วมชาติ</t>
  </si>
  <si>
    <t>นางอมรภัค         ธรรมสุภา</t>
  </si>
  <si>
    <t>นางเบญญทิพย์    ธิกานนท์</t>
  </si>
  <si>
    <t>นายเสน่ห์           ชุมแสน</t>
  </si>
  <si>
    <t>นายอชิรวิษศ์   เหลืองวัฒนะโชติ</t>
  </si>
  <si>
    <t>นางสาว​วรรณวนัช​  ภิรมย์ญารักษ์</t>
  </si>
  <si>
    <t>ห้องเรียน</t>
  </si>
  <si>
    <t>ชั้นมัธยมศึกษาปีที่</t>
  </si>
  <si>
    <t>Ms.Bella      Juyad</t>
  </si>
  <si>
    <t>ว่าที่ ร.ต.จักราพัฒน์  มะโนเรือน</t>
  </si>
  <si>
    <t>นางสาวอธิฐาน       ปันงาม</t>
  </si>
  <si>
    <t>นายวิชัย        วงค์ไชย</t>
  </si>
  <si>
    <t>นางพนารุ้ง        ดุลยธรรม</t>
  </si>
  <si>
    <t>นางสาวอนุธิตา      ปวงแก้ว</t>
  </si>
  <si>
    <t>นางสาวพิมพ์วิไล  สุวรรณโน</t>
  </si>
  <si>
    <t>นางสาวอรุณีย์      กองนาค</t>
  </si>
  <si>
    <t>นางชรินรัตน์       สิขิวัฒน์</t>
  </si>
  <si>
    <t>นายนิกร     เหมือนสมัย</t>
  </si>
  <si>
    <t>นายธนากร    คันใจ</t>
  </si>
  <si>
    <t>นายเทอดพงษ์ ไวทย์เวทย์</t>
  </si>
  <si>
    <t>นางสาวพัชราภรณ์       บุญเรือง</t>
  </si>
  <si>
    <t>นางสาวนงนุช   จิตตา</t>
  </si>
  <si>
    <t>นายสนธยา        บุญคำ</t>
  </si>
  <si>
    <t>นายวรวัฒน์       เครือสบจาง</t>
  </si>
  <si>
    <t xml:space="preserve">นางผ่องพรรณ   จิตสง่า   </t>
  </si>
  <si>
    <t>สังคมศึกษาศาสนาและวัฒนธรรม</t>
  </si>
  <si>
    <t>นายภูวนาถ       สร้อยทอง</t>
  </si>
  <si>
    <t>นางสาวภัชษนัญฑ์   พรมเกษา</t>
  </si>
  <si>
    <t>หมายเหตุ</t>
  </si>
  <si>
    <t>ครูที่ปรึกษา 2</t>
  </si>
  <si>
    <t>ครูที่ปรึกษา 1</t>
  </si>
  <si>
    <t>ภาคเรียน</t>
  </si>
  <si>
    <t>คลิกเลือก กลุ่มสาระการเรียนรู้</t>
  </si>
  <si>
    <t>ผลการประเมินสมรรถนะ</t>
  </si>
  <si>
    <t>ข้อที่</t>
  </si>
  <si>
    <t>ดีมาก(4)</t>
  </si>
  <si>
    <t>ดี(3)</t>
  </si>
  <si>
    <t>พอใช้(2)</t>
  </si>
  <si>
    <t>ปรับปรุง(1)</t>
  </si>
  <si>
    <t>( นายสุวัฒน์  ท้าวเขื่อน )</t>
  </si>
  <si>
    <t>ผู้อำนวยการโรงเรียนประชารัฐธรรมคุณ</t>
  </si>
  <si>
    <t>คำอธิบายรายวิชา</t>
  </si>
  <si>
    <t>หน่วยที่</t>
  </si>
  <si>
    <t>ขื่อหน่วยการเรียนรู้</t>
  </si>
  <si>
    <t>ตัวขี้วัด</t>
  </si>
  <si>
    <t>คะแนน</t>
  </si>
  <si>
    <t>สอบกลางภาค</t>
  </si>
  <si>
    <t>สอบปลายภาค</t>
  </si>
  <si>
    <t>1/</t>
  </si>
  <si>
    <t>2/</t>
  </si>
  <si>
    <t>3/</t>
  </si>
  <si>
    <t>4/</t>
  </si>
  <si>
    <t>5/</t>
  </si>
  <si>
    <t>6/</t>
  </si>
  <si>
    <t xml:space="preserve">นางสาวภัทิรา     กาวินันท์  </t>
  </si>
  <si>
    <t xml:space="preserve">นายภัทรพล    ควรสุวรรณ  </t>
  </si>
  <si>
    <t xml:space="preserve">นายพินิจ     ตาจีน </t>
  </si>
  <si>
    <t xml:space="preserve">นางอัมไพพรรณ     ไวทย์เวทย์ </t>
  </si>
  <si>
    <t>นางสาวนาฎหทัย    สิทธิบุญ</t>
  </si>
  <si>
    <t>นางอรอนงค์     ธรรมเนียมต้น</t>
  </si>
  <si>
    <t>นางสาวนิภารัตน์ กาวิล</t>
  </si>
  <si>
    <t>นางสาวเปรมยุดา อินจันตา</t>
  </si>
  <si>
    <t>นางสาวหฤทัย ไชยวงค์</t>
  </si>
  <si>
    <t>นางสาวจินดาพร  จันทร์แสตมป์</t>
  </si>
  <si>
    <t>นางสาวอรทัย ณ ลำปาง</t>
  </si>
  <si>
    <t>นายฉัตรมงคล ซาคุณ</t>
  </si>
  <si>
    <t>นายสรวิศ ใจมาวงค์</t>
  </si>
  <si>
    <t>1.</t>
  </si>
  <si>
    <t>2.</t>
  </si>
  <si>
    <t>ลงชื่อ….........................................ผู้สอน</t>
  </si>
  <si>
    <t>ลงชื่อ.....................…......................................ผู้สอน</t>
  </si>
  <si>
    <t>ลงชื่อ...............................หัวหน้างานวัดผลระดับ</t>
  </si>
  <si>
    <t>คุณลักษณะ</t>
  </si>
  <si>
    <t>อ่านคิด</t>
  </si>
  <si>
    <t>ประเมินสมรรถนะ (รายข้อ)</t>
  </si>
  <si>
    <t>แบบบันทึกสมรรถนะของผู้เรียน</t>
  </si>
  <si>
    <t>ดีเยี่ยม(4)</t>
  </si>
  <si>
    <t>ค่าเป้าหมาย</t>
  </si>
  <si>
    <t>( นางสาวบุญพิทักษ์ )</t>
  </si>
  <si>
    <t>ห้อง 1</t>
  </si>
  <si>
    <t>ห้อง 2</t>
  </si>
  <si>
    <t>ห้อง 3</t>
  </si>
  <si>
    <t>ห้อง 4</t>
  </si>
  <si>
    <t>ห้อง 5</t>
  </si>
  <si>
    <t>ห้อง 6</t>
  </si>
  <si>
    <t>ดีเยี่ยม</t>
  </si>
  <si>
    <t>ดี</t>
  </si>
  <si>
    <t>ผ่าน</t>
  </si>
  <si>
    <t>ไม่ผ่าน</t>
  </si>
  <si>
    <t>พอใช้</t>
  </si>
  <si>
    <t>ปรับปรุง</t>
  </si>
  <si>
    <t>รวมระดับ</t>
  </si>
  <si>
    <t>ลำดับที่</t>
  </si>
  <si>
    <r>
      <t xml:space="preserve"> #หลีกเลี่ยงการ ใช้คำสั่ง Cut </t>
    </r>
    <r>
      <rPr>
        <b/>
        <u/>
        <sz val="26"/>
        <color rgb="FFFF0000"/>
        <rFont val="TH SarabunPSK"/>
        <family val="2"/>
      </rPr>
      <t/>
    </r>
  </si>
  <si>
    <r>
      <rPr>
        <b/>
        <sz val="18"/>
        <color rgb="FF0070C0"/>
        <rFont val="TH SarabunPSK"/>
        <family val="2"/>
      </rPr>
      <t>ครูชรินรัตน์  สิขิวัฒน์</t>
    </r>
    <r>
      <rPr>
        <b/>
        <sz val="26"/>
        <color rgb="FF0070C0"/>
        <rFont val="TH SarabunPSK"/>
        <family val="2"/>
      </rPr>
      <t xml:space="preserve"> (krumorkfa)</t>
    </r>
  </si>
  <si>
    <r>
      <rPr>
        <b/>
        <sz val="24"/>
        <color rgb="FFFF0000"/>
        <rFont val="TH SarabunPSK"/>
        <family val="2"/>
      </rPr>
      <t>พบปัญหาการใช้งานแจ้ง</t>
    </r>
    <r>
      <rPr>
        <b/>
        <sz val="24"/>
        <color theme="1"/>
        <rFont val="TH SarabunPSK"/>
        <family val="2"/>
      </rPr>
      <t xml:space="preserve"> </t>
    </r>
  </si>
  <si>
    <r>
      <rPr>
        <b/>
        <u/>
        <sz val="22"/>
        <color theme="9" tint="-0.249977111117893"/>
        <rFont val="TH SarabunPSK"/>
        <family val="2"/>
      </rPr>
      <t>สามารถ</t>
    </r>
    <r>
      <rPr>
        <b/>
        <sz val="22"/>
        <color rgb="FF006600"/>
        <rFont val="TH SarabunPSK"/>
        <family val="2"/>
      </rPr>
      <t>คัดลอก</t>
    </r>
    <r>
      <rPr>
        <b/>
        <sz val="22"/>
        <color theme="1"/>
        <rFont val="TH SarabunPSK"/>
        <family val="2"/>
      </rPr>
      <t xml:space="preserve"> </t>
    </r>
    <r>
      <rPr>
        <b/>
        <sz val="22"/>
        <color rgb="FF006600"/>
        <rFont val="TH SarabunPSK"/>
        <family val="2"/>
      </rPr>
      <t>ปรับแก้ไข</t>
    </r>
    <r>
      <rPr>
        <b/>
        <sz val="22"/>
        <color theme="1"/>
        <rFont val="TH SarabunPSK"/>
        <family val="2"/>
      </rPr>
      <t xml:space="preserve"> เพิ่มชื่อครูที่ปรึกษาเมื่อมีการเปลี่ยนแปลงให้ปัจจุบันได้เลย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</si>
</sst>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42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sz val="16"/>
      <color theme="1"/>
      <name val="Wingdings"/>
      <charset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sz val="13"/>
      <color theme="1"/>
      <name val="TH SarabunPSK"/>
      <family val="2"/>
    </font>
    <font>
      <b/>
      <sz val="9"/>
      <color indexed="81"/>
      <name val="Tahoma"/>
      <family val="2"/>
    </font>
    <font>
      <sz val="8"/>
      <name val="Tahoma"/>
      <family val="2"/>
      <charset val="222"/>
      <scheme val="minor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 tint="4.9989318521683403E-2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H SarabunPSK"/>
      <family val="2"/>
      <charset val="222"/>
    </font>
    <font>
      <b/>
      <sz val="12"/>
      <color theme="1"/>
      <name val="TH SarabunPSK"/>
      <family val="2"/>
      <charset val="222"/>
    </font>
    <font>
      <b/>
      <sz val="18"/>
      <color theme="1"/>
      <name val="TH SarabunPSK"/>
      <family val="2"/>
      <charset val="222"/>
    </font>
    <font>
      <b/>
      <sz val="26"/>
      <color theme="1"/>
      <name val="TH SarabunPSK"/>
      <family val="2"/>
    </font>
    <font>
      <sz val="16"/>
      <color theme="1" tint="4.9989318521683403E-2"/>
      <name val="TH SarabunPSK"/>
      <family val="2"/>
    </font>
    <font>
      <sz val="16"/>
      <name val="TH SarabunPSK"/>
      <family val="2"/>
    </font>
    <font>
      <sz val="16"/>
      <name val="TH Sarabun New"/>
      <family val="2"/>
    </font>
    <font>
      <sz val="14"/>
      <name val="TH Sarabun New"/>
      <family val="2"/>
    </font>
    <font>
      <sz val="16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sz val="18"/>
      <color rgb="FFC00000"/>
      <name val="TH SarabunPSK"/>
      <family val="2"/>
    </font>
    <font>
      <sz val="16"/>
      <color rgb="FFFF0000"/>
      <name val="TH SarabunPSK"/>
      <family val="2"/>
    </font>
    <font>
      <b/>
      <sz val="12"/>
      <color theme="1"/>
      <name val="TH SarabunPSK"/>
      <family val="2"/>
    </font>
    <font>
      <b/>
      <sz val="16"/>
      <color rgb="FF0070C0"/>
      <name val="TH SarabunPSK"/>
      <family val="2"/>
    </font>
    <font>
      <sz val="16"/>
      <color rgb="FF006600"/>
      <name val="TH SarabunPSK"/>
      <family val="2"/>
    </font>
    <font>
      <b/>
      <sz val="16"/>
      <color rgb="FF006600"/>
      <name val="TH SarabunPSK"/>
      <family val="2"/>
    </font>
    <font>
      <b/>
      <sz val="26"/>
      <color rgb="FF0070C0"/>
      <name val="TH SarabunPSK"/>
      <family val="2"/>
    </font>
    <font>
      <b/>
      <sz val="26"/>
      <color rgb="FFFF0000"/>
      <name val="TH SarabunPSK"/>
      <family val="2"/>
    </font>
    <font>
      <b/>
      <u/>
      <sz val="26"/>
      <color rgb="FFFF0000"/>
      <name val="TH SarabunPSK"/>
      <family val="2"/>
    </font>
    <font>
      <b/>
      <sz val="24"/>
      <color theme="1"/>
      <name val="TH SarabunPSK"/>
      <family val="2"/>
    </font>
    <font>
      <b/>
      <sz val="24"/>
      <color rgb="FFFF0000"/>
      <name val="TH SarabunPSK"/>
      <family val="2"/>
    </font>
    <font>
      <b/>
      <sz val="18"/>
      <color rgb="FF0070C0"/>
      <name val="TH SarabunPSK"/>
      <family val="2"/>
    </font>
    <font>
      <b/>
      <sz val="22"/>
      <color theme="1"/>
      <name val="TH SarabunPSK"/>
      <family val="2"/>
    </font>
    <font>
      <b/>
      <u/>
      <sz val="22"/>
      <color theme="9" tint="-0.249977111117893"/>
      <name val="TH SarabunPSK"/>
      <family val="2"/>
    </font>
    <font>
      <b/>
      <sz val="22"/>
      <color rgb="FF00660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right" vertical="center"/>
    </xf>
    <xf numFmtId="1" fontId="5" fillId="0" borderId="1" xfId="0" applyNumberFormat="1" applyFont="1" applyBorder="1" applyAlignment="1">
      <alignment horizontal="right" vertical="center"/>
    </xf>
    <xf numFmtId="1" fontId="6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87" fontId="6" fillId="5" borderId="1" xfId="0" applyNumberFormat="1" applyFont="1" applyFill="1" applyBorder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9" xfId="0" applyFont="1" applyBorder="1" applyAlignment="1">
      <alignment horizontal="left" vertical="center"/>
    </xf>
    <xf numFmtId="0" fontId="4" fillId="0" borderId="0" xfId="0" applyFont="1" applyAlignment="1">
      <alignment horizontal="right" vertical="center"/>
    </xf>
    <xf numFmtId="2" fontId="6" fillId="0" borderId="1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" fillId="0" borderId="12" xfId="0" applyFont="1" applyBorder="1" applyAlignment="1" applyProtection="1">
      <alignment horizontal="center" vertical="center"/>
      <protection locked="0"/>
    </xf>
    <xf numFmtId="0" fontId="5" fillId="6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/>
    <xf numFmtId="49" fontId="16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left" vertical="center"/>
    </xf>
    <xf numFmtId="49" fontId="17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0" xfId="0" applyFont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187" fontId="6" fillId="0" borderId="0" xfId="0" applyNumberFormat="1" applyFont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1" fontId="17" fillId="0" borderId="1" xfId="0" applyNumberFormat="1" applyFont="1" applyBorder="1" applyAlignment="1" applyProtection="1">
      <alignment horizontal="center" vertical="center"/>
      <protection locked="0"/>
    </xf>
    <xf numFmtId="49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87" fontId="6" fillId="5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1" xfId="0" applyFont="1" applyBorder="1" applyProtection="1">
      <protection locked="0"/>
    </xf>
    <xf numFmtId="2" fontId="2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1" fillId="0" borderId="12" xfId="0" applyFont="1" applyBorder="1" applyAlignment="1">
      <alignment vertical="center"/>
    </xf>
    <xf numFmtId="0" fontId="3" fillId="0" borderId="0" xfId="0" applyFont="1"/>
    <xf numFmtId="0" fontId="2" fillId="0" borderId="1" xfId="0" applyFont="1" applyBorder="1" applyAlignment="1">
      <alignment horizontal="right" vertical="center"/>
    </xf>
    <xf numFmtId="2" fontId="2" fillId="0" borderId="0" xfId="0" applyNumberFormat="1" applyFont="1" applyAlignment="1">
      <alignment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0" fillId="0" borderId="1" xfId="0" applyFont="1" applyBorder="1" applyProtection="1">
      <protection locked="0"/>
    </xf>
    <xf numFmtId="0" fontId="14" fillId="0" borderId="1" xfId="0" applyFont="1" applyBorder="1" applyProtection="1">
      <protection locked="0"/>
    </xf>
    <xf numFmtId="0" fontId="2" fillId="0" borderId="12" xfId="0" applyFont="1" applyBorder="1" applyAlignment="1">
      <alignment horizontal="left"/>
    </xf>
    <xf numFmtId="0" fontId="2" fillId="0" borderId="12" xfId="0" applyFont="1" applyBorder="1" applyAlignment="1">
      <alignment horizontal="right"/>
    </xf>
    <xf numFmtId="0" fontId="2" fillId="0" borderId="0" xfId="0" applyFont="1" applyAlignment="1">
      <alignment horizontal="right" vertical="center"/>
    </xf>
    <xf numFmtId="187" fontId="1" fillId="0" borderId="12" xfId="0" applyNumberFormat="1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left"/>
    </xf>
    <xf numFmtId="2" fontId="5" fillId="0" borderId="6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0" fontId="21" fillId="2" borderId="2" xfId="0" applyFont="1" applyFill="1" applyBorder="1" applyAlignment="1" applyProtection="1">
      <alignment horizontal="center" vertical="center" wrapText="1"/>
      <protection locked="0"/>
    </xf>
    <xf numFmtId="0" fontId="21" fillId="2" borderId="2" xfId="0" applyFont="1" applyFill="1" applyBorder="1" applyAlignment="1" applyProtection="1">
      <alignment vertical="center" wrapText="1"/>
      <protection locked="0"/>
    </xf>
    <xf numFmtId="0" fontId="21" fillId="2" borderId="3" xfId="0" applyFont="1" applyFill="1" applyBorder="1" applyAlignment="1" applyProtection="1">
      <alignment vertical="center" wrapText="1"/>
      <protection locked="0"/>
    </xf>
    <xf numFmtId="0" fontId="21" fillId="2" borderId="4" xfId="0" applyFont="1" applyFill="1" applyBorder="1" applyAlignment="1" applyProtection="1">
      <alignment vertical="center" wrapText="1"/>
      <protection locked="0"/>
    </xf>
    <xf numFmtId="1" fontId="5" fillId="0" borderId="5" xfId="0" applyNumberFormat="1" applyFont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/>
    </xf>
    <xf numFmtId="1" fontId="5" fillId="0" borderId="5" xfId="0" applyNumberFormat="1" applyFont="1" applyBorder="1" applyAlignment="1">
      <alignment horizontal="left"/>
    </xf>
    <xf numFmtId="1" fontId="5" fillId="0" borderId="6" xfId="0" applyNumberFormat="1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1" fontId="5" fillId="0" borderId="4" xfId="0" applyNumberFormat="1" applyFont="1" applyBorder="1" applyAlignment="1">
      <alignment horizontal="left"/>
    </xf>
    <xf numFmtId="49" fontId="5" fillId="0" borderId="0" xfId="0" applyNumberFormat="1" applyFont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1" fontId="5" fillId="0" borderId="2" xfId="0" applyNumberFormat="1" applyFont="1" applyBorder="1" applyAlignment="1">
      <alignment horizontal="left" vertical="center"/>
    </xf>
    <xf numFmtId="1" fontId="5" fillId="0" borderId="4" xfId="0" applyNumberFormat="1" applyFont="1" applyBorder="1" applyAlignment="1">
      <alignment horizontal="left" vertical="center"/>
    </xf>
    <xf numFmtId="1" fontId="5" fillId="0" borderId="0" xfId="0" applyNumberFormat="1" applyFont="1" applyAlignment="1">
      <alignment vertical="center"/>
    </xf>
    <xf numFmtId="2" fontId="1" fillId="0" borderId="1" xfId="0" applyNumberFormat="1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49" fontId="5" fillId="0" borderId="19" xfId="0" applyNumberFormat="1" applyFont="1" applyBorder="1" applyAlignment="1">
      <alignment horizontal="left" vertical="center"/>
    </xf>
    <xf numFmtId="0" fontId="2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1" fontId="2" fillId="0" borderId="15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vertical="center"/>
    </xf>
    <xf numFmtId="1" fontId="2" fillId="0" borderId="7" xfId="0" applyNumberFormat="1" applyFont="1" applyBorder="1" applyAlignment="1">
      <alignment vertical="center"/>
    </xf>
    <xf numFmtId="1" fontId="2" fillId="0" borderId="8" xfId="0" applyNumberFormat="1" applyFont="1" applyBorder="1" applyAlignment="1">
      <alignment vertical="center"/>
    </xf>
    <xf numFmtId="0" fontId="2" fillId="0" borderId="4" xfId="0" applyFont="1" applyBorder="1" applyAlignment="1">
      <alignment vertical="center"/>
    </xf>
    <xf numFmtId="1" fontId="2" fillId="0" borderId="2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2" fontId="2" fillId="0" borderId="17" xfId="0" applyNumberFormat="1" applyFont="1" applyBorder="1" applyAlignment="1">
      <alignment vertical="center"/>
    </xf>
    <xf numFmtId="2" fontId="2" fillId="0" borderId="4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2" fontId="1" fillId="0" borderId="0" xfId="0" applyNumberFormat="1" applyFont="1" applyAlignment="1">
      <alignment horizontal="center" vertical="center"/>
    </xf>
    <xf numFmtId="1" fontId="2" fillId="0" borderId="5" xfId="0" applyNumberFormat="1" applyFont="1" applyBorder="1" applyAlignment="1">
      <alignment horizontal="right" vertical="center"/>
    </xf>
    <xf numFmtId="1" fontId="2" fillId="0" borderId="6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right" vertical="center"/>
    </xf>
    <xf numFmtId="1" fontId="2" fillId="0" borderId="15" xfId="0" applyNumberFormat="1" applyFont="1" applyBorder="1" applyAlignment="1">
      <alignment horizontal="right" vertical="center"/>
    </xf>
    <xf numFmtId="2" fontId="2" fillId="0" borderId="2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1" fillId="0" borderId="4" xfId="0" applyFont="1" applyBorder="1" applyAlignment="1">
      <alignment horizontal="right" vertical="center"/>
    </xf>
    <xf numFmtId="49" fontId="1" fillId="0" borderId="12" xfId="0" applyNumberFormat="1" applyFont="1" applyBorder="1" applyAlignment="1">
      <alignment horizontal="right" vertical="top"/>
    </xf>
    <xf numFmtId="0" fontId="2" fillId="0" borderId="12" xfId="0" applyFont="1" applyBorder="1" applyAlignment="1" applyProtection="1">
      <alignment horizontal="left"/>
      <protection locked="0"/>
    </xf>
    <xf numFmtId="0" fontId="2" fillId="0" borderId="12" xfId="0" applyFont="1" applyBorder="1" applyAlignment="1" applyProtection="1">
      <alignment horizontal="right"/>
      <protection locked="0"/>
    </xf>
    <xf numFmtId="49" fontId="17" fillId="0" borderId="0" xfId="0" applyNumberFormat="1" applyFont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187" fontId="6" fillId="0" borderId="1" xfId="0" applyNumberFormat="1" applyFont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  <protection locked="0"/>
    </xf>
    <xf numFmtId="0" fontId="24" fillId="2" borderId="3" xfId="0" applyFont="1" applyFill="1" applyBorder="1" applyAlignment="1" applyProtection="1">
      <alignment vertical="center" wrapText="1"/>
      <protection locked="0"/>
    </xf>
    <xf numFmtId="0" fontId="24" fillId="2" borderId="4" xfId="0" applyFont="1" applyFill="1" applyBorder="1" applyAlignment="1" applyProtection="1">
      <alignment vertical="center" wrapText="1"/>
      <protection locked="0"/>
    </xf>
    <xf numFmtId="0" fontId="24" fillId="0" borderId="2" xfId="0" applyFont="1" applyBorder="1" applyAlignment="1" applyProtection="1">
      <alignment vertical="center" wrapText="1"/>
      <protection locked="0"/>
    </xf>
    <xf numFmtId="0" fontId="24" fillId="0" borderId="3" xfId="0" applyFont="1" applyBorder="1" applyAlignment="1" applyProtection="1">
      <alignment vertical="center" wrapText="1"/>
      <protection locked="0"/>
    </xf>
    <xf numFmtId="0" fontId="24" fillId="0" borderId="4" xfId="0" applyFont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4" fillId="2" borderId="2" xfId="0" applyFont="1" applyFill="1" applyBorder="1" applyAlignment="1" applyProtection="1">
      <alignment vertical="center"/>
      <protection locked="0"/>
    </xf>
    <xf numFmtId="0" fontId="24" fillId="2" borderId="3" xfId="0" applyFont="1" applyFill="1" applyBorder="1" applyAlignment="1" applyProtection="1">
      <alignment vertical="center"/>
      <protection locked="0"/>
    </xf>
    <xf numFmtId="0" fontId="24" fillId="2" borderId="4" xfId="0" applyFont="1" applyFill="1" applyBorder="1" applyAlignment="1" applyProtection="1">
      <alignment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horizontal="left" vertical="center"/>
      <protection locked="0"/>
    </xf>
    <xf numFmtId="0" fontId="24" fillId="0" borderId="19" xfId="0" applyFont="1" applyBorder="1" applyAlignment="1" applyProtection="1">
      <alignment horizontal="left" vertical="center"/>
      <protection locked="0"/>
    </xf>
    <xf numFmtId="0" fontId="24" fillId="0" borderId="6" xfId="0" applyFont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vertical="center"/>
      <protection locked="0"/>
    </xf>
    <xf numFmtId="0" fontId="24" fillId="0" borderId="4" xfId="0" applyFont="1" applyBorder="1" applyAlignment="1" applyProtection="1">
      <alignment vertical="center"/>
      <protection locked="0"/>
    </xf>
    <xf numFmtId="0" fontId="25" fillId="0" borderId="3" xfId="0" applyFont="1" applyBorder="1" applyAlignment="1" applyProtection="1">
      <alignment vertical="center"/>
      <protection locked="0"/>
    </xf>
    <xf numFmtId="0" fontId="22" fillId="2" borderId="2" xfId="0" applyFont="1" applyFill="1" applyBorder="1" applyAlignment="1" applyProtection="1">
      <alignment vertical="center" wrapText="1"/>
      <protection locked="0"/>
    </xf>
    <xf numFmtId="0" fontId="22" fillId="2" borderId="3" xfId="0" applyFont="1" applyFill="1" applyBorder="1" applyAlignment="1" applyProtection="1">
      <alignment vertical="center" wrapText="1"/>
      <protection locked="0"/>
    </xf>
    <xf numFmtId="0" fontId="22" fillId="2" borderId="4" xfId="0" applyFont="1" applyFill="1" applyBorder="1" applyAlignment="1" applyProtection="1">
      <alignment vertical="center" wrapText="1"/>
      <protection locked="0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 applyProtection="1">
      <alignment horizontal="left" vertical="center"/>
      <protection locked="0"/>
    </xf>
    <xf numFmtId="0" fontId="22" fillId="2" borderId="2" xfId="0" applyFont="1" applyFill="1" applyBorder="1" applyAlignment="1" applyProtection="1">
      <alignment vertical="center"/>
      <protection locked="0"/>
    </xf>
    <xf numFmtId="0" fontId="22" fillId="2" borderId="3" xfId="0" applyFont="1" applyFill="1" applyBorder="1" applyAlignment="1" applyProtection="1">
      <alignment vertical="center"/>
      <protection locked="0"/>
    </xf>
    <xf numFmtId="0" fontId="22" fillId="2" borderId="4" xfId="0" applyFont="1" applyFill="1" applyBorder="1" applyAlignment="1" applyProtection="1">
      <alignment vertical="center"/>
      <protection locked="0"/>
    </xf>
    <xf numFmtId="0" fontId="22" fillId="2" borderId="2" xfId="0" applyFont="1" applyFill="1" applyBorder="1" applyAlignment="1" applyProtection="1">
      <alignment horizontal="center" vertical="center" wrapText="1"/>
      <protection locked="0"/>
    </xf>
    <xf numFmtId="0" fontId="22" fillId="2" borderId="5" xfId="0" applyFont="1" applyFill="1" applyBorder="1" applyAlignment="1" applyProtection="1">
      <alignment vertical="center" wrapText="1"/>
      <protection locked="0"/>
    </xf>
    <xf numFmtId="0" fontId="22" fillId="2" borderId="19" xfId="0" applyFont="1" applyFill="1" applyBorder="1" applyAlignment="1" applyProtection="1">
      <alignment vertical="center" wrapText="1"/>
      <protection locked="0"/>
    </xf>
    <xf numFmtId="0" fontId="22" fillId="2" borderId="6" xfId="0" applyFont="1" applyFill="1" applyBorder="1" applyAlignment="1" applyProtection="1">
      <alignment vertical="center" wrapText="1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vertical="center"/>
      <protection locked="0"/>
    </xf>
    <xf numFmtId="0" fontId="22" fillId="0" borderId="3" xfId="0" applyFont="1" applyBorder="1" applyAlignment="1" applyProtection="1">
      <alignment vertical="center"/>
      <protection locked="0"/>
    </xf>
    <xf numFmtId="0" fontId="22" fillId="0" borderId="4" xfId="0" applyFont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3" fillId="2" borderId="3" xfId="0" applyFont="1" applyFill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vertical="center"/>
      <protection locked="0"/>
    </xf>
    <xf numFmtId="0" fontId="24" fillId="0" borderId="19" xfId="0" applyFont="1" applyBorder="1" applyAlignment="1" applyProtection="1">
      <alignment vertical="center"/>
      <protection locked="0"/>
    </xf>
    <xf numFmtId="0" fontId="24" fillId="0" borderId="6" xfId="0" applyFont="1" applyBorder="1" applyAlignment="1" applyProtection="1">
      <alignment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horizontal="left" vertical="center"/>
      <protection locked="0"/>
    </xf>
    <xf numFmtId="0" fontId="24" fillId="0" borderId="4" xfId="0" applyFont="1" applyBorder="1" applyAlignment="1" applyProtection="1">
      <alignment horizontal="left" vertical="center"/>
      <protection locked="0"/>
    </xf>
    <xf numFmtId="0" fontId="24" fillId="2" borderId="2" xfId="0" applyFont="1" applyFill="1" applyBorder="1" applyAlignment="1" applyProtection="1">
      <alignment horizontal="center" vertical="center"/>
      <protection locked="0"/>
    </xf>
    <xf numFmtId="0" fontId="25" fillId="2" borderId="4" xfId="0" applyFont="1" applyFill="1" applyBorder="1" applyAlignment="1" applyProtection="1">
      <alignment vertical="center"/>
      <protection locked="0"/>
    </xf>
    <xf numFmtId="0" fontId="1" fillId="2" borderId="2" xfId="0" applyFont="1" applyFill="1" applyBorder="1" applyAlignment="1" applyProtection="1">
      <alignment vertical="center" wrapText="1"/>
      <protection locked="0"/>
    </xf>
    <xf numFmtId="0" fontId="1" fillId="2" borderId="3" xfId="0" applyFont="1" applyFill="1" applyBorder="1" applyAlignment="1" applyProtection="1">
      <alignment vertical="center" wrapText="1"/>
      <protection locked="0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0" fontId="1" fillId="0" borderId="19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left" vertical="center"/>
    </xf>
    <xf numFmtId="1" fontId="30" fillId="0" borderId="0" xfId="0" applyNumberFormat="1" applyFont="1" applyAlignment="1">
      <alignment horizontal="left" vertical="center"/>
    </xf>
    <xf numFmtId="1" fontId="28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1" fontId="32" fillId="0" borderId="0" xfId="0" applyNumberFormat="1" applyFont="1" applyAlignment="1">
      <alignment horizontal="left" vertical="center"/>
    </xf>
    <xf numFmtId="2" fontId="32" fillId="0" borderId="0" xfId="0" applyNumberFormat="1" applyFont="1" applyAlignment="1">
      <alignment horizontal="left" vertical="center"/>
    </xf>
    <xf numFmtId="0" fontId="31" fillId="6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right" vertical="center"/>
    </xf>
    <xf numFmtId="1" fontId="31" fillId="6" borderId="1" xfId="0" applyNumberFormat="1" applyFont="1" applyFill="1" applyBorder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" fontId="2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0" fontId="15" fillId="7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49" fontId="2" fillId="8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49" fontId="14" fillId="0" borderId="0" xfId="0" applyNumberFormat="1" applyFont="1"/>
    <xf numFmtId="49" fontId="1" fillId="0" borderId="0" xfId="0" applyNumberFormat="1" applyFont="1"/>
    <xf numFmtId="0" fontId="5" fillId="5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87" fontId="6" fillId="0" borderId="0" xfId="0" applyNumberFormat="1" applyFont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1" fontId="17" fillId="0" borderId="0" xfId="0" applyNumberFormat="1" applyFont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49" fontId="6" fillId="0" borderId="0" xfId="0" applyNumberFormat="1" applyFont="1" applyAlignment="1" applyProtection="1">
      <alignment horizontal="center" vertical="center"/>
      <protection hidden="1"/>
    </xf>
    <xf numFmtId="1" fontId="6" fillId="0" borderId="0" xfId="0" applyNumberFormat="1" applyFont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49" fontId="5" fillId="0" borderId="19" xfId="0" applyNumberFormat="1" applyFont="1" applyBorder="1" applyAlignment="1" applyProtection="1">
      <alignment horizontal="left" vertical="center"/>
      <protection hidden="1"/>
    </xf>
    <xf numFmtId="0" fontId="1" fillId="0" borderId="2" xfId="0" applyFont="1" applyBorder="1" applyAlignment="1" applyProtection="1">
      <alignment horizontal="left"/>
      <protection locked="0"/>
    </xf>
    <xf numFmtId="0" fontId="1" fillId="0" borderId="2" xfId="0" applyFont="1" applyBorder="1" applyProtection="1">
      <protection locked="0"/>
    </xf>
    <xf numFmtId="0" fontId="20" fillId="0" borderId="2" xfId="0" applyFont="1" applyBorder="1" applyProtection="1">
      <protection locked="0"/>
    </xf>
    <xf numFmtId="0" fontId="14" fillId="0" borderId="2" xfId="0" applyFont="1" applyBorder="1" applyProtection="1">
      <protection locked="0"/>
    </xf>
    <xf numFmtId="0" fontId="2" fillId="0" borderId="2" xfId="0" applyFont="1" applyBorder="1" applyProtection="1">
      <protection locked="0"/>
    </xf>
    <xf numFmtId="49" fontId="33" fillId="0" borderId="23" xfId="0" applyNumberFormat="1" applyFont="1" applyBorder="1" applyAlignment="1">
      <alignment horizontal="center" vertical="top" wrapText="1"/>
    </xf>
    <xf numFmtId="49" fontId="19" fillId="0" borderId="23" xfId="0" applyNumberFormat="1" applyFont="1" applyBorder="1" applyAlignment="1">
      <alignment horizontal="center" vertical="top" wrapText="1"/>
    </xf>
    <xf numFmtId="49" fontId="19" fillId="0" borderId="24" xfId="0" applyNumberFormat="1" applyFont="1" applyBorder="1" applyAlignment="1">
      <alignment horizontal="center" vertical="top" wrapText="1"/>
    </xf>
    <xf numFmtId="49" fontId="39" fillId="0" borderId="10" xfId="0" applyNumberFormat="1" applyFont="1" applyBorder="1" applyAlignment="1">
      <alignment horizontal="center" vertical="center" wrapText="1"/>
    </xf>
    <xf numFmtId="49" fontId="39" fillId="0" borderId="16" xfId="0" applyNumberFormat="1" applyFont="1" applyBorder="1" applyAlignment="1">
      <alignment horizontal="center" vertical="center" wrapText="1"/>
    </xf>
    <xf numFmtId="49" fontId="39" fillId="0" borderId="11" xfId="0" applyNumberFormat="1" applyFont="1" applyBorder="1" applyAlignment="1">
      <alignment horizontal="center" vertical="center" wrapText="1"/>
    </xf>
    <xf numFmtId="49" fontId="34" fillId="0" borderId="10" xfId="0" applyNumberFormat="1" applyFont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 wrapText="1"/>
    </xf>
    <xf numFmtId="49" fontId="36" fillId="0" borderId="22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" fillId="0" borderId="12" xfId="0" applyFont="1" applyBorder="1" applyAlignment="1">
      <alignment horizontal="center"/>
    </xf>
    <xf numFmtId="0" fontId="1" fillId="0" borderId="2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2" xfId="0" applyFont="1" applyBorder="1" applyAlignment="1" applyProtection="1">
      <alignment horizontal="left" vertical="top"/>
      <protection locked="0"/>
    </xf>
    <xf numFmtId="2" fontId="2" fillId="0" borderId="2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1" fillId="0" borderId="14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1" fontId="2" fillId="0" borderId="7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" fontId="5" fillId="4" borderId="10" xfId="0" applyNumberFormat="1" applyFont="1" applyFill="1" applyBorder="1" applyAlignment="1">
      <alignment horizontal="center" vertical="center" wrapText="1"/>
    </xf>
    <xf numFmtId="1" fontId="5" fillId="4" borderId="16" xfId="0" applyNumberFormat="1" applyFont="1" applyFill="1" applyBorder="1" applyAlignment="1">
      <alignment horizontal="center" vertical="center" wrapText="1"/>
    </xf>
    <xf numFmtId="1" fontId="5" fillId="4" borderId="1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49" fontId="18" fillId="4" borderId="5" xfId="0" applyNumberFormat="1" applyFont="1" applyFill="1" applyBorder="1" applyAlignment="1">
      <alignment horizontal="center"/>
    </xf>
    <xf numFmtId="49" fontId="18" fillId="4" borderId="19" xfId="0" applyNumberFormat="1" applyFont="1" applyFill="1" applyBorder="1" applyAlignment="1">
      <alignment horizontal="center"/>
    </xf>
    <xf numFmtId="49" fontId="18" fillId="4" borderId="6" xfId="0" applyNumberFormat="1" applyFont="1" applyFill="1" applyBorder="1" applyAlignment="1">
      <alignment horizontal="center"/>
    </xf>
    <xf numFmtId="49" fontId="18" fillId="4" borderId="7" xfId="0" applyNumberFormat="1" applyFont="1" applyFill="1" applyBorder="1" applyAlignment="1">
      <alignment horizontal="center"/>
    </xf>
    <xf numFmtId="49" fontId="18" fillId="4" borderId="9" xfId="0" applyNumberFormat="1" applyFont="1" applyFill="1" applyBorder="1" applyAlignment="1">
      <alignment horizontal="center"/>
    </xf>
    <xf numFmtId="49" fontId="18" fillId="4" borderId="8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2" fontId="17" fillId="4" borderId="10" xfId="0" applyNumberFormat="1" applyFont="1" applyFill="1" applyBorder="1" applyAlignment="1">
      <alignment horizontal="center" wrapText="1"/>
    </xf>
    <xf numFmtId="2" fontId="17" fillId="4" borderId="16" xfId="0" applyNumberFormat="1" applyFont="1" applyFill="1" applyBorder="1" applyAlignment="1">
      <alignment horizontal="center" wrapText="1"/>
    </xf>
    <xf numFmtId="2" fontId="17" fillId="4" borderId="11" xfId="0" applyNumberFormat="1" applyFont="1" applyFill="1" applyBorder="1" applyAlignment="1">
      <alignment horizontal="center" wrapText="1"/>
    </xf>
    <xf numFmtId="0" fontId="7" fillId="0" borderId="9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hidden="1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CC"/>
      <color rgb="FF006600"/>
      <color rgb="FFFF6600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000">
                <a:solidFill>
                  <a:schemeClr val="tx1"/>
                </a:solidFill>
              </a:rPr>
              <a:t>แผนภูมิแสดงผลสัมฤทธิ์ทางการเรียน</a:t>
            </a:r>
            <a:endParaRPr lang="en-US" sz="20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ปกหน้า!$C$202:$L$202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ปกหน้า!$C$209:$L$209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E61-A69F-CF8BB1167B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24951791"/>
        <c:axId val="524961871"/>
        <c:axId val="0"/>
      </c:bar3DChart>
      <c:catAx>
        <c:axId val="524951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524961871"/>
        <c:crosses val="autoZero"/>
        <c:auto val="1"/>
        <c:lblAlgn val="ctr"/>
        <c:lblOffset val="100"/>
        <c:noMultiLvlLbl val="0"/>
      </c:catAx>
      <c:valAx>
        <c:axId val="52496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524951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rgbClr val="00B0F0"/>
        </a:gs>
      </a:gsLst>
      <a:path path="circle">
        <a:fillToRect l="50000" t="-80000" r="50000" b="180000"/>
      </a:path>
      <a:tileRect/>
    </a:gradFill>
    <a:ln w="9525" cap="flat" cmpd="dbl" algn="ctr">
      <a:solidFill>
        <a:srgbClr val="0070C0"/>
      </a:solidFill>
      <a:round/>
    </a:ln>
    <a:effectLst/>
  </c:spPr>
  <c:txPr>
    <a:bodyPr/>
    <a:lstStyle/>
    <a:p>
      <a:pPr>
        <a:defRPr sz="1600" b="1">
          <a:solidFill>
            <a:schemeClr val="tx1">
              <a:lumMod val="95000"/>
              <a:lumOff val="5000"/>
            </a:schemeClr>
          </a:solidFill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920" b="1" i="0" u="none" strike="noStrike" kern="1200" spc="0" baseline="0">
                <a:solidFill>
                  <a:srgbClr val="00206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แผนภูมิแสดงคุณลักษณะอันพึงประสงค์  อ่าน คิดวิเคราะห์ และเขียน</a:t>
            </a:r>
            <a:endParaRPr lang="en-US" sz="1920" b="1" i="0" u="none" strike="noStrike" kern="1200" spc="0" baseline="0">
              <a:solidFill>
                <a:srgbClr val="00206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ปกหน้า!$U$224</c:f>
              <c:strCache>
                <c:ptCount val="1"/>
                <c:pt idx="0">
                  <c:v>ดีเยี่ยม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ปกหน้า!$V$223:$W$223</c:f>
              <c:strCache>
                <c:ptCount val="2"/>
                <c:pt idx="0">
                  <c:v>คุณลักษณะอันพึงประสงค์</c:v>
                </c:pt>
                <c:pt idx="1">
                  <c:v>อ่านคิดวิเคราะห์และเขียน</c:v>
                </c:pt>
              </c:strCache>
            </c:strRef>
          </c:cat>
          <c:val>
            <c:numRef>
              <c:f>ปกหน้า!$V$224:$W$224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E-4796-AE5B-01563B7DCAF5}"/>
            </c:ext>
          </c:extLst>
        </c:ser>
        <c:ser>
          <c:idx val="1"/>
          <c:order val="1"/>
          <c:tx>
            <c:strRef>
              <c:f>ปกหน้า!$U$225</c:f>
              <c:strCache>
                <c:ptCount val="1"/>
                <c:pt idx="0">
                  <c:v>ดี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ปกหน้า!$V$223:$W$223</c:f>
              <c:strCache>
                <c:ptCount val="2"/>
                <c:pt idx="0">
                  <c:v>คุณลักษณะอันพึงประสงค์</c:v>
                </c:pt>
                <c:pt idx="1">
                  <c:v>อ่านคิดวิเคราะห์และเขียน</c:v>
                </c:pt>
              </c:strCache>
            </c:strRef>
          </c:cat>
          <c:val>
            <c:numRef>
              <c:f>ปกหน้า!$V$225:$W$225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E-4796-AE5B-01563B7DCAF5}"/>
            </c:ext>
          </c:extLst>
        </c:ser>
        <c:ser>
          <c:idx val="2"/>
          <c:order val="2"/>
          <c:tx>
            <c:strRef>
              <c:f>ปกหน้า!$U$226</c:f>
              <c:strCache>
                <c:ptCount val="1"/>
                <c:pt idx="0">
                  <c:v>ผ่าน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ปกหน้า!$V$223:$W$223</c:f>
              <c:strCache>
                <c:ptCount val="2"/>
                <c:pt idx="0">
                  <c:v>คุณลักษณะอันพึงประสงค์</c:v>
                </c:pt>
                <c:pt idx="1">
                  <c:v>อ่านคิดวิเคราะห์และเขียน</c:v>
                </c:pt>
              </c:strCache>
            </c:strRef>
          </c:cat>
          <c:val>
            <c:numRef>
              <c:f>ปกหน้า!$V$226:$W$226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BE-4796-AE5B-01563B7DCAF5}"/>
            </c:ext>
          </c:extLst>
        </c:ser>
        <c:ser>
          <c:idx val="3"/>
          <c:order val="3"/>
          <c:tx>
            <c:strRef>
              <c:f>ปกหน้า!$U$227</c:f>
              <c:strCache>
                <c:ptCount val="1"/>
                <c:pt idx="0">
                  <c:v>ไม่ผ่าน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ปกหน้า!$V$223:$W$223</c:f>
              <c:strCache>
                <c:ptCount val="2"/>
                <c:pt idx="0">
                  <c:v>คุณลักษณะอันพึงประสงค์</c:v>
                </c:pt>
                <c:pt idx="1">
                  <c:v>อ่านคิดวิเคราะห์และเขียน</c:v>
                </c:pt>
              </c:strCache>
            </c:strRef>
          </c:cat>
          <c:val>
            <c:numRef>
              <c:f>ปกหน้า!$V$227:$W$227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BE-4796-AE5B-01563B7DCA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17025888"/>
        <c:axId val="917010528"/>
        <c:axId val="0"/>
      </c:bar3DChart>
      <c:catAx>
        <c:axId val="9170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917010528"/>
        <c:crosses val="autoZero"/>
        <c:auto val="1"/>
        <c:lblAlgn val="ctr"/>
        <c:lblOffset val="100"/>
        <c:noMultiLvlLbl val="0"/>
      </c:catAx>
      <c:valAx>
        <c:axId val="91701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91702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4">
            <a:lumMod val="0"/>
            <a:lumOff val="100000"/>
          </a:schemeClr>
        </a:gs>
        <a:gs pos="35000">
          <a:schemeClr val="accent4">
            <a:lumMod val="0"/>
            <a:lumOff val="100000"/>
          </a:schemeClr>
        </a:gs>
        <a:gs pos="100000">
          <a:srgbClr val="FF99CC"/>
        </a:gs>
      </a:gsLst>
      <a:path path="circle">
        <a:fillToRect l="50000" t="-80000" r="50000" b="180000"/>
      </a:path>
      <a:tileRect/>
    </a:gradFill>
    <a:ln>
      <a:noFill/>
    </a:ln>
    <a:effectLst/>
  </c:spPr>
  <c:txPr>
    <a:bodyPr/>
    <a:lstStyle/>
    <a:p>
      <a:pPr>
        <a:defRPr sz="1600" b="1">
          <a:solidFill>
            <a:schemeClr val="tx1"/>
          </a:solidFill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000" b="1" i="0" u="none" strike="noStrike" kern="1200" spc="0" baseline="0">
                <a:solidFill>
                  <a:srgbClr val="00206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H SarabunPSK" panose="020B0500040200020003" pitchFamily="34" charset="-34"/>
                <a:cs typeface="TH SarabunPSK" panose="020B0500040200020003" pitchFamily="34" charset="-34"/>
              </a:rPr>
              <a:t>แผนภูมิแสดงสมรรถนะของผู้เรียน</a:t>
            </a:r>
            <a:endParaRPr lang="en-US" sz="2000" b="1" i="0" u="none" strike="noStrike" kern="1200" spc="0" baseline="0">
              <a:solidFill>
                <a:srgbClr val="00206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ปกหน้า!$P$215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ปกหน้า!$Q$214:$T$214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ปกหน้า!$Q$215:$T$215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3-4E42-8DE2-F51A1121F452}"/>
            </c:ext>
          </c:extLst>
        </c:ser>
        <c:ser>
          <c:idx val="1"/>
          <c:order val="1"/>
          <c:tx>
            <c:strRef>
              <c:f>ปกหน้า!$P$216</c:f>
              <c:strCache>
                <c:ptCount val="1"/>
                <c:pt idx="0">
                  <c:v>2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ปกหน้า!$Q$214:$T$214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ปกหน้า!$Q$216:$T$216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3-4E42-8DE2-F51A1121F452}"/>
            </c:ext>
          </c:extLst>
        </c:ser>
        <c:ser>
          <c:idx val="2"/>
          <c:order val="2"/>
          <c:tx>
            <c:strRef>
              <c:f>ปกหน้า!$P$217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ปกหน้า!$Q$214:$T$214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ปกหน้า!$Q$217:$T$217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C3-4E42-8DE2-F51A1121F452}"/>
            </c:ext>
          </c:extLst>
        </c:ser>
        <c:ser>
          <c:idx val="3"/>
          <c:order val="3"/>
          <c:tx>
            <c:strRef>
              <c:f>ปกหน้า!$P$218</c:f>
              <c:strCache>
                <c:ptCount val="1"/>
                <c:pt idx="0">
                  <c:v>4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ปกหน้า!$Q$214:$T$214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ปกหน้า!$Q$218:$T$218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C3-4E42-8DE2-F51A1121F452}"/>
            </c:ext>
          </c:extLst>
        </c:ser>
        <c:ser>
          <c:idx val="4"/>
          <c:order val="4"/>
          <c:tx>
            <c:strRef>
              <c:f>ปกหน้า!$P$219</c:f>
              <c:strCache>
                <c:ptCount val="1"/>
                <c:pt idx="0">
                  <c:v>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ปกหน้า!$Q$214:$T$214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ปกหน้า!$Q$219:$T$219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C3-4E42-8DE2-F51A1121F4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17064768"/>
        <c:axId val="917065728"/>
        <c:axId val="0"/>
      </c:bar3DChart>
      <c:catAx>
        <c:axId val="9170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917065728"/>
        <c:crosses val="autoZero"/>
        <c:auto val="1"/>
        <c:lblAlgn val="ctr"/>
        <c:lblOffset val="100"/>
        <c:noMultiLvlLbl val="0"/>
      </c:catAx>
      <c:valAx>
        <c:axId val="9170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91706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6">
            <a:lumMod val="67000"/>
          </a:schemeClr>
        </a:gs>
        <a:gs pos="48000">
          <a:schemeClr val="accent6">
            <a:lumMod val="97000"/>
            <a:lumOff val="3000"/>
          </a:schemeClr>
        </a:gs>
        <a:gs pos="100000">
          <a:schemeClr val="accent6">
            <a:lumMod val="60000"/>
            <a:lumOff val="40000"/>
          </a:schemeClr>
        </a:gs>
      </a:gsLst>
      <a:lin ang="16200000" scaled="1"/>
      <a:tileRect/>
    </a:gradFill>
    <a:ln>
      <a:noFill/>
    </a:ln>
    <a:effectLst/>
  </c:spPr>
  <c:txPr>
    <a:bodyPr/>
    <a:lstStyle/>
    <a:p>
      <a:pPr>
        <a:defRPr sz="1600" b="1">
          <a:solidFill>
            <a:schemeClr val="tx1"/>
          </a:solidFill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13855</xdr:colOff>
      <xdr:row>3</xdr:row>
      <xdr:rowOff>200890</xdr:rowOff>
    </xdr:from>
    <xdr:ext cx="6608618" cy="284787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59B793F-55F8-4A58-B43E-AB89A3CF4B98}"/>
            </a:ext>
          </a:extLst>
        </xdr:cNvPr>
        <xdr:cNvSpPr txBox="1"/>
      </xdr:nvSpPr>
      <xdr:spPr>
        <a:xfrm>
          <a:off x="13855" y="1029565"/>
          <a:ext cx="6608618" cy="28478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ศึกษา</a:t>
          </a:r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</a:t>
          </a: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</a:t>
          </a:r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</a:t>
          </a: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  <a:endParaRPr lang="en-US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โดยใช้กระบวนการ</a:t>
          </a:r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</a:t>
          </a: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เพื่อให้</a:t>
          </a:r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</a:t>
          </a: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0</xdr:colOff>
      <xdr:row>13</xdr:row>
      <xdr:rowOff>48495</xdr:rowOff>
    </xdr:from>
    <xdr:ext cx="6608618" cy="85205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E0B9E8C-843D-4ABE-AD4F-CE8972409E5A}"/>
            </a:ext>
          </a:extLst>
        </xdr:cNvPr>
        <xdr:cNvSpPr txBox="1"/>
      </xdr:nvSpPr>
      <xdr:spPr>
        <a:xfrm>
          <a:off x="0" y="4020420"/>
          <a:ext cx="6608618" cy="8520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</a:t>
          </a:r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</a:t>
          </a: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....................................................................................................................................................................................</a:t>
          </a:r>
        </a:p>
        <a:p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.....</a:t>
          </a:r>
          <a:r>
            <a:rPr lang="en-US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...............................................................................................................................................................................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396008</xdr:colOff>
      <xdr:row>0</xdr:row>
      <xdr:rowOff>1094336</xdr:rowOff>
    </xdr:from>
    <xdr:to>
      <xdr:col>12</xdr:col>
      <xdr:colOff>335741</xdr:colOff>
      <xdr:row>3</xdr:row>
      <xdr:rowOff>103910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CD2CB1AA-E6D9-416F-9EF8-F46A55E097C1}"/>
            </a:ext>
          </a:extLst>
        </xdr:cNvPr>
        <xdr:cNvSpPr/>
      </xdr:nvSpPr>
      <xdr:spPr>
        <a:xfrm>
          <a:off x="396008" y="1094336"/>
          <a:ext cx="5628756" cy="758710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5</xdr:col>
      <xdr:colOff>476250</xdr:colOff>
      <xdr:row>0</xdr:row>
      <xdr:rowOff>8659</xdr:rowOff>
    </xdr:from>
    <xdr:to>
      <xdr:col>8</xdr:col>
      <xdr:colOff>188171</xdr:colOff>
      <xdr:row>0</xdr:row>
      <xdr:rowOff>1047750</xdr:rowOff>
    </xdr:to>
    <xdr:pic>
      <xdr:nvPicPr>
        <xdr:cNvPr id="2" name="รูปภาพ 3">
          <a:extLst>
            <a:ext uri="{FF2B5EF4-FFF2-40B4-BE49-F238E27FC236}">
              <a16:creationId xmlns:a16="http://schemas.microsoft.com/office/drawing/2014/main" id="{78B028B4-D48A-4221-AFEA-0EDEC442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6159" y="8659"/>
          <a:ext cx="1038494" cy="1039091"/>
        </a:xfrm>
        <a:prstGeom prst="rect">
          <a:avLst/>
        </a:prstGeom>
      </xdr:spPr>
    </xdr:pic>
    <xdr:clientData/>
  </xdr:twoCellAnchor>
  <xdr:twoCellAnchor>
    <xdr:from>
      <xdr:col>0</xdr:col>
      <xdr:colOff>396008</xdr:colOff>
      <xdr:row>33</xdr:row>
      <xdr:rowOff>1094336</xdr:rowOff>
    </xdr:from>
    <xdr:to>
      <xdr:col>12</xdr:col>
      <xdr:colOff>335741</xdr:colOff>
      <xdr:row>36</xdr:row>
      <xdr:rowOff>103910</xdr:rowOff>
    </xdr:to>
    <xdr:sp macro="" textlink="">
      <xdr:nvSpPr>
        <xdr:cNvPr id="14" name="สี่เหลี่ยมผืนผ้า 4">
          <a:extLst>
            <a:ext uri="{FF2B5EF4-FFF2-40B4-BE49-F238E27FC236}">
              <a16:creationId xmlns:a16="http://schemas.microsoft.com/office/drawing/2014/main" id="{CE2CA8EA-5F64-47D0-B05F-40D7300F68F3}"/>
            </a:ext>
          </a:extLst>
        </xdr:cNvPr>
        <xdr:cNvSpPr/>
      </xdr:nvSpPr>
      <xdr:spPr>
        <a:xfrm>
          <a:off x="396008" y="1094336"/>
          <a:ext cx="5588058" cy="752649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oneCellAnchor>
    <xdr:from>
      <xdr:col>5</xdr:col>
      <xdr:colOff>476250</xdr:colOff>
      <xdr:row>33</xdr:row>
      <xdr:rowOff>8659</xdr:rowOff>
    </xdr:from>
    <xdr:ext cx="1035896" cy="1039091"/>
    <xdr:pic>
      <xdr:nvPicPr>
        <xdr:cNvPr id="15" name="รูปภาพ 3">
          <a:extLst>
            <a:ext uri="{FF2B5EF4-FFF2-40B4-BE49-F238E27FC236}">
              <a16:creationId xmlns:a16="http://schemas.microsoft.com/office/drawing/2014/main" id="{6B0CE0C9-8752-4958-9FC6-B4F24A80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59"/>
          <a:ext cx="1035896" cy="1039091"/>
        </a:xfrm>
        <a:prstGeom prst="rect">
          <a:avLst/>
        </a:prstGeom>
      </xdr:spPr>
    </xdr:pic>
    <xdr:clientData/>
  </xdr:oneCellAnchor>
  <xdr:twoCellAnchor>
    <xdr:from>
      <xdr:col>0</xdr:col>
      <xdr:colOff>396008</xdr:colOff>
      <xdr:row>66</xdr:row>
      <xdr:rowOff>1094336</xdr:rowOff>
    </xdr:from>
    <xdr:to>
      <xdr:col>12</xdr:col>
      <xdr:colOff>335741</xdr:colOff>
      <xdr:row>69</xdr:row>
      <xdr:rowOff>103910</xdr:rowOff>
    </xdr:to>
    <xdr:sp macro="" textlink="">
      <xdr:nvSpPr>
        <xdr:cNvPr id="16" name="สี่เหลี่ยมผืนผ้า 4">
          <a:extLst>
            <a:ext uri="{FF2B5EF4-FFF2-40B4-BE49-F238E27FC236}">
              <a16:creationId xmlns:a16="http://schemas.microsoft.com/office/drawing/2014/main" id="{DDB044B9-4446-4283-9E70-4EB19B349ED7}"/>
            </a:ext>
          </a:extLst>
        </xdr:cNvPr>
        <xdr:cNvSpPr/>
      </xdr:nvSpPr>
      <xdr:spPr>
        <a:xfrm>
          <a:off x="396008" y="1094336"/>
          <a:ext cx="5588058" cy="752649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oneCellAnchor>
    <xdr:from>
      <xdr:col>5</xdr:col>
      <xdr:colOff>476250</xdr:colOff>
      <xdr:row>66</xdr:row>
      <xdr:rowOff>8659</xdr:rowOff>
    </xdr:from>
    <xdr:ext cx="1035896" cy="1039091"/>
    <xdr:pic>
      <xdr:nvPicPr>
        <xdr:cNvPr id="17" name="รูปภาพ 3">
          <a:extLst>
            <a:ext uri="{FF2B5EF4-FFF2-40B4-BE49-F238E27FC236}">
              <a16:creationId xmlns:a16="http://schemas.microsoft.com/office/drawing/2014/main" id="{47957E97-A491-40BA-97E3-16EAFEB8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59"/>
          <a:ext cx="1035896" cy="1039091"/>
        </a:xfrm>
        <a:prstGeom prst="rect">
          <a:avLst/>
        </a:prstGeom>
      </xdr:spPr>
    </xdr:pic>
    <xdr:clientData/>
  </xdr:oneCellAnchor>
  <xdr:twoCellAnchor>
    <xdr:from>
      <xdr:col>0</xdr:col>
      <xdr:colOff>396008</xdr:colOff>
      <xdr:row>99</xdr:row>
      <xdr:rowOff>1094336</xdr:rowOff>
    </xdr:from>
    <xdr:to>
      <xdr:col>12</xdr:col>
      <xdr:colOff>335741</xdr:colOff>
      <xdr:row>102</xdr:row>
      <xdr:rowOff>103910</xdr:rowOff>
    </xdr:to>
    <xdr:sp macro="" textlink="">
      <xdr:nvSpPr>
        <xdr:cNvPr id="18" name="สี่เหลี่ยมผืนผ้า 4">
          <a:extLst>
            <a:ext uri="{FF2B5EF4-FFF2-40B4-BE49-F238E27FC236}">
              <a16:creationId xmlns:a16="http://schemas.microsoft.com/office/drawing/2014/main" id="{8C0340D0-BD8D-45B8-AC77-385E34519F72}"/>
            </a:ext>
          </a:extLst>
        </xdr:cNvPr>
        <xdr:cNvSpPr/>
      </xdr:nvSpPr>
      <xdr:spPr>
        <a:xfrm>
          <a:off x="396008" y="1094336"/>
          <a:ext cx="5588058" cy="752649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oneCellAnchor>
    <xdr:from>
      <xdr:col>5</xdr:col>
      <xdr:colOff>476250</xdr:colOff>
      <xdr:row>99</xdr:row>
      <xdr:rowOff>8659</xdr:rowOff>
    </xdr:from>
    <xdr:ext cx="1035896" cy="1039091"/>
    <xdr:pic>
      <xdr:nvPicPr>
        <xdr:cNvPr id="19" name="รูปภาพ 3">
          <a:extLst>
            <a:ext uri="{FF2B5EF4-FFF2-40B4-BE49-F238E27FC236}">
              <a16:creationId xmlns:a16="http://schemas.microsoft.com/office/drawing/2014/main" id="{1D8A4D22-986A-470C-858D-0230F384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59"/>
          <a:ext cx="1035896" cy="1039091"/>
        </a:xfrm>
        <a:prstGeom prst="rect">
          <a:avLst/>
        </a:prstGeom>
      </xdr:spPr>
    </xdr:pic>
    <xdr:clientData/>
  </xdr:oneCellAnchor>
  <xdr:twoCellAnchor>
    <xdr:from>
      <xdr:col>0</xdr:col>
      <xdr:colOff>396008</xdr:colOff>
      <xdr:row>132</xdr:row>
      <xdr:rowOff>1094336</xdr:rowOff>
    </xdr:from>
    <xdr:to>
      <xdr:col>12</xdr:col>
      <xdr:colOff>335741</xdr:colOff>
      <xdr:row>135</xdr:row>
      <xdr:rowOff>103910</xdr:rowOff>
    </xdr:to>
    <xdr:sp macro="" textlink="">
      <xdr:nvSpPr>
        <xdr:cNvPr id="20" name="สี่เหลี่ยมผืนผ้า 4">
          <a:extLst>
            <a:ext uri="{FF2B5EF4-FFF2-40B4-BE49-F238E27FC236}">
              <a16:creationId xmlns:a16="http://schemas.microsoft.com/office/drawing/2014/main" id="{821A37A1-7BF8-4BA0-B87E-E16D9429A0FE}"/>
            </a:ext>
          </a:extLst>
        </xdr:cNvPr>
        <xdr:cNvSpPr/>
      </xdr:nvSpPr>
      <xdr:spPr>
        <a:xfrm>
          <a:off x="396008" y="1094336"/>
          <a:ext cx="5588058" cy="752649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oneCellAnchor>
    <xdr:from>
      <xdr:col>5</xdr:col>
      <xdr:colOff>476250</xdr:colOff>
      <xdr:row>132</xdr:row>
      <xdr:rowOff>8659</xdr:rowOff>
    </xdr:from>
    <xdr:ext cx="1035896" cy="1039091"/>
    <xdr:pic>
      <xdr:nvPicPr>
        <xdr:cNvPr id="21" name="รูปภาพ 3">
          <a:extLst>
            <a:ext uri="{FF2B5EF4-FFF2-40B4-BE49-F238E27FC236}">
              <a16:creationId xmlns:a16="http://schemas.microsoft.com/office/drawing/2014/main" id="{EF01534C-067A-4115-8F3B-C2B1EC51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59"/>
          <a:ext cx="1035896" cy="1039091"/>
        </a:xfrm>
        <a:prstGeom prst="rect">
          <a:avLst/>
        </a:prstGeom>
      </xdr:spPr>
    </xdr:pic>
    <xdr:clientData/>
  </xdr:oneCellAnchor>
  <xdr:twoCellAnchor>
    <xdr:from>
      <xdr:col>0</xdr:col>
      <xdr:colOff>396008</xdr:colOff>
      <xdr:row>165</xdr:row>
      <xdr:rowOff>1094336</xdr:rowOff>
    </xdr:from>
    <xdr:to>
      <xdr:col>12</xdr:col>
      <xdr:colOff>335741</xdr:colOff>
      <xdr:row>168</xdr:row>
      <xdr:rowOff>103910</xdr:rowOff>
    </xdr:to>
    <xdr:sp macro="" textlink="">
      <xdr:nvSpPr>
        <xdr:cNvPr id="22" name="สี่เหลี่ยมผืนผ้า 4">
          <a:extLst>
            <a:ext uri="{FF2B5EF4-FFF2-40B4-BE49-F238E27FC236}">
              <a16:creationId xmlns:a16="http://schemas.microsoft.com/office/drawing/2014/main" id="{1019D357-81E5-4A2F-B792-6754A07D4883}"/>
            </a:ext>
          </a:extLst>
        </xdr:cNvPr>
        <xdr:cNvSpPr/>
      </xdr:nvSpPr>
      <xdr:spPr>
        <a:xfrm>
          <a:off x="396008" y="1094336"/>
          <a:ext cx="5588058" cy="752649"/>
        </a:xfrm>
        <a:prstGeom prst="rect">
          <a:avLst/>
        </a:prstGeom>
        <a:noFill/>
        <a:ln w="19050">
          <a:solidFill>
            <a:sysClr val="windowText" lastClr="00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แบบบันทึกผลการพัฒนาคุณภาพผู้เรียน</a:t>
          </a:r>
        </a:p>
        <a:p>
          <a:pPr algn="ctr"/>
          <a:r>
            <a:rPr lang="th-TH" sz="1800" b="1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หลักสูตรแกนกลางการศึกษาขั้นพื้นฐาน</a:t>
          </a:r>
          <a:r>
            <a:rPr lang="th-TH" sz="1800" b="1" baseline="0">
              <a:solidFill>
                <a:schemeClr val="tx1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พุทธศักราช 2551</a:t>
          </a:r>
          <a:endParaRPr lang="en-US" sz="1800" b="1">
            <a:solidFill>
              <a:schemeClr val="tx1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oneCellAnchor>
    <xdr:from>
      <xdr:col>5</xdr:col>
      <xdr:colOff>476250</xdr:colOff>
      <xdr:row>165</xdr:row>
      <xdr:rowOff>8659</xdr:rowOff>
    </xdr:from>
    <xdr:ext cx="1035896" cy="1039091"/>
    <xdr:pic>
      <xdr:nvPicPr>
        <xdr:cNvPr id="23" name="รูปภาพ 3">
          <a:extLst>
            <a:ext uri="{FF2B5EF4-FFF2-40B4-BE49-F238E27FC236}">
              <a16:creationId xmlns:a16="http://schemas.microsoft.com/office/drawing/2014/main" id="{3AC3F099-B71C-4A37-9A9F-DE7A3356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59"/>
          <a:ext cx="1035896" cy="10390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123824</xdr:rowOff>
    </xdr:from>
    <xdr:to>
      <xdr:col>8</xdr:col>
      <xdr:colOff>476250</xdr:colOff>
      <xdr:row>20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75221F-D2F8-F7EA-27BC-04F5558589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447675</xdr:colOff>
      <xdr:row>1</xdr:row>
      <xdr:rowOff>133350</xdr:rowOff>
    </xdr:from>
    <xdr:to>
      <xdr:col>19</xdr:col>
      <xdr:colOff>47625</xdr:colOff>
      <xdr:row>19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D75E85-0966-4B3E-AFB1-602DA9C8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314324</xdr:colOff>
      <xdr:row>22</xdr:row>
      <xdr:rowOff>76200</xdr:rowOff>
    </xdr:from>
    <xdr:to>
      <xdr:col>14</xdr:col>
      <xdr:colOff>76199</xdr:colOff>
      <xdr:row>40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D7A1A0-44E5-4AD2-BA92-E6877F23E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0.92826</cdr:x>
      <cdr:y>0.26943</cdr:y>
    </cdr:from>
    <cdr:to>
      <cdr:x>1</cdr:x>
      <cdr:y>0.34974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D42CB05-A9CD-7811-8B72-0A28D8966C26}"/>
            </a:ext>
          </a:extLst>
        </cdr:cNvPr>
        <cdr:cNvSpPr txBox="1"/>
      </cdr:nvSpPr>
      <cdr:spPr>
        <a:xfrm xmlns:a="http://schemas.openxmlformats.org/drawingml/2006/main">
          <a:off x="6038849" y="990600"/>
          <a:ext cx="46672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600" b="1" u="sng" kern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ข้อที่</a:t>
          </a:r>
          <a:endParaRPr lang="en-US" sz="1600" b="1" u="sng" kern="12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813A5-48A7-4D62-A6A2-A25DF21B1A15}">
  <sheetPr>
    <tabColor rgb="FFFFC000"/>
  </sheetPr>
  <dimension ref="A1:G64"/>
  <sheetViews>
    <sheetView view="pageBreakPreview" topLeftCell="D1" zoomScaleNormal="100" zoomScaleSheetLayoutView="100" workbookViewId="0">
      <selection activeCell="I29" sqref="I29"/>
    </sheetView>
  </sheetViews>
  <sheetFormatPr defaultColWidth="8.8984375" defaultRowHeight="24"/>
  <cols>
    <col min="1" max="1" width="28.59765625" style="21" hidden="1" customWidth="1"/>
    <col min="2" max="2" width="19.59765625" style="27" hidden="1" customWidth="1"/>
    <col min="3" max="3" width="12.3984375" style="27" hidden="1" customWidth="1"/>
    <col min="4" max="4" width="9.8984375" style="21" customWidth="1"/>
    <col min="5" max="5" width="27.59765625" style="21" bestFit="1" customWidth="1"/>
    <col min="6" max="6" width="27.8984375" style="21" bestFit="1" customWidth="1"/>
    <col min="7" max="7" width="26" style="247" customWidth="1"/>
    <col min="8" max="16384" width="8.8984375" style="21"/>
  </cols>
  <sheetData>
    <row r="1" spans="1:7" s="11" customFormat="1" ht="27" customHeight="1">
      <c r="A1" s="237" t="s">
        <v>136</v>
      </c>
      <c r="B1" s="238" t="s">
        <v>1</v>
      </c>
      <c r="C1" s="238" t="s">
        <v>135</v>
      </c>
      <c r="D1" s="239" t="s">
        <v>196</v>
      </c>
      <c r="E1" s="239" t="s">
        <v>134</v>
      </c>
      <c r="F1" s="239" t="s">
        <v>133</v>
      </c>
      <c r="G1" s="240" t="s">
        <v>132</v>
      </c>
    </row>
    <row r="2" spans="1:7" s="243" customFormat="1" ht="21" customHeight="1">
      <c r="A2" s="241" t="s">
        <v>68</v>
      </c>
      <c r="B2" s="241">
        <v>2566</v>
      </c>
      <c r="C2" s="241">
        <v>1</v>
      </c>
      <c r="D2" s="242">
        <v>1</v>
      </c>
      <c r="E2" s="43" t="s">
        <v>104</v>
      </c>
      <c r="F2" s="43" t="s">
        <v>106</v>
      </c>
      <c r="G2" s="273" t="s">
        <v>200</v>
      </c>
    </row>
    <row r="3" spans="1:7" s="243" customFormat="1" ht="21" customHeight="1">
      <c r="A3" s="241" t="s">
        <v>69</v>
      </c>
      <c r="B3" s="241">
        <v>2567</v>
      </c>
      <c r="C3" s="241">
        <v>2</v>
      </c>
      <c r="D3" s="242">
        <v>2</v>
      </c>
      <c r="E3" s="43" t="s">
        <v>107</v>
      </c>
      <c r="F3" s="43" t="s">
        <v>125</v>
      </c>
      <c r="G3" s="274"/>
    </row>
    <row r="4" spans="1:7" s="243" customFormat="1" ht="21" customHeight="1">
      <c r="A4" s="241" t="s">
        <v>70</v>
      </c>
      <c r="B4" s="241">
        <v>2568</v>
      </c>
      <c r="C4" s="241"/>
      <c r="D4" s="242">
        <v>3</v>
      </c>
      <c r="E4" s="43" t="s">
        <v>128</v>
      </c>
      <c r="F4" s="79" t="s">
        <v>164</v>
      </c>
      <c r="G4" s="274"/>
    </row>
    <row r="5" spans="1:7" s="243" customFormat="1" ht="21" customHeight="1">
      <c r="A5" s="241" t="s">
        <v>71</v>
      </c>
      <c r="B5" s="241">
        <v>2569</v>
      </c>
      <c r="C5" s="241"/>
      <c r="D5" s="242">
        <v>4</v>
      </c>
      <c r="E5" s="43" t="s">
        <v>100</v>
      </c>
      <c r="F5" s="43" t="s">
        <v>96</v>
      </c>
      <c r="G5" s="274"/>
    </row>
    <row r="6" spans="1:7" s="243" customFormat="1" ht="21" customHeight="1">
      <c r="A6" s="241" t="s">
        <v>129</v>
      </c>
      <c r="B6" s="241">
        <v>2570</v>
      </c>
      <c r="C6" s="241"/>
      <c r="D6" s="241">
        <v>5</v>
      </c>
      <c r="E6" s="43" t="s">
        <v>101</v>
      </c>
      <c r="F6" s="80"/>
      <c r="G6" s="274"/>
    </row>
    <row r="7" spans="1:7" s="243" customFormat="1" ht="21" customHeight="1">
      <c r="A7" s="241" t="s">
        <v>72</v>
      </c>
      <c r="B7" s="241">
        <v>2571</v>
      </c>
      <c r="C7" s="241"/>
      <c r="D7" s="241">
        <v>6</v>
      </c>
      <c r="E7" s="43" t="s">
        <v>98</v>
      </c>
      <c r="F7" s="79" t="s">
        <v>165</v>
      </c>
      <c r="G7" s="274"/>
    </row>
    <row r="8" spans="1:7" s="243" customFormat="1" ht="21" customHeight="1">
      <c r="A8" s="241" t="s">
        <v>73</v>
      </c>
      <c r="B8" s="241">
        <v>2572</v>
      </c>
      <c r="C8" s="241"/>
      <c r="D8" s="241">
        <v>7</v>
      </c>
      <c r="E8" s="43" t="s">
        <v>117</v>
      </c>
      <c r="F8" s="43" t="s">
        <v>116</v>
      </c>
      <c r="G8" s="274"/>
    </row>
    <row r="9" spans="1:7" s="243" customFormat="1" ht="21" customHeight="1">
      <c r="A9" s="241" t="s">
        <v>74</v>
      </c>
      <c r="B9" s="241">
        <v>2573</v>
      </c>
      <c r="C9" s="241"/>
      <c r="D9" s="241">
        <v>8</v>
      </c>
      <c r="E9" s="43" t="s">
        <v>119</v>
      </c>
      <c r="F9" s="43" t="s">
        <v>118</v>
      </c>
      <c r="G9" s="274"/>
    </row>
    <row r="10" spans="1:7" s="243" customFormat="1" ht="21" customHeight="1">
      <c r="A10" s="241" t="s">
        <v>75</v>
      </c>
      <c r="B10" s="241">
        <v>2574</v>
      </c>
      <c r="C10" s="241"/>
      <c r="D10" s="241">
        <v>9</v>
      </c>
      <c r="E10" s="43" t="s">
        <v>99</v>
      </c>
      <c r="F10" s="43"/>
      <c r="G10" s="274"/>
    </row>
    <row r="11" spans="1:7" s="243" customFormat="1" ht="21" customHeight="1">
      <c r="A11" s="241"/>
      <c r="B11" s="241">
        <v>2575</v>
      </c>
      <c r="C11" s="241"/>
      <c r="D11" s="241">
        <v>10</v>
      </c>
      <c r="E11" s="43" t="s">
        <v>159</v>
      </c>
      <c r="F11" s="43" t="s">
        <v>120</v>
      </c>
      <c r="G11" s="275"/>
    </row>
    <row r="12" spans="1:7" s="243" customFormat="1" ht="21" customHeight="1">
      <c r="A12" s="241"/>
      <c r="B12" s="241">
        <v>2576</v>
      </c>
      <c r="C12" s="241"/>
      <c r="D12" s="241">
        <v>11</v>
      </c>
      <c r="E12" s="43" t="s">
        <v>105</v>
      </c>
      <c r="F12" s="80"/>
      <c r="G12" s="276" t="s">
        <v>197</v>
      </c>
    </row>
    <row r="13" spans="1:7" s="243" customFormat="1" ht="21" customHeight="1">
      <c r="A13" s="241"/>
      <c r="B13" s="241">
        <v>2577</v>
      </c>
      <c r="C13" s="241"/>
      <c r="D13" s="241">
        <v>12</v>
      </c>
      <c r="E13" s="43" t="s">
        <v>115</v>
      </c>
      <c r="F13" s="43" t="s">
        <v>114</v>
      </c>
      <c r="G13" s="277"/>
    </row>
    <row r="14" spans="1:7" s="243" customFormat="1" ht="21" customHeight="1">
      <c r="A14" s="241"/>
      <c r="B14" s="241">
        <v>2578</v>
      </c>
      <c r="C14" s="241"/>
      <c r="D14" s="241">
        <v>13</v>
      </c>
      <c r="E14" s="63" t="s">
        <v>94</v>
      </c>
      <c r="F14" s="43" t="s">
        <v>167</v>
      </c>
      <c r="G14" s="277"/>
    </row>
    <row r="15" spans="1:7" s="243" customFormat="1" ht="21" customHeight="1">
      <c r="A15" s="241"/>
      <c r="B15" s="241">
        <v>2579</v>
      </c>
      <c r="C15" s="241"/>
      <c r="D15" s="241">
        <v>14</v>
      </c>
      <c r="E15" s="43" t="s">
        <v>162</v>
      </c>
      <c r="F15" s="80"/>
      <c r="G15" s="277"/>
    </row>
    <row r="16" spans="1:7" s="243" customFormat="1" ht="21" customHeight="1">
      <c r="A16" s="244"/>
      <c r="B16" s="241">
        <v>2580</v>
      </c>
      <c r="C16" s="244"/>
      <c r="D16" s="241">
        <v>15</v>
      </c>
      <c r="E16" s="43" t="s">
        <v>113</v>
      </c>
      <c r="F16" s="63" t="s">
        <v>112</v>
      </c>
      <c r="G16" s="277"/>
    </row>
    <row r="17" spans="1:7" s="243" customFormat="1" ht="21" customHeight="1">
      <c r="A17" s="238" t="s">
        <v>111</v>
      </c>
      <c r="B17" s="238" t="s">
        <v>110</v>
      </c>
      <c r="C17" s="238" t="s">
        <v>5</v>
      </c>
      <c r="D17" s="241">
        <v>16</v>
      </c>
      <c r="E17" s="43" t="s">
        <v>158</v>
      </c>
      <c r="F17" s="43" t="s">
        <v>163</v>
      </c>
      <c r="G17" s="277"/>
    </row>
    <row r="18" spans="1:7" s="243" customFormat="1" ht="21" customHeight="1">
      <c r="A18" s="241" t="s">
        <v>152</v>
      </c>
      <c r="B18" s="241">
        <v>1</v>
      </c>
      <c r="C18" s="245">
        <v>1</v>
      </c>
      <c r="D18" s="241">
        <v>17</v>
      </c>
      <c r="E18" s="43" t="s">
        <v>121</v>
      </c>
      <c r="F18" s="79" t="s">
        <v>166</v>
      </c>
      <c r="G18" s="277"/>
    </row>
    <row r="19" spans="1:7" s="243" customFormat="1" ht="21" customHeight="1">
      <c r="A19" s="241" t="s">
        <v>153</v>
      </c>
      <c r="B19" s="241">
        <v>2</v>
      </c>
      <c r="C19" s="245">
        <v>2</v>
      </c>
      <c r="D19" s="241">
        <v>18</v>
      </c>
      <c r="E19" s="43" t="s">
        <v>103</v>
      </c>
      <c r="F19" s="80"/>
      <c r="G19" s="277"/>
    </row>
    <row r="20" spans="1:7" s="243" customFormat="1" ht="21" customHeight="1" thickBot="1">
      <c r="A20" s="241" t="s">
        <v>154</v>
      </c>
      <c r="B20" s="241">
        <v>3</v>
      </c>
      <c r="C20" s="245">
        <v>3</v>
      </c>
      <c r="D20" s="241">
        <v>19</v>
      </c>
      <c r="E20" s="43" t="s">
        <v>161</v>
      </c>
      <c r="F20" s="43" t="s">
        <v>126</v>
      </c>
      <c r="G20" s="277"/>
    </row>
    <row r="21" spans="1:7" s="243" customFormat="1" ht="21" customHeight="1">
      <c r="A21" s="241" t="s">
        <v>155</v>
      </c>
      <c r="B21" s="241">
        <v>4</v>
      </c>
      <c r="C21" s="245">
        <v>4</v>
      </c>
      <c r="D21" s="241">
        <v>20</v>
      </c>
      <c r="E21" s="43" t="s">
        <v>160</v>
      </c>
      <c r="F21" s="265" t="s">
        <v>130</v>
      </c>
      <c r="G21" s="278" t="s">
        <v>199</v>
      </c>
    </row>
    <row r="22" spans="1:7" s="243" customFormat="1" ht="21" customHeight="1">
      <c r="A22" s="241" t="s">
        <v>156</v>
      </c>
      <c r="B22" s="241">
        <v>5</v>
      </c>
      <c r="C22" s="245">
        <v>5</v>
      </c>
      <c r="D22" s="241">
        <v>21</v>
      </c>
      <c r="E22" s="43" t="s">
        <v>131</v>
      </c>
      <c r="F22" s="266" t="s">
        <v>109</v>
      </c>
      <c r="G22" s="279"/>
    </row>
    <row r="23" spans="1:7" s="243" customFormat="1" ht="21" customHeight="1">
      <c r="A23" s="241" t="s">
        <v>157</v>
      </c>
      <c r="B23" s="241">
        <v>6</v>
      </c>
      <c r="C23" s="245">
        <v>6</v>
      </c>
      <c r="D23" s="241">
        <v>22</v>
      </c>
      <c r="E23" s="43" t="s">
        <v>127</v>
      </c>
      <c r="F23" s="267" t="s">
        <v>168</v>
      </c>
      <c r="G23" s="279"/>
    </row>
    <row r="24" spans="1:7" s="243" customFormat="1" ht="21" customHeight="1">
      <c r="A24" s="241"/>
      <c r="B24" s="241">
        <v>7</v>
      </c>
      <c r="C24" s="245">
        <v>7</v>
      </c>
      <c r="D24" s="241">
        <v>23</v>
      </c>
      <c r="E24" s="43" t="s">
        <v>102</v>
      </c>
      <c r="F24" s="268"/>
      <c r="G24" s="279"/>
    </row>
    <row r="25" spans="1:7" s="243" customFormat="1" ht="21" customHeight="1">
      <c r="A25" s="241"/>
      <c r="B25" s="241"/>
      <c r="C25" s="245">
        <v>8</v>
      </c>
      <c r="D25" s="241">
        <v>24</v>
      </c>
      <c r="E25" s="43" t="s">
        <v>108</v>
      </c>
      <c r="F25" s="268"/>
      <c r="G25" s="270" t="s">
        <v>198</v>
      </c>
    </row>
    <row r="26" spans="1:7" s="243" customFormat="1" ht="21" customHeight="1">
      <c r="A26" s="241"/>
      <c r="B26" s="241"/>
      <c r="C26" s="245"/>
      <c r="D26" s="241">
        <v>25</v>
      </c>
      <c r="E26" s="43" t="s">
        <v>97</v>
      </c>
      <c r="F26" s="265" t="s">
        <v>122</v>
      </c>
      <c r="G26" s="271"/>
    </row>
    <row r="27" spans="1:7" s="243" customFormat="1" ht="21" customHeight="1">
      <c r="A27" s="241"/>
      <c r="B27" s="241"/>
      <c r="C27" s="245"/>
      <c r="D27" s="241">
        <v>26</v>
      </c>
      <c r="E27" s="43" t="s">
        <v>123</v>
      </c>
      <c r="F27" s="266" t="s">
        <v>95</v>
      </c>
      <c r="G27" s="271"/>
    </row>
    <row r="28" spans="1:7" s="243" customFormat="1" ht="21" customHeight="1">
      <c r="A28" s="241"/>
      <c r="B28" s="241"/>
      <c r="C28" s="245"/>
      <c r="D28" s="241">
        <v>27</v>
      </c>
      <c r="E28" s="63" t="s">
        <v>124</v>
      </c>
      <c r="F28" s="266" t="s">
        <v>169</v>
      </c>
      <c r="G28" s="271"/>
    </row>
    <row r="29" spans="1:7" s="243" customFormat="1" ht="21" customHeight="1">
      <c r="A29" s="241"/>
      <c r="B29" s="241"/>
      <c r="C29" s="245"/>
      <c r="D29" s="241">
        <v>28</v>
      </c>
      <c r="E29" s="63" t="s">
        <v>170</v>
      </c>
      <c r="F29" s="269"/>
      <c r="G29" s="271"/>
    </row>
    <row r="30" spans="1:7" s="243" customFormat="1" ht="21" customHeight="1" thickBot="1">
      <c r="A30" s="241"/>
      <c r="B30" s="241"/>
      <c r="C30" s="245"/>
      <c r="D30" s="241">
        <v>29</v>
      </c>
      <c r="E30" s="80"/>
      <c r="F30" s="268"/>
      <c r="G30" s="272"/>
    </row>
    <row r="31" spans="1:7" s="243" customFormat="1">
      <c r="B31" s="244"/>
      <c r="C31" s="244"/>
      <c r="E31" s="35"/>
      <c r="F31" s="35"/>
      <c r="G31" s="246"/>
    </row>
    <row r="32" spans="1:7" s="243" customFormat="1">
      <c r="B32" s="244"/>
      <c r="C32" s="244"/>
      <c r="E32" s="35"/>
      <c r="F32" s="35"/>
      <c r="G32" s="246"/>
    </row>
    <row r="33" spans="2:7" s="243" customFormat="1">
      <c r="B33" s="244"/>
      <c r="C33" s="244"/>
      <c r="E33" s="35"/>
      <c r="F33" s="35"/>
      <c r="G33" s="246"/>
    </row>
    <row r="34" spans="2:7" s="243" customFormat="1">
      <c r="B34" s="244"/>
      <c r="C34" s="244"/>
      <c r="E34" s="35"/>
      <c r="F34" s="35"/>
      <c r="G34" s="246"/>
    </row>
    <row r="64" spans="4:4">
      <c r="D64" s="29"/>
    </row>
  </sheetData>
  <sheetProtection algorithmName="SHA-512" hashValue="frHCPoO6oCO73oVgXmN9ULoLhbEjsbNWGeUiuBJxppJhFCsNBKpzfzhZ1fz3UM48fVbhfgPioLuIw0RROjyIjA==" saltValue="Uvu/Q07J4E6Fw3ioNY+t/w==" spinCount="100000" sheet="1" objects="1" scenarios="1"/>
  <mergeCells count="4">
    <mergeCell ref="G25:G30"/>
    <mergeCell ref="G2:G11"/>
    <mergeCell ref="G12:G20"/>
    <mergeCell ref="G21:G24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C00000"/>
  </sheetPr>
  <dimension ref="A1:F282"/>
  <sheetViews>
    <sheetView view="pageBreakPreview" zoomScale="110" zoomScaleNormal="100" zoomScaleSheetLayoutView="110" workbookViewId="0">
      <selection activeCell="G130" sqref="G130"/>
    </sheetView>
  </sheetViews>
  <sheetFormatPr defaultColWidth="8.69921875" defaultRowHeight="24"/>
  <cols>
    <col min="1" max="1" width="5.8984375" style="28" bestFit="1" customWidth="1"/>
    <col min="2" max="2" width="12.69921875" style="27" bestFit="1" customWidth="1"/>
    <col min="3" max="3" width="9.09765625" style="29" customWidth="1"/>
    <col min="4" max="4" width="27.09765625" style="29" customWidth="1"/>
    <col min="5" max="5" width="38.3984375" style="29" customWidth="1"/>
    <col min="6" max="6" width="14" style="28" customWidth="1"/>
    <col min="7" max="7" width="26.8984375" style="28" customWidth="1"/>
    <col min="8" max="16384" width="8.69921875" style="28"/>
  </cols>
  <sheetData>
    <row r="1" spans="1:6">
      <c r="A1" s="281" t="s">
        <v>88</v>
      </c>
      <c r="B1" s="282"/>
      <c r="C1" s="282"/>
      <c r="D1" s="282"/>
      <c r="E1" s="283"/>
      <c r="F1" s="33"/>
    </row>
    <row r="2" spans="1:6">
      <c r="A2" s="110" t="s">
        <v>29</v>
      </c>
      <c r="B2" s="110" t="s">
        <v>30</v>
      </c>
      <c r="C2" s="280" t="s">
        <v>31</v>
      </c>
      <c r="D2" s="280"/>
      <c r="E2" s="280"/>
      <c r="F2" s="34"/>
    </row>
    <row r="3" spans="1:6" ht="17.399999999999999" customHeight="1">
      <c r="A3" s="26">
        <v>1</v>
      </c>
      <c r="B3" s="155"/>
      <c r="C3" s="156"/>
      <c r="D3" s="157"/>
      <c r="E3" s="158"/>
    </row>
    <row r="4" spans="1:6" ht="17.399999999999999" customHeight="1">
      <c r="A4" s="26">
        <v>2</v>
      </c>
      <c r="B4" s="155"/>
      <c r="C4" s="156"/>
      <c r="D4" s="157"/>
      <c r="E4" s="158"/>
    </row>
    <row r="5" spans="1:6" ht="17.399999999999999" customHeight="1">
      <c r="A5" s="26">
        <v>3</v>
      </c>
      <c r="B5" s="155"/>
      <c r="C5" s="159"/>
      <c r="D5" s="160"/>
      <c r="E5" s="161"/>
    </row>
    <row r="6" spans="1:6" ht="17.399999999999999" customHeight="1">
      <c r="A6" s="26">
        <v>4</v>
      </c>
      <c r="B6" s="155"/>
      <c r="C6" s="159"/>
      <c r="D6" s="160"/>
      <c r="E6" s="161"/>
    </row>
    <row r="7" spans="1:6" ht="17.399999999999999" customHeight="1">
      <c r="A7" s="26">
        <v>5</v>
      </c>
      <c r="B7" s="155"/>
      <c r="C7" s="159"/>
      <c r="D7" s="160"/>
      <c r="E7" s="161"/>
    </row>
    <row r="8" spans="1:6" ht="17.399999999999999" customHeight="1">
      <c r="A8" s="26">
        <v>6</v>
      </c>
      <c r="B8" s="155"/>
      <c r="C8" s="159"/>
      <c r="D8" s="160"/>
      <c r="E8" s="161"/>
    </row>
    <row r="9" spans="1:6" ht="17.399999999999999" customHeight="1">
      <c r="A9" s="26">
        <v>7</v>
      </c>
      <c r="B9" s="155"/>
      <c r="C9" s="159"/>
      <c r="D9" s="160"/>
      <c r="E9" s="161"/>
    </row>
    <row r="10" spans="1:6" ht="17.399999999999999" customHeight="1">
      <c r="A10" s="26">
        <v>8</v>
      </c>
      <c r="B10" s="155"/>
      <c r="C10" s="159"/>
      <c r="D10" s="160"/>
      <c r="E10" s="161"/>
    </row>
    <row r="11" spans="1:6" ht="17.399999999999999" customHeight="1">
      <c r="A11" s="26">
        <v>9</v>
      </c>
      <c r="B11" s="155"/>
      <c r="C11" s="159"/>
      <c r="D11" s="160"/>
      <c r="E11" s="161"/>
    </row>
    <row r="12" spans="1:6" ht="17.399999999999999" customHeight="1">
      <c r="A12" s="26">
        <v>10</v>
      </c>
      <c r="B12" s="155"/>
      <c r="C12" s="156"/>
      <c r="D12" s="157"/>
      <c r="E12" s="158"/>
    </row>
    <row r="13" spans="1:6" ht="17.399999999999999" customHeight="1">
      <c r="A13" s="26">
        <v>11</v>
      </c>
      <c r="B13" s="155"/>
      <c r="C13" s="156"/>
      <c r="D13" s="157"/>
      <c r="E13" s="158"/>
    </row>
    <row r="14" spans="1:6" ht="17.399999999999999" customHeight="1">
      <c r="A14" s="26">
        <v>12</v>
      </c>
      <c r="B14" s="155"/>
      <c r="C14" s="156"/>
      <c r="D14" s="157"/>
      <c r="E14" s="158"/>
    </row>
    <row r="15" spans="1:6" ht="17.399999999999999" customHeight="1">
      <c r="A15" s="26">
        <v>13</v>
      </c>
      <c r="B15" s="155"/>
      <c r="C15" s="156"/>
      <c r="D15" s="157"/>
      <c r="E15" s="158"/>
    </row>
    <row r="16" spans="1:6" ht="17.399999999999999" customHeight="1">
      <c r="A16" s="26">
        <v>14</v>
      </c>
      <c r="B16" s="155"/>
      <c r="C16" s="156"/>
      <c r="D16" s="157"/>
      <c r="E16" s="158"/>
    </row>
    <row r="17" spans="1:5" ht="17.399999999999999" customHeight="1">
      <c r="A17" s="26">
        <v>15</v>
      </c>
      <c r="B17" s="155"/>
      <c r="C17" s="156"/>
      <c r="D17" s="157"/>
      <c r="E17" s="158"/>
    </row>
    <row r="18" spans="1:5" ht="17.399999999999999" customHeight="1">
      <c r="A18" s="26">
        <v>16</v>
      </c>
      <c r="B18" s="155"/>
      <c r="C18" s="159"/>
      <c r="D18" s="160"/>
      <c r="E18" s="161"/>
    </row>
    <row r="19" spans="1:5" ht="17.399999999999999" customHeight="1">
      <c r="A19" s="26">
        <v>17</v>
      </c>
      <c r="B19" s="155"/>
      <c r="C19" s="159"/>
      <c r="D19" s="160"/>
      <c r="E19" s="161"/>
    </row>
    <row r="20" spans="1:5" ht="17.399999999999999" customHeight="1">
      <c r="A20" s="26">
        <v>18</v>
      </c>
      <c r="B20" s="155"/>
      <c r="C20" s="159"/>
      <c r="D20" s="160"/>
      <c r="E20" s="161"/>
    </row>
    <row r="21" spans="1:5" ht="17.399999999999999" customHeight="1">
      <c r="A21" s="26">
        <v>19</v>
      </c>
      <c r="B21" s="155"/>
      <c r="C21" s="159"/>
      <c r="D21" s="160"/>
      <c r="E21" s="161"/>
    </row>
    <row r="22" spans="1:5" ht="17.399999999999999" customHeight="1">
      <c r="A22" s="26">
        <v>20</v>
      </c>
      <c r="B22" s="155"/>
      <c r="C22" s="159"/>
      <c r="D22" s="160"/>
      <c r="E22" s="161"/>
    </row>
    <row r="23" spans="1:5" ht="17.399999999999999" customHeight="1">
      <c r="A23" s="26">
        <v>21</v>
      </c>
      <c r="B23" s="155"/>
      <c r="C23" s="156"/>
      <c r="D23" s="157"/>
      <c r="E23" s="158"/>
    </row>
    <row r="24" spans="1:5" ht="17.399999999999999" customHeight="1">
      <c r="A24" s="26">
        <v>22</v>
      </c>
      <c r="B24" s="155"/>
      <c r="C24" s="159"/>
      <c r="D24" s="160"/>
      <c r="E24" s="161"/>
    </row>
    <row r="25" spans="1:5" ht="17.399999999999999" customHeight="1">
      <c r="A25" s="26">
        <v>23</v>
      </c>
      <c r="B25" s="155"/>
      <c r="C25" s="159"/>
      <c r="D25" s="160"/>
      <c r="E25" s="161"/>
    </row>
    <row r="26" spans="1:5" ht="17.399999999999999" customHeight="1">
      <c r="A26" s="26">
        <v>24</v>
      </c>
      <c r="B26" s="155"/>
      <c r="C26" s="156"/>
      <c r="D26" s="157"/>
      <c r="E26" s="158"/>
    </row>
    <row r="27" spans="1:5" ht="17.399999999999999" customHeight="1">
      <c r="A27" s="26">
        <v>25</v>
      </c>
      <c r="B27" s="155"/>
      <c r="C27" s="159"/>
      <c r="D27" s="160"/>
      <c r="E27" s="161"/>
    </row>
    <row r="28" spans="1:5" ht="17.399999999999999" customHeight="1">
      <c r="A28" s="26">
        <v>26</v>
      </c>
      <c r="B28" s="162"/>
      <c r="C28" s="163"/>
      <c r="D28" s="164"/>
      <c r="E28" s="165"/>
    </row>
    <row r="29" spans="1:5" ht="17.399999999999999" customHeight="1">
      <c r="A29" s="26">
        <v>27</v>
      </c>
      <c r="B29" s="162"/>
      <c r="C29" s="163"/>
      <c r="D29" s="164"/>
      <c r="E29" s="165"/>
    </row>
    <row r="30" spans="1:5" ht="17.399999999999999" customHeight="1">
      <c r="A30" s="26">
        <v>28</v>
      </c>
      <c r="B30" s="155"/>
      <c r="C30" s="163"/>
      <c r="D30" s="157"/>
      <c r="E30" s="158"/>
    </row>
    <row r="31" spans="1:5" ht="17.399999999999999" customHeight="1">
      <c r="A31" s="26">
        <v>29</v>
      </c>
      <c r="B31" s="155"/>
      <c r="C31" s="163"/>
      <c r="D31" s="157"/>
      <c r="E31" s="158"/>
    </row>
    <row r="32" spans="1:5" ht="17.399999999999999" customHeight="1">
      <c r="A32" s="26">
        <v>30</v>
      </c>
      <c r="B32" s="166"/>
      <c r="C32" s="167"/>
      <c r="D32" s="168"/>
      <c r="E32" s="169"/>
    </row>
    <row r="33" spans="1:6" ht="17.399999999999999" customHeight="1">
      <c r="A33" s="26">
        <v>31</v>
      </c>
      <c r="B33" s="170"/>
      <c r="C33" s="156"/>
      <c r="D33" s="171"/>
      <c r="E33" s="172"/>
    </row>
    <row r="34" spans="1:6" ht="17.399999999999999" customHeight="1">
      <c r="A34" s="26">
        <v>32</v>
      </c>
      <c r="B34" s="166"/>
      <c r="C34" s="167"/>
      <c r="D34" s="168"/>
      <c r="E34" s="169"/>
    </row>
    <row r="35" spans="1:6" ht="17.399999999999999" customHeight="1">
      <c r="A35" s="26">
        <v>33</v>
      </c>
      <c r="B35" s="170"/>
      <c r="C35" s="167"/>
      <c r="D35" s="173"/>
      <c r="E35" s="172"/>
    </row>
    <row r="36" spans="1:6" ht="17.399999999999999" customHeight="1">
      <c r="A36" s="26">
        <v>34</v>
      </c>
      <c r="B36" s="170"/>
      <c r="C36" s="156"/>
      <c r="D36" s="171"/>
      <c r="E36" s="172"/>
    </row>
    <row r="37" spans="1:6" ht="17.399999999999999" customHeight="1">
      <c r="A37" s="26">
        <v>35</v>
      </c>
      <c r="B37" s="170"/>
      <c r="C37" s="156"/>
      <c r="D37" s="171"/>
      <c r="E37" s="172"/>
    </row>
    <row r="38" spans="1:6" ht="17.399999999999999" customHeight="1">
      <c r="A38" s="26">
        <v>36</v>
      </c>
      <c r="B38" s="170"/>
      <c r="C38" s="156"/>
      <c r="D38" s="171"/>
      <c r="E38" s="172"/>
    </row>
    <row r="39" spans="1:6" ht="17.399999999999999" customHeight="1">
      <c r="A39" s="26">
        <v>37</v>
      </c>
      <c r="B39" s="170"/>
      <c r="C39" s="156"/>
      <c r="D39" s="171"/>
      <c r="E39" s="172"/>
    </row>
    <row r="40" spans="1:6" ht="17.399999999999999" customHeight="1">
      <c r="A40" s="26">
        <v>38</v>
      </c>
      <c r="B40" s="170"/>
      <c r="C40" s="156"/>
      <c r="D40" s="171"/>
      <c r="E40" s="172"/>
    </row>
    <row r="41" spans="1:6" ht="17.399999999999999" customHeight="1">
      <c r="A41" s="26">
        <v>39</v>
      </c>
      <c r="B41" s="170"/>
      <c r="C41" s="156"/>
      <c r="D41" s="171"/>
      <c r="E41" s="172"/>
    </row>
    <row r="42" spans="1:6" ht="17.399999999999999" customHeight="1">
      <c r="A42" s="26">
        <v>40</v>
      </c>
      <c r="B42" s="170"/>
      <c r="C42" s="156"/>
      <c r="D42" s="171"/>
      <c r="E42" s="172"/>
    </row>
    <row r="43" spans="1:6" ht="17.399999999999999" customHeight="1">
      <c r="A43" s="26">
        <v>41</v>
      </c>
      <c r="B43" s="170"/>
      <c r="C43" s="156"/>
      <c r="D43" s="171"/>
      <c r="E43" s="172"/>
    </row>
    <row r="44" spans="1:6" ht="17.399999999999999" customHeight="1">
      <c r="A44" s="26">
        <v>42</v>
      </c>
      <c r="B44" s="170"/>
      <c r="C44" s="156"/>
      <c r="D44" s="171"/>
      <c r="E44" s="172"/>
    </row>
    <row r="45" spans="1:6" ht="17.399999999999999" customHeight="1">
      <c r="A45" s="26">
        <v>43</v>
      </c>
      <c r="B45" s="170"/>
      <c r="C45" s="156"/>
      <c r="D45" s="171"/>
      <c r="E45" s="172"/>
      <c r="F45" s="32"/>
    </row>
    <row r="46" spans="1:6" ht="17.399999999999999" customHeight="1">
      <c r="A46" s="26">
        <v>44</v>
      </c>
      <c r="B46" s="170"/>
      <c r="C46" s="156"/>
      <c r="D46" s="171"/>
      <c r="E46" s="172"/>
    </row>
    <row r="47" spans="1:6" ht="17.399999999999999" customHeight="1">
      <c r="A47" s="26">
        <v>45</v>
      </c>
      <c r="B47" s="170"/>
      <c r="C47" s="156"/>
      <c r="D47" s="171"/>
      <c r="E47" s="172"/>
    </row>
    <row r="48" spans="1:6" ht="17.399999999999999" customHeight="1">
      <c r="A48" s="281" t="s">
        <v>89</v>
      </c>
      <c r="B48" s="282"/>
      <c r="C48" s="282"/>
      <c r="D48" s="282"/>
      <c r="E48" s="283"/>
    </row>
    <row r="49" spans="1:5" ht="17.399999999999999" customHeight="1">
      <c r="A49" s="110" t="s">
        <v>29</v>
      </c>
      <c r="B49" s="110" t="s">
        <v>30</v>
      </c>
      <c r="C49" s="280" t="s">
        <v>31</v>
      </c>
      <c r="D49" s="280"/>
      <c r="E49" s="280"/>
    </row>
    <row r="50" spans="1:5" ht="17.399999999999999" customHeight="1">
      <c r="A50" s="26">
        <v>1</v>
      </c>
      <c r="B50" s="91"/>
      <c r="C50" s="174"/>
      <c r="D50" s="175"/>
      <c r="E50" s="176"/>
    </row>
    <row r="51" spans="1:5" ht="17.399999999999999" customHeight="1">
      <c r="A51" s="26">
        <v>2</v>
      </c>
      <c r="B51" s="91"/>
      <c r="C51" s="174"/>
      <c r="D51" s="175"/>
      <c r="E51" s="176"/>
    </row>
    <row r="52" spans="1:5" ht="17.399999999999999" customHeight="1">
      <c r="A52" s="26">
        <v>3</v>
      </c>
      <c r="B52" s="91"/>
      <c r="C52" s="174"/>
      <c r="D52" s="175"/>
      <c r="E52" s="176"/>
    </row>
    <row r="53" spans="1:5" ht="17.399999999999999" customHeight="1">
      <c r="A53" s="26">
        <v>4</v>
      </c>
      <c r="B53" s="91"/>
      <c r="C53" s="174"/>
      <c r="D53" s="175"/>
      <c r="E53" s="176"/>
    </row>
    <row r="54" spans="1:5" ht="17.399999999999999" customHeight="1">
      <c r="A54" s="26">
        <v>5</v>
      </c>
      <c r="B54" s="91"/>
      <c r="C54" s="174"/>
      <c r="D54" s="175"/>
      <c r="E54" s="176"/>
    </row>
    <row r="55" spans="1:5" ht="17.399999999999999" customHeight="1">
      <c r="A55" s="26">
        <v>6</v>
      </c>
      <c r="B55" s="91"/>
      <c r="C55" s="174"/>
      <c r="D55" s="175"/>
      <c r="E55" s="176"/>
    </row>
    <row r="56" spans="1:5" ht="17.399999999999999" customHeight="1">
      <c r="A56" s="26">
        <v>7</v>
      </c>
      <c r="B56" s="91"/>
      <c r="C56" s="174"/>
      <c r="D56" s="175"/>
      <c r="E56" s="176"/>
    </row>
    <row r="57" spans="1:5" ht="17.399999999999999" customHeight="1">
      <c r="A57" s="26">
        <v>8</v>
      </c>
      <c r="B57" s="91"/>
      <c r="C57" s="174"/>
      <c r="D57" s="175"/>
      <c r="E57" s="176"/>
    </row>
    <row r="58" spans="1:5" ht="17.399999999999999" customHeight="1">
      <c r="A58" s="26">
        <v>9</v>
      </c>
      <c r="B58" s="91"/>
      <c r="C58" s="174"/>
      <c r="D58" s="175"/>
      <c r="E58" s="176"/>
    </row>
    <row r="59" spans="1:5" ht="17.399999999999999" customHeight="1">
      <c r="A59" s="26">
        <v>10</v>
      </c>
      <c r="B59" s="91"/>
      <c r="C59" s="174"/>
      <c r="D59" s="175"/>
      <c r="E59" s="176"/>
    </row>
    <row r="60" spans="1:5" ht="17.399999999999999" customHeight="1">
      <c r="A60" s="26">
        <v>11</v>
      </c>
      <c r="B60" s="91"/>
      <c r="C60" s="174"/>
      <c r="D60" s="175"/>
      <c r="E60" s="176"/>
    </row>
    <row r="61" spans="1:5" ht="17.399999999999999" customHeight="1">
      <c r="A61" s="26">
        <v>12</v>
      </c>
      <c r="B61" s="91"/>
      <c r="C61" s="174"/>
      <c r="D61" s="175"/>
      <c r="E61" s="176"/>
    </row>
    <row r="62" spans="1:5" ht="17.399999999999999" customHeight="1">
      <c r="A62" s="26">
        <v>13</v>
      </c>
      <c r="B62" s="91"/>
      <c r="C62" s="174"/>
      <c r="D62" s="175"/>
      <c r="E62" s="176"/>
    </row>
    <row r="63" spans="1:5" ht="17.399999999999999" customHeight="1">
      <c r="A63" s="26">
        <v>14</v>
      </c>
      <c r="B63" s="91"/>
      <c r="C63" s="174"/>
      <c r="D63" s="175"/>
      <c r="E63" s="176"/>
    </row>
    <row r="64" spans="1:5" ht="17.399999999999999" customHeight="1">
      <c r="A64" s="26">
        <v>15</v>
      </c>
      <c r="B64" s="91"/>
      <c r="C64" s="174"/>
      <c r="D64" s="175"/>
      <c r="E64" s="176"/>
    </row>
    <row r="65" spans="1:5" ht="17.399999999999999" customHeight="1">
      <c r="A65" s="26">
        <v>16</v>
      </c>
      <c r="B65" s="91"/>
      <c r="C65" s="174"/>
      <c r="D65" s="175"/>
      <c r="E65" s="176"/>
    </row>
    <row r="66" spans="1:5" ht="17.399999999999999" customHeight="1">
      <c r="A66" s="26">
        <v>17</v>
      </c>
      <c r="B66" s="91"/>
      <c r="C66" s="174"/>
      <c r="D66" s="175"/>
      <c r="E66" s="176"/>
    </row>
    <row r="67" spans="1:5" ht="17.399999999999999" customHeight="1">
      <c r="A67" s="26">
        <v>18</v>
      </c>
      <c r="B67" s="91"/>
      <c r="C67" s="174"/>
      <c r="D67" s="175"/>
      <c r="E67" s="176"/>
    </row>
    <row r="68" spans="1:5" ht="17.399999999999999" customHeight="1">
      <c r="A68" s="26">
        <v>19</v>
      </c>
      <c r="B68" s="91"/>
      <c r="C68" s="174"/>
      <c r="D68" s="175"/>
      <c r="E68" s="176"/>
    </row>
    <row r="69" spans="1:5" ht="17.399999999999999" customHeight="1">
      <c r="A69" s="26">
        <v>20</v>
      </c>
      <c r="B69" s="91"/>
      <c r="C69" s="174"/>
      <c r="D69" s="175"/>
      <c r="E69" s="176"/>
    </row>
    <row r="70" spans="1:5" ht="17.399999999999999" customHeight="1">
      <c r="A70" s="26">
        <v>21</v>
      </c>
      <c r="B70" s="91"/>
      <c r="C70" s="174"/>
      <c r="D70" s="175"/>
      <c r="E70" s="176"/>
    </row>
    <row r="71" spans="1:5" ht="17.399999999999999" customHeight="1">
      <c r="A71" s="26">
        <v>22</v>
      </c>
      <c r="B71" s="91"/>
      <c r="C71" s="174"/>
      <c r="D71" s="175"/>
      <c r="E71" s="176"/>
    </row>
    <row r="72" spans="1:5" ht="17.399999999999999" customHeight="1">
      <c r="A72" s="26">
        <v>23</v>
      </c>
      <c r="B72" s="91"/>
      <c r="C72" s="174"/>
      <c r="D72" s="175"/>
      <c r="E72" s="176"/>
    </row>
    <row r="73" spans="1:5" ht="17.399999999999999" customHeight="1">
      <c r="A73" s="26">
        <v>24</v>
      </c>
      <c r="B73" s="91"/>
      <c r="C73" s="174"/>
      <c r="D73" s="175"/>
      <c r="E73" s="176"/>
    </row>
    <row r="74" spans="1:5" ht="17.399999999999999" customHeight="1">
      <c r="A74" s="26">
        <v>25</v>
      </c>
      <c r="B74" s="91"/>
      <c r="C74" s="174"/>
      <c r="D74" s="175"/>
      <c r="E74" s="176"/>
    </row>
    <row r="75" spans="1:5" ht="17.399999999999999" customHeight="1">
      <c r="A75" s="26">
        <v>26</v>
      </c>
      <c r="B75" s="91"/>
      <c r="C75" s="174"/>
      <c r="D75" s="175"/>
      <c r="E75" s="176"/>
    </row>
    <row r="76" spans="1:5" ht="17.399999999999999" customHeight="1">
      <c r="A76" s="26">
        <v>27</v>
      </c>
      <c r="B76" s="91"/>
      <c r="C76" s="174"/>
      <c r="D76" s="175"/>
      <c r="E76" s="176"/>
    </row>
    <row r="77" spans="1:5" ht="17.399999999999999" customHeight="1">
      <c r="A77" s="26">
        <v>28</v>
      </c>
      <c r="B77" s="91"/>
      <c r="C77" s="174"/>
      <c r="D77" s="175"/>
      <c r="E77" s="176"/>
    </row>
    <row r="78" spans="1:5" ht="17.399999999999999" customHeight="1">
      <c r="A78" s="26">
        <v>29</v>
      </c>
      <c r="B78" s="91"/>
      <c r="C78" s="174"/>
      <c r="D78" s="175"/>
      <c r="E78" s="176"/>
    </row>
    <row r="79" spans="1:5" ht="17.399999999999999" customHeight="1">
      <c r="A79" s="26">
        <v>30</v>
      </c>
      <c r="B79" s="91"/>
      <c r="C79" s="174"/>
      <c r="D79" s="175"/>
      <c r="E79" s="176"/>
    </row>
    <row r="80" spans="1:5" ht="17.399999999999999" customHeight="1">
      <c r="A80" s="26">
        <v>31</v>
      </c>
      <c r="B80" s="177"/>
      <c r="C80" s="175"/>
      <c r="D80" s="175"/>
      <c r="E80" s="175"/>
    </row>
    <row r="81" spans="1:5" ht="17.399999999999999" customHeight="1">
      <c r="A81" s="26">
        <v>32</v>
      </c>
      <c r="B81" s="177"/>
      <c r="C81" s="175"/>
      <c r="D81" s="175"/>
      <c r="E81" s="175"/>
    </row>
    <row r="82" spans="1:5" ht="17.399999999999999" customHeight="1">
      <c r="A82" s="26">
        <v>33</v>
      </c>
      <c r="B82" s="177"/>
      <c r="C82" s="175"/>
      <c r="D82" s="175"/>
      <c r="E82" s="175"/>
    </row>
    <row r="83" spans="1:5" ht="17.399999999999999" customHeight="1">
      <c r="A83" s="26">
        <v>34</v>
      </c>
      <c r="B83" s="177"/>
      <c r="C83" s="175"/>
      <c r="D83" s="175"/>
      <c r="E83" s="175"/>
    </row>
    <row r="84" spans="1:5" ht="17.399999999999999" customHeight="1">
      <c r="A84" s="26">
        <v>35</v>
      </c>
      <c r="B84" s="177"/>
      <c r="C84" s="175"/>
      <c r="D84" s="175"/>
      <c r="E84" s="175"/>
    </row>
    <row r="85" spans="1:5" ht="17.399999999999999" customHeight="1">
      <c r="A85" s="26">
        <v>36</v>
      </c>
      <c r="B85" s="177"/>
      <c r="C85" s="175"/>
      <c r="D85" s="175"/>
      <c r="E85" s="175"/>
    </row>
    <row r="86" spans="1:5" ht="17.399999999999999" customHeight="1">
      <c r="A86" s="26">
        <v>37</v>
      </c>
      <c r="B86" s="177"/>
      <c r="C86" s="174"/>
      <c r="D86" s="175"/>
      <c r="E86" s="176"/>
    </row>
    <row r="87" spans="1:5" ht="17.399999999999999" customHeight="1">
      <c r="A87" s="26">
        <v>38</v>
      </c>
      <c r="B87" s="91"/>
      <c r="C87" s="174"/>
      <c r="D87" s="175"/>
      <c r="E87" s="176"/>
    </row>
    <row r="88" spans="1:5" ht="17.399999999999999" customHeight="1">
      <c r="A88" s="26">
        <v>39</v>
      </c>
      <c r="B88" s="166"/>
      <c r="C88" s="178"/>
      <c r="D88" s="171"/>
      <c r="E88" s="172"/>
    </row>
    <row r="89" spans="1:5" ht="17.399999999999999" customHeight="1">
      <c r="A89" s="26">
        <v>40</v>
      </c>
      <c r="B89" s="166"/>
      <c r="C89" s="178"/>
      <c r="D89" s="171"/>
      <c r="E89" s="172"/>
    </row>
    <row r="90" spans="1:5" ht="17.399999999999999" customHeight="1">
      <c r="A90" s="26">
        <v>41</v>
      </c>
      <c r="B90" s="91"/>
      <c r="C90" s="92"/>
      <c r="D90" s="93"/>
      <c r="E90" s="94"/>
    </row>
    <row r="91" spans="1:5" ht="17.399999999999999" customHeight="1">
      <c r="A91" s="26">
        <v>42</v>
      </c>
      <c r="B91" s="91"/>
      <c r="C91" s="92"/>
      <c r="D91" s="93"/>
      <c r="E91" s="94"/>
    </row>
    <row r="92" spans="1:5" ht="17.399999999999999" customHeight="1">
      <c r="A92" s="26">
        <v>43</v>
      </c>
      <c r="B92" s="177"/>
      <c r="C92" s="175"/>
      <c r="D92" s="175"/>
      <c r="E92" s="175"/>
    </row>
    <row r="93" spans="1:5" ht="17.399999999999999" customHeight="1">
      <c r="A93" s="26">
        <v>44</v>
      </c>
      <c r="B93" s="177"/>
      <c r="C93" s="175"/>
      <c r="D93" s="175"/>
      <c r="E93" s="175"/>
    </row>
    <row r="94" spans="1:5" ht="17.399999999999999" customHeight="1">
      <c r="A94" s="26">
        <v>45</v>
      </c>
      <c r="B94" s="177"/>
      <c r="C94" s="175"/>
      <c r="D94" s="175"/>
      <c r="E94" s="175"/>
    </row>
    <row r="95" spans="1:5">
      <c r="A95" s="281" t="s">
        <v>90</v>
      </c>
      <c r="B95" s="282"/>
      <c r="C95" s="282"/>
      <c r="D95" s="282"/>
      <c r="E95" s="283"/>
    </row>
    <row r="96" spans="1:5" ht="17.399999999999999" customHeight="1">
      <c r="A96" s="110" t="s">
        <v>29</v>
      </c>
      <c r="B96" s="110" t="s">
        <v>30</v>
      </c>
      <c r="C96" s="280" t="s">
        <v>31</v>
      </c>
      <c r="D96" s="280"/>
      <c r="E96" s="280"/>
    </row>
    <row r="97" spans="1:5" ht="17.399999999999999" customHeight="1">
      <c r="A97" s="26">
        <v>1</v>
      </c>
      <c r="B97" s="91"/>
      <c r="C97" s="179"/>
      <c r="D97" s="180"/>
      <c r="E97" s="181"/>
    </row>
    <row r="98" spans="1:5" ht="17.399999999999999" customHeight="1">
      <c r="A98" s="26">
        <v>2</v>
      </c>
      <c r="B98" s="91"/>
      <c r="C98" s="179"/>
      <c r="D98" s="180"/>
      <c r="E98" s="181"/>
    </row>
    <row r="99" spans="1:5" ht="17.399999999999999" customHeight="1">
      <c r="A99" s="26">
        <v>3</v>
      </c>
      <c r="B99" s="91"/>
      <c r="C99" s="179"/>
      <c r="D99" s="180"/>
      <c r="E99" s="181"/>
    </row>
    <row r="100" spans="1:5" ht="17.399999999999999" customHeight="1">
      <c r="A100" s="26">
        <v>4</v>
      </c>
      <c r="B100" s="91"/>
      <c r="C100" s="179"/>
      <c r="D100" s="180"/>
      <c r="E100" s="181"/>
    </row>
    <row r="101" spans="1:5" ht="17.399999999999999" customHeight="1">
      <c r="A101" s="26">
        <v>5</v>
      </c>
      <c r="B101" s="182"/>
      <c r="C101" s="179"/>
      <c r="D101" s="180"/>
      <c r="E101" s="181"/>
    </row>
    <row r="102" spans="1:5" ht="17.399999999999999" customHeight="1">
      <c r="A102" s="26">
        <v>6</v>
      </c>
      <c r="B102" s="91"/>
      <c r="C102" s="179"/>
      <c r="D102" s="180"/>
      <c r="E102" s="181"/>
    </row>
    <row r="103" spans="1:5" ht="17.399999999999999" customHeight="1">
      <c r="A103" s="26">
        <v>7</v>
      </c>
      <c r="B103" s="91"/>
      <c r="C103" s="179"/>
      <c r="D103" s="180"/>
      <c r="E103" s="181"/>
    </row>
    <row r="104" spans="1:5" ht="17.399999999999999" customHeight="1">
      <c r="A104" s="26">
        <v>8</v>
      </c>
      <c r="B104" s="91"/>
      <c r="C104" s="179"/>
      <c r="D104" s="180"/>
      <c r="E104" s="181"/>
    </row>
    <row r="105" spans="1:5" ht="17.399999999999999" customHeight="1">
      <c r="A105" s="26">
        <v>9</v>
      </c>
      <c r="B105" s="91"/>
      <c r="C105" s="179"/>
      <c r="D105" s="180"/>
      <c r="E105" s="181"/>
    </row>
    <row r="106" spans="1:5" ht="17.399999999999999" customHeight="1">
      <c r="A106" s="26">
        <v>10</v>
      </c>
      <c r="B106" s="91"/>
      <c r="C106" s="179"/>
      <c r="D106" s="180"/>
      <c r="E106" s="181"/>
    </row>
    <row r="107" spans="1:5" ht="17.399999999999999" customHeight="1">
      <c r="A107" s="26">
        <v>11</v>
      </c>
      <c r="B107" s="91"/>
      <c r="C107" s="179"/>
      <c r="D107" s="180"/>
      <c r="E107" s="181"/>
    </row>
    <row r="108" spans="1:5" ht="17.399999999999999" customHeight="1">
      <c r="A108" s="26">
        <v>12</v>
      </c>
      <c r="B108" s="91"/>
      <c r="C108" s="179"/>
      <c r="D108" s="180"/>
      <c r="E108" s="181"/>
    </row>
    <row r="109" spans="1:5" ht="17.399999999999999" customHeight="1">
      <c r="A109" s="26">
        <v>13</v>
      </c>
      <c r="B109" s="91"/>
      <c r="C109" s="179"/>
      <c r="D109" s="180"/>
      <c r="E109" s="181"/>
    </row>
    <row r="110" spans="1:5" ht="17.399999999999999" customHeight="1">
      <c r="A110" s="26">
        <v>14</v>
      </c>
      <c r="B110" s="91"/>
      <c r="C110" s="179"/>
      <c r="D110" s="180"/>
      <c r="E110" s="181"/>
    </row>
    <row r="111" spans="1:5" ht="17.399999999999999" customHeight="1">
      <c r="A111" s="26">
        <v>15</v>
      </c>
      <c r="B111" s="91"/>
      <c r="C111" s="179"/>
      <c r="D111" s="180"/>
      <c r="E111" s="181"/>
    </row>
    <row r="112" spans="1:5" ht="17.399999999999999" customHeight="1">
      <c r="A112" s="26">
        <v>16</v>
      </c>
      <c r="B112" s="91"/>
      <c r="C112" s="179"/>
      <c r="D112" s="180"/>
      <c r="E112" s="181"/>
    </row>
    <row r="113" spans="1:5" ht="17.399999999999999" customHeight="1">
      <c r="A113" s="26">
        <v>17</v>
      </c>
      <c r="B113" s="91"/>
      <c r="C113" s="179"/>
      <c r="D113" s="180"/>
      <c r="E113" s="181"/>
    </row>
    <row r="114" spans="1:5" ht="17.399999999999999" customHeight="1">
      <c r="A114" s="26">
        <v>18</v>
      </c>
      <c r="B114" s="91"/>
      <c r="C114" s="179"/>
      <c r="D114" s="180"/>
      <c r="E114" s="181"/>
    </row>
    <row r="115" spans="1:5" ht="17.399999999999999" customHeight="1">
      <c r="A115" s="26">
        <v>19</v>
      </c>
      <c r="B115" s="91"/>
      <c r="C115" s="179"/>
      <c r="D115" s="180"/>
      <c r="E115" s="181"/>
    </row>
    <row r="116" spans="1:5" ht="17.399999999999999" customHeight="1">
      <c r="A116" s="26">
        <v>20</v>
      </c>
      <c r="B116" s="91"/>
      <c r="C116" s="179"/>
      <c r="D116" s="180"/>
      <c r="E116" s="181"/>
    </row>
    <row r="117" spans="1:5" ht="17.399999999999999" customHeight="1">
      <c r="A117" s="26">
        <v>21</v>
      </c>
      <c r="B117" s="91"/>
      <c r="C117" s="179"/>
      <c r="D117" s="180"/>
      <c r="E117" s="181"/>
    </row>
    <row r="118" spans="1:5" ht="17.399999999999999" customHeight="1">
      <c r="A118" s="26">
        <v>22</v>
      </c>
      <c r="B118" s="91"/>
      <c r="C118" s="179"/>
      <c r="D118" s="180"/>
      <c r="E118" s="181"/>
    </row>
    <row r="119" spans="1:5" ht="17.399999999999999" customHeight="1">
      <c r="A119" s="26">
        <v>23</v>
      </c>
      <c r="B119" s="91"/>
      <c r="C119" s="179"/>
      <c r="D119" s="180"/>
      <c r="E119" s="181"/>
    </row>
    <row r="120" spans="1:5" ht="17.399999999999999" customHeight="1">
      <c r="A120" s="26">
        <v>24</v>
      </c>
      <c r="B120" s="91"/>
      <c r="C120" s="179"/>
      <c r="D120" s="180"/>
      <c r="E120" s="181"/>
    </row>
    <row r="121" spans="1:5" ht="17.399999999999999" customHeight="1">
      <c r="A121" s="26">
        <v>25</v>
      </c>
      <c r="B121" s="91"/>
      <c r="C121" s="179"/>
      <c r="D121" s="180"/>
      <c r="E121" s="181"/>
    </row>
    <row r="122" spans="1:5" ht="17.399999999999999" customHeight="1">
      <c r="A122" s="26">
        <v>26</v>
      </c>
      <c r="B122" s="91"/>
      <c r="C122" s="179"/>
      <c r="D122" s="180"/>
      <c r="E122" s="181"/>
    </row>
    <row r="123" spans="1:5" ht="17.399999999999999" customHeight="1">
      <c r="A123" s="26">
        <v>27</v>
      </c>
      <c r="B123" s="91"/>
      <c r="C123" s="179"/>
      <c r="D123" s="180"/>
      <c r="E123" s="181"/>
    </row>
    <row r="124" spans="1:5" ht="17.399999999999999" customHeight="1">
      <c r="A124" s="26">
        <v>28</v>
      </c>
      <c r="B124" s="91"/>
      <c r="C124" s="179"/>
      <c r="D124" s="180"/>
      <c r="E124" s="181"/>
    </row>
    <row r="125" spans="1:5" ht="17.399999999999999" customHeight="1">
      <c r="A125" s="26">
        <v>29</v>
      </c>
      <c r="B125" s="91"/>
      <c r="C125" s="179"/>
      <c r="D125" s="180"/>
      <c r="E125" s="181"/>
    </row>
    <row r="126" spans="1:5" ht="17.399999999999999" customHeight="1">
      <c r="A126" s="26">
        <v>30</v>
      </c>
      <c r="B126" s="91"/>
      <c r="C126" s="179"/>
      <c r="D126" s="180"/>
      <c r="E126" s="181"/>
    </row>
    <row r="127" spans="1:5" ht="17.399999999999999" customHeight="1">
      <c r="A127" s="26">
        <v>31</v>
      </c>
      <c r="B127" s="177"/>
      <c r="C127" s="180"/>
      <c r="D127" s="180"/>
      <c r="E127" s="180"/>
    </row>
    <row r="128" spans="1:5" ht="17.399999999999999" customHeight="1">
      <c r="A128" s="26">
        <v>32</v>
      </c>
      <c r="B128" s="177"/>
      <c r="C128" s="180"/>
      <c r="D128" s="180"/>
      <c r="E128" s="180"/>
    </row>
    <row r="129" spans="1:5" ht="17.399999999999999" customHeight="1">
      <c r="A129" s="26">
        <v>33</v>
      </c>
      <c r="B129" s="177"/>
      <c r="C129" s="180"/>
      <c r="D129" s="180"/>
      <c r="E129" s="180"/>
    </row>
    <row r="130" spans="1:5" ht="17.399999999999999" customHeight="1">
      <c r="A130" s="26">
        <v>34</v>
      </c>
      <c r="B130" s="177"/>
      <c r="C130" s="180"/>
      <c r="D130" s="180"/>
      <c r="E130" s="180"/>
    </row>
    <row r="131" spans="1:5" ht="17.399999999999999" customHeight="1">
      <c r="A131" s="26">
        <v>35</v>
      </c>
      <c r="B131" s="91"/>
      <c r="C131" s="179"/>
      <c r="D131" s="180"/>
      <c r="E131" s="181"/>
    </row>
    <row r="132" spans="1:5" ht="17.399999999999999" customHeight="1">
      <c r="A132" s="26">
        <v>36</v>
      </c>
      <c r="B132" s="91"/>
      <c r="C132" s="179"/>
      <c r="D132" s="180"/>
      <c r="E132" s="181"/>
    </row>
    <row r="133" spans="1:5" ht="17.399999999999999" customHeight="1">
      <c r="A133" s="26">
        <v>37</v>
      </c>
      <c r="B133" s="91"/>
      <c r="C133" s="179"/>
      <c r="D133" s="180"/>
      <c r="E133" s="181"/>
    </row>
    <row r="134" spans="1:5" ht="17.399999999999999" customHeight="1">
      <c r="A134" s="26">
        <v>38</v>
      </c>
      <c r="B134" s="91"/>
      <c r="C134" s="179"/>
      <c r="D134" s="180"/>
      <c r="E134" s="181"/>
    </row>
    <row r="135" spans="1:5" ht="17.399999999999999" customHeight="1">
      <c r="A135" s="26">
        <v>39</v>
      </c>
      <c r="B135" s="91"/>
      <c r="C135" s="179"/>
      <c r="D135" s="180"/>
      <c r="E135" s="181"/>
    </row>
    <row r="136" spans="1:5" ht="17.399999999999999" customHeight="1">
      <c r="A136" s="26">
        <v>40</v>
      </c>
      <c r="B136" s="91"/>
      <c r="C136" s="179"/>
      <c r="D136" s="180"/>
      <c r="E136" s="181"/>
    </row>
    <row r="137" spans="1:5" ht="17.399999999999999" customHeight="1">
      <c r="A137" s="26">
        <v>41</v>
      </c>
      <c r="B137" s="91"/>
      <c r="C137" s="179"/>
      <c r="D137" s="180"/>
      <c r="E137" s="181"/>
    </row>
    <row r="138" spans="1:5" ht="17.399999999999999" customHeight="1">
      <c r="A138" s="26">
        <v>42</v>
      </c>
      <c r="B138" s="91"/>
      <c r="C138" s="179"/>
      <c r="D138" s="180"/>
      <c r="E138" s="181"/>
    </row>
    <row r="139" spans="1:5" ht="17.399999999999999" customHeight="1">
      <c r="A139" s="26">
        <v>43</v>
      </c>
      <c r="B139" s="91"/>
      <c r="C139" s="179"/>
      <c r="D139" s="180"/>
      <c r="E139" s="181"/>
    </row>
    <row r="140" spans="1:5" ht="17.399999999999999" customHeight="1">
      <c r="A140" s="26">
        <v>44</v>
      </c>
      <c r="B140" s="91"/>
      <c r="C140" s="179"/>
      <c r="D140" s="180"/>
      <c r="E140" s="181"/>
    </row>
    <row r="141" spans="1:5" ht="17.399999999999999" customHeight="1">
      <c r="A141" s="26">
        <v>45</v>
      </c>
      <c r="B141" s="91"/>
      <c r="C141" s="179"/>
      <c r="D141" s="180"/>
      <c r="E141" s="181"/>
    </row>
    <row r="142" spans="1:5">
      <c r="A142" s="281" t="s">
        <v>91</v>
      </c>
      <c r="B142" s="282"/>
      <c r="C142" s="282"/>
      <c r="D142" s="282"/>
      <c r="E142" s="283"/>
    </row>
    <row r="143" spans="1:5" ht="17.399999999999999" customHeight="1">
      <c r="A143" s="110" t="s">
        <v>29</v>
      </c>
      <c r="B143" s="110" t="s">
        <v>30</v>
      </c>
      <c r="C143" s="280" t="s">
        <v>31</v>
      </c>
      <c r="D143" s="280"/>
      <c r="E143" s="280"/>
    </row>
    <row r="144" spans="1:5" ht="17.399999999999999" customHeight="1">
      <c r="A144" s="26">
        <v>1</v>
      </c>
      <c r="B144" s="91"/>
      <c r="C144" s="174"/>
      <c r="D144" s="175"/>
      <c r="E144" s="176"/>
    </row>
    <row r="145" spans="1:5" ht="17.399999999999999" customHeight="1">
      <c r="A145" s="26">
        <v>2</v>
      </c>
      <c r="B145" s="91"/>
      <c r="C145" s="174"/>
      <c r="D145" s="175"/>
      <c r="E145" s="176"/>
    </row>
    <row r="146" spans="1:5" ht="17.399999999999999" customHeight="1">
      <c r="A146" s="26">
        <v>3</v>
      </c>
      <c r="B146" s="91"/>
      <c r="C146" s="174"/>
      <c r="D146" s="175"/>
      <c r="E146" s="176"/>
    </row>
    <row r="147" spans="1:5" ht="17.399999999999999" customHeight="1">
      <c r="A147" s="26">
        <v>4</v>
      </c>
      <c r="B147" s="91"/>
      <c r="C147" s="174"/>
      <c r="D147" s="175"/>
      <c r="E147" s="176"/>
    </row>
    <row r="148" spans="1:5" ht="17.399999999999999" customHeight="1">
      <c r="A148" s="26">
        <v>5</v>
      </c>
      <c r="B148" s="91"/>
      <c r="C148" s="174"/>
      <c r="D148" s="175"/>
      <c r="E148" s="176"/>
    </row>
    <row r="149" spans="1:5" ht="17.399999999999999" customHeight="1">
      <c r="A149" s="26">
        <v>6</v>
      </c>
      <c r="B149" s="91"/>
      <c r="C149" s="174"/>
      <c r="D149" s="175"/>
      <c r="E149" s="176"/>
    </row>
    <row r="150" spans="1:5" ht="17.399999999999999" customHeight="1">
      <c r="A150" s="26">
        <v>7</v>
      </c>
      <c r="B150" s="91"/>
      <c r="C150" s="174"/>
      <c r="D150" s="175"/>
      <c r="E150" s="176"/>
    </row>
    <row r="151" spans="1:5" ht="17.399999999999999" customHeight="1">
      <c r="A151" s="26">
        <v>8</v>
      </c>
      <c r="B151" s="91"/>
      <c r="C151" s="174"/>
      <c r="D151" s="175"/>
      <c r="E151" s="176"/>
    </row>
    <row r="152" spans="1:5" ht="17.399999999999999" customHeight="1">
      <c r="A152" s="26">
        <v>9</v>
      </c>
      <c r="B152" s="91"/>
      <c r="C152" s="174"/>
      <c r="D152" s="175"/>
      <c r="E152" s="176"/>
    </row>
    <row r="153" spans="1:5" ht="17.399999999999999" customHeight="1">
      <c r="A153" s="26">
        <v>10</v>
      </c>
      <c r="B153" s="91"/>
      <c r="C153" s="174"/>
      <c r="D153" s="175"/>
      <c r="E153" s="176"/>
    </row>
    <row r="154" spans="1:5" ht="17.399999999999999" customHeight="1">
      <c r="A154" s="26">
        <v>11</v>
      </c>
      <c r="B154" s="91"/>
      <c r="C154" s="174"/>
      <c r="D154" s="175"/>
      <c r="E154" s="176"/>
    </row>
    <row r="155" spans="1:5" ht="17.399999999999999" customHeight="1">
      <c r="A155" s="26">
        <v>12</v>
      </c>
      <c r="B155" s="91"/>
      <c r="C155" s="174"/>
      <c r="D155" s="175"/>
      <c r="E155" s="176"/>
    </row>
    <row r="156" spans="1:5" ht="17.399999999999999" customHeight="1">
      <c r="A156" s="26">
        <v>13</v>
      </c>
      <c r="B156" s="91"/>
      <c r="C156" s="174"/>
      <c r="D156" s="175"/>
      <c r="E156" s="176"/>
    </row>
    <row r="157" spans="1:5" ht="17.399999999999999" customHeight="1">
      <c r="A157" s="26">
        <v>14</v>
      </c>
      <c r="B157" s="91"/>
      <c r="C157" s="174"/>
      <c r="D157" s="175"/>
      <c r="E157" s="176"/>
    </row>
    <row r="158" spans="1:5" ht="17.399999999999999" customHeight="1">
      <c r="A158" s="26">
        <v>15</v>
      </c>
      <c r="B158" s="91"/>
      <c r="C158" s="174"/>
      <c r="D158" s="175"/>
      <c r="E158" s="176"/>
    </row>
    <row r="159" spans="1:5" ht="17.399999999999999" customHeight="1">
      <c r="A159" s="26">
        <v>16</v>
      </c>
      <c r="B159" s="91"/>
      <c r="C159" s="174"/>
      <c r="D159" s="175"/>
      <c r="E159" s="176"/>
    </row>
    <row r="160" spans="1:5" ht="17.399999999999999" customHeight="1">
      <c r="A160" s="26">
        <v>17</v>
      </c>
      <c r="B160" s="91"/>
      <c r="C160" s="174"/>
      <c r="D160" s="175"/>
      <c r="E160" s="176"/>
    </row>
    <row r="161" spans="1:5" ht="17.399999999999999" customHeight="1">
      <c r="A161" s="26">
        <v>18</v>
      </c>
      <c r="B161" s="91"/>
      <c r="C161" s="174"/>
      <c r="D161" s="175"/>
      <c r="E161" s="176"/>
    </row>
    <row r="162" spans="1:5" ht="17.399999999999999" customHeight="1">
      <c r="A162" s="26">
        <v>19</v>
      </c>
      <c r="B162" s="91"/>
      <c r="C162" s="174"/>
      <c r="D162" s="175"/>
      <c r="E162" s="176"/>
    </row>
    <row r="163" spans="1:5" ht="17.399999999999999" customHeight="1">
      <c r="A163" s="26">
        <v>20</v>
      </c>
      <c r="B163" s="91"/>
      <c r="C163" s="174"/>
      <c r="D163" s="175"/>
      <c r="E163" s="176"/>
    </row>
    <row r="164" spans="1:5" ht="17.399999999999999" customHeight="1">
      <c r="A164" s="26">
        <v>21</v>
      </c>
      <c r="B164" s="91"/>
      <c r="C164" s="183"/>
      <c r="D164" s="184"/>
      <c r="E164" s="185"/>
    </row>
    <row r="165" spans="1:5" ht="17.399999999999999" customHeight="1">
      <c r="A165" s="26">
        <v>22</v>
      </c>
      <c r="B165" s="91"/>
      <c r="C165" s="174"/>
      <c r="D165" s="175"/>
      <c r="E165" s="176"/>
    </row>
    <row r="166" spans="1:5" ht="17.399999999999999" customHeight="1">
      <c r="A166" s="26">
        <v>23</v>
      </c>
      <c r="B166" s="186"/>
      <c r="C166" s="187"/>
      <c r="D166" s="188"/>
      <c r="E166" s="189"/>
    </row>
    <row r="167" spans="1:5" ht="17.399999999999999" customHeight="1">
      <c r="A167" s="26">
        <v>24</v>
      </c>
      <c r="B167" s="186"/>
      <c r="C167" s="190"/>
      <c r="D167" s="190"/>
      <c r="E167" s="190"/>
    </row>
    <row r="168" spans="1:5" ht="17.399999999999999" customHeight="1">
      <c r="A168" s="26">
        <v>25</v>
      </c>
      <c r="B168" s="177"/>
      <c r="C168" s="175"/>
      <c r="D168" s="175"/>
      <c r="E168" s="175"/>
    </row>
    <row r="169" spans="1:5" ht="17.399999999999999" customHeight="1">
      <c r="A169" s="26">
        <v>26</v>
      </c>
      <c r="B169" s="177"/>
      <c r="C169" s="175"/>
      <c r="D169" s="175"/>
      <c r="E169" s="175"/>
    </row>
    <row r="170" spans="1:5" ht="17.399999999999999" customHeight="1">
      <c r="A170" s="26">
        <v>27</v>
      </c>
      <c r="B170" s="177"/>
      <c r="C170" s="175"/>
      <c r="D170" s="175"/>
      <c r="E170" s="175"/>
    </row>
    <row r="171" spans="1:5" ht="17.399999999999999" customHeight="1">
      <c r="A171" s="26">
        <v>28</v>
      </c>
      <c r="B171" s="177"/>
      <c r="C171" s="175"/>
      <c r="D171" s="191"/>
      <c r="E171" s="175"/>
    </row>
    <row r="172" spans="1:5" ht="17.399999999999999" customHeight="1">
      <c r="A172" s="26">
        <v>29</v>
      </c>
      <c r="B172" s="177"/>
      <c r="C172" s="175"/>
      <c r="D172" s="175"/>
      <c r="E172" s="175"/>
    </row>
    <row r="173" spans="1:5" ht="17.399999999999999" customHeight="1">
      <c r="A173" s="26">
        <v>30</v>
      </c>
      <c r="B173" s="177"/>
      <c r="C173" s="174"/>
      <c r="D173" s="175"/>
      <c r="E173" s="176"/>
    </row>
    <row r="174" spans="1:5" ht="17.399999999999999" customHeight="1">
      <c r="A174" s="26">
        <v>31</v>
      </c>
      <c r="B174" s="177"/>
      <c r="C174" s="175"/>
      <c r="D174" s="175"/>
      <c r="E174" s="175"/>
    </row>
    <row r="175" spans="1:5" ht="17.399999999999999" customHeight="1">
      <c r="A175" s="26">
        <v>32</v>
      </c>
      <c r="B175" s="192"/>
      <c r="C175" s="193"/>
      <c r="D175" s="194"/>
      <c r="E175" s="195"/>
    </row>
    <row r="176" spans="1:5" ht="17.399999999999999" customHeight="1">
      <c r="A176" s="26">
        <v>33</v>
      </c>
      <c r="B176" s="166"/>
      <c r="C176" s="196"/>
      <c r="D176" s="197"/>
      <c r="E176" s="198"/>
    </row>
    <row r="177" spans="1:5" ht="17.399999999999999" customHeight="1">
      <c r="A177" s="26">
        <v>34</v>
      </c>
      <c r="B177" s="91"/>
      <c r="C177" s="174"/>
      <c r="D177" s="175"/>
      <c r="E177" s="176"/>
    </row>
    <row r="178" spans="1:5" ht="17.399999999999999" customHeight="1">
      <c r="A178" s="26">
        <v>35</v>
      </c>
      <c r="B178" s="91"/>
      <c r="C178" s="174"/>
      <c r="D178" s="175"/>
      <c r="E178" s="176"/>
    </row>
    <row r="179" spans="1:5" ht="17.399999999999999" customHeight="1">
      <c r="A179" s="26">
        <v>36</v>
      </c>
      <c r="B179" s="91"/>
      <c r="C179" s="174"/>
      <c r="D179" s="175"/>
      <c r="E179" s="176"/>
    </row>
    <row r="180" spans="1:5" ht="17.399999999999999" customHeight="1">
      <c r="A180" s="26">
        <v>37</v>
      </c>
      <c r="B180" s="91"/>
      <c r="C180" s="174"/>
      <c r="D180" s="175"/>
      <c r="E180" s="176"/>
    </row>
    <row r="181" spans="1:5" ht="17.399999999999999" customHeight="1">
      <c r="A181" s="26">
        <v>38</v>
      </c>
      <c r="B181" s="91"/>
      <c r="C181" s="174"/>
      <c r="D181" s="175"/>
      <c r="E181" s="176"/>
    </row>
    <row r="182" spans="1:5" ht="17.399999999999999" customHeight="1">
      <c r="A182" s="26">
        <v>39</v>
      </c>
      <c r="B182" s="91"/>
      <c r="C182" s="174"/>
      <c r="D182" s="175"/>
      <c r="E182" s="176"/>
    </row>
    <row r="183" spans="1:5" ht="17.399999999999999" customHeight="1">
      <c r="A183" s="26">
        <v>40</v>
      </c>
      <c r="B183" s="91"/>
      <c r="C183" s="174"/>
      <c r="D183" s="175"/>
      <c r="E183" s="176"/>
    </row>
    <row r="184" spans="1:5" ht="17.399999999999999" customHeight="1">
      <c r="A184" s="26">
        <v>41</v>
      </c>
      <c r="B184" s="91"/>
      <c r="C184" s="174"/>
      <c r="D184" s="175"/>
      <c r="E184" s="176"/>
    </row>
    <row r="185" spans="1:5" ht="17.399999999999999" customHeight="1">
      <c r="A185" s="26">
        <v>42</v>
      </c>
      <c r="B185" s="91"/>
      <c r="C185" s="174"/>
      <c r="D185" s="175"/>
      <c r="E185" s="176"/>
    </row>
    <row r="186" spans="1:5" ht="17.399999999999999" customHeight="1">
      <c r="A186" s="26">
        <v>43</v>
      </c>
      <c r="B186" s="91"/>
      <c r="C186" s="174"/>
      <c r="D186" s="175"/>
      <c r="E186" s="176"/>
    </row>
    <row r="187" spans="1:5" ht="17.399999999999999" customHeight="1">
      <c r="A187" s="26">
        <v>44</v>
      </c>
      <c r="B187" s="177"/>
      <c r="C187" s="175"/>
      <c r="D187" s="175"/>
      <c r="E187" s="175"/>
    </row>
    <row r="188" spans="1:5" ht="17.399999999999999" customHeight="1">
      <c r="A188" s="26">
        <v>45</v>
      </c>
      <c r="B188" s="177"/>
      <c r="C188" s="174"/>
      <c r="D188" s="175"/>
      <c r="E188" s="176"/>
    </row>
    <row r="189" spans="1:5">
      <c r="A189" s="281" t="s">
        <v>92</v>
      </c>
      <c r="B189" s="282"/>
      <c r="C189" s="282"/>
      <c r="D189" s="282"/>
      <c r="E189" s="283"/>
    </row>
    <row r="190" spans="1:5" ht="17.399999999999999" customHeight="1">
      <c r="A190" s="110" t="s">
        <v>29</v>
      </c>
      <c r="B190" s="110" t="s">
        <v>30</v>
      </c>
      <c r="C190" s="280" t="s">
        <v>31</v>
      </c>
      <c r="D190" s="280"/>
      <c r="E190" s="280"/>
    </row>
    <row r="191" spans="1:5" ht="17.399999999999999" customHeight="1">
      <c r="A191" s="26">
        <v>1</v>
      </c>
      <c r="B191" s="199"/>
      <c r="C191" s="163"/>
      <c r="D191" s="164"/>
      <c r="E191" s="165"/>
    </row>
    <row r="192" spans="1:5" ht="17.399999999999999" customHeight="1">
      <c r="A192" s="26">
        <v>2</v>
      </c>
      <c r="B192" s="199"/>
      <c r="C192" s="163"/>
      <c r="D192" s="164"/>
      <c r="E192" s="165"/>
    </row>
    <row r="193" spans="1:5" ht="17.399999999999999" customHeight="1">
      <c r="A193" s="26">
        <v>3</v>
      </c>
      <c r="B193" s="199"/>
      <c r="C193" s="163"/>
      <c r="D193" s="164"/>
      <c r="E193" s="200"/>
    </row>
    <row r="194" spans="1:5" ht="17.399999999999999" customHeight="1">
      <c r="A194" s="26">
        <v>4</v>
      </c>
      <c r="B194" s="199"/>
      <c r="C194" s="163"/>
      <c r="D194" s="164"/>
      <c r="E194" s="165"/>
    </row>
    <row r="195" spans="1:5" ht="17.399999999999999" customHeight="1">
      <c r="A195" s="26">
        <v>5</v>
      </c>
      <c r="B195" s="199"/>
      <c r="C195" s="163"/>
      <c r="D195" s="164"/>
      <c r="E195" s="165"/>
    </row>
    <row r="196" spans="1:5" ht="17.399999999999999" customHeight="1">
      <c r="A196" s="26">
        <v>6</v>
      </c>
      <c r="B196" s="199"/>
      <c r="C196" s="163"/>
      <c r="D196" s="164"/>
      <c r="E196" s="165"/>
    </row>
    <row r="197" spans="1:5" ht="17.399999999999999" customHeight="1">
      <c r="A197" s="26">
        <v>7</v>
      </c>
      <c r="B197" s="199"/>
      <c r="C197" s="163"/>
      <c r="D197" s="164"/>
      <c r="E197" s="200"/>
    </row>
    <row r="198" spans="1:5" ht="17.399999999999999" customHeight="1">
      <c r="A198" s="26">
        <v>8</v>
      </c>
      <c r="B198" s="199"/>
      <c r="C198" s="163"/>
      <c r="D198" s="164"/>
      <c r="E198" s="165"/>
    </row>
    <row r="199" spans="1:5" ht="17.399999999999999" customHeight="1">
      <c r="A199" s="26">
        <v>9</v>
      </c>
      <c r="B199" s="199"/>
      <c r="C199" s="163"/>
      <c r="D199" s="164"/>
      <c r="E199" s="165"/>
    </row>
    <row r="200" spans="1:5" ht="17.399999999999999" customHeight="1">
      <c r="A200" s="26">
        <v>10</v>
      </c>
      <c r="B200" s="199"/>
      <c r="C200" s="163"/>
      <c r="D200" s="164"/>
      <c r="E200" s="165"/>
    </row>
    <row r="201" spans="1:5" ht="17.399999999999999" customHeight="1">
      <c r="A201" s="26">
        <v>11</v>
      </c>
      <c r="B201" s="199"/>
      <c r="C201" s="163"/>
      <c r="D201" s="164"/>
      <c r="E201" s="165"/>
    </row>
    <row r="202" spans="1:5" ht="17.399999999999999" customHeight="1">
      <c r="A202" s="26">
        <v>12</v>
      </c>
      <c r="B202" s="199"/>
      <c r="C202" s="163"/>
      <c r="D202" s="164"/>
      <c r="E202" s="165"/>
    </row>
    <row r="203" spans="1:5" ht="17.399999999999999" customHeight="1">
      <c r="A203" s="26">
        <v>13</v>
      </c>
      <c r="B203" s="199"/>
      <c r="C203" s="163"/>
      <c r="D203" s="164"/>
      <c r="E203" s="165"/>
    </row>
    <row r="204" spans="1:5" ht="17.399999999999999" customHeight="1">
      <c r="A204" s="26">
        <v>14</v>
      </c>
      <c r="B204" s="199"/>
      <c r="C204" s="163"/>
      <c r="D204" s="164"/>
      <c r="E204" s="165"/>
    </row>
    <row r="205" spans="1:5" ht="17.399999999999999" customHeight="1">
      <c r="A205" s="26">
        <v>15</v>
      </c>
      <c r="B205" s="199"/>
      <c r="C205" s="163"/>
      <c r="D205" s="164"/>
      <c r="E205" s="165"/>
    </row>
    <row r="206" spans="1:5" ht="17.399999999999999" customHeight="1">
      <c r="A206" s="26">
        <v>16</v>
      </c>
      <c r="B206" s="199"/>
      <c r="C206" s="163"/>
      <c r="D206" s="164"/>
      <c r="E206" s="165"/>
    </row>
    <row r="207" spans="1:5" ht="17.399999999999999" customHeight="1">
      <c r="A207" s="26">
        <v>17</v>
      </c>
      <c r="B207" s="199"/>
      <c r="C207" s="163"/>
      <c r="D207" s="164"/>
      <c r="E207" s="165"/>
    </row>
    <row r="208" spans="1:5" ht="17.399999999999999" customHeight="1">
      <c r="A208" s="26">
        <v>18</v>
      </c>
      <c r="B208" s="199"/>
      <c r="C208" s="163"/>
      <c r="D208" s="164"/>
      <c r="E208" s="165"/>
    </row>
    <row r="209" spans="1:5" ht="17.399999999999999" customHeight="1">
      <c r="A209" s="26">
        <v>19</v>
      </c>
      <c r="B209" s="199"/>
      <c r="C209" s="163"/>
      <c r="D209" s="164"/>
      <c r="E209" s="165"/>
    </row>
    <row r="210" spans="1:5" ht="17.399999999999999" customHeight="1">
      <c r="A210" s="26">
        <v>20</v>
      </c>
      <c r="B210" s="199"/>
      <c r="C210" s="163"/>
      <c r="D210" s="164"/>
      <c r="E210" s="165"/>
    </row>
    <row r="211" spans="1:5" ht="17.399999999999999" customHeight="1">
      <c r="A211" s="26">
        <v>21</v>
      </c>
      <c r="B211" s="199"/>
      <c r="C211" s="163"/>
      <c r="D211" s="164"/>
      <c r="E211" s="165"/>
    </row>
    <row r="212" spans="1:5" ht="17.399999999999999" customHeight="1">
      <c r="A212" s="26">
        <v>22</v>
      </c>
      <c r="B212" s="199"/>
      <c r="C212" s="163"/>
      <c r="D212" s="164"/>
      <c r="E212" s="165"/>
    </row>
    <row r="213" spans="1:5" ht="17.399999999999999" customHeight="1">
      <c r="A213" s="26">
        <v>23</v>
      </c>
      <c r="B213" s="199"/>
      <c r="C213" s="163"/>
      <c r="D213" s="164"/>
      <c r="E213" s="165"/>
    </row>
    <row r="214" spans="1:5" ht="17.399999999999999" customHeight="1">
      <c r="A214" s="26">
        <v>24</v>
      </c>
      <c r="B214" s="199"/>
      <c r="C214" s="163"/>
      <c r="D214" s="164"/>
      <c r="E214" s="165"/>
    </row>
    <row r="215" spans="1:5" ht="17.399999999999999" customHeight="1">
      <c r="A215" s="26">
        <v>25</v>
      </c>
      <c r="B215" s="199"/>
      <c r="C215" s="163"/>
      <c r="D215" s="164"/>
      <c r="E215" s="165"/>
    </row>
    <row r="216" spans="1:5" ht="17.399999999999999" customHeight="1">
      <c r="A216" s="26">
        <v>26</v>
      </c>
      <c r="B216" s="199"/>
      <c r="C216" s="163"/>
      <c r="D216" s="164"/>
      <c r="E216" s="165"/>
    </row>
    <row r="217" spans="1:5" ht="17.399999999999999" customHeight="1">
      <c r="A217" s="26">
        <v>27</v>
      </c>
      <c r="B217" s="199"/>
      <c r="C217" s="163"/>
      <c r="D217" s="164"/>
      <c r="E217" s="165"/>
    </row>
    <row r="218" spans="1:5" ht="17.399999999999999" customHeight="1">
      <c r="A218" s="26">
        <v>28</v>
      </c>
      <c r="B218" s="199"/>
      <c r="C218" s="163"/>
      <c r="D218" s="164"/>
      <c r="E218" s="165"/>
    </row>
    <row r="219" spans="1:5" ht="17.399999999999999" customHeight="1">
      <c r="A219" s="26">
        <v>29</v>
      </c>
      <c r="B219" s="199"/>
      <c r="C219" s="163"/>
      <c r="D219" s="164"/>
      <c r="E219" s="165"/>
    </row>
    <row r="220" spans="1:5" ht="17.399999999999999" customHeight="1">
      <c r="A220" s="26">
        <v>30</v>
      </c>
      <c r="B220" s="199"/>
      <c r="C220" s="163"/>
      <c r="D220" s="164"/>
      <c r="E220" s="165"/>
    </row>
    <row r="221" spans="1:5" ht="17.399999999999999" customHeight="1">
      <c r="A221" s="26">
        <v>31</v>
      </c>
      <c r="B221" s="199"/>
      <c r="C221" s="163"/>
      <c r="D221" s="164"/>
      <c r="E221" s="165"/>
    </row>
    <row r="222" spans="1:5" ht="17.399999999999999" customHeight="1">
      <c r="A222" s="26">
        <v>32</v>
      </c>
      <c r="B222" s="199"/>
      <c r="C222" s="163"/>
      <c r="D222" s="164"/>
      <c r="E222" s="165"/>
    </row>
    <row r="223" spans="1:5" ht="17.399999999999999" customHeight="1">
      <c r="A223" s="26">
        <v>33</v>
      </c>
      <c r="B223" s="199"/>
      <c r="C223" s="163"/>
      <c r="D223" s="164"/>
      <c r="E223" s="165"/>
    </row>
    <row r="224" spans="1:5" ht="17.399999999999999" customHeight="1">
      <c r="A224" s="26">
        <v>34</v>
      </c>
      <c r="B224" s="199"/>
      <c r="C224" s="163"/>
      <c r="D224" s="164"/>
      <c r="E224" s="165"/>
    </row>
    <row r="225" spans="1:5" ht="17.399999999999999" customHeight="1">
      <c r="A225" s="26">
        <v>35</v>
      </c>
      <c r="B225" s="199"/>
      <c r="C225" s="163"/>
      <c r="D225" s="164"/>
      <c r="E225" s="165"/>
    </row>
    <row r="226" spans="1:5" ht="17.399999999999999" customHeight="1">
      <c r="A226" s="26">
        <v>36</v>
      </c>
      <c r="B226" s="199"/>
      <c r="C226" s="163"/>
      <c r="D226" s="164"/>
      <c r="E226" s="165"/>
    </row>
    <row r="227" spans="1:5" ht="17.399999999999999" customHeight="1">
      <c r="A227" s="26">
        <v>37</v>
      </c>
      <c r="B227" s="199"/>
      <c r="C227" s="163"/>
      <c r="D227" s="164"/>
      <c r="E227" s="165"/>
    </row>
    <row r="228" spans="1:5" ht="17.399999999999999" customHeight="1">
      <c r="A228" s="26">
        <v>38</v>
      </c>
      <c r="B228" s="199"/>
      <c r="C228" s="163"/>
      <c r="D228" s="164"/>
      <c r="E228" s="200"/>
    </row>
    <row r="229" spans="1:5" ht="17.399999999999999" customHeight="1">
      <c r="A229" s="26">
        <v>39</v>
      </c>
      <c r="B229" s="199"/>
      <c r="C229" s="163"/>
      <c r="D229" s="164"/>
      <c r="E229" s="165"/>
    </row>
    <row r="230" spans="1:5" ht="17.399999999999999" customHeight="1">
      <c r="A230" s="26">
        <v>40</v>
      </c>
      <c r="B230" s="199"/>
      <c r="C230" s="163"/>
      <c r="D230" s="164"/>
      <c r="E230" s="165"/>
    </row>
    <row r="231" spans="1:5" ht="17.399999999999999" customHeight="1">
      <c r="A231" s="26">
        <v>41</v>
      </c>
      <c r="B231" s="199"/>
      <c r="C231" s="163"/>
      <c r="D231" s="164"/>
      <c r="E231" s="165"/>
    </row>
    <row r="232" spans="1:5" ht="17.399999999999999" customHeight="1">
      <c r="A232" s="26">
        <v>42</v>
      </c>
      <c r="B232" s="199"/>
      <c r="C232" s="163"/>
      <c r="D232" s="164"/>
      <c r="E232" s="200"/>
    </row>
    <row r="233" spans="1:5" ht="17.399999999999999" customHeight="1">
      <c r="A233" s="26">
        <v>43</v>
      </c>
      <c r="B233" s="199"/>
      <c r="C233" s="163"/>
      <c r="D233" s="164"/>
      <c r="E233" s="165"/>
    </row>
    <row r="234" spans="1:5" ht="17.399999999999999" customHeight="1">
      <c r="A234" s="26">
        <v>44</v>
      </c>
      <c r="B234" s="199"/>
      <c r="C234" s="163"/>
      <c r="D234" s="164"/>
      <c r="E234" s="165"/>
    </row>
    <row r="235" spans="1:5" ht="17.399999999999999" customHeight="1">
      <c r="A235" s="26">
        <v>45</v>
      </c>
      <c r="B235" s="199"/>
      <c r="C235" s="163"/>
      <c r="D235" s="164"/>
      <c r="E235" s="165"/>
    </row>
    <row r="236" spans="1:5">
      <c r="A236" s="281" t="s">
        <v>93</v>
      </c>
      <c r="B236" s="282"/>
      <c r="C236" s="282"/>
      <c r="D236" s="282"/>
      <c r="E236" s="283"/>
    </row>
    <row r="237" spans="1:5" ht="17.399999999999999" customHeight="1">
      <c r="A237" s="110" t="s">
        <v>29</v>
      </c>
      <c r="B237" s="110" t="s">
        <v>30</v>
      </c>
      <c r="C237" s="280" t="s">
        <v>31</v>
      </c>
      <c r="D237" s="280"/>
      <c r="E237" s="280"/>
    </row>
    <row r="238" spans="1:5" ht="17.399999999999999" customHeight="1">
      <c r="A238" s="26">
        <v>1</v>
      </c>
      <c r="B238" s="155"/>
      <c r="C238" s="201"/>
      <c r="D238" s="202"/>
      <c r="E238" s="203"/>
    </row>
    <row r="239" spans="1:5" ht="17.399999999999999" customHeight="1">
      <c r="A239" s="26">
        <v>2</v>
      </c>
      <c r="B239" s="155"/>
      <c r="C239" s="201"/>
      <c r="D239" s="202"/>
      <c r="E239" s="203"/>
    </row>
    <row r="240" spans="1:5" ht="17.399999999999999" customHeight="1">
      <c r="A240" s="26">
        <v>3</v>
      </c>
      <c r="B240" s="155"/>
      <c r="C240" s="204"/>
      <c r="D240" s="205"/>
      <c r="E240" s="206"/>
    </row>
    <row r="241" spans="1:5" ht="17.399999999999999" customHeight="1">
      <c r="A241" s="26">
        <v>4</v>
      </c>
      <c r="B241" s="155"/>
      <c r="C241" s="204"/>
      <c r="D241" s="205"/>
      <c r="E241" s="206"/>
    </row>
    <row r="242" spans="1:5" ht="17.399999999999999" customHeight="1">
      <c r="A242" s="26">
        <v>5</v>
      </c>
      <c r="B242" s="155"/>
      <c r="C242" s="204"/>
      <c r="D242" s="205"/>
      <c r="E242" s="206"/>
    </row>
    <row r="243" spans="1:5" ht="17.399999999999999" customHeight="1">
      <c r="A243" s="26">
        <v>6</v>
      </c>
      <c r="B243" s="155"/>
      <c r="C243" s="201"/>
      <c r="D243" s="202"/>
      <c r="E243" s="203"/>
    </row>
    <row r="244" spans="1:5" ht="17.399999999999999" customHeight="1">
      <c r="A244" s="26">
        <v>7</v>
      </c>
      <c r="B244" s="155"/>
      <c r="C244" s="204"/>
      <c r="D244" s="205"/>
      <c r="E244" s="206"/>
    </row>
    <row r="245" spans="1:5" ht="17.399999999999999" customHeight="1">
      <c r="A245" s="26">
        <v>8</v>
      </c>
      <c r="B245" s="155"/>
      <c r="C245" s="204"/>
      <c r="D245" s="205"/>
      <c r="E245" s="206"/>
    </row>
    <row r="246" spans="1:5" ht="17.399999999999999" customHeight="1">
      <c r="A246" s="26">
        <v>9</v>
      </c>
      <c r="B246" s="155"/>
      <c r="C246" s="204"/>
      <c r="D246" s="205"/>
      <c r="E246" s="206"/>
    </row>
    <row r="247" spans="1:5" ht="17.399999999999999" customHeight="1">
      <c r="A247" s="26">
        <v>10</v>
      </c>
      <c r="B247" s="155"/>
      <c r="C247" s="201"/>
      <c r="D247" s="202"/>
      <c r="E247" s="203"/>
    </row>
    <row r="248" spans="1:5" ht="17.399999999999999" customHeight="1">
      <c r="A248" s="26">
        <v>11</v>
      </c>
      <c r="B248" s="155"/>
      <c r="C248" s="201"/>
      <c r="D248" s="202"/>
      <c r="E248" s="203"/>
    </row>
    <row r="249" spans="1:5" ht="17.399999999999999" customHeight="1">
      <c r="A249" s="26">
        <v>12</v>
      </c>
      <c r="B249" s="155"/>
      <c r="C249" s="204"/>
      <c r="D249" s="205"/>
      <c r="E249" s="206"/>
    </row>
    <row r="250" spans="1:5" ht="17.399999999999999" customHeight="1">
      <c r="A250" s="26">
        <v>13</v>
      </c>
      <c r="B250" s="155"/>
      <c r="C250" s="204"/>
      <c r="D250" s="205"/>
      <c r="E250" s="206"/>
    </row>
    <row r="251" spans="1:5" ht="17.399999999999999" customHeight="1">
      <c r="A251" s="26">
        <v>14</v>
      </c>
      <c r="B251" s="155"/>
      <c r="C251" s="201"/>
      <c r="D251" s="202"/>
      <c r="E251" s="203"/>
    </row>
    <row r="252" spans="1:5" ht="17.399999999999999" customHeight="1">
      <c r="A252" s="26">
        <v>15</v>
      </c>
      <c r="B252" s="155"/>
      <c r="C252" s="201"/>
      <c r="D252" s="202"/>
      <c r="E252" s="203"/>
    </row>
    <row r="253" spans="1:5" ht="17.399999999999999" customHeight="1">
      <c r="A253" s="26">
        <v>16</v>
      </c>
      <c r="B253" s="155"/>
      <c r="C253" s="204"/>
      <c r="D253" s="205"/>
      <c r="E253" s="206"/>
    </row>
    <row r="254" spans="1:5" ht="17.399999999999999" customHeight="1">
      <c r="A254" s="26">
        <v>17</v>
      </c>
      <c r="B254" s="155"/>
      <c r="C254" s="204"/>
      <c r="D254" s="205"/>
      <c r="E254" s="206"/>
    </row>
    <row r="255" spans="1:5" ht="17.399999999999999" customHeight="1">
      <c r="A255" s="26">
        <v>18</v>
      </c>
      <c r="B255" s="155"/>
      <c r="C255" s="201"/>
      <c r="D255" s="202"/>
      <c r="E255" s="203"/>
    </row>
    <row r="256" spans="1:5" ht="17.399999999999999" customHeight="1">
      <c r="A256" s="26">
        <v>19</v>
      </c>
      <c r="B256" s="155"/>
      <c r="C256" s="204"/>
      <c r="D256" s="205"/>
      <c r="E256" s="206"/>
    </row>
    <row r="257" spans="1:5" ht="17.399999999999999" customHeight="1">
      <c r="A257" s="26">
        <v>20</v>
      </c>
      <c r="B257" s="155"/>
      <c r="C257" s="204"/>
      <c r="D257" s="205"/>
      <c r="E257" s="206"/>
    </row>
    <row r="258" spans="1:5" ht="17.399999999999999" customHeight="1">
      <c r="A258" s="26">
        <v>21</v>
      </c>
      <c r="B258" s="155"/>
      <c r="C258" s="204"/>
      <c r="D258" s="205"/>
      <c r="E258" s="206"/>
    </row>
    <row r="259" spans="1:5" ht="17.399999999999999" customHeight="1">
      <c r="A259" s="26">
        <v>22</v>
      </c>
      <c r="B259" s="155"/>
      <c r="C259" s="204"/>
      <c r="D259" s="205"/>
      <c r="E259" s="206"/>
    </row>
    <row r="260" spans="1:5" ht="17.399999999999999" customHeight="1">
      <c r="A260" s="26">
        <v>23</v>
      </c>
      <c r="B260" s="155"/>
      <c r="C260" s="204"/>
      <c r="D260" s="205"/>
      <c r="E260" s="206"/>
    </row>
    <row r="261" spans="1:5" ht="17.399999999999999" customHeight="1">
      <c r="A261" s="26">
        <v>24</v>
      </c>
      <c r="B261" s="155"/>
      <c r="C261" s="204"/>
      <c r="D261" s="207"/>
      <c r="E261" s="206"/>
    </row>
    <row r="262" spans="1:5" ht="17.399999999999999" customHeight="1">
      <c r="A262" s="26">
        <v>25</v>
      </c>
      <c r="B262" s="155"/>
      <c r="C262" s="204"/>
      <c r="D262" s="205"/>
      <c r="E262" s="206"/>
    </row>
    <row r="263" spans="1:5" ht="17.399999999999999" customHeight="1">
      <c r="A263" s="26">
        <v>26</v>
      </c>
      <c r="B263" s="155"/>
      <c r="C263" s="204"/>
      <c r="D263" s="205"/>
      <c r="E263" s="206"/>
    </row>
    <row r="264" spans="1:5" ht="17.399999999999999" customHeight="1">
      <c r="A264" s="26">
        <v>27</v>
      </c>
      <c r="B264" s="155"/>
      <c r="C264" s="201"/>
      <c r="D264" s="202"/>
      <c r="E264" s="203"/>
    </row>
    <row r="265" spans="1:5" ht="17.399999999999999" customHeight="1">
      <c r="A265" s="26">
        <v>28</v>
      </c>
      <c r="B265" s="155"/>
      <c r="C265" s="201"/>
      <c r="D265" s="202"/>
      <c r="E265" s="203"/>
    </row>
    <row r="266" spans="1:5" ht="17.399999999999999" customHeight="1">
      <c r="A266" s="26">
        <v>29</v>
      </c>
      <c r="B266" s="155"/>
      <c r="C266" s="201"/>
      <c r="D266" s="202"/>
      <c r="E266" s="203"/>
    </row>
    <row r="267" spans="1:5" ht="17.399999999999999" customHeight="1">
      <c r="A267" s="26">
        <v>30</v>
      </c>
      <c r="B267" s="155"/>
      <c r="C267" s="201"/>
      <c r="D267" s="202"/>
      <c r="E267" s="203"/>
    </row>
    <row r="268" spans="1:5" ht="17.399999999999999" customHeight="1">
      <c r="A268" s="26">
        <v>31</v>
      </c>
      <c r="B268" s="155"/>
      <c r="C268" s="208"/>
      <c r="D268" s="209"/>
      <c r="E268" s="210"/>
    </row>
    <row r="269" spans="1:5" ht="17.399999999999999" customHeight="1">
      <c r="A269" s="26">
        <v>32</v>
      </c>
      <c r="B269" s="211"/>
      <c r="C269" s="201"/>
      <c r="D269" s="212"/>
      <c r="E269" s="213"/>
    </row>
    <row r="270" spans="1:5" ht="17.399999999999999" customHeight="1">
      <c r="A270" s="26">
        <v>33</v>
      </c>
      <c r="B270" s="162"/>
      <c r="C270" s="201"/>
      <c r="D270" s="212"/>
      <c r="E270" s="213"/>
    </row>
    <row r="271" spans="1:5" ht="17.399999999999999" customHeight="1">
      <c r="A271" s="26">
        <v>34</v>
      </c>
      <c r="B271" s="155"/>
      <c r="C271" s="204"/>
      <c r="D271" s="207"/>
      <c r="E271" s="206"/>
    </row>
    <row r="272" spans="1:5" ht="17.399999999999999" customHeight="1">
      <c r="A272" s="26">
        <v>35</v>
      </c>
      <c r="B272" s="155"/>
      <c r="C272" s="204"/>
      <c r="D272" s="205"/>
      <c r="E272" s="206"/>
    </row>
    <row r="273" spans="1:5" ht="17.399999999999999" customHeight="1">
      <c r="A273" s="26">
        <v>36</v>
      </c>
      <c r="B273" s="155"/>
      <c r="C273" s="204"/>
      <c r="D273" s="205"/>
      <c r="E273" s="206"/>
    </row>
    <row r="274" spans="1:5" ht="17.399999999999999" customHeight="1">
      <c r="A274" s="26">
        <v>37</v>
      </c>
      <c r="B274" s="155"/>
      <c r="C274" s="201"/>
      <c r="D274" s="202"/>
      <c r="E274" s="203"/>
    </row>
    <row r="275" spans="1:5" ht="17.399999999999999" customHeight="1">
      <c r="A275" s="26">
        <v>38</v>
      </c>
      <c r="B275" s="155"/>
      <c r="C275" s="201"/>
      <c r="D275" s="202"/>
      <c r="E275" s="203"/>
    </row>
    <row r="276" spans="1:5" ht="17.399999999999999" customHeight="1">
      <c r="A276" s="26">
        <v>39</v>
      </c>
      <c r="B276" s="155"/>
      <c r="C276" s="201"/>
      <c r="D276" s="202"/>
      <c r="E276" s="203"/>
    </row>
    <row r="277" spans="1:5" ht="17.399999999999999" customHeight="1">
      <c r="A277" s="26">
        <v>40</v>
      </c>
      <c r="B277" s="155"/>
      <c r="C277" s="201"/>
      <c r="D277" s="202"/>
      <c r="E277" s="203"/>
    </row>
    <row r="278" spans="1:5" ht="17.399999999999999" customHeight="1">
      <c r="A278" s="26">
        <v>41</v>
      </c>
      <c r="B278" s="155"/>
      <c r="C278" s="208"/>
      <c r="D278" s="209"/>
      <c r="E278" s="210"/>
    </row>
    <row r="279" spans="1:5" ht="17.399999999999999" customHeight="1">
      <c r="A279" s="26">
        <v>42</v>
      </c>
      <c r="B279" s="211"/>
      <c r="C279" s="201"/>
      <c r="D279" s="212"/>
      <c r="E279" s="213"/>
    </row>
    <row r="280" spans="1:5" ht="17.399999999999999" customHeight="1">
      <c r="A280" s="26">
        <v>43</v>
      </c>
      <c r="B280" s="162"/>
      <c r="C280" s="201"/>
      <c r="D280" s="212"/>
      <c r="E280" s="213"/>
    </row>
    <row r="281" spans="1:5" ht="17.399999999999999" customHeight="1">
      <c r="A281" s="26">
        <v>44</v>
      </c>
      <c r="B281" s="155"/>
      <c r="C281" s="204"/>
      <c r="D281" s="205"/>
      <c r="E281" s="206"/>
    </row>
    <row r="282" spans="1:5" ht="17.399999999999999" customHeight="1">
      <c r="A282" s="26">
        <v>45</v>
      </c>
      <c r="B282" s="155"/>
      <c r="C282" s="201"/>
      <c r="D282" s="202"/>
      <c r="E282" s="203"/>
    </row>
  </sheetData>
  <sheetProtection algorithmName="SHA-512" hashValue="KPSUuOp5sUNtRrN6u/FnIiC5H0dscbU64t+roHZdjq0VKFra1dwmCtqb+IB9jXpNJruZvZnMIEPrZh6Wy2Vxdg==" saltValue="aYTEqgpW+Py7xk47Gect0g==" spinCount="100000" sheet="1" objects="1" scenarios="1"/>
  <mergeCells count="12">
    <mergeCell ref="A236:E236"/>
    <mergeCell ref="C237:E237"/>
    <mergeCell ref="C96:E96"/>
    <mergeCell ref="A142:E142"/>
    <mergeCell ref="C143:E143"/>
    <mergeCell ref="A189:E189"/>
    <mergeCell ref="C190:E190"/>
    <mergeCell ref="C2:E2"/>
    <mergeCell ref="A1:E1"/>
    <mergeCell ref="A48:E48"/>
    <mergeCell ref="C49:E49"/>
    <mergeCell ref="A95:E95"/>
  </mergeCells>
  <phoneticPr fontId="10" type="noConversion"/>
  <pageMargins left="0.39370078740157483" right="0.39370078740157483" top="0.39370078740157483" bottom="0.19685039370078741" header="0.31496062992125984" footer="0"/>
  <pageSetup paperSize="9" orientation="portrait" r:id="rId1"/>
  <rowBreaks count="4" manualBreakCount="4">
    <brk id="94" max="4" man="1"/>
    <brk id="141" max="4" man="1"/>
    <brk id="188" max="4" man="1"/>
    <brk id="235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834B-14E8-49E5-AFAE-C08FE29E1C31}">
  <sheetPr>
    <tabColor rgb="FF0070C0"/>
  </sheetPr>
  <dimension ref="A1:F28"/>
  <sheetViews>
    <sheetView view="pageBreakPreview" topLeftCell="A18" zoomScale="110" zoomScaleNormal="100" zoomScaleSheetLayoutView="110" workbookViewId="0">
      <selection activeCell="A4" sqref="A4:F13"/>
    </sheetView>
  </sheetViews>
  <sheetFormatPr defaultColWidth="8.69921875" defaultRowHeight="24"/>
  <cols>
    <col min="1" max="1" width="10.59765625" style="35" bestFit="1" customWidth="1"/>
    <col min="2" max="2" width="27.3984375" style="35" customWidth="1"/>
    <col min="3" max="3" width="9.69921875" style="35" customWidth="1"/>
    <col min="4" max="4" width="13" style="35" customWidth="1"/>
    <col min="5" max="5" width="8.8984375" style="35" bestFit="1" customWidth="1"/>
    <col min="6" max="6" width="27.296875" style="35" customWidth="1"/>
    <col min="7" max="16384" width="8.69921875" style="35"/>
  </cols>
  <sheetData>
    <row r="1" spans="1:6" ht="27">
      <c r="A1" s="287" t="s">
        <v>145</v>
      </c>
      <c r="B1" s="287"/>
      <c r="C1" s="287"/>
      <c r="D1" s="287"/>
      <c r="E1" s="287"/>
      <c r="F1" s="287"/>
    </row>
    <row r="2" spans="1:6">
      <c r="A2" s="40" t="s">
        <v>2</v>
      </c>
      <c r="B2" s="21"/>
      <c r="C2" s="40" t="s">
        <v>3</v>
      </c>
      <c r="D2" s="39"/>
      <c r="E2" s="40" t="s">
        <v>78</v>
      </c>
      <c r="F2" s="39"/>
    </row>
    <row r="3" spans="1:6">
      <c r="A3" s="41" t="s">
        <v>79</v>
      </c>
      <c r="B3" s="30"/>
      <c r="C3" s="41" t="s">
        <v>1</v>
      </c>
      <c r="D3" s="30">
        <v>2568</v>
      </c>
      <c r="E3" s="30"/>
    </row>
    <row r="4" spans="1:6" ht="25.2" customHeight="1">
      <c r="A4" s="288"/>
      <c r="B4" s="288"/>
      <c r="C4" s="288"/>
      <c r="D4" s="288"/>
      <c r="E4" s="288"/>
      <c r="F4" s="288"/>
    </row>
    <row r="5" spans="1:6" ht="25.2" customHeight="1">
      <c r="A5" s="288"/>
      <c r="B5" s="288"/>
      <c r="C5" s="288"/>
      <c r="D5" s="288"/>
      <c r="E5" s="288"/>
      <c r="F5" s="288"/>
    </row>
    <row r="6" spans="1:6" ht="25.2" customHeight="1">
      <c r="A6" s="288"/>
      <c r="B6" s="288"/>
      <c r="C6" s="288"/>
      <c r="D6" s="288"/>
      <c r="E6" s="288"/>
      <c r="F6" s="288"/>
    </row>
    <row r="7" spans="1:6" ht="25.2" customHeight="1">
      <c r="A7" s="288"/>
      <c r="B7" s="288"/>
      <c r="C7" s="288"/>
      <c r="D7" s="288"/>
      <c r="E7" s="288"/>
      <c r="F7" s="288"/>
    </row>
    <row r="8" spans="1:6" ht="25.2" customHeight="1">
      <c r="A8" s="288"/>
      <c r="B8" s="288"/>
      <c r="C8" s="288"/>
      <c r="D8" s="288"/>
      <c r="E8" s="288"/>
      <c r="F8" s="288"/>
    </row>
    <row r="9" spans="1:6" ht="25.2" customHeight="1">
      <c r="A9" s="288"/>
      <c r="B9" s="288"/>
      <c r="C9" s="288"/>
      <c r="D9" s="288"/>
      <c r="E9" s="288"/>
      <c r="F9" s="288"/>
    </row>
    <row r="10" spans="1:6" ht="25.2" customHeight="1">
      <c r="A10" s="288"/>
      <c r="B10" s="288"/>
      <c r="C10" s="288"/>
      <c r="D10" s="288"/>
      <c r="E10" s="288"/>
      <c r="F10" s="288"/>
    </row>
    <row r="11" spans="1:6" ht="25.2" customHeight="1">
      <c r="A11" s="288"/>
      <c r="B11" s="288"/>
      <c r="C11" s="288"/>
      <c r="D11" s="288"/>
      <c r="E11" s="288"/>
      <c r="F11" s="288"/>
    </row>
    <row r="12" spans="1:6" ht="25.2" customHeight="1">
      <c r="A12" s="288"/>
      <c r="B12" s="288"/>
      <c r="C12" s="288"/>
      <c r="D12" s="288"/>
      <c r="E12" s="288"/>
      <c r="F12" s="288"/>
    </row>
    <row r="13" spans="1:6" ht="25.2" customHeight="1">
      <c r="A13" s="288"/>
      <c r="B13" s="288"/>
      <c r="C13" s="288"/>
      <c r="D13" s="288"/>
      <c r="E13" s="288"/>
      <c r="F13" s="288"/>
    </row>
    <row r="14" spans="1:6" ht="25.2" customHeight="1">
      <c r="A14" s="72"/>
      <c r="B14" s="72"/>
      <c r="C14" s="289"/>
      <c r="D14" s="289"/>
      <c r="E14" s="289"/>
      <c r="F14" s="289"/>
    </row>
    <row r="15" spans="1:6" ht="25.2" customHeight="1">
      <c r="A15" s="29"/>
      <c r="B15" s="290"/>
      <c r="C15" s="290"/>
      <c r="D15" s="290"/>
      <c r="E15" s="290"/>
      <c r="F15" s="290"/>
    </row>
    <row r="16" spans="1:6" ht="13.95" customHeight="1">
      <c r="B16" s="73"/>
      <c r="C16" s="73"/>
      <c r="D16" s="73"/>
      <c r="E16" s="73"/>
      <c r="F16" s="73"/>
    </row>
    <row r="17" spans="1:6" s="11" customFormat="1">
      <c r="B17" s="291" t="s">
        <v>37</v>
      </c>
      <c r="C17" s="291"/>
      <c r="D17" s="291"/>
      <c r="E17" s="291"/>
      <c r="F17" s="291"/>
    </row>
    <row r="18" spans="1:6" s="11" customFormat="1">
      <c r="A18" s="74" t="s">
        <v>146</v>
      </c>
      <c r="B18" s="284" t="s">
        <v>147</v>
      </c>
      <c r="C18" s="285"/>
      <c r="D18" s="286"/>
      <c r="E18" s="75" t="s">
        <v>148</v>
      </c>
      <c r="F18" s="74" t="s">
        <v>149</v>
      </c>
    </row>
    <row r="19" spans="1:6" s="11" customFormat="1" ht="19.95" customHeight="1">
      <c r="A19" s="74">
        <v>1</v>
      </c>
      <c r="B19" s="292"/>
      <c r="C19" s="293"/>
      <c r="D19" s="294"/>
      <c r="E19" s="76"/>
      <c r="F19" s="77"/>
    </row>
    <row r="20" spans="1:6" s="11" customFormat="1" ht="19.95" customHeight="1">
      <c r="A20" s="74">
        <v>2</v>
      </c>
      <c r="B20" s="292"/>
      <c r="C20" s="293"/>
      <c r="D20" s="294"/>
      <c r="E20" s="76"/>
      <c r="F20" s="77"/>
    </row>
    <row r="21" spans="1:6" s="11" customFormat="1" ht="19.95" customHeight="1">
      <c r="A21" s="74">
        <v>3</v>
      </c>
      <c r="B21" s="292"/>
      <c r="C21" s="293"/>
      <c r="D21" s="294"/>
      <c r="E21" s="76"/>
      <c r="F21" s="77"/>
    </row>
    <row r="22" spans="1:6" s="11" customFormat="1" ht="19.95" customHeight="1">
      <c r="A22" s="74">
        <v>4</v>
      </c>
      <c r="B22" s="292"/>
      <c r="C22" s="293"/>
      <c r="D22" s="294"/>
      <c r="E22" s="76"/>
      <c r="F22" s="77"/>
    </row>
    <row r="23" spans="1:6" s="11" customFormat="1" ht="19.95" customHeight="1">
      <c r="A23" s="74">
        <v>5</v>
      </c>
      <c r="B23" s="292"/>
      <c r="C23" s="293"/>
      <c r="D23" s="294"/>
      <c r="E23" s="76"/>
      <c r="F23" s="77"/>
    </row>
    <row r="24" spans="1:6" s="11" customFormat="1" ht="19.95" customHeight="1">
      <c r="A24" s="74">
        <v>6</v>
      </c>
      <c r="B24" s="292"/>
      <c r="C24" s="293"/>
      <c r="D24" s="294"/>
      <c r="E24" s="76"/>
      <c r="F24" s="77"/>
    </row>
    <row r="25" spans="1:6" s="11" customFormat="1" ht="19.95" customHeight="1">
      <c r="A25" s="77"/>
      <c r="B25" s="292" t="s">
        <v>150</v>
      </c>
      <c r="C25" s="293"/>
      <c r="D25" s="294"/>
      <c r="E25" s="76"/>
      <c r="F25" s="77"/>
    </row>
    <row r="26" spans="1:6" s="11" customFormat="1" ht="19.95" customHeight="1">
      <c r="A26" s="77"/>
      <c r="B26" s="292" t="s">
        <v>151</v>
      </c>
      <c r="C26" s="293"/>
      <c r="D26" s="294"/>
      <c r="E26" s="78"/>
      <c r="F26" s="77"/>
    </row>
    <row r="27" spans="1:6" s="11" customFormat="1" ht="19.95" customHeight="1">
      <c r="A27" s="77"/>
      <c r="B27" s="292" t="s">
        <v>38</v>
      </c>
      <c r="C27" s="293"/>
      <c r="D27" s="294"/>
      <c r="E27" s="76"/>
      <c r="F27" s="77"/>
    </row>
    <row r="28" spans="1:6" s="11" customFormat="1"/>
  </sheetData>
  <mergeCells count="15">
    <mergeCell ref="B25:D25"/>
    <mergeCell ref="B26:D26"/>
    <mergeCell ref="B27:D27"/>
    <mergeCell ref="B19:D19"/>
    <mergeCell ref="B20:D20"/>
    <mergeCell ref="B21:D21"/>
    <mergeCell ref="B22:D22"/>
    <mergeCell ref="B23:D23"/>
    <mergeCell ref="B24:D24"/>
    <mergeCell ref="B18:D18"/>
    <mergeCell ref="A1:F1"/>
    <mergeCell ref="A4:F13"/>
    <mergeCell ref="C14:F14"/>
    <mergeCell ref="B15:F15"/>
    <mergeCell ref="B17:F17"/>
  </mergeCells>
  <pageMargins left="0.59055118110236227" right="0.11811023622047245" top="0.74803149606299213" bottom="0.74803149606299213" header="0.31496062992125984" footer="0.31496062992125984"/>
  <pageSetup orientation="portrait" r:id="rId1"/>
  <rowBreaks count="1" manualBreakCount="1">
    <brk id="27" max="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0059DE9-7669-441F-A2B2-0B2858A37110}">
          <x14:formula1>
            <xm:f>'data help'!$A$1:$A$10</xm:f>
          </x14:formula1>
          <xm:sqref>F2</xm:sqref>
        </x14:dataValidation>
        <x14:dataValidation type="list" allowBlank="1" showInputMessage="1" showErrorMessage="1" xr:uid="{E253255D-32B2-4C5A-AFC7-2BF158F5BAB3}">
          <x14:formula1>
            <xm:f>'data help'!$B$2:$B$16</xm:f>
          </x14:formula1>
          <xm:sqref>D3</xm:sqref>
        </x14:dataValidation>
        <x14:dataValidation type="list" allowBlank="1" showInputMessage="1" showErrorMessage="1" xr:uid="{8471BC29-3163-44A4-921D-4990AA3C5CBE}">
          <x14:formula1>
            <xm:f>'data help'!$C$2:$C$3</xm:f>
          </x14:formula1>
          <xm:sqref>B3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0070C0"/>
  </sheetPr>
  <dimension ref="A1:W233"/>
  <sheetViews>
    <sheetView showWhiteSpace="0" view="pageBreakPreview" zoomScaleNormal="108" zoomScaleSheetLayoutView="100" zoomScalePageLayoutView="120" workbookViewId="0">
      <selection activeCell="Q1" sqref="Q1"/>
    </sheetView>
  </sheetViews>
  <sheetFormatPr defaultColWidth="9.296875" defaultRowHeight="24"/>
  <cols>
    <col min="1" max="1" width="10.296875" style="44" customWidth="1"/>
    <col min="2" max="2" width="4.09765625" style="44" customWidth="1"/>
    <col min="3" max="3" width="7.8984375" style="44" customWidth="1"/>
    <col min="4" max="4" width="6.69921875" style="44" customWidth="1"/>
    <col min="5" max="5" width="7.59765625" style="44" customWidth="1"/>
    <col min="6" max="6" width="7.296875" style="44" customWidth="1"/>
    <col min="7" max="7" width="5.69921875" style="44" customWidth="1"/>
    <col min="8" max="8" width="6.8984375" style="44" customWidth="1"/>
    <col min="9" max="9" width="8.09765625" style="44" bestFit="1" customWidth="1"/>
    <col min="10" max="10" width="7.296875" style="44" bestFit="1" customWidth="1"/>
    <col min="11" max="11" width="7.69921875" style="44" customWidth="1"/>
    <col min="12" max="12" width="6.3984375" style="44" customWidth="1"/>
    <col min="13" max="13" width="4.69921875" style="44" customWidth="1"/>
    <col min="14" max="14" width="4.8984375" style="44" bestFit="1" customWidth="1"/>
    <col min="15" max="15" width="7.8984375" style="111" customWidth="1"/>
    <col min="16" max="16" width="9.8984375" style="44" bestFit="1" customWidth="1"/>
    <col min="17" max="17" width="7.09765625" style="44" bestFit="1" customWidth="1"/>
    <col min="18" max="21" width="10.296875" style="44" customWidth="1"/>
    <col min="22" max="22" width="21.09765625" style="44" bestFit="1" customWidth="1"/>
    <col min="23" max="23" width="21.59765625" style="44" bestFit="1" customWidth="1"/>
    <col min="24" max="16384" width="9.296875" style="44"/>
  </cols>
  <sheetData>
    <row r="1" spans="1:18" ht="87.75" customHeight="1">
      <c r="A1" s="20"/>
      <c r="B1" s="20"/>
      <c r="C1" s="20"/>
      <c r="D1" s="20"/>
      <c r="E1" s="20"/>
      <c r="F1" s="301"/>
      <c r="G1" s="301"/>
      <c r="H1" s="301"/>
      <c r="I1" s="301"/>
      <c r="J1" s="20"/>
      <c r="K1" s="20"/>
      <c r="L1" s="20"/>
      <c r="M1" s="20"/>
      <c r="N1" s="20"/>
    </row>
    <row r="2" spans="1:18" ht="28.9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4" spans="1:18" ht="18.75" customHeight="1">
      <c r="A4" s="114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8" ht="22.95" customHeight="1">
      <c r="A5" s="35" t="s">
        <v>78</v>
      </c>
      <c r="B5" s="319">
        <f>'คำอธิบายรายวิชา หน่วย'!F2</f>
        <v>0</v>
      </c>
      <c r="C5" s="319"/>
      <c r="D5" s="319"/>
      <c r="E5" s="319"/>
      <c r="F5" s="319"/>
      <c r="G5" s="319"/>
      <c r="H5" s="320" t="s">
        <v>84</v>
      </c>
      <c r="I5" s="320"/>
      <c r="J5" s="147" t="s">
        <v>156</v>
      </c>
      <c r="K5" s="146">
        <v>1</v>
      </c>
      <c r="L5" s="67" t="s">
        <v>0</v>
      </c>
      <c r="M5" s="33"/>
      <c r="N5" s="81">
        <f>'คำอธิบายรายวิชา หน่วย'!B3</f>
        <v>0</v>
      </c>
    </row>
    <row r="6" spans="1:18" ht="22.95" customHeight="1">
      <c r="A6" s="307" t="s">
        <v>1</v>
      </c>
      <c r="B6" s="307"/>
      <c r="C6" s="321">
        <f>'คำอธิบายรายวิชา หน่วย'!D3</f>
        <v>2568</v>
      </c>
      <c r="D6" s="321"/>
      <c r="E6" s="11" t="s">
        <v>2</v>
      </c>
      <c r="F6" s="312">
        <f>'คำอธิบายรายวิชา หน่วย'!B2</f>
        <v>0</v>
      </c>
      <c r="G6" s="312"/>
      <c r="H6" s="312"/>
      <c r="I6" s="312"/>
      <c r="J6" s="312"/>
      <c r="K6" s="83" t="s">
        <v>3</v>
      </c>
      <c r="L6" s="313">
        <f>'คำอธิบายรายวิชา หน่วย'!D2</f>
        <v>0</v>
      </c>
      <c r="M6" s="313"/>
      <c r="N6" s="313"/>
    </row>
    <row r="7" spans="1:18" ht="22.95" customHeight="1">
      <c r="A7" s="114" t="s">
        <v>5</v>
      </c>
      <c r="B7" s="31">
        <v>1</v>
      </c>
      <c r="C7" s="114" t="s">
        <v>6</v>
      </c>
      <c r="D7" s="20"/>
      <c r="E7" s="20"/>
      <c r="F7" s="84">
        <f>B7/2</f>
        <v>0.5</v>
      </c>
      <c r="G7" s="114" t="s">
        <v>4</v>
      </c>
      <c r="H7" s="114"/>
      <c r="I7" s="291" t="s">
        <v>7</v>
      </c>
      <c r="J7" s="291"/>
      <c r="K7" s="324"/>
      <c r="L7" s="324"/>
      <c r="M7" s="324"/>
      <c r="N7" s="324"/>
    </row>
    <row r="8" spans="1:18" ht="22.95" customHeight="1">
      <c r="A8" s="114" t="s">
        <v>8</v>
      </c>
      <c r="B8" s="145" t="s">
        <v>171</v>
      </c>
      <c r="C8" s="315"/>
      <c r="D8" s="315"/>
      <c r="E8" s="315"/>
      <c r="F8" s="315"/>
      <c r="G8" s="315"/>
      <c r="H8" s="145" t="s">
        <v>172</v>
      </c>
      <c r="I8" s="315"/>
      <c r="J8" s="315"/>
      <c r="K8" s="315"/>
      <c r="L8" s="315"/>
      <c r="M8" s="315"/>
      <c r="N8" s="315"/>
    </row>
    <row r="9" spans="1:18">
      <c r="A9" s="318" t="s">
        <v>9</v>
      </c>
      <c r="B9" s="318"/>
      <c r="C9" s="318"/>
      <c r="D9" s="22"/>
      <c r="H9" s="22"/>
      <c r="I9" s="22"/>
      <c r="J9" s="22"/>
      <c r="N9" s="25"/>
    </row>
    <row r="10" spans="1:18" ht="22.95" customHeight="1">
      <c r="A10" s="298" t="s">
        <v>10</v>
      </c>
      <c r="B10" s="298"/>
      <c r="C10" s="298" t="s">
        <v>27</v>
      </c>
      <c r="D10" s="298"/>
      <c r="E10" s="298"/>
      <c r="F10" s="298"/>
      <c r="G10" s="298"/>
      <c r="H10" s="298"/>
      <c r="I10" s="298"/>
      <c r="J10" s="298"/>
      <c r="K10" s="298" t="s">
        <v>26</v>
      </c>
      <c r="L10" s="298"/>
      <c r="M10" s="298"/>
      <c r="N10" s="298"/>
    </row>
    <row r="11" spans="1:18" ht="22.95" customHeight="1">
      <c r="A11" s="298"/>
      <c r="B11" s="298"/>
      <c r="C11" s="113">
        <v>4</v>
      </c>
      <c r="D11" s="113">
        <v>3.5</v>
      </c>
      <c r="E11" s="113">
        <v>3</v>
      </c>
      <c r="F11" s="113">
        <v>2.5</v>
      </c>
      <c r="G11" s="113">
        <v>2</v>
      </c>
      <c r="H11" s="113">
        <v>1.5</v>
      </c>
      <c r="I11" s="113">
        <v>1</v>
      </c>
      <c r="J11" s="113">
        <v>0</v>
      </c>
      <c r="K11" s="113" t="s">
        <v>22</v>
      </c>
      <c r="L11" s="113" t="s">
        <v>23</v>
      </c>
      <c r="M11" s="113" t="s">
        <v>24</v>
      </c>
      <c r="N11" s="113" t="s">
        <v>25</v>
      </c>
    </row>
    <row r="12" spans="1:18" ht="22.95" customHeight="1">
      <c r="A12" s="298">
        <f>SUM(C12:N12)</f>
        <v>0</v>
      </c>
      <c r="B12" s="298"/>
      <c r="C12" s="74">
        <f>score!AW17</f>
        <v>0</v>
      </c>
      <c r="D12" s="74">
        <f>score!AW16</f>
        <v>0</v>
      </c>
      <c r="E12" s="74">
        <f>score!AW15</f>
        <v>0</v>
      </c>
      <c r="F12" s="74">
        <f>score!AW14</f>
        <v>0</v>
      </c>
      <c r="G12" s="74">
        <f>score!AW13</f>
        <v>0</v>
      </c>
      <c r="H12" s="74">
        <f>score!AW12</f>
        <v>0</v>
      </c>
      <c r="I12" s="74">
        <f>score!AW11</f>
        <v>0</v>
      </c>
      <c r="J12" s="74">
        <f>score!AW10</f>
        <v>0</v>
      </c>
      <c r="K12" s="74">
        <f>score!AW8</f>
        <v>0</v>
      </c>
      <c r="L12" s="74">
        <f>score!AW9</f>
        <v>0</v>
      </c>
      <c r="M12" s="74"/>
      <c r="N12" s="74"/>
      <c r="P12" s="13" t="e">
        <f>SUM(C13:F13)</f>
        <v>#DIV/0!</v>
      </c>
    </row>
    <row r="13" spans="1:18" ht="22.95" customHeight="1">
      <c r="A13" s="309" t="s">
        <v>11</v>
      </c>
      <c r="B13" s="309"/>
      <c r="C13" s="24" t="e">
        <f>C12*100/$A$12</f>
        <v>#DIV/0!</v>
      </c>
      <c r="D13" s="24" t="e">
        <f t="shared" ref="D13:N13" si="0">D12*100/$A$12</f>
        <v>#DIV/0!</v>
      </c>
      <c r="E13" s="24" t="e">
        <f t="shared" si="0"/>
        <v>#DIV/0!</v>
      </c>
      <c r="F13" s="24" t="e">
        <f t="shared" si="0"/>
        <v>#DIV/0!</v>
      </c>
      <c r="G13" s="24" t="e">
        <f t="shared" si="0"/>
        <v>#DIV/0!</v>
      </c>
      <c r="H13" s="24" t="e">
        <f t="shared" si="0"/>
        <v>#DIV/0!</v>
      </c>
      <c r="I13" s="24" t="e">
        <f t="shared" si="0"/>
        <v>#DIV/0!</v>
      </c>
      <c r="J13" s="24" t="e">
        <f t="shared" si="0"/>
        <v>#DIV/0!</v>
      </c>
      <c r="K13" s="24" t="e">
        <f t="shared" si="0"/>
        <v>#DIV/0!</v>
      </c>
      <c r="L13" s="24" t="e">
        <f t="shared" si="0"/>
        <v>#DIV/0!</v>
      </c>
      <c r="M13" s="24" t="e">
        <f t="shared" si="0"/>
        <v>#DIV/0!</v>
      </c>
      <c r="N13" s="24" t="e">
        <f t="shared" si="0"/>
        <v>#DIV/0!</v>
      </c>
      <c r="P13" s="13" t="e">
        <f>SUM(C13:N13)</f>
        <v>#DIV/0!</v>
      </c>
    </row>
    <row r="14" spans="1:18" ht="12" customHeight="1"/>
    <row r="15" spans="1:18" ht="22.95" customHeight="1">
      <c r="A15" s="291" t="s">
        <v>12</v>
      </c>
      <c r="B15" s="291"/>
      <c r="C15" s="291"/>
      <c r="D15" s="291"/>
      <c r="E15" s="291"/>
      <c r="F15" s="291"/>
      <c r="G15" s="11"/>
      <c r="H15" s="328" t="s">
        <v>137</v>
      </c>
      <c r="I15" s="328"/>
      <c r="J15" s="328"/>
      <c r="K15" s="328"/>
      <c r="L15" s="328"/>
      <c r="M15" s="328"/>
      <c r="N15" s="11"/>
      <c r="P15" s="106" t="s">
        <v>176</v>
      </c>
      <c r="Q15" s="106" t="e">
        <f>SUM(C18:F18)</f>
        <v>#DIV/0!</v>
      </c>
      <c r="R15" s="106" t="e">
        <f>SUM(C18:D18)</f>
        <v>#DIV/0!</v>
      </c>
    </row>
    <row r="16" spans="1:18" ht="21.9" customHeight="1">
      <c r="A16" s="308" t="s">
        <v>10</v>
      </c>
      <c r="B16" s="308"/>
      <c r="C16" s="4" t="s">
        <v>59</v>
      </c>
      <c r="D16" s="4" t="s">
        <v>60</v>
      </c>
      <c r="E16" s="4" t="s">
        <v>63</v>
      </c>
      <c r="F16" s="66" t="s">
        <v>64</v>
      </c>
      <c r="H16" s="74" t="s">
        <v>138</v>
      </c>
      <c r="I16" s="74" t="s">
        <v>180</v>
      </c>
      <c r="J16" s="74" t="s">
        <v>140</v>
      </c>
      <c r="K16" s="107" t="s">
        <v>141</v>
      </c>
      <c r="L16" s="306" t="s">
        <v>142</v>
      </c>
      <c r="M16" s="306"/>
      <c r="P16" s="65" t="s">
        <v>177</v>
      </c>
      <c r="Q16" s="106" t="e">
        <f>SUM(C22:F22)</f>
        <v>#DIV/0!</v>
      </c>
      <c r="R16" s="106" t="e">
        <f>SUM(C22:D22)</f>
        <v>#DIV/0!</v>
      </c>
    </row>
    <row r="17" spans="1:16" ht="21.9" customHeight="1">
      <c r="A17" s="297">
        <f>SUM(C17:F17)</f>
        <v>0</v>
      </c>
      <c r="B17" s="298"/>
      <c r="C17" s="116">
        <f>score!AW26</f>
        <v>0</v>
      </c>
      <c r="D17" s="116">
        <f>score!AW27</f>
        <v>0</v>
      </c>
      <c r="E17" s="116">
        <f>score!AW28</f>
        <v>0</v>
      </c>
      <c r="F17" s="116">
        <f>score!AW29</f>
        <v>0</v>
      </c>
      <c r="H17" s="74">
        <v>1</v>
      </c>
      <c r="I17" s="74">
        <f>สมรรถรรนะ!M6</f>
        <v>0</v>
      </c>
      <c r="J17" s="74">
        <f>สมรรถรรนะ!N6</f>
        <v>0</v>
      </c>
      <c r="K17" s="117">
        <f>สมรรถรรนะ!O6</f>
        <v>0</v>
      </c>
      <c r="L17" s="119">
        <f>สมรรถรรนะ!P6</f>
        <v>0</v>
      </c>
      <c r="M17" s="120"/>
      <c r="O17" s="111">
        <f>SUM(I17:M17)</f>
        <v>0</v>
      </c>
    </row>
    <row r="18" spans="1:16" ht="21.9" customHeight="1">
      <c r="A18" s="298" t="s">
        <v>36</v>
      </c>
      <c r="B18" s="298"/>
      <c r="C18" s="107" t="e">
        <f>C17*100/$A$17</f>
        <v>#DIV/0!</v>
      </c>
      <c r="D18" s="107" t="e">
        <f t="shared" ref="D18:E18" si="1">D17*100/$A$17</f>
        <v>#DIV/0!</v>
      </c>
      <c r="E18" s="107" t="e">
        <f t="shared" si="1"/>
        <v>#DIV/0!</v>
      </c>
      <c r="F18" s="107" t="e">
        <f>F17*100/$A$17</f>
        <v>#DIV/0!</v>
      </c>
      <c r="H18" s="116">
        <v>2</v>
      </c>
      <c r="I18" s="74">
        <f>สมรรถรรนะ!M7</f>
        <v>0</v>
      </c>
      <c r="J18" s="74">
        <f>สมรรถรรนะ!N7</f>
        <v>0</v>
      </c>
      <c r="K18" s="117">
        <f>สมรรถรรนะ!O7</f>
        <v>0</v>
      </c>
      <c r="L18" s="76">
        <f>สมรรถรรนะ!P7</f>
        <v>0</v>
      </c>
      <c r="M18" s="125"/>
      <c r="O18" s="111">
        <f t="shared" ref="O18:O21" si="2">SUM(I18:M18)</f>
        <v>0</v>
      </c>
    </row>
    <row r="19" spans="1:16" ht="21.9" customHeight="1">
      <c r="A19" s="291" t="s">
        <v>13</v>
      </c>
      <c r="B19" s="291"/>
      <c r="C19" s="291"/>
      <c r="D19" s="291"/>
      <c r="E19" s="291"/>
      <c r="F19" s="291"/>
      <c r="G19" s="11"/>
      <c r="H19" s="74">
        <v>3</v>
      </c>
      <c r="I19" s="74">
        <f>สมรรถรรนะ!M8</f>
        <v>0</v>
      </c>
      <c r="J19" s="74">
        <f>สมรรถรรนะ!N8</f>
        <v>0</v>
      </c>
      <c r="K19" s="118">
        <f>สมรรถรรนะ!O8</f>
        <v>0</v>
      </c>
      <c r="L19" s="121">
        <f>สมรรถรรนะ!P8</f>
        <v>0</v>
      </c>
      <c r="M19" s="122"/>
      <c r="N19" s="62"/>
      <c r="O19" s="111">
        <f t="shared" si="2"/>
        <v>0</v>
      </c>
      <c r="P19" s="112"/>
    </row>
    <row r="20" spans="1:16" ht="21.9" customHeight="1">
      <c r="A20" s="308" t="s">
        <v>10</v>
      </c>
      <c r="B20" s="308"/>
      <c r="C20" s="4" t="s">
        <v>59</v>
      </c>
      <c r="D20" s="4" t="s">
        <v>60</v>
      </c>
      <c r="E20" s="4" t="s">
        <v>63</v>
      </c>
      <c r="F20" s="66" t="s">
        <v>64</v>
      </c>
      <c r="G20" s="52"/>
      <c r="H20" s="74">
        <v>4</v>
      </c>
      <c r="I20" s="74">
        <f>สมรรถรรนะ!M9</f>
        <v>0</v>
      </c>
      <c r="J20" s="116">
        <f>สมรรถรรนะ!N9</f>
        <v>0</v>
      </c>
      <c r="K20" s="118">
        <f>สมรรถรรนะ!O9</f>
        <v>0</v>
      </c>
      <c r="L20" s="126">
        <f>สมรรถรรนะ!P9</f>
        <v>0</v>
      </c>
      <c r="M20" s="127"/>
      <c r="N20" s="62"/>
      <c r="O20" s="111">
        <f t="shared" si="2"/>
        <v>0</v>
      </c>
      <c r="P20" s="62"/>
    </row>
    <row r="21" spans="1:16" ht="21.9" customHeight="1">
      <c r="A21" s="297">
        <f>SUM(C21:F21)</f>
        <v>0</v>
      </c>
      <c r="B21" s="298"/>
      <c r="C21" s="116">
        <f>score!AW21</f>
        <v>0</v>
      </c>
      <c r="D21" s="116">
        <f>score!AW22</f>
        <v>0</v>
      </c>
      <c r="E21" s="116">
        <f>score!AW23</f>
        <v>0</v>
      </c>
      <c r="F21" s="116">
        <f>score!AW24</f>
        <v>0</v>
      </c>
      <c r="G21" s="112"/>
      <c r="H21" s="74">
        <v>5</v>
      </c>
      <c r="I21" s="74">
        <f>สมรรถรรนะ!M10</f>
        <v>0</v>
      </c>
      <c r="J21" s="116">
        <f>สมรรถรรนะ!N10</f>
        <v>0</v>
      </c>
      <c r="K21" s="118">
        <f>สมรรถรรนะ!O10</f>
        <v>0</v>
      </c>
      <c r="L21" s="123">
        <f>สมรรถรรนะ!P10</f>
        <v>0</v>
      </c>
      <c r="M21" s="124"/>
      <c r="N21" s="62"/>
      <c r="O21" s="111">
        <f t="shared" si="2"/>
        <v>0</v>
      </c>
      <c r="P21" s="112"/>
    </row>
    <row r="22" spans="1:16" ht="21.9" customHeight="1">
      <c r="A22" s="298" t="s">
        <v>36</v>
      </c>
      <c r="B22" s="298"/>
      <c r="C22" s="107" t="e">
        <f>C21*100/$A$21</f>
        <v>#DIV/0!</v>
      </c>
      <c r="D22" s="107" t="e">
        <f t="shared" ref="D22:F22" si="3">D21*100/$A$21</f>
        <v>#DIV/0!</v>
      </c>
      <c r="E22" s="107" t="e">
        <f t="shared" si="3"/>
        <v>#DIV/0!</v>
      </c>
      <c r="F22" s="107" t="e">
        <f t="shared" si="3"/>
        <v>#DIV/0!</v>
      </c>
      <c r="G22" s="62"/>
      <c r="H22" s="74" t="s">
        <v>38</v>
      </c>
      <c r="I22" s="74">
        <f>SUM(I17:I21)</f>
        <v>0</v>
      </c>
      <c r="J22" s="74">
        <f>SUM(J17:J21)</f>
        <v>0</v>
      </c>
      <c r="K22" s="74">
        <f>SUM(K17:K21)</f>
        <v>0</v>
      </c>
      <c r="L22" s="325">
        <f>SUM(L17:M21)</f>
        <v>0</v>
      </c>
      <c r="M22" s="326"/>
      <c r="N22" s="62"/>
      <c r="O22" s="111">
        <f>SUM(I22:M22)</f>
        <v>0</v>
      </c>
      <c r="P22" s="112"/>
    </row>
    <row r="23" spans="1:16" ht="21.9" customHeight="1">
      <c r="A23" s="111"/>
      <c r="B23" s="111"/>
      <c r="C23" s="71"/>
      <c r="D23" s="62"/>
      <c r="E23" s="62"/>
      <c r="F23" s="62"/>
      <c r="G23" s="62"/>
      <c r="H23" s="70" t="s">
        <v>36</v>
      </c>
      <c r="I23" s="107" t="e">
        <f>I22*100/$O$22</f>
        <v>#DIV/0!</v>
      </c>
      <c r="J23" s="107" t="e">
        <f t="shared" ref="J23:K23" si="4">J22*100/$O$22</f>
        <v>#DIV/0!</v>
      </c>
      <c r="K23" s="107" t="e">
        <f t="shared" si="4"/>
        <v>#DIV/0!</v>
      </c>
      <c r="L23" s="327" t="e">
        <f>L22*100/O22</f>
        <v>#DIV/0!</v>
      </c>
      <c r="M23" s="327"/>
      <c r="N23" s="62"/>
      <c r="O23" s="134" t="e">
        <f>SUM(I23:M23)</f>
        <v>#DIV/0!</v>
      </c>
      <c r="P23" s="112"/>
    </row>
    <row r="24" spans="1:16" ht="21.9" customHeight="1">
      <c r="A24" s="307" t="s">
        <v>14</v>
      </c>
      <c r="B24" s="307"/>
      <c r="C24" s="307"/>
      <c r="D24" s="62"/>
      <c r="E24" s="62"/>
      <c r="F24" s="62"/>
      <c r="G24" s="62"/>
      <c r="N24" s="62"/>
      <c r="P24" s="112"/>
    </row>
    <row r="25" spans="1:16" ht="22.95" customHeight="1">
      <c r="A25" s="44" t="s">
        <v>7</v>
      </c>
      <c r="C25" s="20"/>
      <c r="D25" s="303"/>
      <c r="E25" s="303"/>
      <c r="F25" s="303"/>
      <c r="G25" s="44" t="s">
        <v>17</v>
      </c>
      <c r="L25" s="301"/>
      <c r="M25" s="301"/>
      <c r="N25" s="301"/>
    </row>
    <row r="26" spans="1:16" ht="22.95" customHeight="1">
      <c r="A26" s="44" t="s">
        <v>34</v>
      </c>
      <c r="C26" s="20"/>
      <c r="D26" s="304"/>
      <c r="E26" s="304"/>
      <c r="F26" s="304"/>
      <c r="G26" s="44" t="s">
        <v>35</v>
      </c>
      <c r="I26" s="20"/>
      <c r="J26" s="20"/>
      <c r="K26" s="20"/>
      <c r="L26" s="305"/>
      <c r="M26" s="305"/>
      <c r="N26" s="305"/>
    </row>
    <row r="27" spans="1:16" s="29" customFormat="1" ht="30" customHeight="1">
      <c r="A27" s="310" t="s">
        <v>18</v>
      </c>
      <c r="B27" s="310"/>
      <c r="C27" s="310"/>
      <c r="D27" s="310"/>
      <c r="G27" s="21"/>
      <c r="H27" s="21"/>
      <c r="I27" s="21"/>
      <c r="J27" s="21"/>
      <c r="K27" s="21"/>
      <c r="O27" s="27"/>
    </row>
    <row r="28" spans="1:16" s="29" customFormat="1" ht="30" customHeight="1">
      <c r="A28" s="311"/>
      <c r="B28" s="311"/>
      <c r="C28" s="311"/>
      <c r="D28" s="311"/>
      <c r="E28" s="29" t="s">
        <v>81</v>
      </c>
      <c r="O28" s="27"/>
    </row>
    <row r="29" spans="1:16" ht="22.95" customHeight="1">
      <c r="A29" s="323" t="s">
        <v>182</v>
      </c>
      <c r="B29" s="323"/>
      <c r="C29" s="323"/>
      <c r="D29" s="323"/>
    </row>
    <row r="30" spans="1:16" s="29" customFormat="1" ht="30" customHeight="1">
      <c r="B30" s="42" t="s">
        <v>28</v>
      </c>
      <c r="C30" s="29" t="s">
        <v>15</v>
      </c>
      <c r="E30" s="42" t="s">
        <v>28</v>
      </c>
      <c r="F30" s="29" t="s">
        <v>16</v>
      </c>
      <c r="I30" s="311"/>
      <c r="J30" s="311"/>
      <c r="K30" s="311"/>
      <c r="L30" s="311"/>
      <c r="M30" s="311"/>
      <c r="N30" s="21"/>
      <c r="O30" s="27"/>
    </row>
    <row r="31" spans="1:16">
      <c r="B31" s="23"/>
      <c r="E31" s="23"/>
      <c r="I31" s="323" t="s">
        <v>143</v>
      </c>
      <c r="J31" s="323"/>
      <c r="K31" s="323"/>
      <c r="L31" s="323"/>
      <c r="M31" s="323"/>
      <c r="N31" s="20"/>
    </row>
    <row r="32" spans="1:16">
      <c r="I32" s="301" t="s">
        <v>144</v>
      </c>
      <c r="J32" s="301"/>
      <c r="K32" s="301"/>
      <c r="L32" s="301"/>
      <c r="M32" s="301"/>
      <c r="N32" s="20"/>
    </row>
    <row r="33" spans="1:18">
      <c r="I33" s="44" t="s">
        <v>19</v>
      </c>
      <c r="J33" s="58"/>
      <c r="K33" s="44" t="s">
        <v>20</v>
      </c>
      <c r="L33" s="68"/>
      <c r="M33" s="44" t="s">
        <v>21</v>
      </c>
      <c r="N33" s="68"/>
    </row>
    <row r="34" spans="1:18" ht="87.75" customHeight="1">
      <c r="A34" s="20"/>
      <c r="B34" s="20"/>
      <c r="C34" s="20"/>
      <c r="D34" s="20"/>
      <c r="E34" s="20"/>
      <c r="F34" s="301"/>
      <c r="G34" s="301"/>
      <c r="H34" s="301"/>
      <c r="I34" s="301"/>
      <c r="J34" s="20"/>
      <c r="K34" s="20"/>
      <c r="L34" s="20"/>
      <c r="M34" s="20"/>
      <c r="N34" s="20"/>
    </row>
    <row r="35" spans="1:18" ht="28.9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</row>
    <row r="37" spans="1:18" ht="18.75" customHeight="1">
      <c r="A37" s="114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8" ht="22.95" customHeight="1">
      <c r="A38" s="35" t="s">
        <v>78</v>
      </c>
      <c r="B38" s="319">
        <f>B5</f>
        <v>0</v>
      </c>
      <c r="C38" s="319"/>
      <c r="D38" s="319"/>
      <c r="E38" s="319"/>
      <c r="F38" s="319"/>
      <c r="G38" s="319"/>
      <c r="H38" s="320" t="s">
        <v>84</v>
      </c>
      <c r="I38" s="320"/>
      <c r="J38" s="82" t="str">
        <f>J5</f>
        <v>5/</v>
      </c>
      <c r="K38" s="81">
        <f>K5+1</f>
        <v>2</v>
      </c>
      <c r="L38" s="67" t="s">
        <v>0</v>
      </c>
      <c r="M38" s="33"/>
      <c r="N38" s="81">
        <f>N5</f>
        <v>0</v>
      </c>
    </row>
    <row r="39" spans="1:18" ht="22.95" customHeight="1">
      <c r="A39" s="307" t="s">
        <v>1</v>
      </c>
      <c r="B39" s="307"/>
      <c r="C39" s="321">
        <f>C6</f>
        <v>2568</v>
      </c>
      <c r="D39" s="321"/>
      <c r="E39" s="11" t="s">
        <v>2</v>
      </c>
      <c r="F39" s="312"/>
      <c r="G39" s="312"/>
      <c r="H39" s="312"/>
      <c r="I39" s="312"/>
      <c r="J39" s="312"/>
      <c r="K39" s="83" t="s">
        <v>3</v>
      </c>
      <c r="L39" s="313">
        <f>L6</f>
        <v>0</v>
      </c>
      <c r="M39" s="313"/>
      <c r="N39" s="313"/>
    </row>
    <row r="40" spans="1:18" ht="22.95" customHeight="1">
      <c r="A40" s="114" t="s">
        <v>5</v>
      </c>
      <c r="B40" s="115">
        <f>B7</f>
        <v>1</v>
      </c>
      <c r="C40" s="114" t="s">
        <v>6</v>
      </c>
      <c r="D40" s="20"/>
      <c r="E40" s="20"/>
      <c r="F40" s="58">
        <f>B40/2</f>
        <v>0.5</v>
      </c>
      <c r="G40" s="114" t="s">
        <v>4</v>
      </c>
      <c r="H40" s="114"/>
      <c r="I40" s="291" t="s">
        <v>7</v>
      </c>
      <c r="J40" s="291"/>
      <c r="K40" s="314">
        <f>K7</f>
        <v>0</v>
      </c>
      <c r="L40" s="314"/>
      <c r="M40" s="314"/>
      <c r="N40" s="314"/>
    </row>
    <row r="41" spans="1:18" ht="22.95" customHeight="1">
      <c r="A41" s="114" t="s">
        <v>8</v>
      </c>
      <c r="B41" s="145" t="s">
        <v>171</v>
      </c>
      <c r="C41" s="315"/>
      <c r="D41" s="315"/>
      <c r="E41" s="315"/>
      <c r="F41" s="315"/>
      <c r="G41" s="315"/>
      <c r="H41" s="145" t="s">
        <v>172</v>
      </c>
      <c r="I41" s="315"/>
      <c r="J41" s="315"/>
      <c r="K41" s="315"/>
      <c r="L41" s="315"/>
      <c r="M41" s="315"/>
      <c r="N41" s="315"/>
    </row>
    <row r="42" spans="1:18">
      <c r="A42" s="318" t="s">
        <v>9</v>
      </c>
      <c r="B42" s="318"/>
      <c r="C42" s="318"/>
      <c r="D42" s="22"/>
      <c r="H42" s="22"/>
      <c r="I42" s="22"/>
      <c r="J42" s="22"/>
      <c r="N42" s="25"/>
    </row>
    <row r="43" spans="1:18" ht="22.95" customHeight="1">
      <c r="A43" s="298" t="s">
        <v>10</v>
      </c>
      <c r="B43" s="298"/>
      <c r="C43" s="298" t="s">
        <v>27</v>
      </c>
      <c r="D43" s="298"/>
      <c r="E43" s="298"/>
      <c r="F43" s="298"/>
      <c r="G43" s="298"/>
      <c r="H43" s="298"/>
      <c r="I43" s="298"/>
      <c r="J43" s="298"/>
      <c r="K43" s="298" t="s">
        <v>26</v>
      </c>
      <c r="L43" s="298"/>
      <c r="M43" s="298"/>
      <c r="N43" s="298"/>
    </row>
    <row r="44" spans="1:18" ht="22.95" customHeight="1">
      <c r="A44" s="298"/>
      <c r="B44" s="298"/>
      <c r="C44" s="113">
        <v>4</v>
      </c>
      <c r="D44" s="113">
        <v>3.5</v>
      </c>
      <c r="E44" s="113">
        <v>3</v>
      </c>
      <c r="F44" s="113">
        <v>2.5</v>
      </c>
      <c r="G44" s="113">
        <v>2</v>
      </c>
      <c r="H44" s="113">
        <v>1.5</v>
      </c>
      <c r="I44" s="113">
        <v>1</v>
      </c>
      <c r="J44" s="113">
        <v>0</v>
      </c>
      <c r="K44" s="113" t="s">
        <v>22</v>
      </c>
      <c r="L44" s="113" t="s">
        <v>23</v>
      </c>
      <c r="M44" s="113" t="s">
        <v>24</v>
      </c>
      <c r="N44" s="113" t="s">
        <v>25</v>
      </c>
    </row>
    <row r="45" spans="1:18" ht="22.95" customHeight="1">
      <c r="A45" s="298">
        <f>SUM(C45:N45)</f>
        <v>0</v>
      </c>
      <c r="B45" s="298"/>
      <c r="C45" s="74">
        <f>score!AW66</f>
        <v>0</v>
      </c>
      <c r="D45" s="74">
        <f>score!AW65</f>
        <v>0</v>
      </c>
      <c r="E45" s="74">
        <f>score!AW64</f>
        <v>0</v>
      </c>
      <c r="F45" s="74">
        <f>score!AW63</f>
        <v>0</v>
      </c>
      <c r="G45" s="74">
        <f>score!AW62</f>
        <v>0</v>
      </c>
      <c r="H45" s="74">
        <f>score!AW61</f>
        <v>0</v>
      </c>
      <c r="I45" s="74">
        <f>score!AW60</f>
        <v>0</v>
      </c>
      <c r="J45" s="74">
        <f>score!AW59</f>
        <v>0</v>
      </c>
      <c r="K45" s="74">
        <f>score!AW57</f>
        <v>0</v>
      </c>
      <c r="L45" s="74">
        <f>score!AW58</f>
        <v>0</v>
      </c>
      <c r="M45" s="74"/>
      <c r="N45" s="74"/>
      <c r="P45" s="13" t="e">
        <f>SUM(C46:F46)</f>
        <v>#DIV/0!</v>
      </c>
    </row>
    <row r="46" spans="1:18" ht="22.95" customHeight="1">
      <c r="A46" s="309" t="s">
        <v>11</v>
      </c>
      <c r="B46" s="309"/>
      <c r="C46" s="24" t="e">
        <f>C45*100/$A$45</f>
        <v>#DIV/0!</v>
      </c>
      <c r="D46" s="24" t="e">
        <f t="shared" ref="D46:N46" si="5">D45*100/$A$45</f>
        <v>#DIV/0!</v>
      </c>
      <c r="E46" s="24" t="e">
        <f t="shared" si="5"/>
        <v>#DIV/0!</v>
      </c>
      <c r="F46" s="24" t="e">
        <f t="shared" si="5"/>
        <v>#DIV/0!</v>
      </c>
      <c r="G46" s="24" t="e">
        <f t="shared" si="5"/>
        <v>#DIV/0!</v>
      </c>
      <c r="H46" s="24" t="e">
        <f t="shared" si="5"/>
        <v>#DIV/0!</v>
      </c>
      <c r="I46" s="24" t="e">
        <f t="shared" si="5"/>
        <v>#DIV/0!</v>
      </c>
      <c r="J46" s="24" t="e">
        <f t="shared" si="5"/>
        <v>#DIV/0!</v>
      </c>
      <c r="K46" s="24" t="e">
        <f t="shared" si="5"/>
        <v>#DIV/0!</v>
      </c>
      <c r="L46" s="24" t="e">
        <f t="shared" si="5"/>
        <v>#DIV/0!</v>
      </c>
      <c r="M46" s="24" t="e">
        <f t="shared" si="5"/>
        <v>#DIV/0!</v>
      </c>
      <c r="N46" s="24" t="e">
        <f t="shared" si="5"/>
        <v>#DIV/0!</v>
      </c>
      <c r="P46" s="13" t="e">
        <f>SUM(C46:N46)</f>
        <v>#DIV/0!</v>
      </c>
    </row>
    <row r="47" spans="1:18" ht="12" customHeight="1"/>
    <row r="48" spans="1:18" ht="22.95" customHeight="1">
      <c r="A48" s="291" t="s">
        <v>12</v>
      </c>
      <c r="B48" s="291"/>
      <c r="C48" s="291"/>
      <c r="D48" s="291"/>
      <c r="E48" s="291"/>
      <c r="F48" s="291"/>
      <c r="G48" s="11"/>
      <c r="H48" s="328" t="s">
        <v>137</v>
      </c>
      <c r="I48" s="328"/>
      <c r="J48" s="328"/>
      <c r="K48" s="328"/>
      <c r="L48" s="328"/>
      <c r="M48" s="328"/>
      <c r="N48" s="11"/>
      <c r="P48" s="106" t="s">
        <v>176</v>
      </c>
      <c r="Q48" s="106" t="e">
        <f>SUM(C51:F51)</f>
        <v>#DIV/0!</v>
      </c>
      <c r="R48" s="106" t="e">
        <f>SUM(C51:D51)</f>
        <v>#DIV/0!</v>
      </c>
    </row>
    <row r="49" spans="1:18" ht="21.9" customHeight="1">
      <c r="A49" s="308" t="s">
        <v>10</v>
      </c>
      <c r="B49" s="308"/>
      <c r="C49" s="4" t="s">
        <v>59</v>
      </c>
      <c r="D49" s="4" t="s">
        <v>60</v>
      </c>
      <c r="E49" s="4" t="s">
        <v>63</v>
      </c>
      <c r="F49" s="66" t="s">
        <v>64</v>
      </c>
      <c r="H49" s="74" t="s">
        <v>138</v>
      </c>
      <c r="I49" s="74" t="s">
        <v>180</v>
      </c>
      <c r="J49" s="74" t="s">
        <v>140</v>
      </c>
      <c r="K49" s="107" t="s">
        <v>141</v>
      </c>
      <c r="L49" s="306" t="s">
        <v>142</v>
      </c>
      <c r="M49" s="306"/>
      <c r="P49" s="65" t="s">
        <v>177</v>
      </c>
      <c r="Q49" s="106" t="e">
        <f>SUM(C55:F55)</f>
        <v>#DIV/0!</v>
      </c>
      <c r="R49" s="106" t="e">
        <f>SUM(C55:D55)</f>
        <v>#DIV/0!</v>
      </c>
    </row>
    <row r="50" spans="1:18" ht="21.9" customHeight="1">
      <c r="A50" s="297">
        <f>SUM(C50:F50)</f>
        <v>0</v>
      </c>
      <c r="B50" s="298"/>
      <c r="C50" s="116">
        <f>score!AW75</f>
        <v>0</v>
      </c>
      <c r="D50" s="116">
        <f>score!AW76</f>
        <v>0</v>
      </c>
      <c r="E50" s="116">
        <f>score!AW77</f>
        <v>0</v>
      </c>
      <c r="F50" s="116">
        <f>score!AW78</f>
        <v>0</v>
      </c>
      <c r="H50" s="74">
        <v>1</v>
      </c>
      <c r="I50" s="116">
        <f>สมรรถรรนะ!M55</f>
        <v>0</v>
      </c>
      <c r="J50" s="116">
        <f>สมรรถรรนะ!N55</f>
        <v>0</v>
      </c>
      <c r="K50" s="118">
        <f>สมรรถรรนะ!O55</f>
        <v>0</v>
      </c>
      <c r="L50" s="135">
        <f>สมรรถรรนะ!P55</f>
        <v>0</v>
      </c>
      <c r="M50" s="136"/>
      <c r="O50" s="111">
        <f>SUM(I50:L50)</f>
        <v>0</v>
      </c>
    </row>
    <row r="51" spans="1:18" ht="21.9" customHeight="1">
      <c r="A51" s="309" t="s">
        <v>36</v>
      </c>
      <c r="B51" s="309"/>
      <c r="C51" s="107" t="e">
        <f>C50*100/$A$50</f>
        <v>#DIV/0!</v>
      </c>
      <c r="D51" s="107" t="e">
        <f t="shared" ref="D51:F51" si="6">D50*100/$A$50</f>
        <v>#DIV/0!</v>
      </c>
      <c r="E51" s="107" t="e">
        <f t="shared" si="6"/>
        <v>#DIV/0!</v>
      </c>
      <c r="F51" s="107" t="e">
        <f t="shared" si="6"/>
        <v>#DIV/0!</v>
      </c>
      <c r="H51" s="116">
        <v>2</v>
      </c>
      <c r="I51" s="116">
        <f>สมรรถรรนะ!M56</f>
        <v>0</v>
      </c>
      <c r="J51" s="116">
        <f>สมรรถรรนะ!N56</f>
        <v>0</v>
      </c>
      <c r="K51" s="118">
        <f>สมรรถรรนะ!O56</f>
        <v>0</v>
      </c>
      <c r="L51" s="139">
        <f>สมรรถรรนะ!P56</f>
        <v>0</v>
      </c>
      <c r="M51" s="137"/>
      <c r="O51" s="111">
        <f t="shared" ref="O51:O54" si="7">SUM(I51:L51)</f>
        <v>0</v>
      </c>
    </row>
    <row r="52" spans="1:18" ht="21.9" customHeight="1">
      <c r="A52" s="291" t="s">
        <v>13</v>
      </c>
      <c r="B52" s="291"/>
      <c r="C52" s="291"/>
      <c r="D52" s="291"/>
      <c r="E52" s="291"/>
      <c r="F52" s="291"/>
      <c r="G52" s="11"/>
      <c r="H52" s="74">
        <v>3</v>
      </c>
      <c r="I52" s="116">
        <f>สมรรถรรนะ!M57</f>
        <v>0</v>
      </c>
      <c r="J52" s="116">
        <f>สมรรถรรนะ!N57</f>
        <v>0</v>
      </c>
      <c r="K52" s="118">
        <f>สมรรถรรนะ!O57</f>
        <v>0</v>
      </c>
      <c r="L52" s="140">
        <f>สมรรถรรนะ!P57</f>
        <v>0</v>
      </c>
      <c r="M52" s="138"/>
      <c r="N52" s="62"/>
      <c r="O52" s="111">
        <f t="shared" si="7"/>
        <v>0</v>
      </c>
      <c r="P52" s="111"/>
    </row>
    <row r="53" spans="1:18" ht="21.9" customHeight="1">
      <c r="A53" s="308" t="s">
        <v>10</v>
      </c>
      <c r="B53" s="308"/>
      <c r="C53" s="4" t="s">
        <v>59</v>
      </c>
      <c r="D53" s="4" t="s">
        <v>60</v>
      </c>
      <c r="E53" s="4" t="s">
        <v>63</v>
      </c>
      <c r="F53" s="66" t="s">
        <v>64</v>
      </c>
      <c r="G53" s="52"/>
      <c r="H53" s="74">
        <v>4</v>
      </c>
      <c r="I53" s="116">
        <f>สมรรถรรนะ!M58</f>
        <v>0</v>
      </c>
      <c r="J53" s="116">
        <f>สมรรถรรนะ!N58</f>
        <v>0</v>
      </c>
      <c r="K53" s="118">
        <f>สมรรถรรนะ!O58</f>
        <v>0</v>
      </c>
      <c r="L53" s="139">
        <f>สมรรถรรนะ!P58</f>
        <v>0</v>
      </c>
      <c r="M53" s="137"/>
      <c r="N53" s="62"/>
      <c r="O53" s="111">
        <f t="shared" si="7"/>
        <v>0</v>
      </c>
      <c r="P53" s="134"/>
    </row>
    <row r="54" spans="1:18" ht="21.9" customHeight="1">
      <c r="A54" s="297">
        <f>SUM(C54:F54)</f>
        <v>0</v>
      </c>
      <c r="B54" s="298"/>
      <c r="C54" s="116">
        <f>score!AW70</f>
        <v>0</v>
      </c>
      <c r="D54" s="116">
        <f>score!AW71</f>
        <v>0</v>
      </c>
      <c r="E54" s="116">
        <f>score!AW72</f>
        <v>0</v>
      </c>
      <c r="F54" s="116">
        <f>score!AW73</f>
        <v>0</v>
      </c>
      <c r="G54" s="112"/>
      <c r="H54" s="74">
        <v>5</v>
      </c>
      <c r="I54" s="116">
        <f>สมรรถรรนะ!M59</f>
        <v>0</v>
      </c>
      <c r="J54" s="116">
        <f>สมรรถรรนะ!N59</f>
        <v>0</v>
      </c>
      <c r="K54" s="118">
        <f>สมรรถรรนะ!O59</f>
        <v>0</v>
      </c>
      <c r="L54" s="140">
        <f>สมรรถรรนะ!P59</f>
        <v>0</v>
      </c>
      <c r="M54" s="138"/>
      <c r="N54" s="62"/>
      <c r="O54" s="111">
        <f t="shared" si="7"/>
        <v>0</v>
      </c>
      <c r="P54" s="111"/>
    </row>
    <row r="55" spans="1:18" ht="21.9" customHeight="1">
      <c r="A55" s="309" t="s">
        <v>36</v>
      </c>
      <c r="B55" s="309"/>
      <c r="C55" s="107" t="e">
        <f>C54*100/$A$54</f>
        <v>#DIV/0!</v>
      </c>
      <c r="D55" s="107" t="e">
        <f t="shared" ref="D55:E55" si="8">D54*100/$A$54</f>
        <v>#DIV/0!</v>
      </c>
      <c r="E55" s="107" t="e">
        <f t="shared" si="8"/>
        <v>#DIV/0!</v>
      </c>
      <c r="F55" s="107" t="e">
        <f>F54*100/$A$54</f>
        <v>#DIV/0!</v>
      </c>
      <c r="G55" s="62"/>
      <c r="H55" s="70" t="s">
        <v>38</v>
      </c>
      <c r="I55" s="116">
        <f>SUM(I50:I54)</f>
        <v>0</v>
      </c>
      <c r="J55" s="116">
        <f t="shared" ref="J55:L55" si="9">SUM(J50:J54)</f>
        <v>0</v>
      </c>
      <c r="K55" s="118">
        <f t="shared" si="9"/>
        <v>0</v>
      </c>
      <c r="L55" s="135">
        <f t="shared" si="9"/>
        <v>0</v>
      </c>
      <c r="M55" s="136"/>
      <c r="N55" s="62"/>
      <c r="O55" s="142">
        <f>SUM(I55:L55)</f>
        <v>0</v>
      </c>
      <c r="P55" s="111"/>
    </row>
    <row r="56" spans="1:18" ht="21.9" customHeight="1">
      <c r="A56" s="111"/>
      <c r="B56" s="111"/>
      <c r="C56" s="71"/>
      <c r="D56" s="62"/>
      <c r="E56" s="62"/>
      <c r="F56" s="62"/>
      <c r="G56" s="62"/>
      <c r="H56" s="133" t="s">
        <v>36</v>
      </c>
      <c r="I56" s="107" t="e">
        <f>I55*100/$O$55</f>
        <v>#DIV/0!</v>
      </c>
      <c r="J56" s="107" t="e">
        <f>J55*100/$O$55</f>
        <v>#DIV/0!</v>
      </c>
      <c r="K56" s="141" t="e">
        <f>K55*100/$O$55</f>
        <v>#DIV/0!</v>
      </c>
      <c r="L56" s="316" t="e">
        <f>L55*100/$O$55</f>
        <v>#DIV/0!</v>
      </c>
      <c r="M56" s="317"/>
      <c r="N56" s="62"/>
      <c r="O56" s="134" t="e">
        <f>SUM(I56:L56)</f>
        <v>#DIV/0!</v>
      </c>
      <c r="P56" s="112"/>
    </row>
    <row r="57" spans="1:18" ht="21.9" customHeight="1">
      <c r="A57" s="307" t="s">
        <v>14</v>
      </c>
      <c r="B57" s="307"/>
      <c r="C57" s="307"/>
      <c r="D57" s="62"/>
      <c r="E57" s="62"/>
      <c r="F57" s="62"/>
      <c r="G57" s="62"/>
      <c r="N57" s="62"/>
      <c r="P57" s="112"/>
    </row>
    <row r="58" spans="1:18" ht="22.95" customHeight="1">
      <c r="A58" s="44" t="s">
        <v>7</v>
      </c>
      <c r="C58" s="20"/>
      <c r="D58" s="303"/>
      <c r="E58" s="303"/>
      <c r="F58" s="303"/>
      <c r="G58" s="44" t="s">
        <v>17</v>
      </c>
      <c r="L58" s="301"/>
      <c r="M58" s="301"/>
      <c r="N58" s="301"/>
    </row>
    <row r="59" spans="1:18" ht="22.95" customHeight="1">
      <c r="A59" s="44" t="s">
        <v>34</v>
      </c>
      <c r="C59" s="20"/>
      <c r="D59" s="304"/>
      <c r="E59" s="304"/>
      <c r="F59" s="304"/>
      <c r="G59" s="44" t="s">
        <v>35</v>
      </c>
      <c r="I59" s="20"/>
      <c r="J59" s="20"/>
      <c r="K59" s="20"/>
      <c r="L59" s="305"/>
      <c r="M59" s="305"/>
      <c r="N59" s="305"/>
    </row>
    <row r="60" spans="1:18" s="29" customFormat="1" ht="30" customHeight="1">
      <c r="A60" s="310" t="s">
        <v>18</v>
      </c>
      <c r="B60" s="310"/>
      <c r="C60" s="310"/>
      <c r="D60" s="310"/>
      <c r="G60" s="21"/>
      <c r="H60" s="21"/>
      <c r="I60" s="21"/>
      <c r="J60" s="21"/>
      <c r="K60" s="21"/>
      <c r="O60" s="27"/>
    </row>
    <row r="61" spans="1:18" s="29" customFormat="1" ht="30" customHeight="1">
      <c r="A61" s="311"/>
      <c r="B61" s="311"/>
      <c r="C61" s="311"/>
      <c r="D61" s="311"/>
      <c r="E61" s="29" t="s">
        <v>81</v>
      </c>
      <c r="O61" s="27"/>
    </row>
    <row r="62" spans="1:18" ht="22.95" customHeight="1">
      <c r="A62" s="302" t="str">
        <f>A29</f>
        <v>( นางสาวบุญพิทักษ์ )</v>
      </c>
      <c r="B62" s="302"/>
      <c r="C62" s="302"/>
      <c r="D62" s="302"/>
    </row>
    <row r="63" spans="1:18" s="29" customFormat="1" ht="30" customHeight="1">
      <c r="B63" s="42" t="s">
        <v>28</v>
      </c>
      <c r="C63" s="29" t="s">
        <v>15</v>
      </c>
      <c r="E63" s="42" t="s">
        <v>28</v>
      </c>
      <c r="F63" s="29" t="s">
        <v>16</v>
      </c>
      <c r="I63" s="311"/>
      <c r="J63" s="311"/>
      <c r="K63" s="311"/>
      <c r="L63" s="311"/>
      <c r="M63" s="311"/>
      <c r="N63" s="21"/>
      <c r="O63" s="27"/>
    </row>
    <row r="64" spans="1:18">
      <c r="B64" s="23"/>
      <c r="E64" s="23"/>
      <c r="I64" s="302" t="str">
        <f>I31</f>
        <v>( นายสุวัฒน์  ท้าวเขื่อน )</v>
      </c>
      <c r="J64" s="302"/>
      <c r="K64" s="302"/>
      <c r="L64" s="302"/>
      <c r="M64" s="302"/>
      <c r="N64" s="20"/>
    </row>
    <row r="65" spans="1:16">
      <c r="I65" s="301" t="s">
        <v>144</v>
      </c>
      <c r="J65" s="301"/>
      <c r="K65" s="301"/>
      <c r="L65" s="301"/>
      <c r="M65" s="301"/>
      <c r="N65" s="20"/>
    </row>
    <row r="66" spans="1:16">
      <c r="I66" s="44" t="s">
        <v>19</v>
      </c>
      <c r="J66" s="58"/>
      <c r="K66" s="44" t="s">
        <v>20</v>
      </c>
      <c r="L66" s="68"/>
      <c r="M66" s="44" t="s">
        <v>21</v>
      </c>
      <c r="N66" s="68"/>
    </row>
    <row r="67" spans="1:16" ht="87.75" customHeight="1">
      <c r="A67" s="20"/>
      <c r="B67" s="20"/>
      <c r="C67" s="20"/>
      <c r="D67" s="20"/>
      <c r="E67" s="20"/>
      <c r="F67" s="301"/>
      <c r="G67" s="301"/>
      <c r="H67" s="301"/>
      <c r="I67" s="301"/>
      <c r="J67" s="20"/>
      <c r="K67" s="20"/>
      <c r="L67" s="20"/>
      <c r="M67" s="20"/>
      <c r="N67" s="20"/>
    </row>
    <row r="68" spans="1:16" ht="28.9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</row>
    <row r="70" spans="1:16" ht="18.75" customHeight="1">
      <c r="A70" s="114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</row>
    <row r="71" spans="1:16" ht="22.95" customHeight="1">
      <c r="A71" s="35" t="s">
        <v>78</v>
      </c>
      <c r="B71" s="319">
        <f>B5</f>
        <v>0</v>
      </c>
      <c r="C71" s="319"/>
      <c r="D71" s="319"/>
      <c r="E71" s="319"/>
      <c r="F71" s="319"/>
      <c r="G71" s="319"/>
      <c r="H71" s="320" t="s">
        <v>84</v>
      </c>
      <c r="I71" s="320"/>
      <c r="J71" s="82" t="str">
        <f>J5</f>
        <v>5/</v>
      </c>
      <c r="K71" s="81">
        <f>K38+1</f>
        <v>3</v>
      </c>
      <c r="L71" s="67" t="s">
        <v>0</v>
      </c>
      <c r="M71" s="33"/>
      <c r="N71" s="81">
        <f>N5</f>
        <v>0</v>
      </c>
    </row>
    <row r="72" spans="1:16" ht="22.95" customHeight="1">
      <c r="A72" s="307" t="s">
        <v>1</v>
      </c>
      <c r="B72" s="307"/>
      <c r="C72" s="321">
        <f>C6</f>
        <v>2568</v>
      </c>
      <c r="D72" s="321"/>
      <c r="E72" s="11" t="s">
        <v>2</v>
      </c>
      <c r="F72" s="312">
        <f>F6</f>
        <v>0</v>
      </c>
      <c r="G72" s="312"/>
      <c r="H72" s="312"/>
      <c r="I72" s="312"/>
      <c r="J72" s="312"/>
      <c r="K72" s="83" t="s">
        <v>3</v>
      </c>
      <c r="L72" s="313">
        <f>L6</f>
        <v>0</v>
      </c>
      <c r="M72" s="313"/>
      <c r="N72" s="313"/>
    </row>
    <row r="73" spans="1:16" ht="22.95" customHeight="1">
      <c r="A73" s="114" t="s">
        <v>5</v>
      </c>
      <c r="B73" s="115">
        <f>B7</f>
        <v>1</v>
      </c>
      <c r="C73" s="114" t="s">
        <v>6</v>
      </c>
      <c r="D73" s="20"/>
      <c r="E73" s="20"/>
      <c r="F73" s="58">
        <f>B73/2</f>
        <v>0.5</v>
      </c>
      <c r="G73" s="114" t="s">
        <v>4</v>
      </c>
      <c r="H73" s="114"/>
      <c r="I73" s="291" t="s">
        <v>7</v>
      </c>
      <c r="J73" s="291"/>
      <c r="K73" s="314">
        <f>K7</f>
        <v>0</v>
      </c>
      <c r="L73" s="314"/>
      <c r="M73" s="314"/>
      <c r="N73" s="314"/>
    </row>
    <row r="74" spans="1:16" ht="22.95" customHeight="1">
      <c r="A74" s="114" t="s">
        <v>8</v>
      </c>
      <c r="B74" s="145" t="s">
        <v>171</v>
      </c>
      <c r="C74" s="315"/>
      <c r="D74" s="315"/>
      <c r="E74" s="315"/>
      <c r="F74" s="315"/>
      <c r="G74" s="315"/>
      <c r="H74" s="145" t="s">
        <v>172</v>
      </c>
      <c r="I74" s="315"/>
      <c r="J74" s="315"/>
      <c r="K74" s="315"/>
      <c r="L74" s="315"/>
      <c r="M74" s="315"/>
      <c r="N74" s="315"/>
    </row>
    <row r="75" spans="1:16">
      <c r="A75" s="318" t="s">
        <v>9</v>
      </c>
      <c r="B75" s="318"/>
      <c r="C75" s="318"/>
      <c r="D75" s="22"/>
      <c r="H75" s="22"/>
      <c r="I75" s="22"/>
      <c r="J75" s="22"/>
      <c r="N75" s="25"/>
    </row>
    <row r="76" spans="1:16" ht="22.95" customHeight="1">
      <c r="A76" s="298" t="s">
        <v>10</v>
      </c>
      <c r="B76" s="298"/>
      <c r="C76" s="298" t="s">
        <v>27</v>
      </c>
      <c r="D76" s="298"/>
      <c r="E76" s="298"/>
      <c r="F76" s="298"/>
      <c r="G76" s="298"/>
      <c r="H76" s="298"/>
      <c r="I76" s="298"/>
      <c r="J76" s="298"/>
      <c r="K76" s="298" t="s">
        <v>26</v>
      </c>
      <c r="L76" s="298"/>
      <c r="M76" s="298"/>
      <c r="N76" s="298"/>
    </row>
    <row r="77" spans="1:16" ht="22.95" customHeight="1">
      <c r="A77" s="298"/>
      <c r="B77" s="298"/>
      <c r="C77" s="113">
        <v>4</v>
      </c>
      <c r="D77" s="113">
        <v>3.5</v>
      </c>
      <c r="E77" s="113">
        <v>3</v>
      </c>
      <c r="F77" s="113">
        <v>2.5</v>
      </c>
      <c r="G77" s="113">
        <v>2</v>
      </c>
      <c r="H77" s="113">
        <v>1.5</v>
      </c>
      <c r="I77" s="113">
        <v>1</v>
      </c>
      <c r="J77" s="113">
        <v>0</v>
      </c>
      <c r="K77" s="113" t="s">
        <v>22</v>
      </c>
      <c r="L77" s="113" t="s">
        <v>23</v>
      </c>
      <c r="M77" s="113" t="s">
        <v>24</v>
      </c>
      <c r="N77" s="113" t="s">
        <v>25</v>
      </c>
    </row>
    <row r="78" spans="1:16" ht="22.95" customHeight="1">
      <c r="A78" s="298">
        <f>SUM(C78:N78)</f>
        <v>0</v>
      </c>
      <c r="B78" s="298"/>
      <c r="C78" s="74">
        <f>score!AW115</f>
        <v>0</v>
      </c>
      <c r="D78" s="74">
        <f>score!AW114</f>
        <v>0</v>
      </c>
      <c r="E78" s="74">
        <f>score!AW113</f>
        <v>0</v>
      </c>
      <c r="F78" s="74">
        <f>score!AW112</f>
        <v>0</v>
      </c>
      <c r="G78" s="74">
        <f>score!AW111</f>
        <v>0</v>
      </c>
      <c r="H78" s="74">
        <f>score!AW110</f>
        <v>0</v>
      </c>
      <c r="I78" s="74">
        <f>score!AW109</f>
        <v>0</v>
      </c>
      <c r="J78" s="74">
        <f>score!AW108</f>
        <v>0</v>
      </c>
      <c r="K78" s="74">
        <f>score!AW106</f>
        <v>0</v>
      </c>
      <c r="L78" s="74">
        <f>score!AW107</f>
        <v>0</v>
      </c>
      <c r="M78" s="74"/>
      <c r="N78" s="74"/>
      <c r="P78" s="13" t="e">
        <f>SUM(C79:F79)</f>
        <v>#DIV/0!</v>
      </c>
    </row>
    <row r="79" spans="1:16" ht="22.95" customHeight="1">
      <c r="A79" s="309" t="s">
        <v>11</v>
      </c>
      <c r="B79" s="309"/>
      <c r="C79" s="24" t="e">
        <f>C78*100/$A$78</f>
        <v>#DIV/0!</v>
      </c>
      <c r="D79" s="24" t="e">
        <f t="shared" ref="D79:N79" si="10">D78*100/$A$78</f>
        <v>#DIV/0!</v>
      </c>
      <c r="E79" s="24" t="e">
        <f t="shared" si="10"/>
        <v>#DIV/0!</v>
      </c>
      <c r="F79" s="24" t="e">
        <f t="shared" si="10"/>
        <v>#DIV/0!</v>
      </c>
      <c r="G79" s="24" t="e">
        <f t="shared" si="10"/>
        <v>#DIV/0!</v>
      </c>
      <c r="H79" s="24" t="e">
        <f t="shared" si="10"/>
        <v>#DIV/0!</v>
      </c>
      <c r="I79" s="24" t="e">
        <f t="shared" si="10"/>
        <v>#DIV/0!</v>
      </c>
      <c r="J79" s="24" t="e">
        <f t="shared" si="10"/>
        <v>#DIV/0!</v>
      </c>
      <c r="K79" s="24" t="e">
        <f t="shared" si="10"/>
        <v>#DIV/0!</v>
      </c>
      <c r="L79" s="24" t="e">
        <f t="shared" si="10"/>
        <v>#DIV/0!</v>
      </c>
      <c r="M79" s="24" t="e">
        <f t="shared" si="10"/>
        <v>#DIV/0!</v>
      </c>
      <c r="N79" s="24" t="e">
        <f t="shared" si="10"/>
        <v>#DIV/0!</v>
      </c>
      <c r="P79" s="13" t="e">
        <f>SUM(C79:N79)</f>
        <v>#DIV/0!</v>
      </c>
    </row>
    <row r="80" spans="1:16" ht="12" customHeight="1"/>
    <row r="81" spans="1:18" ht="22.95" customHeight="1">
      <c r="A81" s="291" t="s">
        <v>12</v>
      </c>
      <c r="B81" s="291"/>
      <c r="C81" s="291"/>
      <c r="D81" s="291"/>
      <c r="E81" s="291"/>
      <c r="F81" s="291"/>
      <c r="G81" s="11"/>
      <c r="H81" s="328" t="s">
        <v>137</v>
      </c>
      <c r="I81" s="328"/>
      <c r="J81" s="328"/>
      <c r="K81" s="328"/>
      <c r="L81" s="328"/>
      <c r="M81" s="328"/>
      <c r="N81" s="11"/>
      <c r="P81" s="106" t="s">
        <v>176</v>
      </c>
      <c r="Q81" s="106" t="e">
        <f>SUM(C84:F84)</f>
        <v>#DIV/0!</v>
      </c>
      <c r="R81" s="106" t="e">
        <f>SUM(C84:D84)</f>
        <v>#DIV/0!</v>
      </c>
    </row>
    <row r="82" spans="1:18" ht="21.9" customHeight="1">
      <c r="A82" s="308" t="s">
        <v>10</v>
      </c>
      <c r="B82" s="308"/>
      <c r="C82" s="4" t="s">
        <v>59</v>
      </c>
      <c r="D82" s="4" t="s">
        <v>60</v>
      </c>
      <c r="E82" s="4" t="s">
        <v>63</v>
      </c>
      <c r="F82" s="66" t="s">
        <v>64</v>
      </c>
      <c r="H82" s="74" t="s">
        <v>138</v>
      </c>
      <c r="I82" s="74" t="s">
        <v>180</v>
      </c>
      <c r="J82" s="74" t="s">
        <v>140</v>
      </c>
      <c r="K82" s="107" t="s">
        <v>141</v>
      </c>
      <c r="L82" s="306" t="s">
        <v>142</v>
      </c>
      <c r="M82" s="306"/>
      <c r="P82" s="65" t="s">
        <v>177</v>
      </c>
      <c r="Q82" s="106" t="e">
        <f>SUM(C88:F88)</f>
        <v>#DIV/0!</v>
      </c>
      <c r="R82" s="106" t="e">
        <f>SUM(C88:D88)</f>
        <v>#DIV/0!</v>
      </c>
    </row>
    <row r="83" spans="1:18" ht="21.9" customHeight="1">
      <c r="A83" s="297">
        <f>SUM(C83:F83)</f>
        <v>0</v>
      </c>
      <c r="B83" s="298"/>
      <c r="C83" s="116">
        <f>score!AW124</f>
        <v>0</v>
      </c>
      <c r="D83" s="116">
        <f>score!AW125</f>
        <v>0</v>
      </c>
      <c r="E83" s="116">
        <f>score!AW126</f>
        <v>0</v>
      </c>
      <c r="F83" s="116">
        <f>score!AW127</f>
        <v>0</v>
      </c>
      <c r="H83" s="74">
        <v>1</v>
      </c>
      <c r="I83" s="116">
        <f>สมรรถรรนะ!M104</f>
        <v>0</v>
      </c>
      <c r="J83" s="116">
        <f>สมรรถรรนะ!N104</f>
        <v>0</v>
      </c>
      <c r="K83" s="118">
        <f>สมรรถรรนะ!O104</f>
        <v>0</v>
      </c>
      <c r="L83" s="139">
        <f>สมรรถรรนะ!P104</f>
        <v>0</v>
      </c>
      <c r="M83" s="137"/>
      <c r="O83" s="111">
        <f>SUM(I83:L83)</f>
        <v>0</v>
      </c>
    </row>
    <row r="84" spans="1:18" ht="21.9" customHeight="1">
      <c r="A84" s="309" t="s">
        <v>36</v>
      </c>
      <c r="B84" s="309"/>
      <c r="C84" s="107" t="e">
        <f>C83*100/$A$83</f>
        <v>#DIV/0!</v>
      </c>
      <c r="D84" s="107" t="e">
        <f t="shared" ref="D84:F84" si="11">D83*100/$A$83</f>
        <v>#DIV/0!</v>
      </c>
      <c r="E84" s="107" t="e">
        <f t="shared" si="11"/>
        <v>#DIV/0!</v>
      </c>
      <c r="F84" s="107" t="e">
        <f t="shared" si="11"/>
        <v>#DIV/0!</v>
      </c>
      <c r="H84" s="116">
        <v>2</v>
      </c>
      <c r="I84" s="116">
        <f>สมรรถรรนะ!M105</f>
        <v>0</v>
      </c>
      <c r="J84" s="116">
        <f>สมรรถรรนะ!N105</f>
        <v>0</v>
      </c>
      <c r="K84" s="118">
        <f>สมรรถรรนะ!O105</f>
        <v>0</v>
      </c>
      <c r="L84" s="140">
        <f>สมรรถรรนะ!P105</f>
        <v>0</v>
      </c>
      <c r="M84" s="138"/>
      <c r="O84" s="111">
        <f t="shared" ref="O84:O87" si="12">SUM(I84:L84)</f>
        <v>0</v>
      </c>
    </row>
    <row r="85" spans="1:18" ht="21.9" customHeight="1">
      <c r="A85" s="291" t="s">
        <v>13</v>
      </c>
      <c r="B85" s="291"/>
      <c r="C85" s="291"/>
      <c r="D85" s="291"/>
      <c r="E85" s="291"/>
      <c r="F85" s="291"/>
      <c r="G85" s="11"/>
      <c r="H85" s="74">
        <v>3</v>
      </c>
      <c r="I85" s="116">
        <f>สมรรถรรนะ!M106</f>
        <v>0</v>
      </c>
      <c r="J85" s="116">
        <f>สมรรถรรนะ!N106</f>
        <v>0</v>
      </c>
      <c r="K85" s="118">
        <f>สมรรถรรนะ!O106</f>
        <v>0</v>
      </c>
      <c r="L85" s="139">
        <f>สมรรถรรนะ!P106</f>
        <v>0</v>
      </c>
      <c r="M85" s="137"/>
      <c r="N85" s="62"/>
      <c r="O85" s="111">
        <f t="shared" si="12"/>
        <v>0</v>
      </c>
      <c r="P85" s="111"/>
    </row>
    <row r="86" spans="1:18" ht="21.9" customHeight="1">
      <c r="A86" s="308" t="s">
        <v>10</v>
      </c>
      <c r="B86" s="308"/>
      <c r="C86" s="4" t="s">
        <v>59</v>
      </c>
      <c r="D86" s="4" t="s">
        <v>60</v>
      </c>
      <c r="E86" s="4" t="s">
        <v>63</v>
      </c>
      <c r="F86" s="66" t="s">
        <v>64</v>
      </c>
      <c r="G86" s="52"/>
      <c r="H86" s="74">
        <v>4</v>
      </c>
      <c r="I86" s="116">
        <f>สมรรถรรนะ!M107</f>
        <v>0</v>
      </c>
      <c r="J86" s="116">
        <f>สมรรถรรนะ!N107</f>
        <v>0</v>
      </c>
      <c r="K86" s="118">
        <f>สมรรถรรนะ!O107</f>
        <v>0</v>
      </c>
      <c r="L86" s="140">
        <f>สมรรถรรนะ!P107</f>
        <v>0</v>
      </c>
      <c r="M86" s="138"/>
      <c r="N86" s="62"/>
      <c r="O86" s="111">
        <f t="shared" si="12"/>
        <v>0</v>
      </c>
      <c r="P86" s="134"/>
    </row>
    <row r="87" spans="1:18" ht="21.9" customHeight="1">
      <c r="A87" s="297">
        <f>SUM(C87:F87)</f>
        <v>0</v>
      </c>
      <c r="B87" s="298"/>
      <c r="C87" s="116">
        <f>score!AW119</f>
        <v>0</v>
      </c>
      <c r="D87" s="116">
        <f>score!AW120</f>
        <v>0</v>
      </c>
      <c r="E87" s="116">
        <f>score!AW121</f>
        <v>0</v>
      </c>
      <c r="F87" s="116">
        <f>score!AW122</f>
        <v>0</v>
      </c>
      <c r="G87" s="112"/>
      <c r="H87" s="74">
        <v>5</v>
      </c>
      <c r="I87" s="116">
        <f>สมรรถรรนะ!M108</f>
        <v>0</v>
      </c>
      <c r="J87" s="116">
        <f>สมรรถรรนะ!N108</f>
        <v>0</v>
      </c>
      <c r="K87" s="118">
        <f>สมรรถรรนะ!O108</f>
        <v>0</v>
      </c>
      <c r="L87" s="139">
        <f>สมรรถรรนะ!P108</f>
        <v>0</v>
      </c>
      <c r="M87" s="137"/>
      <c r="N87" s="62"/>
      <c r="O87" s="111">
        <f t="shared" si="12"/>
        <v>0</v>
      </c>
      <c r="P87" s="111"/>
    </row>
    <row r="88" spans="1:18" ht="21.9" customHeight="1">
      <c r="A88" s="309" t="s">
        <v>36</v>
      </c>
      <c r="B88" s="309"/>
      <c r="C88" s="64" t="e">
        <f>C87*100/$A$87</f>
        <v>#DIV/0!</v>
      </c>
      <c r="D88" s="64" t="e">
        <f t="shared" ref="D88:F88" si="13">D87*100/$A$87</f>
        <v>#DIV/0!</v>
      </c>
      <c r="E88" s="64" t="e">
        <f t="shared" si="13"/>
        <v>#DIV/0!</v>
      </c>
      <c r="F88" s="64" t="e">
        <f t="shared" si="13"/>
        <v>#DIV/0!</v>
      </c>
      <c r="G88" s="62"/>
      <c r="H88" s="70" t="s">
        <v>38</v>
      </c>
      <c r="I88" s="116">
        <f>SUM(I83:I87)</f>
        <v>0</v>
      </c>
      <c r="J88" s="116">
        <f>SUM(J83:J87)</f>
        <v>0</v>
      </c>
      <c r="K88" s="118">
        <f>SUM(K83:K87)</f>
        <v>0</v>
      </c>
      <c r="L88" s="139">
        <f>SUM(L83:L87)</f>
        <v>0</v>
      </c>
      <c r="M88" s="137"/>
      <c r="N88" s="62"/>
      <c r="O88" s="235">
        <f>SUM(I88:L88)</f>
        <v>0</v>
      </c>
      <c r="P88" s="111"/>
    </row>
    <row r="89" spans="1:18" ht="21.9" customHeight="1">
      <c r="A89" s="111"/>
      <c r="B89" s="111"/>
      <c r="C89" s="71"/>
      <c r="D89" s="62"/>
      <c r="E89" s="62"/>
      <c r="F89" s="62"/>
      <c r="G89" s="62"/>
      <c r="H89" s="70" t="s">
        <v>36</v>
      </c>
      <c r="I89" s="107" t="e">
        <f>I88*100/$O$88</f>
        <v>#DIV/0!</v>
      </c>
      <c r="J89" s="107" t="e">
        <f t="shared" ref="J89:K89" si="14">J88*100/$O$88</f>
        <v>#DIV/0!</v>
      </c>
      <c r="K89" s="107" t="e">
        <f t="shared" si="14"/>
        <v>#DIV/0!</v>
      </c>
      <c r="L89" s="316" t="e">
        <f>L88*100/$O$88</f>
        <v>#DIV/0!</v>
      </c>
      <c r="M89" s="317"/>
      <c r="N89" s="62"/>
      <c r="O89" s="235" t="e">
        <f>SUM(I89:M89)</f>
        <v>#DIV/0!</v>
      </c>
      <c r="P89" s="112"/>
    </row>
    <row r="90" spans="1:18" ht="21.9" customHeight="1">
      <c r="A90" s="307" t="s">
        <v>14</v>
      </c>
      <c r="B90" s="307"/>
      <c r="C90" s="307"/>
      <c r="D90" s="62"/>
      <c r="E90" s="62"/>
      <c r="F90" s="62"/>
      <c r="G90" s="62"/>
      <c r="N90" s="62"/>
      <c r="O90" s="134"/>
      <c r="P90" s="112"/>
    </row>
    <row r="91" spans="1:18" ht="22.95" customHeight="1">
      <c r="A91" s="44" t="s">
        <v>7</v>
      </c>
      <c r="C91" s="20"/>
      <c r="D91" s="303"/>
      <c r="E91" s="303"/>
      <c r="F91" s="303"/>
      <c r="G91" s="44" t="s">
        <v>17</v>
      </c>
      <c r="L91" s="301"/>
      <c r="M91" s="301"/>
      <c r="N91" s="301"/>
    </row>
    <row r="92" spans="1:18" ht="22.95" customHeight="1">
      <c r="A92" s="44" t="s">
        <v>34</v>
      </c>
      <c r="C92" s="20"/>
      <c r="D92" s="304"/>
      <c r="E92" s="304"/>
      <c r="F92" s="304"/>
      <c r="G92" s="44" t="s">
        <v>35</v>
      </c>
      <c r="I92" s="20"/>
      <c r="J92" s="20"/>
      <c r="K92" s="20"/>
      <c r="L92" s="305"/>
      <c r="M92" s="305"/>
      <c r="N92" s="305"/>
    </row>
    <row r="93" spans="1:18" s="29" customFormat="1" ht="30" customHeight="1">
      <c r="A93" s="310" t="s">
        <v>18</v>
      </c>
      <c r="B93" s="310"/>
      <c r="C93" s="310"/>
      <c r="D93" s="310"/>
      <c r="G93" s="21"/>
      <c r="H93" s="21"/>
      <c r="I93" s="21"/>
      <c r="J93" s="21"/>
      <c r="K93" s="21"/>
      <c r="O93" s="27"/>
    </row>
    <row r="94" spans="1:18" s="29" customFormat="1" ht="30" customHeight="1">
      <c r="A94" s="311"/>
      <c r="B94" s="311"/>
      <c r="C94" s="311"/>
      <c r="D94" s="311"/>
      <c r="E94" s="29" t="s">
        <v>81</v>
      </c>
      <c r="O94" s="27"/>
    </row>
    <row r="95" spans="1:18" ht="22.95" customHeight="1">
      <c r="A95" s="302" t="str">
        <f>A29</f>
        <v>( นางสาวบุญพิทักษ์ )</v>
      </c>
      <c r="B95" s="302"/>
      <c r="C95" s="302"/>
      <c r="D95" s="302"/>
    </row>
    <row r="96" spans="1:18" s="29" customFormat="1" ht="30" customHeight="1">
      <c r="B96" s="42" t="s">
        <v>28</v>
      </c>
      <c r="C96" s="29" t="s">
        <v>15</v>
      </c>
      <c r="E96" s="42" t="s">
        <v>28</v>
      </c>
      <c r="F96" s="29" t="s">
        <v>16</v>
      </c>
      <c r="I96" s="311"/>
      <c r="J96" s="311"/>
      <c r="K96" s="311"/>
      <c r="L96" s="311"/>
      <c r="M96" s="311"/>
      <c r="N96" s="21"/>
      <c r="O96" s="27"/>
    </row>
    <row r="97" spans="1:16">
      <c r="B97" s="23"/>
      <c r="E97" s="23"/>
      <c r="I97" s="302" t="str">
        <f>I31</f>
        <v>( นายสุวัฒน์  ท้าวเขื่อน )</v>
      </c>
      <c r="J97" s="302"/>
      <c r="K97" s="302"/>
      <c r="L97" s="302"/>
      <c r="M97" s="302"/>
      <c r="N97" s="20"/>
    </row>
    <row r="98" spans="1:16">
      <c r="I98" s="301" t="s">
        <v>144</v>
      </c>
      <c r="J98" s="301"/>
      <c r="K98" s="301"/>
      <c r="L98" s="301"/>
      <c r="M98" s="301"/>
      <c r="N98" s="20"/>
    </row>
    <row r="99" spans="1:16">
      <c r="I99" s="44" t="s">
        <v>19</v>
      </c>
      <c r="J99" s="58"/>
      <c r="K99" s="44" t="s">
        <v>20</v>
      </c>
      <c r="L99" s="68"/>
      <c r="M99" s="44" t="s">
        <v>21</v>
      </c>
      <c r="N99" s="68"/>
    </row>
    <row r="100" spans="1:16" ht="87.75" customHeight="1">
      <c r="A100" s="20"/>
      <c r="B100" s="20"/>
      <c r="C100" s="20"/>
      <c r="D100" s="20"/>
      <c r="E100" s="20"/>
      <c r="F100" s="301"/>
      <c r="G100" s="301"/>
      <c r="H100" s="301"/>
      <c r="I100" s="301"/>
      <c r="J100" s="20"/>
      <c r="K100" s="20"/>
      <c r="L100" s="20"/>
      <c r="M100" s="20"/>
      <c r="N100" s="20"/>
    </row>
    <row r="101" spans="1:16" ht="28.9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</row>
    <row r="103" spans="1:16" ht="18.75" customHeight="1">
      <c r="A103" s="114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</row>
    <row r="104" spans="1:16" ht="22.95" customHeight="1">
      <c r="A104" s="35" t="s">
        <v>78</v>
      </c>
      <c r="B104" s="319">
        <f>B5</f>
        <v>0</v>
      </c>
      <c r="C104" s="319"/>
      <c r="D104" s="319"/>
      <c r="E104" s="319"/>
      <c r="F104" s="319"/>
      <c r="G104" s="319"/>
      <c r="H104" s="320" t="s">
        <v>84</v>
      </c>
      <c r="I104" s="320"/>
      <c r="J104" s="82" t="str">
        <f>J5</f>
        <v>5/</v>
      </c>
      <c r="K104" s="81">
        <f>K71+1</f>
        <v>4</v>
      </c>
      <c r="L104" s="67" t="s">
        <v>0</v>
      </c>
      <c r="M104" s="33"/>
      <c r="N104" s="81">
        <f>N5</f>
        <v>0</v>
      </c>
    </row>
    <row r="105" spans="1:16" ht="22.95" customHeight="1">
      <c r="A105" s="307" t="s">
        <v>1</v>
      </c>
      <c r="B105" s="307"/>
      <c r="C105" s="321">
        <f>C6</f>
        <v>2568</v>
      </c>
      <c r="D105" s="321"/>
      <c r="E105" s="11" t="s">
        <v>2</v>
      </c>
      <c r="F105" s="312">
        <f>F6</f>
        <v>0</v>
      </c>
      <c r="G105" s="312"/>
      <c r="H105" s="312"/>
      <c r="I105" s="312"/>
      <c r="J105" s="312"/>
      <c r="K105" s="83" t="s">
        <v>3</v>
      </c>
      <c r="L105" s="313">
        <f>L6</f>
        <v>0</v>
      </c>
      <c r="M105" s="313"/>
      <c r="N105" s="313"/>
    </row>
    <row r="106" spans="1:16" ht="22.95" customHeight="1">
      <c r="A106" s="114" t="s">
        <v>5</v>
      </c>
      <c r="B106" s="115">
        <f>B7</f>
        <v>1</v>
      </c>
      <c r="C106" s="114" t="s">
        <v>6</v>
      </c>
      <c r="D106" s="20"/>
      <c r="E106" s="20"/>
      <c r="F106" s="58">
        <f>B106/2</f>
        <v>0.5</v>
      </c>
      <c r="G106" s="114" t="s">
        <v>4</v>
      </c>
      <c r="H106" s="114"/>
      <c r="I106" s="291" t="s">
        <v>7</v>
      </c>
      <c r="J106" s="291"/>
      <c r="K106" s="314">
        <f>K7</f>
        <v>0</v>
      </c>
      <c r="L106" s="314"/>
      <c r="M106" s="314"/>
      <c r="N106" s="314"/>
    </row>
    <row r="107" spans="1:16" ht="22.95" customHeight="1">
      <c r="A107" s="114" t="s">
        <v>8</v>
      </c>
      <c r="B107" s="145" t="s">
        <v>171</v>
      </c>
      <c r="C107" s="315"/>
      <c r="D107" s="315"/>
      <c r="E107" s="315"/>
      <c r="F107" s="315"/>
      <c r="G107" s="315"/>
      <c r="H107" s="145" t="s">
        <v>172</v>
      </c>
      <c r="I107" s="315"/>
      <c r="J107" s="315"/>
      <c r="K107" s="315"/>
      <c r="L107" s="315"/>
      <c r="M107" s="315"/>
      <c r="N107" s="315"/>
    </row>
    <row r="108" spans="1:16">
      <c r="A108" s="318" t="s">
        <v>9</v>
      </c>
      <c r="B108" s="318"/>
      <c r="C108" s="318"/>
      <c r="D108" s="22"/>
      <c r="H108" s="22"/>
      <c r="I108" s="22"/>
      <c r="J108" s="22"/>
      <c r="N108" s="25"/>
    </row>
    <row r="109" spans="1:16" ht="22.95" customHeight="1">
      <c r="A109" s="298" t="s">
        <v>10</v>
      </c>
      <c r="B109" s="298"/>
      <c r="C109" s="298" t="s">
        <v>27</v>
      </c>
      <c r="D109" s="298"/>
      <c r="E109" s="298"/>
      <c r="F109" s="298"/>
      <c r="G109" s="298"/>
      <c r="H109" s="298"/>
      <c r="I109" s="298"/>
      <c r="J109" s="298"/>
      <c r="K109" s="298" t="s">
        <v>26</v>
      </c>
      <c r="L109" s="298"/>
      <c r="M109" s="298"/>
      <c r="N109" s="298"/>
    </row>
    <row r="110" spans="1:16" ht="22.95" customHeight="1">
      <c r="A110" s="298"/>
      <c r="B110" s="298"/>
      <c r="C110" s="113">
        <v>4</v>
      </c>
      <c r="D110" s="113">
        <v>3.5</v>
      </c>
      <c r="E110" s="113">
        <v>3</v>
      </c>
      <c r="F110" s="113">
        <v>2.5</v>
      </c>
      <c r="G110" s="113">
        <v>2</v>
      </c>
      <c r="H110" s="113">
        <v>1.5</v>
      </c>
      <c r="I110" s="113">
        <v>1</v>
      </c>
      <c r="J110" s="113">
        <v>0</v>
      </c>
      <c r="K110" s="113" t="s">
        <v>22</v>
      </c>
      <c r="L110" s="113" t="s">
        <v>23</v>
      </c>
      <c r="M110" s="113" t="s">
        <v>24</v>
      </c>
      <c r="N110" s="113" t="s">
        <v>25</v>
      </c>
    </row>
    <row r="111" spans="1:16" ht="22.95" customHeight="1">
      <c r="A111" s="298">
        <f>SUM(C111:N111)</f>
        <v>0</v>
      </c>
      <c r="B111" s="298"/>
      <c r="C111" s="74">
        <f>score!AW164</f>
        <v>0</v>
      </c>
      <c r="D111" s="74">
        <f>score!AW163</f>
        <v>0</v>
      </c>
      <c r="E111" s="74">
        <f>score!AW162</f>
        <v>0</v>
      </c>
      <c r="F111" s="74">
        <f>score!AW161</f>
        <v>0</v>
      </c>
      <c r="G111" s="74">
        <f>score!AW160</f>
        <v>0</v>
      </c>
      <c r="H111" s="74">
        <f>score!AW159</f>
        <v>0</v>
      </c>
      <c r="I111" s="74">
        <f>score!AW158</f>
        <v>0</v>
      </c>
      <c r="J111" s="74">
        <f>score!AW157</f>
        <v>0</v>
      </c>
      <c r="K111" s="74">
        <f>score!AW155</f>
        <v>0</v>
      </c>
      <c r="L111" s="74">
        <f>score!AW156</f>
        <v>0</v>
      </c>
      <c r="M111" s="74"/>
      <c r="N111" s="74"/>
      <c r="P111" s="13" t="e">
        <f>SUM(C112:F112)</f>
        <v>#DIV/0!</v>
      </c>
    </row>
    <row r="112" spans="1:16" ht="22.95" customHeight="1">
      <c r="A112" s="309" t="s">
        <v>11</v>
      </c>
      <c r="B112" s="309"/>
      <c r="C112" s="24" t="e">
        <f>C111*100/$A$111</f>
        <v>#DIV/0!</v>
      </c>
      <c r="D112" s="24" t="e">
        <f t="shared" ref="D112:N112" si="15">D111*100/$A$111</f>
        <v>#DIV/0!</v>
      </c>
      <c r="E112" s="24" t="e">
        <f t="shared" si="15"/>
        <v>#DIV/0!</v>
      </c>
      <c r="F112" s="24" t="e">
        <f t="shared" si="15"/>
        <v>#DIV/0!</v>
      </c>
      <c r="G112" s="24" t="e">
        <f t="shared" si="15"/>
        <v>#DIV/0!</v>
      </c>
      <c r="H112" s="24" t="e">
        <f t="shared" si="15"/>
        <v>#DIV/0!</v>
      </c>
      <c r="I112" s="24" t="e">
        <f t="shared" si="15"/>
        <v>#DIV/0!</v>
      </c>
      <c r="J112" s="24" t="e">
        <f t="shared" si="15"/>
        <v>#DIV/0!</v>
      </c>
      <c r="K112" s="24" t="e">
        <f t="shared" si="15"/>
        <v>#DIV/0!</v>
      </c>
      <c r="L112" s="24" t="e">
        <f t="shared" si="15"/>
        <v>#DIV/0!</v>
      </c>
      <c r="M112" s="24" t="e">
        <f t="shared" si="15"/>
        <v>#DIV/0!</v>
      </c>
      <c r="N112" s="24" t="e">
        <f t="shared" si="15"/>
        <v>#DIV/0!</v>
      </c>
      <c r="P112" s="13" t="e">
        <f>SUM(C112:N112)</f>
        <v>#DIV/0!</v>
      </c>
    </row>
    <row r="113" spans="1:18" ht="12" customHeight="1"/>
    <row r="114" spans="1:18" ht="22.95" customHeight="1">
      <c r="A114" s="291" t="s">
        <v>12</v>
      </c>
      <c r="B114" s="291"/>
      <c r="C114" s="291"/>
      <c r="D114" s="291"/>
      <c r="E114" s="291"/>
      <c r="F114" s="291"/>
      <c r="G114" s="11"/>
      <c r="H114" s="328" t="s">
        <v>137</v>
      </c>
      <c r="I114" s="328"/>
      <c r="J114" s="328"/>
      <c r="K114" s="328"/>
      <c r="L114" s="328"/>
      <c r="M114" s="328"/>
      <c r="N114" s="11"/>
      <c r="P114" s="106" t="s">
        <v>176</v>
      </c>
      <c r="Q114" s="106" t="e">
        <f>SUM(C117:F117)</f>
        <v>#DIV/0!</v>
      </c>
      <c r="R114" s="106" t="e">
        <f>SUM(C117:D117)</f>
        <v>#DIV/0!</v>
      </c>
    </row>
    <row r="115" spans="1:18" ht="21.9" customHeight="1">
      <c r="A115" s="308" t="s">
        <v>10</v>
      </c>
      <c r="B115" s="308"/>
      <c r="C115" s="4" t="s">
        <v>59</v>
      </c>
      <c r="D115" s="4" t="s">
        <v>60</v>
      </c>
      <c r="E115" s="4" t="s">
        <v>63</v>
      </c>
      <c r="F115" s="66" t="s">
        <v>64</v>
      </c>
      <c r="H115" s="74" t="s">
        <v>138</v>
      </c>
      <c r="I115" s="74" t="s">
        <v>180</v>
      </c>
      <c r="J115" s="74" t="s">
        <v>140</v>
      </c>
      <c r="K115" s="107" t="s">
        <v>141</v>
      </c>
      <c r="L115" s="306" t="s">
        <v>142</v>
      </c>
      <c r="M115" s="306"/>
      <c r="P115" s="65" t="s">
        <v>177</v>
      </c>
      <c r="Q115" s="106" t="e">
        <f>SUM(C121:F121)</f>
        <v>#DIV/0!</v>
      </c>
      <c r="R115" s="106" t="e">
        <f>SUM(C121:D121)</f>
        <v>#DIV/0!</v>
      </c>
    </row>
    <row r="116" spans="1:18" ht="21.9" customHeight="1">
      <c r="A116" s="297">
        <f>SUM(C116:F116)</f>
        <v>0</v>
      </c>
      <c r="B116" s="298"/>
      <c r="C116" s="116">
        <f>score!AW173</f>
        <v>0</v>
      </c>
      <c r="D116" s="116">
        <f>score!AW174</f>
        <v>0</v>
      </c>
      <c r="E116" s="116">
        <f>score!AW175</f>
        <v>0</v>
      </c>
      <c r="F116" s="116">
        <f>score!AW176</f>
        <v>0</v>
      </c>
      <c r="H116" s="74">
        <v>1</v>
      </c>
      <c r="I116" s="116">
        <f>สมรรถรรนะ!M153</f>
        <v>0</v>
      </c>
      <c r="J116" s="116">
        <f>สมรรถรรนะ!N153</f>
        <v>0</v>
      </c>
      <c r="K116" s="118">
        <f>สมรรถรรนะ!O153</f>
        <v>0</v>
      </c>
      <c r="L116" s="126">
        <f>สมรรถรรนะ!P153</f>
        <v>0</v>
      </c>
      <c r="M116" s="130"/>
      <c r="O116" s="111">
        <f>SUM(I116:L116)</f>
        <v>0</v>
      </c>
    </row>
    <row r="117" spans="1:18" ht="21.9" customHeight="1">
      <c r="A117" s="309" t="s">
        <v>36</v>
      </c>
      <c r="B117" s="309"/>
      <c r="C117" s="107" t="e">
        <f>C116*100/$A$116</f>
        <v>#DIV/0!</v>
      </c>
      <c r="D117" s="107" t="e">
        <f t="shared" ref="D117:F117" si="16">D116*100/$A$116</f>
        <v>#DIV/0!</v>
      </c>
      <c r="E117" s="107" t="e">
        <f t="shared" si="16"/>
        <v>#DIV/0!</v>
      </c>
      <c r="F117" s="107" t="e">
        <f t="shared" si="16"/>
        <v>#DIV/0!</v>
      </c>
      <c r="H117" s="116">
        <v>2</v>
      </c>
      <c r="I117" s="116">
        <f>สมรรถรรนะ!M154</f>
        <v>0</v>
      </c>
      <c r="J117" s="116">
        <f>สมรรถรรนะ!N154</f>
        <v>0</v>
      </c>
      <c r="K117" s="118">
        <f>สมรรถรรนะ!O154</f>
        <v>0</v>
      </c>
      <c r="L117" s="121">
        <f>สมรรถรรนะ!P154</f>
        <v>0</v>
      </c>
      <c r="M117" s="128"/>
      <c r="O117" s="111">
        <f t="shared" ref="O117:O120" si="17">SUM(I117:L117)</f>
        <v>0</v>
      </c>
    </row>
    <row r="118" spans="1:18" ht="21.9" customHeight="1">
      <c r="A118" s="291" t="s">
        <v>13</v>
      </c>
      <c r="B118" s="291"/>
      <c r="C118" s="291"/>
      <c r="D118" s="291"/>
      <c r="E118" s="291"/>
      <c r="F118" s="291"/>
      <c r="G118" s="11"/>
      <c r="H118" s="74">
        <v>3</v>
      </c>
      <c r="I118" s="116">
        <f>สมรรถรรนะ!M155</f>
        <v>0</v>
      </c>
      <c r="J118" s="116">
        <f>สมรรถรรนะ!N155</f>
        <v>0</v>
      </c>
      <c r="K118" s="118">
        <f>สมรรถรรนะ!O155</f>
        <v>0</v>
      </c>
      <c r="L118" s="126">
        <f>สมรรถรรนะ!P155</f>
        <v>0</v>
      </c>
      <c r="M118" s="132"/>
      <c r="N118" s="62"/>
      <c r="O118" s="111">
        <f t="shared" si="17"/>
        <v>0</v>
      </c>
      <c r="P118" s="111"/>
    </row>
    <row r="119" spans="1:18" ht="21.9" customHeight="1">
      <c r="A119" s="308" t="s">
        <v>10</v>
      </c>
      <c r="B119" s="308"/>
      <c r="C119" s="4" t="s">
        <v>59</v>
      </c>
      <c r="D119" s="4" t="s">
        <v>60</v>
      </c>
      <c r="E119" s="4" t="s">
        <v>63</v>
      </c>
      <c r="F119" s="66" t="s">
        <v>64</v>
      </c>
      <c r="G119" s="52"/>
      <c r="H119" s="74">
        <v>4</v>
      </c>
      <c r="I119" s="116">
        <f>สมรรถรรนะ!M156</f>
        <v>0</v>
      </c>
      <c r="J119" s="116">
        <f>สมรรถรรนะ!N156</f>
        <v>0</v>
      </c>
      <c r="K119" s="118">
        <f>สมรรถรรนะ!O156</f>
        <v>0</v>
      </c>
      <c r="L119" s="121">
        <f>สมรรถรรนะ!P156</f>
        <v>0</v>
      </c>
      <c r="M119" s="131"/>
      <c r="N119" s="62"/>
      <c r="O119" s="111">
        <f t="shared" si="17"/>
        <v>0</v>
      </c>
      <c r="P119" s="134"/>
    </row>
    <row r="120" spans="1:18" ht="21.9" customHeight="1">
      <c r="A120" s="297">
        <f>SUM(C120:F120)</f>
        <v>0</v>
      </c>
      <c r="B120" s="298"/>
      <c r="C120" s="116">
        <f>score!AW168</f>
        <v>0</v>
      </c>
      <c r="D120" s="116">
        <f>score!AW169</f>
        <v>0</v>
      </c>
      <c r="E120" s="116">
        <f>score!AW170</f>
        <v>0</v>
      </c>
      <c r="F120" s="116">
        <f>score!AW171</f>
        <v>0</v>
      </c>
      <c r="G120" s="112"/>
      <c r="H120" s="74">
        <v>5</v>
      </c>
      <c r="I120" s="116">
        <f>สมรรถรรนะ!M157</f>
        <v>0</v>
      </c>
      <c r="J120" s="116">
        <f>สมรรถรรนะ!N157</f>
        <v>0</v>
      </c>
      <c r="K120" s="118">
        <f>สมรรถรรนะ!O157</f>
        <v>0</v>
      </c>
      <c r="L120" s="126">
        <f>สมรรถรรนะ!P157</f>
        <v>0</v>
      </c>
      <c r="M120" s="132"/>
      <c r="N120" s="62"/>
      <c r="O120" s="111">
        <f t="shared" si="17"/>
        <v>0</v>
      </c>
      <c r="P120" s="111"/>
    </row>
    <row r="121" spans="1:18" ht="21.9" customHeight="1">
      <c r="A121" s="309" t="s">
        <v>36</v>
      </c>
      <c r="B121" s="309"/>
      <c r="C121" s="107" t="e">
        <f>C120*100/$A$12</f>
        <v>#DIV/0!</v>
      </c>
      <c r="D121" s="107" t="e">
        <f>D120*100/$A$12</f>
        <v>#DIV/0!</v>
      </c>
      <c r="E121" s="107" t="e">
        <f>E120*100/$A$12</f>
        <v>#DIV/0!</v>
      </c>
      <c r="F121" s="107" t="e">
        <f>F120*100/$A$12</f>
        <v>#DIV/0!</v>
      </c>
      <c r="G121" s="62"/>
      <c r="H121" s="70" t="s">
        <v>38</v>
      </c>
      <c r="I121" s="116">
        <f>SUM(I116:I120)</f>
        <v>0</v>
      </c>
      <c r="J121" s="116">
        <f>SUM(J116:J120)</f>
        <v>0</v>
      </c>
      <c r="K121" s="118">
        <f>SUM(K116:K120)</f>
        <v>0</v>
      </c>
      <c r="L121" s="139">
        <f>SUM(L116:L120)</f>
        <v>0</v>
      </c>
      <c r="M121" s="132"/>
      <c r="N121" s="62"/>
      <c r="O121" s="235">
        <f>SUM(I121:L121)</f>
        <v>0</v>
      </c>
      <c r="P121" s="111"/>
    </row>
    <row r="122" spans="1:18" ht="21.9" customHeight="1">
      <c r="A122" s="111"/>
      <c r="B122" s="111"/>
      <c r="C122" s="71"/>
      <c r="D122" s="62"/>
      <c r="E122" s="62"/>
      <c r="F122" s="62"/>
      <c r="G122" s="62"/>
      <c r="H122" s="70" t="s">
        <v>36</v>
      </c>
      <c r="I122" s="107" t="e">
        <f>I121*100/$O$121</f>
        <v>#DIV/0!</v>
      </c>
      <c r="J122" s="107" t="e">
        <f t="shared" ref="J122:K122" si="18">J121*100/$O$121</f>
        <v>#DIV/0!</v>
      </c>
      <c r="K122" s="107" t="e">
        <f t="shared" si="18"/>
        <v>#DIV/0!</v>
      </c>
      <c r="L122" s="316" t="e">
        <f>L121*100/$O$121</f>
        <v>#DIV/0!</v>
      </c>
      <c r="M122" s="317"/>
      <c r="N122" s="62"/>
      <c r="O122" s="235" t="e">
        <f>SUM(I122:M122)</f>
        <v>#DIV/0!</v>
      </c>
      <c r="P122" s="112"/>
    </row>
    <row r="123" spans="1:18" ht="21.9" customHeight="1">
      <c r="A123" s="307" t="s">
        <v>14</v>
      </c>
      <c r="B123" s="307"/>
      <c r="C123" s="307"/>
      <c r="D123" s="62"/>
      <c r="E123" s="62"/>
      <c r="F123" s="62"/>
      <c r="G123" s="62"/>
      <c r="O123" s="134"/>
      <c r="P123" s="112"/>
    </row>
    <row r="124" spans="1:18" ht="22.95" customHeight="1">
      <c r="A124" s="44" t="s">
        <v>7</v>
      </c>
      <c r="C124" s="20"/>
      <c r="D124" s="303"/>
      <c r="E124" s="303"/>
      <c r="F124" s="303"/>
      <c r="G124" s="44" t="s">
        <v>17</v>
      </c>
      <c r="L124" s="301"/>
      <c r="M124" s="301"/>
      <c r="N124" s="301"/>
    </row>
    <row r="125" spans="1:18" ht="22.95" customHeight="1">
      <c r="A125" s="44" t="s">
        <v>34</v>
      </c>
      <c r="C125" s="20"/>
      <c r="D125" s="304"/>
      <c r="E125" s="304"/>
      <c r="F125" s="304"/>
      <c r="G125" s="44" t="s">
        <v>35</v>
      </c>
      <c r="I125" s="20"/>
      <c r="J125" s="20"/>
      <c r="K125" s="20"/>
      <c r="L125" s="305"/>
      <c r="M125" s="305"/>
      <c r="N125" s="305"/>
    </row>
    <row r="126" spans="1:18" s="29" customFormat="1" ht="30" customHeight="1">
      <c r="A126" s="310" t="s">
        <v>18</v>
      </c>
      <c r="B126" s="310"/>
      <c r="C126" s="310"/>
      <c r="D126" s="310"/>
      <c r="G126" s="21"/>
      <c r="H126" s="21"/>
      <c r="I126" s="21"/>
      <c r="J126" s="21"/>
      <c r="K126" s="21"/>
      <c r="O126" s="27"/>
    </row>
    <row r="127" spans="1:18" s="29" customFormat="1" ht="30" customHeight="1">
      <c r="A127" s="311"/>
      <c r="B127" s="311"/>
      <c r="C127" s="311"/>
      <c r="D127" s="311"/>
      <c r="E127" s="29" t="s">
        <v>81</v>
      </c>
      <c r="O127" s="27"/>
    </row>
    <row r="128" spans="1:18" ht="22.95" customHeight="1">
      <c r="A128" s="302" t="str">
        <f>A29</f>
        <v>( นางสาวบุญพิทักษ์ )</v>
      </c>
      <c r="B128" s="302"/>
      <c r="C128" s="302"/>
      <c r="D128" s="302"/>
    </row>
    <row r="129" spans="1:16" s="29" customFormat="1" ht="30" customHeight="1">
      <c r="B129" s="42" t="s">
        <v>28</v>
      </c>
      <c r="C129" s="29" t="s">
        <v>15</v>
      </c>
      <c r="E129" s="42" t="s">
        <v>28</v>
      </c>
      <c r="F129" s="29" t="s">
        <v>16</v>
      </c>
      <c r="I129" s="311"/>
      <c r="J129" s="311"/>
      <c r="K129" s="311"/>
      <c r="L129" s="311"/>
      <c r="M129" s="311"/>
      <c r="N129" s="21"/>
      <c r="O129" s="27"/>
    </row>
    <row r="130" spans="1:16">
      <c r="B130" s="23"/>
      <c r="E130" s="23"/>
      <c r="I130" s="302" t="str">
        <f>I31</f>
        <v>( นายสุวัฒน์  ท้าวเขื่อน )</v>
      </c>
      <c r="J130" s="302"/>
      <c r="K130" s="302"/>
      <c r="L130" s="302"/>
      <c r="M130" s="302"/>
      <c r="N130" s="20"/>
    </row>
    <row r="131" spans="1:16">
      <c r="I131" s="301" t="s">
        <v>144</v>
      </c>
      <c r="J131" s="301"/>
      <c r="K131" s="301"/>
      <c r="L131" s="301"/>
      <c r="M131" s="301"/>
      <c r="N131" s="20"/>
    </row>
    <row r="132" spans="1:16">
      <c r="I132" s="44" t="s">
        <v>19</v>
      </c>
      <c r="J132" s="58"/>
      <c r="K132" s="44" t="s">
        <v>20</v>
      </c>
      <c r="L132" s="68"/>
      <c r="M132" s="44" t="s">
        <v>21</v>
      </c>
      <c r="N132" s="68"/>
    </row>
    <row r="133" spans="1:16" ht="87.75" customHeight="1">
      <c r="A133" s="20"/>
      <c r="B133" s="20"/>
      <c r="C133" s="20"/>
      <c r="D133" s="20"/>
      <c r="E133" s="20"/>
      <c r="F133" s="301"/>
      <c r="G133" s="301"/>
      <c r="H133" s="301"/>
      <c r="I133" s="301"/>
      <c r="J133" s="20"/>
      <c r="K133" s="20"/>
      <c r="L133" s="20"/>
      <c r="M133" s="20"/>
      <c r="N133" s="20"/>
    </row>
    <row r="134" spans="1:16" ht="28.9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</row>
    <row r="136" spans="1:16" ht="18.75" customHeight="1">
      <c r="A136" s="114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</row>
    <row r="137" spans="1:16" ht="22.95" customHeight="1">
      <c r="A137" s="35" t="s">
        <v>78</v>
      </c>
      <c r="B137" s="319">
        <f>B5</f>
        <v>0</v>
      </c>
      <c r="C137" s="319"/>
      <c r="D137" s="319"/>
      <c r="E137" s="319"/>
      <c r="F137" s="319"/>
      <c r="G137" s="319"/>
      <c r="H137" s="320" t="s">
        <v>84</v>
      </c>
      <c r="I137" s="320"/>
      <c r="J137" s="82" t="str">
        <f>J5</f>
        <v>5/</v>
      </c>
      <c r="K137" s="81">
        <f>K104+1</f>
        <v>5</v>
      </c>
      <c r="L137" s="67" t="s">
        <v>0</v>
      </c>
      <c r="M137" s="33"/>
      <c r="N137" s="81">
        <f>N5</f>
        <v>0</v>
      </c>
    </row>
    <row r="138" spans="1:16" ht="22.95" customHeight="1">
      <c r="A138" s="307" t="s">
        <v>1</v>
      </c>
      <c r="B138" s="307"/>
      <c r="C138" s="321">
        <f>C6</f>
        <v>2568</v>
      </c>
      <c r="D138" s="321"/>
      <c r="E138" s="11" t="s">
        <v>2</v>
      </c>
      <c r="F138" s="312">
        <f>F6</f>
        <v>0</v>
      </c>
      <c r="G138" s="312"/>
      <c r="H138" s="312"/>
      <c r="I138" s="312"/>
      <c r="J138" s="312"/>
      <c r="K138" s="83" t="s">
        <v>3</v>
      </c>
      <c r="L138" s="313">
        <f>L6</f>
        <v>0</v>
      </c>
      <c r="M138" s="313"/>
      <c r="N138" s="313"/>
    </row>
    <row r="139" spans="1:16" ht="22.95" customHeight="1">
      <c r="A139" s="114" t="s">
        <v>5</v>
      </c>
      <c r="B139" s="115">
        <f>B7</f>
        <v>1</v>
      </c>
      <c r="C139" s="114" t="s">
        <v>6</v>
      </c>
      <c r="D139" s="20"/>
      <c r="E139" s="20"/>
      <c r="F139" s="58">
        <f>B139/2</f>
        <v>0.5</v>
      </c>
      <c r="G139" s="114" t="s">
        <v>4</v>
      </c>
      <c r="H139" s="114"/>
      <c r="I139" s="291" t="s">
        <v>7</v>
      </c>
      <c r="J139" s="291"/>
      <c r="K139" s="314">
        <f>K7</f>
        <v>0</v>
      </c>
      <c r="L139" s="314"/>
      <c r="M139" s="314"/>
      <c r="N139" s="314"/>
    </row>
    <row r="140" spans="1:16" ht="22.95" customHeight="1">
      <c r="A140" s="114" t="s">
        <v>8</v>
      </c>
      <c r="B140" s="145" t="s">
        <v>171</v>
      </c>
      <c r="C140" s="315"/>
      <c r="D140" s="315"/>
      <c r="E140" s="315"/>
      <c r="F140" s="315"/>
      <c r="G140" s="315"/>
      <c r="H140" s="145" t="s">
        <v>172</v>
      </c>
      <c r="I140" s="315"/>
      <c r="J140" s="315"/>
      <c r="K140" s="315"/>
      <c r="L140" s="315"/>
      <c r="M140" s="315"/>
      <c r="N140" s="315"/>
    </row>
    <row r="141" spans="1:16">
      <c r="A141" s="318" t="s">
        <v>9</v>
      </c>
      <c r="B141" s="318"/>
      <c r="C141" s="318"/>
      <c r="D141" s="22"/>
      <c r="H141" s="22"/>
      <c r="I141" s="22"/>
      <c r="J141" s="22"/>
      <c r="N141" s="25"/>
    </row>
    <row r="142" spans="1:16" ht="22.95" customHeight="1">
      <c r="A142" s="298" t="s">
        <v>10</v>
      </c>
      <c r="B142" s="298"/>
      <c r="C142" s="298" t="s">
        <v>27</v>
      </c>
      <c r="D142" s="298"/>
      <c r="E142" s="298"/>
      <c r="F142" s="298"/>
      <c r="G142" s="298"/>
      <c r="H142" s="298"/>
      <c r="I142" s="298"/>
      <c r="J142" s="298"/>
      <c r="K142" s="298" t="s">
        <v>26</v>
      </c>
      <c r="L142" s="298"/>
      <c r="M142" s="298"/>
      <c r="N142" s="298"/>
    </row>
    <row r="143" spans="1:16" ht="22.95" customHeight="1">
      <c r="A143" s="298"/>
      <c r="B143" s="298"/>
      <c r="C143" s="74">
        <v>4</v>
      </c>
      <c r="D143" s="74">
        <v>3.5</v>
      </c>
      <c r="E143" s="74">
        <v>3</v>
      </c>
      <c r="F143" s="74">
        <v>2.5</v>
      </c>
      <c r="G143" s="74">
        <v>2</v>
      </c>
      <c r="H143" s="74">
        <v>1.5</v>
      </c>
      <c r="I143" s="74">
        <v>1</v>
      </c>
      <c r="J143" s="74">
        <v>0</v>
      </c>
      <c r="K143" s="74" t="s">
        <v>22</v>
      </c>
      <c r="L143" s="74" t="s">
        <v>23</v>
      </c>
      <c r="M143" s="74" t="s">
        <v>24</v>
      </c>
      <c r="N143" s="74" t="s">
        <v>25</v>
      </c>
    </row>
    <row r="144" spans="1:16" ht="22.95" customHeight="1">
      <c r="A144" s="298">
        <f>SUM(C144:N144)</f>
        <v>0</v>
      </c>
      <c r="B144" s="298"/>
      <c r="C144" s="74">
        <f>score!AW213</f>
        <v>0</v>
      </c>
      <c r="D144" s="74">
        <f>score!AW212</f>
        <v>0</v>
      </c>
      <c r="E144" s="74">
        <f>score!AW211</f>
        <v>0</v>
      </c>
      <c r="F144" s="74">
        <f>score!AW210</f>
        <v>0</v>
      </c>
      <c r="G144" s="74">
        <f>score!AW209</f>
        <v>0</v>
      </c>
      <c r="H144" s="74">
        <f>score!AW208</f>
        <v>0</v>
      </c>
      <c r="I144" s="74">
        <f>score!AW207</f>
        <v>0</v>
      </c>
      <c r="J144" s="74">
        <f>score!AW206</f>
        <v>0</v>
      </c>
      <c r="K144" s="74">
        <f>score!AW204</f>
        <v>0</v>
      </c>
      <c r="L144" s="74">
        <f>score!AW205</f>
        <v>0</v>
      </c>
      <c r="M144" s="74"/>
      <c r="N144" s="74"/>
      <c r="P144" s="13" t="e">
        <f>SUM(C145:F145)</f>
        <v>#DIV/0!</v>
      </c>
    </row>
    <row r="145" spans="1:18" ht="22.95" customHeight="1">
      <c r="A145" s="309" t="s">
        <v>11</v>
      </c>
      <c r="B145" s="309"/>
      <c r="C145" s="24" t="e">
        <f>C144*100/$A$144</f>
        <v>#DIV/0!</v>
      </c>
      <c r="D145" s="24" t="e">
        <f t="shared" ref="D145:N145" si="19">D144*100/$A$144</f>
        <v>#DIV/0!</v>
      </c>
      <c r="E145" s="24" t="e">
        <f t="shared" si="19"/>
        <v>#DIV/0!</v>
      </c>
      <c r="F145" s="24" t="e">
        <f t="shared" si="19"/>
        <v>#DIV/0!</v>
      </c>
      <c r="G145" s="24" t="e">
        <f t="shared" si="19"/>
        <v>#DIV/0!</v>
      </c>
      <c r="H145" s="24" t="e">
        <f t="shared" si="19"/>
        <v>#DIV/0!</v>
      </c>
      <c r="I145" s="24" t="e">
        <f t="shared" si="19"/>
        <v>#DIV/0!</v>
      </c>
      <c r="J145" s="24" t="e">
        <f t="shared" si="19"/>
        <v>#DIV/0!</v>
      </c>
      <c r="K145" s="24" t="e">
        <f t="shared" si="19"/>
        <v>#DIV/0!</v>
      </c>
      <c r="L145" s="24" t="e">
        <f t="shared" si="19"/>
        <v>#DIV/0!</v>
      </c>
      <c r="M145" s="24" t="e">
        <f t="shared" si="19"/>
        <v>#DIV/0!</v>
      </c>
      <c r="N145" s="24" t="e">
        <f t="shared" si="19"/>
        <v>#DIV/0!</v>
      </c>
      <c r="P145" s="13" t="e">
        <f>SUM(C145:N145)</f>
        <v>#DIV/0!</v>
      </c>
    </row>
    <row r="146" spans="1:18" ht="12" customHeight="1"/>
    <row r="147" spans="1:18" ht="22.95" customHeight="1">
      <c r="A147" s="291" t="s">
        <v>12</v>
      </c>
      <c r="B147" s="291"/>
      <c r="C147" s="291"/>
      <c r="D147" s="291"/>
      <c r="E147" s="291"/>
      <c r="F147" s="291"/>
      <c r="G147" s="11"/>
      <c r="H147" s="328" t="s">
        <v>137</v>
      </c>
      <c r="I147" s="328"/>
      <c r="J147" s="328"/>
      <c r="K147" s="328"/>
      <c r="L147" s="328"/>
      <c r="M147" s="328"/>
      <c r="N147" s="11"/>
      <c r="P147" s="106" t="s">
        <v>176</v>
      </c>
      <c r="Q147" s="106" t="e">
        <f>SUM(C150:F150)</f>
        <v>#DIV/0!</v>
      </c>
      <c r="R147" s="106" t="e">
        <f>SUM(C150:D150)</f>
        <v>#DIV/0!</v>
      </c>
    </row>
    <row r="148" spans="1:18" ht="21.9" customHeight="1">
      <c r="A148" s="308" t="s">
        <v>10</v>
      </c>
      <c r="B148" s="308"/>
      <c r="C148" s="4" t="s">
        <v>59</v>
      </c>
      <c r="D148" s="4" t="s">
        <v>60</v>
      </c>
      <c r="E148" s="4" t="s">
        <v>63</v>
      </c>
      <c r="F148" s="143" t="s">
        <v>64</v>
      </c>
      <c r="H148" s="74" t="s">
        <v>138</v>
      </c>
      <c r="I148" s="4" t="s">
        <v>180</v>
      </c>
      <c r="J148" s="4" t="s">
        <v>140</v>
      </c>
      <c r="K148" s="24" t="s">
        <v>141</v>
      </c>
      <c r="L148" s="322" t="s">
        <v>142</v>
      </c>
      <c r="M148" s="322"/>
      <c r="P148" s="65" t="s">
        <v>177</v>
      </c>
      <c r="Q148" s="106" t="e">
        <f>SUM(C154:F154)</f>
        <v>#DIV/0!</v>
      </c>
      <c r="R148" s="106" t="e">
        <f>SUM(C154:D154)</f>
        <v>#DIV/0!</v>
      </c>
    </row>
    <row r="149" spans="1:18" ht="21.9" customHeight="1">
      <c r="A149" s="297">
        <f>SUM(C149:F149)</f>
        <v>0</v>
      </c>
      <c r="B149" s="298"/>
      <c r="C149" s="116">
        <f>score!AW222</f>
        <v>0</v>
      </c>
      <c r="D149" s="116">
        <f>score!AW223</f>
        <v>0</v>
      </c>
      <c r="E149" s="116">
        <f>score!AW224</f>
        <v>0</v>
      </c>
      <c r="F149" s="116">
        <f>score!AW225</f>
        <v>0</v>
      </c>
      <c r="H149" s="74">
        <v>1</v>
      </c>
      <c r="I149" s="116">
        <f>สมรรถรรนะ!M202</f>
        <v>0</v>
      </c>
      <c r="J149" s="116">
        <f>สมรรถรรนะ!N202</f>
        <v>0</v>
      </c>
      <c r="K149" s="118">
        <f>สมรรถรรนะ!O202</f>
        <v>0</v>
      </c>
      <c r="L149" s="135">
        <f>สมรรถรรนะ!P202</f>
        <v>0</v>
      </c>
      <c r="M149" s="129"/>
      <c r="O149" s="111">
        <f>SUM(I149:L149)</f>
        <v>0</v>
      </c>
    </row>
    <row r="150" spans="1:18" ht="21.9" customHeight="1">
      <c r="A150" s="309" t="s">
        <v>36</v>
      </c>
      <c r="B150" s="309"/>
      <c r="C150" s="107" t="e">
        <f>C149*100/$A$149</f>
        <v>#DIV/0!</v>
      </c>
      <c r="D150" s="107" t="e">
        <f t="shared" ref="D150:F150" si="20">D149*100/$A$149</f>
        <v>#DIV/0!</v>
      </c>
      <c r="E150" s="107" t="e">
        <f t="shared" si="20"/>
        <v>#DIV/0!</v>
      </c>
      <c r="F150" s="107" t="e">
        <f t="shared" si="20"/>
        <v>#DIV/0!</v>
      </c>
      <c r="H150" s="116">
        <v>2</v>
      </c>
      <c r="I150" s="116">
        <f>สมรรถรรนะ!M203</f>
        <v>0</v>
      </c>
      <c r="J150" s="116">
        <f>สมรรถรรนะ!N203</f>
        <v>0</v>
      </c>
      <c r="K150" s="118">
        <f>สมรรถรรนะ!O203</f>
        <v>0</v>
      </c>
      <c r="L150" s="139">
        <f>สมรรถรรนะ!P203</f>
        <v>0</v>
      </c>
      <c r="M150" s="130"/>
      <c r="O150" s="111">
        <f t="shared" ref="O150:O153" si="21">SUM(I150:L150)</f>
        <v>0</v>
      </c>
    </row>
    <row r="151" spans="1:18" ht="21.9" customHeight="1">
      <c r="A151" s="291" t="s">
        <v>13</v>
      </c>
      <c r="B151" s="291"/>
      <c r="C151" s="291"/>
      <c r="D151" s="291"/>
      <c r="E151" s="291"/>
      <c r="F151" s="291"/>
      <c r="G151" s="11"/>
      <c r="H151" s="74">
        <v>3</v>
      </c>
      <c r="I151" s="116">
        <f>สมรรถรรนะ!M204</f>
        <v>0</v>
      </c>
      <c r="J151" s="116">
        <f>สมรรถรรนะ!N204</f>
        <v>0</v>
      </c>
      <c r="K151" s="118">
        <f>สมรรถรรนะ!O204</f>
        <v>0</v>
      </c>
      <c r="L151" s="140">
        <f>สมรรถรรนะ!P204</f>
        <v>0</v>
      </c>
      <c r="M151" s="131"/>
      <c r="N151" s="62"/>
      <c r="O151" s="111">
        <f t="shared" si="21"/>
        <v>0</v>
      </c>
      <c r="P151" s="111"/>
    </row>
    <row r="152" spans="1:18" ht="21.9" customHeight="1">
      <c r="A152" s="308" t="s">
        <v>10</v>
      </c>
      <c r="B152" s="308"/>
      <c r="C152" s="4" t="s">
        <v>59</v>
      </c>
      <c r="D152" s="4" t="s">
        <v>60</v>
      </c>
      <c r="E152" s="4" t="s">
        <v>63</v>
      </c>
      <c r="F152" s="143" t="s">
        <v>64</v>
      </c>
      <c r="G152" s="52"/>
      <c r="H152" s="74">
        <v>4</v>
      </c>
      <c r="I152" s="116">
        <f>สมรรถรรนะ!M205</f>
        <v>0</v>
      </c>
      <c r="J152" s="116">
        <f>สมรรถรรนะ!N205</f>
        <v>0</v>
      </c>
      <c r="K152" s="118">
        <f>สมรรถรรนะ!O205</f>
        <v>0</v>
      </c>
      <c r="L152" s="139">
        <f>สมรรถรรนะ!P205</f>
        <v>0</v>
      </c>
      <c r="M152" s="132"/>
      <c r="N152" s="62"/>
      <c r="O152" s="111">
        <f t="shared" si="21"/>
        <v>0</v>
      </c>
      <c r="P152" s="134"/>
    </row>
    <row r="153" spans="1:18" ht="21.9" customHeight="1">
      <c r="A153" s="297">
        <f>SUM(C153:F153)</f>
        <v>0</v>
      </c>
      <c r="B153" s="298"/>
      <c r="C153" s="116">
        <f>score!AW217</f>
        <v>0</v>
      </c>
      <c r="D153" s="116">
        <f>score!AW218</f>
        <v>0</v>
      </c>
      <c r="E153" s="116">
        <f>score!AW219</f>
        <v>0</v>
      </c>
      <c r="F153" s="116">
        <f>score!AW220</f>
        <v>0</v>
      </c>
      <c r="G153" s="112"/>
      <c r="H153" s="74">
        <v>5</v>
      </c>
      <c r="I153" s="116">
        <f>สมรรถรรนะ!M206</f>
        <v>0</v>
      </c>
      <c r="J153" s="116">
        <f>สมรรถรรนะ!N206</f>
        <v>0</v>
      </c>
      <c r="K153" s="118">
        <f>สมรรถรรนะ!O206</f>
        <v>0</v>
      </c>
      <c r="L153" s="140">
        <f>สมรรถรรนะ!P206</f>
        <v>0</v>
      </c>
      <c r="M153" s="131"/>
      <c r="N153" s="62"/>
      <c r="O153" s="111">
        <f t="shared" si="21"/>
        <v>0</v>
      </c>
      <c r="P153" s="111"/>
    </row>
    <row r="154" spans="1:18" ht="21.9" customHeight="1">
      <c r="A154" s="309" t="s">
        <v>36</v>
      </c>
      <c r="B154" s="309"/>
      <c r="C154" s="64" t="e">
        <f>C153*100/$A$12</f>
        <v>#DIV/0!</v>
      </c>
      <c r="D154" s="107" t="e">
        <f>D153*100/$A$12</f>
        <v>#DIV/0!</v>
      </c>
      <c r="E154" s="107" t="e">
        <f>E153*100/$A$12</f>
        <v>#DIV/0!</v>
      </c>
      <c r="F154" s="107" t="e">
        <f>F153*100/$A$12</f>
        <v>#DIV/0!</v>
      </c>
      <c r="G154" s="62"/>
      <c r="H154" s="70" t="s">
        <v>38</v>
      </c>
      <c r="I154" s="116">
        <f>SUM(I149:I153)</f>
        <v>0</v>
      </c>
      <c r="J154" s="116">
        <f>SUM(J149:J153)</f>
        <v>0</v>
      </c>
      <c r="K154" s="118">
        <f>SUM(K149:K153)</f>
        <v>0</v>
      </c>
      <c r="L154" s="139">
        <f>SUM(L149:L153)</f>
        <v>0</v>
      </c>
      <c r="M154" s="132"/>
      <c r="N154" s="62"/>
      <c r="O154" s="235">
        <f>SUM(I154:L154)</f>
        <v>0</v>
      </c>
      <c r="P154" s="111"/>
    </row>
    <row r="155" spans="1:18" ht="21.9" customHeight="1">
      <c r="A155" s="111"/>
      <c r="B155" s="111"/>
      <c r="C155" s="71"/>
      <c r="D155" s="62"/>
      <c r="E155" s="62"/>
      <c r="F155" s="62"/>
      <c r="G155" s="62"/>
      <c r="H155" s="70" t="s">
        <v>36</v>
      </c>
      <c r="I155" s="107" t="e">
        <f>I154*100/$O$154</f>
        <v>#DIV/0!</v>
      </c>
      <c r="J155" s="107" t="e">
        <f t="shared" ref="J155:K155" si="22">J154*100/$O$154</f>
        <v>#DIV/0!</v>
      </c>
      <c r="K155" s="107" t="e">
        <f t="shared" si="22"/>
        <v>#DIV/0!</v>
      </c>
      <c r="L155" s="316" t="e">
        <f>L154*100/$O$154</f>
        <v>#DIV/0!</v>
      </c>
      <c r="M155" s="317"/>
      <c r="N155" s="62"/>
      <c r="O155" s="235" t="e">
        <f>SUM(I155:N155)</f>
        <v>#DIV/0!</v>
      </c>
      <c r="P155" s="112"/>
    </row>
    <row r="156" spans="1:18" ht="21.9" customHeight="1">
      <c r="A156" s="307" t="s">
        <v>14</v>
      </c>
      <c r="B156" s="307"/>
      <c r="C156" s="307"/>
      <c r="D156" s="62"/>
      <c r="E156" s="62"/>
      <c r="F156" s="62"/>
      <c r="G156" s="62"/>
      <c r="N156" s="62"/>
      <c r="O156" s="134"/>
      <c r="P156" s="112"/>
    </row>
    <row r="157" spans="1:18" ht="22.95" customHeight="1">
      <c r="A157" s="44" t="s">
        <v>7</v>
      </c>
      <c r="C157" s="20"/>
      <c r="D157" s="303"/>
      <c r="E157" s="303"/>
      <c r="F157" s="303"/>
      <c r="G157" s="44" t="s">
        <v>17</v>
      </c>
      <c r="L157" s="301"/>
      <c r="M157" s="301"/>
      <c r="N157" s="301"/>
    </row>
    <row r="158" spans="1:18" ht="22.95" customHeight="1">
      <c r="A158" s="44" t="s">
        <v>34</v>
      </c>
      <c r="C158" s="20"/>
      <c r="D158" s="304"/>
      <c r="E158" s="304"/>
      <c r="F158" s="304"/>
      <c r="G158" s="44" t="s">
        <v>35</v>
      </c>
      <c r="I158" s="20"/>
      <c r="J158" s="20"/>
      <c r="K158" s="20"/>
      <c r="L158" s="305"/>
      <c r="M158" s="305"/>
      <c r="N158" s="305"/>
    </row>
    <row r="159" spans="1:18" s="29" customFormat="1" ht="30" customHeight="1">
      <c r="A159" s="310" t="s">
        <v>18</v>
      </c>
      <c r="B159" s="310"/>
      <c r="C159" s="310"/>
      <c r="D159" s="310"/>
      <c r="G159" s="21"/>
      <c r="H159" s="21"/>
      <c r="I159" s="21"/>
      <c r="J159" s="21"/>
      <c r="K159" s="21"/>
      <c r="O159" s="27"/>
    </row>
    <row r="160" spans="1:18" s="29" customFormat="1" ht="30" customHeight="1">
      <c r="A160" s="311"/>
      <c r="B160" s="311"/>
      <c r="C160" s="311"/>
      <c r="D160" s="311"/>
      <c r="E160" s="29" t="s">
        <v>81</v>
      </c>
      <c r="O160" s="27"/>
    </row>
    <row r="161" spans="1:15" ht="22.95" customHeight="1">
      <c r="A161" s="302" t="str">
        <f>A29</f>
        <v>( นางสาวบุญพิทักษ์ )</v>
      </c>
      <c r="B161" s="302"/>
      <c r="C161" s="302"/>
      <c r="D161" s="302"/>
    </row>
    <row r="162" spans="1:15" s="29" customFormat="1" ht="30" customHeight="1">
      <c r="B162" s="42" t="s">
        <v>28</v>
      </c>
      <c r="C162" s="29" t="s">
        <v>15</v>
      </c>
      <c r="E162" s="42" t="s">
        <v>28</v>
      </c>
      <c r="F162" s="29" t="s">
        <v>16</v>
      </c>
      <c r="I162" s="311"/>
      <c r="J162" s="311"/>
      <c r="K162" s="311"/>
      <c r="L162" s="311"/>
      <c r="M162" s="311"/>
      <c r="N162" s="21"/>
      <c r="O162" s="27"/>
    </row>
    <row r="163" spans="1:15">
      <c r="B163" s="23"/>
      <c r="E163" s="23"/>
      <c r="I163" s="302" t="str">
        <f>I31</f>
        <v>( นายสุวัฒน์  ท้าวเขื่อน )</v>
      </c>
      <c r="J163" s="302"/>
      <c r="K163" s="302"/>
      <c r="L163" s="302"/>
      <c r="M163" s="302"/>
      <c r="N163" s="20"/>
    </row>
    <row r="164" spans="1:15">
      <c r="I164" s="301" t="s">
        <v>144</v>
      </c>
      <c r="J164" s="301"/>
      <c r="K164" s="301"/>
      <c r="L164" s="301"/>
      <c r="M164" s="301"/>
      <c r="N164" s="20"/>
    </row>
    <row r="165" spans="1:15">
      <c r="I165" s="44" t="s">
        <v>19</v>
      </c>
      <c r="J165" s="58"/>
      <c r="K165" s="44" t="s">
        <v>20</v>
      </c>
      <c r="L165" s="68"/>
      <c r="M165" s="44" t="s">
        <v>21</v>
      </c>
      <c r="N165" s="68"/>
    </row>
    <row r="166" spans="1:15" ht="87.75" customHeight="1">
      <c r="A166" s="20"/>
      <c r="B166" s="20"/>
      <c r="C166" s="20"/>
      <c r="D166" s="20"/>
      <c r="E166" s="20"/>
      <c r="F166" s="301"/>
      <c r="G166" s="301"/>
      <c r="H166" s="301"/>
      <c r="I166" s="301"/>
      <c r="J166" s="20"/>
      <c r="K166" s="20"/>
      <c r="L166" s="20"/>
      <c r="M166" s="20"/>
      <c r="N166" s="20"/>
    </row>
    <row r="167" spans="1:15" ht="28.9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</row>
    <row r="169" spans="1:15" ht="18.75" customHeight="1">
      <c r="A169" s="114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</row>
    <row r="170" spans="1:15" ht="22.95" customHeight="1">
      <c r="A170" s="35" t="s">
        <v>78</v>
      </c>
      <c r="B170" s="319">
        <f>B5</f>
        <v>0</v>
      </c>
      <c r="C170" s="319"/>
      <c r="D170" s="319"/>
      <c r="E170" s="319"/>
      <c r="F170" s="319"/>
      <c r="G170" s="319"/>
      <c r="H170" s="320" t="s">
        <v>84</v>
      </c>
      <c r="I170" s="320"/>
      <c r="J170" s="82" t="str">
        <f>J5</f>
        <v>5/</v>
      </c>
      <c r="K170" s="81">
        <f>K137+1</f>
        <v>6</v>
      </c>
      <c r="L170" s="67" t="s">
        <v>0</v>
      </c>
      <c r="M170" s="33"/>
      <c r="N170" s="81">
        <f>N5</f>
        <v>0</v>
      </c>
    </row>
    <row r="171" spans="1:15" ht="22.95" customHeight="1">
      <c r="A171" s="307" t="s">
        <v>1</v>
      </c>
      <c r="B171" s="307"/>
      <c r="C171" s="321">
        <f>C6</f>
        <v>2568</v>
      </c>
      <c r="D171" s="321"/>
      <c r="E171" s="11" t="s">
        <v>2</v>
      </c>
      <c r="F171" s="312">
        <f>F6</f>
        <v>0</v>
      </c>
      <c r="G171" s="312"/>
      <c r="H171" s="312"/>
      <c r="I171" s="312"/>
      <c r="J171" s="312"/>
      <c r="K171" s="83" t="s">
        <v>3</v>
      </c>
      <c r="L171" s="313">
        <f>L6</f>
        <v>0</v>
      </c>
      <c r="M171" s="313"/>
      <c r="N171" s="313"/>
    </row>
    <row r="172" spans="1:15" ht="22.95" customHeight="1">
      <c r="A172" s="114" t="s">
        <v>5</v>
      </c>
      <c r="B172" s="115">
        <f>B7</f>
        <v>1</v>
      </c>
      <c r="C172" s="114" t="s">
        <v>6</v>
      </c>
      <c r="D172" s="20"/>
      <c r="E172" s="20"/>
      <c r="F172" s="58">
        <f>B172/2</f>
        <v>0.5</v>
      </c>
      <c r="G172" s="114" t="s">
        <v>4</v>
      </c>
      <c r="H172" s="114"/>
      <c r="I172" s="291" t="s">
        <v>7</v>
      </c>
      <c r="J172" s="291"/>
      <c r="K172" s="314">
        <f>K7</f>
        <v>0</v>
      </c>
      <c r="L172" s="314"/>
      <c r="M172" s="314"/>
      <c r="N172" s="314"/>
    </row>
    <row r="173" spans="1:15" ht="22.95" customHeight="1">
      <c r="A173" s="114" t="s">
        <v>8</v>
      </c>
      <c r="B173" s="145" t="s">
        <v>171</v>
      </c>
      <c r="C173" s="315"/>
      <c r="D173" s="315"/>
      <c r="E173" s="315"/>
      <c r="F173" s="315"/>
      <c r="G173" s="315"/>
      <c r="H173" s="145" t="s">
        <v>172</v>
      </c>
      <c r="I173" s="315" t="s">
        <v>118</v>
      </c>
      <c r="J173" s="315"/>
      <c r="K173" s="315"/>
      <c r="L173" s="315"/>
      <c r="M173" s="315"/>
      <c r="N173" s="315"/>
    </row>
    <row r="174" spans="1:15">
      <c r="A174" s="318" t="s">
        <v>9</v>
      </c>
      <c r="B174" s="318"/>
      <c r="C174" s="318"/>
      <c r="D174" s="22"/>
      <c r="H174" s="22"/>
      <c r="I174" s="22"/>
      <c r="J174" s="22"/>
      <c r="N174" s="25"/>
    </row>
    <row r="175" spans="1:15" ht="22.95" customHeight="1">
      <c r="A175" s="298" t="s">
        <v>10</v>
      </c>
      <c r="B175" s="298"/>
      <c r="C175" s="298" t="s">
        <v>27</v>
      </c>
      <c r="D175" s="298"/>
      <c r="E175" s="298"/>
      <c r="F175" s="298"/>
      <c r="G175" s="298"/>
      <c r="H175" s="298"/>
      <c r="I175" s="298"/>
      <c r="J175" s="298"/>
      <c r="K175" s="298" t="s">
        <v>26</v>
      </c>
      <c r="L175" s="298"/>
      <c r="M175" s="298"/>
      <c r="N175" s="298"/>
    </row>
    <row r="176" spans="1:15" ht="22.95" customHeight="1">
      <c r="A176" s="298"/>
      <c r="B176" s="298"/>
      <c r="C176" s="113">
        <v>4</v>
      </c>
      <c r="D176" s="113">
        <v>3.5</v>
      </c>
      <c r="E176" s="113">
        <v>3</v>
      </c>
      <c r="F176" s="113">
        <v>2.5</v>
      </c>
      <c r="G176" s="113">
        <v>2</v>
      </c>
      <c r="H176" s="113">
        <v>1.5</v>
      </c>
      <c r="I176" s="113">
        <v>1</v>
      </c>
      <c r="J176" s="113">
        <v>0</v>
      </c>
      <c r="K176" s="113" t="s">
        <v>22</v>
      </c>
      <c r="L176" s="113" t="s">
        <v>23</v>
      </c>
      <c r="M176" s="113" t="s">
        <v>24</v>
      </c>
      <c r="N176" s="113" t="s">
        <v>25</v>
      </c>
    </row>
    <row r="177" spans="1:18" ht="22.95" customHeight="1">
      <c r="A177" s="298">
        <f>SUM(C177:N177)</f>
        <v>0</v>
      </c>
      <c r="B177" s="298"/>
      <c r="C177" s="74">
        <f>score!AW262</f>
        <v>0</v>
      </c>
      <c r="D177" s="74">
        <f>score!AW261</f>
        <v>0</v>
      </c>
      <c r="E177" s="74">
        <f>score!AW260</f>
        <v>0</v>
      </c>
      <c r="F177" s="74">
        <f>score!AW259</f>
        <v>0</v>
      </c>
      <c r="G177" s="74">
        <f>score!AW258</f>
        <v>0</v>
      </c>
      <c r="H177" s="74">
        <f>score!AW257</f>
        <v>0</v>
      </c>
      <c r="I177" s="74">
        <f>score!AW256</f>
        <v>0</v>
      </c>
      <c r="J177" s="74">
        <f>score!AW255</f>
        <v>0</v>
      </c>
      <c r="K177" s="74">
        <f>score!AW253</f>
        <v>0</v>
      </c>
      <c r="L177" s="74">
        <f>score!AW254</f>
        <v>0</v>
      </c>
      <c r="M177" s="74"/>
      <c r="N177" s="74"/>
      <c r="P177" s="13" t="e">
        <f>SUM(C178:F178)</f>
        <v>#DIV/0!</v>
      </c>
    </row>
    <row r="178" spans="1:18" ht="22.95" customHeight="1">
      <c r="A178" s="309" t="s">
        <v>11</v>
      </c>
      <c r="B178" s="309"/>
      <c r="C178" s="24" t="e">
        <f>C177*100/$A$177</f>
        <v>#DIV/0!</v>
      </c>
      <c r="D178" s="24" t="e">
        <f t="shared" ref="D178:N178" si="23">D177*100/$A$177</f>
        <v>#DIV/0!</v>
      </c>
      <c r="E178" s="24" t="e">
        <f t="shared" si="23"/>
        <v>#DIV/0!</v>
      </c>
      <c r="F178" s="24" t="e">
        <f t="shared" si="23"/>
        <v>#DIV/0!</v>
      </c>
      <c r="G178" s="24" t="e">
        <f t="shared" si="23"/>
        <v>#DIV/0!</v>
      </c>
      <c r="H178" s="24" t="e">
        <f t="shared" si="23"/>
        <v>#DIV/0!</v>
      </c>
      <c r="I178" s="24" t="e">
        <f t="shared" si="23"/>
        <v>#DIV/0!</v>
      </c>
      <c r="J178" s="24" t="e">
        <f t="shared" si="23"/>
        <v>#DIV/0!</v>
      </c>
      <c r="K178" s="24" t="e">
        <f t="shared" si="23"/>
        <v>#DIV/0!</v>
      </c>
      <c r="L178" s="24" t="e">
        <f t="shared" si="23"/>
        <v>#DIV/0!</v>
      </c>
      <c r="M178" s="24" t="e">
        <f t="shared" si="23"/>
        <v>#DIV/0!</v>
      </c>
      <c r="N178" s="24" t="e">
        <f t="shared" si="23"/>
        <v>#DIV/0!</v>
      </c>
      <c r="P178" s="13" t="e">
        <f>SUM(C178:N178)</f>
        <v>#DIV/0!</v>
      </c>
    </row>
    <row r="179" spans="1:18" ht="12" customHeight="1"/>
    <row r="180" spans="1:18" ht="22.95" customHeight="1">
      <c r="A180" s="291" t="s">
        <v>12</v>
      </c>
      <c r="B180" s="291"/>
      <c r="C180" s="291"/>
      <c r="D180" s="291"/>
      <c r="E180" s="291"/>
      <c r="F180" s="291"/>
      <c r="G180" s="11"/>
      <c r="H180" s="328" t="s">
        <v>137</v>
      </c>
      <c r="I180" s="328"/>
      <c r="J180" s="328"/>
      <c r="K180" s="328"/>
      <c r="L180" s="328"/>
      <c r="M180" s="328"/>
      <c r="N180" s="11"/>
      <c r="P180" s="106" t="s">
        <v>176</v>
      </c>
      <c r="Q180" s="106" t="e">
        <f>SUM(C183:F183)</f>
        <v>#DIV/0!</v>
      </c>
      <c r="R180" s="106" t="e">
        <f>SUM(C183:D183)</f>
        <v>#DIV/0!</v>
      </c>
    </row>
    <row r="181" spans="1:18" ht="21.9" customHeight="1">
      <c r="A181" s="308" t="s">
        <v>10</v>
      </c>
      <c r="B181" s="308"/>
      <c r="C181" s="4" t="s">
        <v>59</v>
      </c>
      <c r="D181" s="4" t="s">
        <v>60</v>
      </c>
      <c r="E181" s="4" t="s">
        <v>63</v>
      </c>
      <c r="F181" s="143" t="s">
        <v>64</v>
      </c>
      <c r="H181" s="74" t="s">
        <v>138</v>
      </c>
      <c r="I181" s="74" t="s">
        <v>180</v>
      </c>
      <c r="J181" s="74" t="s">
        <v>140</v>
      </c>
      <c r="K181" s="107" t="s">
        <v>141</v>
      </c>
      <c r="L181" s="306" t="s">
        <v>142</v>
      </c>
      <c r="M181" s="306"/>
      <c r="P181" s="65" t="s">
        <v>177</v>
      </c>
      <c r="Q181" s="106" t="e">
        <f>SUM(C187:F187)</f>
        <v>#DIV/0!</v>
      </c>
      <c r="R181" s="106" t="e">
        <f>SUM(C187:D187)</f>
        <v>#DIV/0!</v>
      </c>
    </row>
    <row r="182" spans="1:18" ht="21.9" customHeight="1">
      <c r="A182" s="297">
        <f>SUM(C182:F182)</f>
        <v>0</v>
      </c>
      <c r="B182" s="298"/>
      <c r="C182" s="116">
        <f>score!AW271</f>
        <v>0</v>
      </c>
      <c r="D182" s="116">
        <f>score!AW272</f>
        <v>0</v>
      </c>
      <c r="E182" s="116">
        <f>score!AW273</f>
        <v>0</v>
      </c>
      <c r="F182" s="116">
        <f>score!AW274</f>
        <v>0</v>
      </c>
      <c r="H182" s="74">
        <v>1</v>
      </c>
      <c r="I182" s="116">
        <f>สมรรถรรนะ!M251</f>
        <v>0</v>
      </c>
      <c r="J182" s="116">
        <f>สมรรถรรนะ!N251</f>
        <v>0</v>
      </c>
      <c r="K182" s="116">
        <f>สมรรถรรนะ!O251</f>
        <v>0</v>
      </c>
      <c r="L182" s="135">
        <f>สมรรถรรนะ!P251</f>
        <v>0</v>
      </c>
      <c r="M182" s="129"/>
      <c r="O182" s="111">
        <f>SUM(I182:L182)</f>
        <v>0</v>
      </c>
    </row>
    <row r="183" spans="1:18" ht="21.9" customHeight="1">
      <c r="A183" s="309" t="s">
        <v>36</v>
      </c>
      <c r="B183" s="309"/>
      <c r="C183" s="107" t="e">
        <f>C182*100/$A$182</f>
        <v>#DIV/0!</v>
      </c>
      <c r="D183" s="107" t="e">
        <f t="shared" ref="D183:F183" si="24">D182*100/$A$182</f>
        <v>#DIV/0!</v>
      </c>
      <c r="E183" s="107" t="e">
        <f t="shared" si="24"/>
        <v>#DIV/0!</v>
      </c>
      <c r="F183" s="107" t="e">
        <f t="shared" si="24"/>
        <v>#DIV/0!</v>
      </c>
      <c r="H183" s="116">
        <v>2</v>
      </c>
      <c r="I183" s="116">
        <f>สมรรถรรนะ!M252</f>
        <v>0</v>
      </c>
      <c r="J183" s="116">
        <f>สมรรถรรนะ!N252</f>
        <v>0</v>
      </c>
      <c r="K183" s="116">
        <f>สมรรถรรนะ!O252</f>
        <v>0</v>
      </c>
      <c r="L183" s="139">
        <f>สมรรถรรนะ!P252</f>
        <v>0</v>
      </c>
      <c r="M183" s="130"/>
      <c r="O183" s="111">
        <f t="shared" ref="O183:O186" si="25">SUM(I183:L183)</f>
        <v>0</v>
      </c>
    </row>
    <row r="184" spans="1:18" ht="21.9" customHeight="1">
      <c r="A184" s="291" t="s">
        <v>13</v>
      </c>
      <c r="B184" s="291"/>
      <c r="C184" s="291"/>
      <c r="D184" s="291"/>
      <c r="E184" s="291"/>
      <c r="F184" s="291"/>
      <c r="G184" s="11"/>
      <c r="H184" s="74">
        <v>3</v>
      </c>
      <c r="I184" s="116">
        <f>สมรรถรรนะ!M253</f>
        <v>0</v>
      </c>
      <c r="J184" s="116">
        <f>สมรรถรรนะ!N253</f>
        <v>0</v>
      </c>
      <c r="K184" s="116">
        <f>สมรรถรรนะ!O253</f>
        <v>0</v>
      </c>
      <c r="L184" s="140">
        <f>สมรรถรรนะ!P253</f>
        <v>0</v>
      </c>
      <c r="M184" s="128"/>
      <c r="N184" s="62"/>
      <c r="O184" s="111">
        <f t="shared" si="25"/>
        <v>0</v>
      </c>
      <c r="P184" s="111"/>
    </row>
    <row r="185" spans="1:18" ht="21.9" customHeight="1">
      <c r="A185" s="308" t="s">
        <v>10</v>
      </c>
      <c r="B185" s="308"/>
      <c r="C185" s="4" t="s">
        <v>59</v>
      </c>
      <c r="D185" s="4" t="s">
        <v>60</v>
      </c>
      <c r="E185" s="4" t="s">
        <v>63</v>
      </c>
      <c r="F185" s="143" t="s">
        <v>64</v>
      </c>
      <c r="G185" s="52"/>
      <c r="H185" s="74">
        <v>4</v>
      </c>
      <c r="I185" s="116">
        <f>สมรรถรรนะ!M254</f>
        <v>0</v>
      </c>
      <c r="J185" s="116">
        <f>สมรรถรรนะ!N254</f>
        <v>0</v>
      </c>
      <c r="K185" s="116">
        <f>สมรรถรรนะ!O254</f>
        <v>0</v>
      </c>
      <c r="L185" s="139">
        <f>สมรรถรรนะ!P254</f>
        <v>0</v>
      </c>
      <c r="M185" s="130"/>
      <c r="N185" s="62"/>
      <c r="O185" s="111">
        <f t="shared" si="25"/>
        <v>0</v>
      </c>
      <c r="P185" s="134"/>
    </row>
    <row r="186" spans="1:18" ht="21.9" customHeight="1">
      <c r="A186" s="297">
        <f>SUM(C186:F186)</f>
        <v>0</v>
      </c>
      <c r="B186" s="298"/>
      <c r="C186" s="116">
        <f>score!AW266</f>
        <v>0</v>
      </c>
      <c r="D186" s="116">
        <f>score!AW267</f>
        <v>0</v>
      </c>
      <c r="E186" s="116">
        <f>score!AW268</f>
        <v>0</v>
      </c>
      <c r="F186" s="116">
        <f>score!AW269</f>
        <v>0</v>
      </c>
      <c r="G186" s="112"/>
      <c r="H186" s="74">
        <v>5</v>
      </c>
      <c r="I186" s="116">
        <f>สมรรถรรนะ!M255</f>
        <v>0</v>
      </c>
      <c r="J186" s="116">
        <f>สมรรถรรนะ!N255</f>
        <v>0</v>
      </c>
      <c r="K186" s="116">
        <f>สมรรถรรนะ!O255</f>
        <v>0</v>
      </c>
      <c r="L186" s="140">
        <f>สมรรถรรนะ!P255</f>
        <v>0</v>
      </c>
      <c r="M186" s="128"/>
      <c r="N186" s="62"/>
      <c r="O186" s="111">
        <f t="shared" si="25"/>
        <v>0</v>
      </c>
      <c r="P186" s="111"/>
    </row>
    <row r="187" spans="1:18" ht="21.9" customHeight="1">
      <c r="A187" s="309" t="s">
        <v>36</v>
      </c>
      <c r="B187" s="309"/>
      <c r="C187" s="107" t="e">
        <f>C186*100/$A$186</f>
        <v>#DIV/0!</v>
      </c>
      <c r="D187" s="107" t="e">
        <f t="shared" ref="D187:F187" si="26">D186*100/$A$186</f>
        <v>#DIV/0!</v>
      </c>
      <c r="E187" s="107" t="e">
        <f t="shared" si="26"/>
        <v>#DIV/0!</v>
      </c>
      <c r="F187" s="107" t="e">
        <f t="shared" si="26"/>
        <v>#DIV/0!</v>
      </c>
      <c r="G187" s="62"/>
      <c r="H187" s="70" t="s">
        <v>38</v>
      </c>
      <c r="I187" s="116">
        <f>SUM(I182:I186)</f>
        <v>0</v>
      </c>
      <c r="J187" s="116">
        <f>SUM(J182:J186)</f>
        <v>0</v>
      </c>
      <c r="K187" s="118">
        <f>SUM(K182:K186)</f>
        <v>0</v>
      </c>
      <c r="L187" s="139">
        <f>SUM(L182:L186)</f>
        <v>0</v>
      </c>
      <c r="M187" s="144"/>
      <c r="N187" s="62"/>
      <c r="O187" s="235">
        <f>SUM(I187:L187)</f>
        <v>0</v>
      </c>
      <c r="P187" s="111"/>
    </row>
    <row r="188" spans="1:18" ht="21.9" customHeight="1">
      <c r="A188" s="111"/>
      <c r="B188" s="111"/>
      <c r="C188" s="71"/>
      <c r="D188" s="62"/>
      <c r="E188" s="62"/>
      <c r="F188" s="62"/>
      <c r="G188" s="62"/>
      <c r="H188" s="70" t="s">
        <v>36</v>
      </c>
      <c r="I188" s="107" t="e">
        <f>I187*100/$O$187</f>
        <v>#DIV/0!</v>
      </c>
      <c r="J188" s="107" t="e">
        <f t="shared" ref="J188:K188" si="27">J187*100/$O$187</f>
        <v>#DIV/0!</v>
      </c>
      <c r="K188" s="107" t="e">
        <f t="shared" si="27"/>
        <v>#DIV/0!</v>
      </c>
      <c r="L188" s="316" t="e">
        <f>L187*100/$O$187</f>
        <v>#DIV/0!</v>
      </c>
      <c r="M188" s="317"/>
      <c r="N188" s="62"/>
      <c r="O188" s="235" t="e">
        <f>SUM(I188:N188)</f>
        <v>#DIV/0!</v>
      </c>
      <c r="P188" s="112"/>
    </row>
    <row r="189" spans="1:18" ht="21.9" customHeight="1">
      <c r="A189" s="307" t="s">
        <v>14</v>
      </c>
      <c r="B189" s="307"/>
      <c r="C189" s="307"/>
      <c r="D189" s="62"/>
      <c r="E189" s="62"/>
      <c r="F189" s="62"/>
      <c r="G189" s="62"/>
      <c r="N189" s="62"/>
      <c r="O189" s="134"/>
      <c r="P189" s="112"/>
    </row>
    <row r="190" spans="1:18" ht="22.95" customHeight="1">
      <c r="A190" s="44" t="s">
        <v>7</v>
      </c>
      <c r="C190" s="20"/>
      <c r="D190" s="303"/>
      <c r="E190" s="303"/>
      <c r="F190" s="303"/>
      <c r="G190" s="44" t="s">
        <v>17</v>
      </c>
      <c r="L190" s="301"/>
      <c r="M190" s="301"/>
      <c r="N190" s="301"/>
    </row>
    <row r="191" spans="1:18" ht="22.95" customHeight="1">
      <c r="A191" s="44" t="s">
        <v>34</v>
      </c>
      <c r="C191" s="20"/>
      <c r="D191" s="304"/>
      <c r="E191" s="304"/>
      <c r="F191" s="304"/>
      <c r="G191" s="44" t="s">
        <v>35</v>
      </c>
      <c r="I191" s="20"/>
      <c r="J191" s="20"/>
      <c r="K191" s="20"/>
      <c r="L191" s="305"/>
      <c r="M191" s="305"/>
      <c r="N191" s="305"/>
    </row>
    <row r="192" spans="1:18" s="29" customFormat="1" ht="30" customHeight="1">
      <c r="A192" s="310" t="s">
        <v>18</v>
      </c>
      <c r="B192" s="310"/>
      <c r="C192" s="310"/>
      <c r="D192" s="310"/>
      <c r="G192" s="21"/>
      <c r="H192" s="21"/>
      <c r="I192" s="21"/>
      <c r="J192" s="21"/>
      <c r="K192" s="21"/>
      <c r="O192" s="27"/>
    </row>
    <row r="193" spans="1:15" s="29" customFormat="1" ht="30" customHeight="1">
      <c r="A193" s="311"/>
      <c r="B193" s="311"/>
      <c r="C193" s="311"/>
      <c r="D193" s="311"/>
      <c r="E193" s="29" t="s">
        <v>81</v>
      </c>
      <c r="O193" s="27"/>
    </row>
    <row r="194" spans="1:15" ht="22.95" customHeight="1">
      <c r="A194" s="302" t="str">
        <f>A29</f>
        <v>( นางสาวบุญพิทักษ์ )</v>
      </c>
      <c r="B194" s="302"/>
      <c r="C194" s="302"/>
      <c r="D194" s="302"/>
    </row>
    <row r="195" spans="1:15" s="29" customFormat="1" ht="30" customHeight="1">
      <c r="B195" s="42" t="s">
        <v>28</v>
      </c>
      <c r="C195" s="29" t="s">
        <v>15</v>
      </c>
      <c r="E195" s="42" t="s">
        <v>28</v>
      </c>
      <c r="F195" s="29" t="s">
        <v>16</v>
      </c>
      <c r="I195" s="311"/>
      <c r="J195" s="311"/>
      <c r="K195" s="311"/>
      <c r="L195" s="311"/>
      <c r="M195" s="311"/>
      <c r="N195" s="21"/>
      <c r="O195" s="27"/>
    </row>
    <row r="196" spans="1:15">
      <c r="B196" s="23"/>
      <c r="E196" s="23"/>
      <c r="I196" s="302" t="str">
        <f>I31</f>
        <v>( นายสุวัฒน์  ท้าวเขื่อน )</v>
      </c>
      <c r="J196" s="302"/>
      <c r="K196" s="302"/>
      <c r="L196" s="302"/>
      <c r="M196" s="302"/>
      <c r="N196" s="20"/>
    </row>
    <row r="197" spans="1:15">
      <c r="I197" s="301" t="s">
        <v>144</v>
      </c>
      <c r="J197" s="301"/>
      <c r="K197" s="301"/>
      <c r="L197" s="301"/>
      <c r="M197" s="301"/>
      <c r="N197" s="20"/>
    </row>
    <row r="198" spans="1:15">
      <c r="I198" s="44" t="s">
        <v>19</v>
      </c>
      <c r="J198" s="58"/>
      <c r="K198" s="44" t="s">
        <v>20</v>
      </c>
      <c r="L198" s="68"/>
      <c r="M198" s="44" t="s">
        <v>21</v>
      </c>
      <c r="N198" s="68"/>
    </row>
    <row r="199" spans="1:15" ht="16.5" customHeight="1"/>
    <row r="200" spans="1:15" ht="14.25" customHeight="1"/>
    <row r="201" spans="1:15">
      <c r="A201" s="298" t="s">
        <v>110</v>
      </c>
      <c r="B201" s="298"/>
      <c r="C201" s="298" t="s">
        <v>27</v>
      </c>
      <c r="D201" s="298"/>
      <c r="E201" s="298"/>
      <c r="F201" s="298"/>
      <c r="G201" s="298"/>
      <c r="H201" s="298"/>
      <c r="I201" s="298"/>
      <c r="J201" s="298"/>
      <c r="K201" s="298" t="s">
        <v>26</v>
      </c>
      <c r="L201" s="298"/>
      <c r="M201" s="298"/>
      <c r="N201" s="298"/>
    </row>
    <row r="202" spans="1:15">
      <c r="A202" s="298"/>
      <c r="B202" s="298"/>
      <c r="C202" s="113">
        <v>4</v>
      </c>
      <c r="D202" s="113">
        <v>3.5</v>
      </c>
      <c r="E202" s="113">
        <v>3</v>
      </c>
      <c r="F202" s="113">
        <v>2.5</v>
      </c>
      <c r="G202" s="113">
        <v>2</v>
      </c>
      <c r="H202" s="113">
        <v>1.5</v>
      </c>
      <c r="I202" s="113">
        <v>1</v>
      </c>
      <c r="J202" s="113">
        <v>0</v>
      </c>
      <c r="K202" s="113" t="s">
        <v>22</v>
      </c>
      <c r="L202" s="113" t="s">
        <v>23</v>
      </c>
      <c r="M202" s="113" t="s">
        <v>24</v>
      </c>
      <c r="N202" s="113" t="s">
        <v>25</v>
      </c>
    </row>
    <row r="203" spans="1:15">
      <c r="A203" s="298" t="s">
        <v>88</v>
      </c>
      <c r="B203" s="298"/>
      <c r="C203" s="74">
        <f>C12</f>
        <v>0</v>
      </c>
      <c r="D203" s="74">
        <f t="shared" ref="D203:N203" si="28">D12</f>
        <v>0</v>
      </c>
      <c r="E203" s="74">
        <f t="shared" si="28"/>
        <v>0</v>
      </c>
      <c r="F203" s="74">
        <f t="shared" si="28"/>
        <v>0</v>
      </c>
      <c r="G203" s="74">
        <f t="shared" si="28"/>
        <v>0</v>
      </c>
      <c r="H203" s="74">
        <f t="shared" si="28"/>
        <v>0</v>
      </c>
      <c r="I203" s="74">
        <f t="shared" si="28"/>
        <v>0</v>
      </c>
      <c r="J203" s="74">
        <f t="shared" si="28"/>
        <v>0</v>
      </c>
      <c r="K203" s="74">
        <f t="shared" si="28"/>
        <v>0</v>
      </c>
      <c r="L203" s="74">
        <f t="shared" si="28"/>
        <v>0</v>
      </c>
      <c r="M203" s="74">
        <f t="shared" si="28"/>
        <v>0</v>
      </c>
      <c r="N203" s="74">
        <f t="shared" si="28"/>
        <v>0</v>
      </c>
      <c r="O203" s="111">
        <f>SUM(C203:N203)</f>
        <v>0</v>
      </c>
    </row>
    <row r="204" spans="1:15">
      <c r="A204" s="298" t="s">
        <v>89</v>
      </c>
      <c r="B204" s="298"/>
      <c r="C204" s="74">
        <f>C45</f>
        <v>0</v>
      </c>
      <c r="D204" s="74">
        <f t="shared" ref="D204:N204" si="29">D45</f>
        <v>0</v>
      </c>
      <c r="E204" s="74">
        <f t="shared" si="29"/>
        <v>0</v>
      </c>
      <c r="F204" s="74">
        <f t="shared" si="29"/>
        <v>0</v>
      </c>
      <c r="G204" s="74">
        <f t="shared" si="29"/>
        <v>0</v>
      </c>
      <c r="H204" s="74">
        <f t="shared" si="29"/>
        <v>0</v>
      </c>
      <c r="I204" s="74">
        <f t="shared" si="29"/>
        <v>0</v>
      </c>
      <c r="J204" s="74">
        <f t="shared" si="29"/>
        <v>0</v>
      </c>
      <c r="K204" s="74">
        <f t="shared" si="29"/>
        <v>0</v>
      </c>
      <c r="L204" s="74">
        <f t="shared" si="29"/>
        <v>0</v>
      </c>
      <c r="M204" s="74">
        <f t="shared" si="29"/>
        <v>0</v>
      </c>
      <c r="N204" s="74">
        <f t="shared" si="29"/>
        <v>0</v>
      </c>
      <c r="O204" s="111">
        <f t="shared" ref="O204:O208" si="30">SUM(C204:N204)</f>
        <v>0</v>
      </c>
    </row>
    <row r="205" spans="1:15">
      <c r="A205" s="298" t="s">
        <v>90</v>
      </c>
      <c r="B205" s="298"/>
      <c r="C205" s="74">
        <f>C78</f>
        <v>0</v>
      </c>
      <c r="D205" s="74">
        <f t="shared" ref="D205:N205" si="31">D78</f>
        <v>0</v>
      </c>
      <c r="E205" s="74">
        <f t="shared" si="31"/>
        <v>0</v>
      </c>
      <c r="F205" s="74">
        <f t="shared" si="31"/>
        <v>0</v>
      </c>
      <c r="G205" s="74">
        <f t="shared" si="31"/>
        <v>0</v>
      </c>
      <c r="H205" s="74">
        <f t="shared" si="31"/>
        <v>0</v>
      </c>
      <c r="I205" s="74">
        <f t="shared" si="31"/>
        <v>0</v>
      </c>
      <c r="J205" s="74">
        <f t="shared" si="31"/>
        <v>0</v>
      </c>
      <c r="K205" s="74">
        <f t="shared" si="31"/>
        <v>0</v>
      </c>
      <c r="L205" s="74">
        <f t="shared" si="31"/>
        <v>0</v>
      </c>
      <c r="M205" s="74">
        <f t="shared" si="31"/>
        <v>0</v>
      </c>
      <c r="N205" s="74">
        <f t="shared" si="31"/>
        <v>0</v>
      </c>
      <c r="O205" s="111">
        <f t="shared" si="30"/>
        <v>0</v>
      </c>
    </row>
    <row r="206" spans="1:15">
      <c r="A206" s="298" t="s">
        <v>91</v>
      </c>
      <c r="B206" s="298"/>
      <c r="C206" s="74">
        <f>C111</f>
        <v>0</v>
      </c>
      <c r="D206" s="74">
        <f t="shared" ref="D206:N206" si="32">D111</f>
        <v>0</v>
      </c>
      <c r="E206" s="74">
        <f t="shared" si="32"/>
        <v>0</v>
      </c>
      <c r="F206" s="74">
        <f t="shared" si="32"/>
        <v>0</v>
      </c>
      <c r="G206" s="74">
        <f t="shared" si="32"/>
        <v>0</v>
      </c>
      <c r="H206" s="74">
        <f t="shared" si="32"/>
        <v>0</v>
      </c>
      <c r="I206" s="74">
        <f t="shared" si="32"/>
        <v>0</v>
      </c>
      <c r="J206" s="74">
        <f t="shared" si="32"/>
        <v>0</v>
      </c>
      <c r="K206" s="74">
        <f t="shared" si="32"/>
        <v>0</v>
      </c>
      <c r="L206" s="74">
        <f t="shared" si="32"/>
        <v>0</v>
      </c>
      <c r="M206" s="74">
        <f t="shared" si="32"/>
        <v>0</v>
      </c>
      <c r="N206" s="74">
        <f t="shared" si="32"/>
        <v>0</v>
      </c>
      <c r="O206" s="111">
        <f t="shared" si="30"/>
        <v>0</v>
      </c>
    </row>
    <row r="207" spans="1:15">
      <c r="A207" s="298" t="s">
        <v>92</v>
      </c>
      <c r="B207" s="298"/>
      <c r="C207" s="74">
        <f>C144</f>
        <v>0</v>
      </c>
      <c r="D207" s="74">
        <f t="shared" ref="D207:N207" si="33">D144</f>
        <v>0</v>
      </c>
      <c r="E207" s="74">
        <f t="shared" si="33"/>
        <v>0</v>
      </c>
      <c r="F207" s="74">
        <f t="shared" si="33"/>
        <v>0</v>
      </c>
      <c r="G207" s="74">
        <f t="shared" si="33"/>
        <v>0</v>
      </c>
      <c r="H207" s="74">
        <f t="shared" si="33"/>
        <v>0</v>
      </c>
      <c r="I207" s="74">
        <f t="shared" si="33"/>
        <v>0</v>
      </c>
      <c r="J207" s="74">
        <f t="shared" si="33"/>
        <v>0</v>
      </c>
      <c r="K207" s="74">
        <f t="shared" si="33"/>
        <v>0</v>
      </c>
      <c r="L207" s="74">
        <f t="shared" si="33"/>
        <v>0</v>
      </c>
      <c r="M207" s="74">
        <f t="shared" si="33"/>
        <v>0</v>
      </c>
      <c r="N207" s="74">
        <f t="shared" si="33"/>
        <v>0</v>
      </c>
      <c r="O207" s="111">
        <f t="shared" si="30"/>
        <v>0</v>
      </c>
    </row>
    <row r="208" spans="1:15">
      <c r="A208" s="298" t="s">
        <v>93</v>
      </c>
      <c r="B208" s="298"/>
      <c r="C208" s="74">
        <f>C177</f>
        <v>0</v>
      </c>
      <c r="D208" s="74">
        <f t="shared" ref="D208:N208" si="34">D177</f>
        <v>0</v>
      </c>
      <c r="E208" s="74">
        <f t="shared" si="34"/>
        <v>0</v>
      </c>
      <c r="F208" s="74">
        <f t="shared" si="34"/>
        <v>0</v>
      </c>
      <c r="G208" s="74">
        <f t="shared" si="34"/>
        <v>0</v>
      </c>
      <c r="H208" s="74">
        <f t="shared" si="34"/>
        <v>0</v>
      </c>
      <c r="I208" s="74">
        <f t="shared" si="34"/>
        <v>0</v>
      </c>
      <c r="J208" s="74">
        <f t="shared" si="34"/>
        <v>0</v>
      </c>
      <c r="K208" s="74">
        <f t="shared" si="34"/>
        <v>0</v>
      </c>
      <c r="L208" s="74">
        <f t="shared" si="34"/>
        <v>0</v>
      </c>
      <c r="M208" s="74">
        <f t="shared" si="34"/>
        <v>0</v>
      </c>
      <c r="N208" s="74">
        <f t="shared" si="34"/>
        <v>0</v>
      </c>
      <c r="O208" s="111">
        <f t="shared" si="30"/>
        <v>0</v>
      </c>
    </row>
    <row r="209" spans="1:23">
      <c r="A209" s="292" t="s">
        <v>38</v>
      </c>
      <c r="B209" s="294"/>
      <c r="C209" s="74">
        <f>SUM(C203:C208)</f>
        <v>0</v>
      </c>
      <c r="D209" s="74">
        <f t="shared" ref="D209:N209" si="35">SUM(D203:D208)</f>
        <v>0</v>
      </c>
      <c r="E209" s="74">
        <f t="shared" si="35"/>
        <v>0</v>
      </c>
      <c r="F209" s="74">
        <f t="shared" si="35"/>
        <v>0</v>
      </c>
      <c r="G209" s="74">
        <f t="shared" si="35"/>
        <v>0</v>
      </c>
      <c r="H209" s="74">
        <f>SUM(H203:H208)</f>
        <v>0</v>
      </c>
      <c r="I209" s="74">
        <f t="shared" si="35"/>
        <v>0</v>
      </c>
      <c r="J209" s="74">
        <f t="shared" si="35"/>
        <v>0</v>
      </c>
      <c r="K209" s="74">
        <f t="shared" si="35"/>
        <v>0</v>
      </c>
      <c r="L209" s="74">
        <f t="shared" si="35"/>
        <v>0</v>
      </c>
      <c r="M209" s="74">
        <f t="shared" si="35"/>
        <v>0</v>
      </c>
      <c r="N209" s="74">
        <f t="shared" si="35"/>
        <v>0</v>
      </c>
    </row>
    <row r="210" spans="1:23">
      <c r="A210" s="298" t="s">
        <v>11</v>
      </c>
      <c r="B210" s="298"/>
      <c r="C210" s="24" t="e">
        <f>C203*100/$A$177</f>
        <v>#DIV/0!</v>
      </c>
      <c r="D210" s="24" t="e">
        <f t="shared" ref="D210" si="36">D203*100/$A$177</f>
        <v>#DIV/0!</v>
      </c>
      <c r="E210" s="24" t="e">
        <f t="shared" ref="E210" si="37">E203*100/$A$177</f>
        <v>#DIV/0!</v>
      </c>
      <c r="F210" s="24" t="e">
        <f t="shared" ref="F210" si="38">F203*100/$A$177</f>
        <v>#DIV/0!</v>
      </c>
      <c r="G210" s="24" t="e">
        <f t="shared" ref="G210" si="39">G203*100/$A$177</f>
        <v>#DIV/0!</v>
      </c>
      <c r="H210" s="24" t="e">
        <f t="shared" ref="H210" si="40">H203*100/$A$177</f>
        <v>#DIV/0!</v>
      </c>
      <c r="I210" s="24" t="e">
        <f t="shared" ref="I210" si="41">I203*100/$A$177</f>
        <v>#DIV/0!</v>
      </c>
      <c r="J210" s="24" t="e">
        <f t="shared" ref="J210" si="42">J203*100/$A$177</f>
        <v>#DIV/0!</v>
      </c>
      <c r="K210" s="24" t="e">
        <f t="shared" ref="K210" si="43">K203*100/$A$177</f>
        <v>#DIV/0!</v>
      </c>
      <c r="L210" s="24" t="e">
        <f t="shared" ref="L210" si="44">L203*100/$A$177</f>
        <v>#DIV/0!</v>
      </c>
      <c r="M210" s="24" t="e">
        <f t="shared" ref="M210" si="45">M203*100/$A$177</f>
        <v>#DIV/0!</v>
      </c>
      <c r="N210" s="24" t="e">
        <f t="shared" ref="N210" si="46">N203*100/$A$177</f>
        <v>#DIV/0!</v>
      </c>
    </row>
    <row r="211" spans="1:23" ht="27">
      <c r="A211" s="300" t="s">
        <v>181</v>
      </c>
      <c r="B211" s="300"/>
      <c r="C211" s="299" t="e">
        <f>SUM(C210:F210)</f>
        <v>#DIV/0!</v>
      </c>
      <c r="D211" s="300"/>
      <c r="E211" s="300"/>
      <c r="F211" s="300"/>
    </row>
    <row r="212" spans="1:23">
      <c r="A212" s="301"/>
      <c r="B212" s="301"/>
    </row>
    <row r="213" spans="1:23" s="215" customFormat="1">
      <c r="A213" s="11"/>
      <c r="B213" s="11"/>
      <c r="C213" s="11" t="s">
        <v>12</v>
      </c>
      <c r="D213" s="11"/>
      <c r="E213" s="11"/>
      <c r="F213" s="11"/>
      <c r="G213" s="11"/>
      <c r="O213" s="216"/>
      <c r="P213" s="59"/>
      <c r="Q213" s="59" t="s">
        <v>137</v>
      </c>
      <c r="R213" s="59"/>
      <c r="S213" s="59"/>
      <c r="T213" s="59"/>
      <c r="W213" s="11"/>
    </row>
    <row r="214" spans="1:23" s="215" customFormat="1">
      <c r="A214" s="308" t="s">
        <v>10</v>
      </c>
      <c r="B214" s="308"/>
      <c r="C214" s="4" t="s">
        <v>189</v>
      </c>
      <c r="D214" s="4" t="s">
        <v>190</v>
      </c>
      <c r="E214" s="4" t="s">
        <v>191</v>
      </c>
      <c r="F214" s="217" t="s">
        <v>192</v>
      </c>
      <c r="G214" s="44"/>
      <c r="O214" s="216"/>
      <c r="P214" s="74"/>
      <c r="Q214" s="74" t="s">
        <v>189</v>
      </c>
      <c r="R214" s="74" t="s">
        <v>190</v>
      </c>
      <c r="S214" s="107" t="s">
        <v>193</v>
      </c>
      <c r="T214" s="77" t="s">
        <v>194</v>
      </c>
      <c r="W214" s="11"/>
    </row>
    <row r="215" spans="1:23" s="215" customFormat="1">
      <c r="A215" s="295">
        <f>SUM(C215:F215)</f>
        <v>0</v>
      </c>
      <c r="B215" s="296"/>
      <c r="C215" s="9">
        <f>C17</f>
        <v>0</v>
      </c>
      <c r="D215" s="9">
        <f t="shared" ref="D215:F215" si="47">D17</f>
        <v>0</v>
      </c>
      <c r="E215" s="9">
        <f t="shared" si="47"/>
        <v>0</v>
      </c>
      <c r="F215" s="9">
        <f t="shared" si="47"/>
        <v>0</v>
      </c>
      <c r="G215" s="44" t="s">
        <v>183</v>
      </c>
      <c r="O215" s="216"/>
      <c r="P215" s="74">
        <v>1</v>
      </c>
      <c r="Q215" s="116">
        <f>I17+I50+I83+I116+I149+I182</f>
        <v>0</v>
      </c>
      <c r="R215" s="116">
        <f t="shared" ref="R215:T215" si="48">J17+J50+J83+J116+J149+J182</f>
        <v>0</v>
      </c>
      <c r="S215" s="116">
        <f t="shared" si="48"/>
        <v>0</v>
      </c>
      <c r="T215" s="116">
        <f t="shared" si="48"/>
        <v>0</v>
      </c>
      <c r="U215" s="221">
        <f>SUM(Q215:T215)</f>
        <v>0</v>
      </c>
      <c r="W215" s="112"/>
    </row>
    <row r="216" spans="1:23" s="215" customFormat="1">
      <c r="A216" s="295">
        <f t="shared" ref="A216:A220" si="49">SUM(C216:F216)</f>
        <v>0</v>
      </c>
      <c r="B216" s="296"/>
      <c r="C216" s="9">
        <f>C54</f>
        <v>0</v>
      </c>
      <c r="D216" s="9">
        <f t="shared" ref="D216:F216" si="50">D54</f>
        <v>0</v>
      </c>
      <c r="E216" s="9">
        <f t="shared" si="50"/>
        <v>0</v>
      </c>
      <c r="F216" s="9">
        <f t="shared" si="50"/>
        <v>0</v>
      </c>
      <c r="G216" s="44" t="s">
        <v>184</v>
      </c>
      <c r="O216" s="216"/>
      <c r="P216" s="116">
        <v>2</v>
      </c>
      <c r="Q216" s="116">
        <f>I18+I51+I84+I117+I150+I183</f>
        <v>0</v>
      </c>
      <c r="R216" s="116">
        <f t="shared" ref="R216:T216" si="51">J18+J51+J84+J117+J150+J183</f>
        <v>0</v>
      </c>
      <c r="S216" s="116">
        <f t="shared" si="51"/>
        <v>0</v>
      </c>
      <c r="T216" s="116">
        <f t="shared" si="51"/>
        <v>0</v>
      </c>
      <c r="U216" s="221">
        <f t="shared" ref="U216:U219" si="52">SUM(Q216:T216)</f>
        <v>0</v>
      </c>
      <c r="W216" s="112"/>
    </row>
    <row r="217" spans="1:23" s="215" customFormat="1">
      <c r="A217" s="295">
        <f t="shared" si="49"/>
        <v>0</v>
      </c>
      <c r="B217" s="296"/>
      <c r="C217" s="9">
        <f>C83</f>
        <v>0</v>
      </c>
      <c r="D217" s="9">
        <f t="shared" ref="D217:F217" si="53">D83</f>
        <v>0</v>
      </c>
      <c r="E217" s="9">
        <f t="shared" si="53"/>
        <v>0</v>
      </c>
      <c r="F217" s="9">
        <f t="shared" si="53"/>
        <v>0</v>
      </c>
      <c r="G217" s="44" t="s">
        <v>185</v>
      </c>
      <c r="O217" s="216"/>
      <c r="P217" s="74">
        <v>3</v>
      </c>
      <c r="Q217" s="116">
        <f>I19+I52+I85+I118+I151+I184</f>
        <v>0</v>
      </c>
      <c r="R217" s="116">
        <f t="shared" ref="R217:T217" si="54">J19+J52+J85+J118+J151+J184</f>
        <v>0</v>
      </c>
      <c r="S217" s="116">
        <f t="shared" si="54"/>
        <v>0</v>
      </c>
      <c r="T217" s="116">
        <f t="shared" si="54"/>
        <v>0</v>
      </c>
      <c r="U217" s="221">
        <f t="shared" si="52"/>
        <v>0</v>
      </c>
      <c r="W217" s="219"/>
    </row>
    <row r="218" spans="1:23" s="215" customFormat="1">
      <c r="A218" s="295">
        <f t="shared" si="49"/>
        <v>0</v>
      </c>
      <c r="B218" s="296"/>
      <c r="C218" s="9">
        <f>C116</f>
        <v>0</v>
      </c>
      <c r="D218" s="9">
        <f t="shared" ref="D218:F218" si="55">D116</f>
        <v>0</v>
      </c>
      <c r="E218" s="9">
        <f t="shared" si="55"/>
        <v>0</v>
      </c>
      <c r="F218" s="9">
        <f t="shared" si="55"/>
        <v>0</v>
      </c>
      <c r="G218" s="44" t="s">
        <v>186</v>
      </c>
      <c r="O218" s="216"/>
      <c r="P218" s="74">
        <v>4</v>
      </c>
      <c r="Q218" s="116">
        <f>I20+I53+I86+I119+I152+I185</f>
        <v>0</v>
      </c>
      <c r="R218" s="116">
        <f t="shared" ref="R218:T218" si="56">J20+J53+J86+J119+J152+J185</f>
        <v>0</v>
      </c>
      <c r="S218" s="116">
        <f t="shared" si="56"/>
        <v>0</v>
      </c>
      <c r="T218" s="116">
        <f t="shared" si="56"/>
        <v>0</v>
      </c>
      <c r="U218" s="221">
        <f t="shared" si="52"/>
        <v>0</v>
      </c>
      <c r="W218" s="219"/>
    </row>
    <row r="219" spans="1:23" s="215" customFormat="1">
      <c r="A219" s="295">
        <f t="shared" si="49"/>
        <v>0</v>
      </c>
      <c r="B219" s="296"/>
      <c r="C219" s="9">
        <f>C149</f>
        <v>0</v>
      </c>
      <c r="D219" s="9">
        <f t="shared" ref="D219:F219" si="57">D149</f>
        <v>0</v>
      </c>
      <c r="E219" s="9">
        <f t="shared" si="57"/>
        <v>0</v>
      </c>
      <c r="F219" s="9">
        <f t="shared" si="57"/>
        <v>0</v>
      </c>
      <c r="G219" s="44" t="s">
        <v>187</v>
      </c>
      <c r="O219" s="216"/>
      <c r="P219" s="74">
        <v>5</v>
      </c>
      <c r="Q219" s="116">
        <f>I21+I54+I87+I120+I153+I186</f>
        <v>0</v>
      </c>
      <c r="R219" s="116">
        <f t="shared" ref="R219:T219" si="58">J21+J54+J87+J120+J153+J186</f>
        <v>0</v>
      </c>
      <c r="S219" s="116">
        <f t="shared" si="58"/>
        <v>0</v>
      </c>
      <c r="T219" s="116">
        <f t="shared" si="58"/>
        <v>0</v>
      </c>
      <c r="U219" s="221">
        <f t="shared" si="52"/>
        <v>0</v>
      </c>
      <c r="W219" s="219"/>
    </row>
    <row r="220" spans="1:23" s="215" customFormat="1">
      <c r="A220" s="295">
        <f t="shared" si="49"/>
        <v>0</v>
      </c>
      <c r="B220" s="296"/>
      <c r="C220" s="9">
        <f>C182</f>
        <v>0</v>
      </c>
      <c r="D220" s="9">
        <f t="shared" ref="D220:F220" si="59">D182</f>
        <v>0</v>
      </c>
      <c r="E220" s="9">
        <f t="shared" si="59"/>
        <v>0</v>
      </c>
      <c r="F220" s="9">
        <f t="shared" si="59"/>
        <v>0</v>
      </c>
      <c r="G220" s="44" t="s">
        <v>188</v>
      </c>
      <c r="O220" s="216"/>
      <c r="P220" s="74" t="s">
        <v>38</v>
      </c>
      <c r="Q220" s="116">
        <f>SUM(Q215:Q219)</f>
        <v>0</v>
      </c>
      <c r="R220" s="116">
        <f t="shared" ref="R220:T220" si="60">SUM(R215:R219)</f>
        <v>0</v>
      </c>
      <c r="S220" s="116">
        <f t="shared" si="60"/>
        <v>0</v>
      </c>
      <c r="T220" s="116">
        <f t="shared" si="60"/>
        <v>0</v>
      </c>
      <c r="U220" s="220">
        <f>SUM(Q220:T220)</f>
        <v>0</v>
      </c>
      <c r="W220" s="219"/>
    </row>
    <row r="221" spans="1:23" s="215" customFormat="1">
      <c r="A221" s="297" t="s">
        <v>38</v>
      </c>
      <c r="B221" s="298"/>
      <c r="C221" s="9">
        <f>SUM(C215:C220)</f>
        <v>0</v>
      </c>
      <c r="D221" s="9">
        <f t="shared" ref="D221:F221" si="61">SUM(D215:D220)</f>
        <v>0</v>
      </c>
      <c r="E221" s="9">
        <f t="shared" si="61"/>
        <v>0</v>
      </c>
      <c r="F221" s="9">
        <f t="shared" si="61"/>
        <v>0</v>
      </c>
      <c r="G221" s="221">
        <f>SUM(C221:F221)</f>
        <v>0</v>
      </c>
      <c r="O221" s="216"/>
      <c r="P221" s="70" t="s">
        <v>36</v>
      </c>
      <c r="Q221" s="107" t="e">
        <f>Q220*100/$U$220</f>
        <v>#DIV/0!</v>
      </c>
      <c r="R221" s="107" t="e">
        <f t="shared" ref="R221:T221" si="62">R220*100/$U$220</f>
        <v>#DIV/0!</v>
      </c>
      <c r="S221" s="107" t="e">
        <f t="shared" si="62"/>
        <v>#DIV/0!</v>
      </c>
      <c r="T221" s="107" t="e">
        <f t="shared" si="62"/>
        <v>#DIV/0!</v>
      </c>
      <c r="U221" s="236" t="e">
        <f>SUM(Q221:T221)</f>
        <v>#DIV/0!</v>
      </c>
      <c r="W221" s="71"/>
    </row>
    <row r="222" spans="1:23" s="215" customFormat="1">
      <c r="A222" s="298" t="s">
        <v>36</v>
      </c>
      <c r="B222" s="298"/>
      <c r="C222" s="107" t="e">
        <f>C221*100/$G$221</f>
        <v>#DIV/0!</v>
      </c>
      <c r="D222" s="107" t="e">
        <f t="shared" ref="D222:F222" si="63">D221*100/$G$221</f>
        <v>#DIV/0!</v>
      </c>
      <c r="E222" s="107" t="e">
        <f t="shared" si="63"/>
        <v>#DIV/0!</v>
      </c>
      <c r="F222" s="107" t="e">
        <f t="shared" si="63"/>
        <v>#DIV/0!</v>
      </c>
      <c r="G222" s="220" t="e">
        <f>SUM(C222:F222)</f>
        <v>#DIV/0!</v>
      </c>
      <c r="O222" s="216"/>
    </row>
    <row r="223" spans="1:23" s="215" customFormat="1">
      <c r="G223" s="11"/>
      <c r="O223" s="216"/>
      <c r="P223" s="223"/>
      <c r="Q223" s="223"/>
      <c r="U223" s="226"/>
      <c r="V223" s="226" t="s">
        <v>62</v>
      </c>
      <c r="W223" s="226" t="s">
        <v>76</v>
      </c>
    </row>
    <row r="224" spans="1:23" s="215" customFormat="1">
      <c r="A224" s="11"/>
      <c r="B224" s="11"/>
      <c r="C224" s="11" t="s">
        <v>13</v>
      </c>
      <c r="D224" s="11"/>
      <c r="E224" s="11"/>
      <c r="F224" s="11"/>
      <c r="G224" s="52"/>
      <c r="O224" s="216"/>
      <c r="P224" s="223"/>
      <c r="Q224" s="223"/>
      <c r="U224" s="227" t="s">
        <v>189</v>
      </c>
      <c r="V224" s="228">
        <f>C221</f>
        <v>0</v>
      </c>
      <c r="W224" s="228">
        <f>C232</f>
        <v>0</v>
      </c>
    </row>
    <row r="225" spans="1:23" s="215" customFormat="1">
      <c r="A225" s="308" t="s">
        <v>10</v>
      </c>
      <c r="B225" s="308"/>
      <c r="C225" s="4" t="s">
        <v>189</v>
      </c>
      <c r="D225" s="4" t="s">
        <v>190</v>
      </c>
      <c r="E225" s="4" t="s">
        <v>191</v>
      </c>
      <c r="F225" s="217" t="s">
        <v>192</v>
      </c>
      <c r="G225" s="112"/>
      <c r="O225" s="216"/>
      <c r="P225" s="223"/>
      <c r="Q225" s="224"/>
      <c r="U225" s="227" t="s">
        <v>190</v>
      </c>
      <c r="V225" s="228">
        <f>D221</f>
        <v>0</v>
      </c>
      <c r="W225" s="228">
        <f>D232</f>
        <v>0</v>
      </c>
    </row>
    <row r="226" spans="1:23" s="215" customFormat="1">
      <c r="A226" s="295">
        <f>SUM(C226:F226)</f>
        <v>0</v>
      </c>
      <c r="B226" s="296"/>
      <c r="C226" s="9">
        <f>C21</f>
        <v>0</v>
      </c>
      <c r="D226" s="9">
        <f t="shared" ref="D226:F226" si="64">D21</f>
        <v>0</v>
      </c>
      <c r="E226" s="9">
        <f t="shared" si="64"/>
        <v>0</v>
      </c>
      <c r="F226" s="9">
        <f t="shared" si="64"/>
        <v>0</v>
      </c>
      <c r="G226" s="44" t="s">
        <v>183</v>
      </c>
      <c r="O226" s="216"/>
      <c r="P226" s="223"/>
      <c r="Q226" s="225"/>
      <c r="U226" s="227" t="s">
        <v>191</v>
      </c>
      <c r="V226" s="228">
        <f>E221</f>
        <v>0</v>
      </c>
      <c r="W226" s="228">
        <f>E232</f>
        <v>0</v>
      </c>
    </row>
    <row r="227" spans="1:23" s="215" customFormat="1">
      <c r="A227" s="295">
        <f t="shared" ref="A227:A231" si="65">SUM(C227:F227)</f>
        <v>0</v>
      </c>
      <c r="B227" s="296"/>
      <c r="C227" s="9">
        <f>C54</f>
        <v>0</v>
      </c>
      <c r="D227" s="9">
        <f t="shared" ref="D227:F227" si="66">D54</f>
        <v>0</v>
      </c>
      <c r="E227" s="9">
        <f t="shared" si="66"/>
        <v>0</v>
      </c>
      <c r="F227" s="9">
        <f t="shared" si="66"/>
        <v>0</v>
      </c>
      <c r="G227" s="44" t="s">
        <v>184</v>
      </c>
      <c r="O227" s="216"/>
      <c r="U227" s="227" t="s">
        <v>192</v>
      </c>
      <c r="V227" s="228">
        <f>F221</f>
        <v>0</v>
      </c>
      <c r="W227" s="228">
        <f>F232</f>
        <v>0</v>
      </c>
    </row>
    <row r="228" spans="1:23" s="215" customFormat="1">
      <c r="A228" s="295">
        <f t="shared" si="65"/>
        <v>0</v>
      </c>
      <c r="B228" s="296"/>
      <c r="C228" s="9">
        <f>C87</f>
        <v>0</v>
      </c>
      <c r="D228" s="9">
        <f t="shared" ref="D228:F228" si="67">D87</f>
        <v>0</v>
      </c>
      <c r="E228" s="9">
        <f t="shared" si="67"/>
        <v>0</v>
      </c>
      <c r="F228" s="9">
        <f t="shared" si="67"/>
        <v>0</v>
      </c>
      <c r="G228" s="44" t="s">
        <v>185</v>
      </c>
      <c r="O228" s="216"/>
      <c r="U228" s="222"/>
      <c r="V228" s="229">
        <f>SUM(V224:V227)</f>
        <v>0</v>
      </c>
      <c r="W228" s="222">
        <f>SUM(W224:W227)</f>
        <v>0</v>
      </c>
    </row>
    <row r="229" spans="1:23" s="215" customFormat="1">
      <c r="A229" s="295">
        <f t="shared" si="65"/>
        <v>0</v>
      </c>
      <c r="B229" s="296"/>
      <c r="C229" s="9">
        <f>C120</f>
        <v>0</v>
      </c>
      <c r="D229" s="9">
        <f t="shared" ref="D229:F229" si="68">D120</f>
        <v>0</v>
      </c>
      <c r="E229" s="9">
        <f t="shared" si="68"/>
        <v>0</v>
      </c>
      <c r="F229" s="9">
        <f t="shared" si="68"/>
        <v>0</v>
      </c>
      <c r="G229" s="44" t="s">
        <v>186</v>
      </c>
      <c r="O229" s="216"/>
    </row>
    <row r="230" spans="1:23" s="215" customFormat="1">
      <c r="A230" s="295">
        <f t="shared" si="65"/>
        <v>0</v>
      </c>
      <c r="B230" s="296"/>
      <c r="C230" s="9">
        <f>C153</f>
        <v>0</v>
      </c>
      <c r="D230" s="9">
        <f t="shared" ref="D230:F230" si="69">D153</f>
        <v>0</v>
      </c>
      <c r="E230" s="9">
        <f t="shared" si="69"/>
        <v>0</v>
      </c>
      <c r="F230" s="9">
        <f t="shared" si="69"/>
        <v>0</v>
      </c>
      <c r="G230" s="44" t="s">
        <v>187</v>
      </c>
      <c r="O230" s="216"/>
    </row>
    <row r="231" spans="1:23" s="215" customFormat="1">
      <c r="A231" s="295">
        <f t="shared" si="65"/>
        <v>0</v>
      </c>
      <c r="B231" s="296"/>
      <c r="C231" s="116">
        <f>C186</f>
        <v>0</v>
      </c>
      <c r="D231" s="116">
        <f t="shared" ref="D231:F231" si="70">D186</f>
        <v>0</v>
      </c>
      <c r="E231" s="116">
        <f t="shared" si="70"/>
        <v>0</v>
      </c>
      <c r="F231" s="116">
        <f t="shared" si="70"/>
        <v>0</v>
      </c>
      <c r="G231" s="44" t="s">
        <v>188</v>
      </c>
      <c r="O231" s="216"/>
    </row>
    <row r="232" spans="1:23" s="215" customFormat="1">
      <c r="A232" s="297" t="s">
        <v>38</v>
      </c>
      <c r="B232" s="298"/>
      <c r="C232" s="116">
        <f>SUM(C226:C231)</f>
        <v>0</v>
      </c>
      <c r="D232" s="116">
        <f t="shared" ref="D232:F232" si="71">SUM(D226:D231)</f>
        <v>0</v>
      </c>
      <c r="E232" s="116">
        <f t="shared" si="71"/>
        <v>0</v>
      </c>
      <c r="F232" s="116">
        <f t="shared" si="71"/>
        <v>0</v>
      </c>
      <c r="G232" s="221">
        <f>SUM(C232:F232)</f>
        <v>0</v>
      </c>
      <c r="O232" s="216"/>
    </row>
    <row r="233" spans="1:23" s="215" customFormat="1">
      <c r="A233" s="298" t="s">
        <v>36</v>
      </c>
      <c r="B233" s="298"/>
      <c r="C233" s="107" t="e">
        <f>C232*100/$G$232</f>
        <v>#DIV/0!</v>
      </c>
      <c r="D233" s="107" t="e">
        <f t="shared" ref="D233:F233" si="72">D232*100/$G$232</f>
        <v>#DIV/0!</v>
      </c>
      <c r="E233" s="107" t="e">
        <f t="shared" si="72"/>
        <v>#DIV/0!</v>
      </c>
      <c r="F233" s="107" t="e">
        <f t="shared" si="72"/>
        <v>#DIV/0!</v>
      </c>
      <c r="G233" s="220" t="e">
        <f>SUM(C233:F233)</f>
        <v>#DIV/0!</v>
      </c>
      <c r="O233" s="216"/>
    </row>
  </sheetData>
  <sheetProtection algorithmName="SHA-512" hashValue="pYz/STB1tkDz2o1Ix0UPW5arWHkp42X6DAjGdBBEdx96SXyWTFomvxYv/61j/doLD0Tz3QiJvMrDCCQWu21ceQ==" saltValue="8LpPaO+CuDmd2+HhB318NA==" spinCount="100000" sheet="1" objects="1" scenarios="1"/>
  <mergeCells count="267">
    <mergeCell ref="A233:B233"/>
    <mergeCell ref="H48:M48"/>
    <mergeCell ref="H81:M81"/>
    <mergeCell ref="H114:M114"/>
    <mergeCell ref="H147:M147"/>
    <mergeCell ref="H180:M180"/>
    <mergeCell ref="A220:B220"/>
    <mergeCell ref="A219:B219"/>
    <mergeCell ref="A218:B218"/>
    <mergeCell ref="A217:B217"/>
    <mergeCell ref="A216:B216"/>
    <mergeCell ref="A215:B215"/>
    <mergeCell ref="A214:B214"/>
    <mergeCell ref="A221:B221"/>
    <mergeCell ref="A222:B222"/>
    <mergeCell ref="A225:B225"/>
    <mergeCell ref="A231:B231"/>
    <mergeCell ref="A48:F48"/>
    <mergeCell ref="A49:B49"/>
    <mergeCell ref="L49:M49"/>
    <mergeCell ref="A50:B50"/>
    <mergeCell ref="A60:D60"/>
    <mergeCell ref="A61:D61"/>
    <mergeCell ref="A62:D62"/>
    <mergeCell ref="L25:N25"/>
    <mergeCell ref="L26:N26"/>
    <mergeCell ref="I30:M30"/>
    <mergeCell ref="I31:M31"/>
    <mergeCell ref="I40:J40"/>
    <mergeCell ref="K40:N40"/>
    <mergeCell ref="C41:G41"/>
    <mergeCell ref="I41:N41"/>
    <mergeCell ref="A42:C42"/>
    <mergeCell ref="F34:I34"/>
    <mergeCell ref="B38:G38"/>
    <mergeCell ref="H38:I38"/>
    <mergeCell ref="A39:B39"/>
    <mergeCell ref="C39:D39"/>
    <mergeCell ref="I32:M32"/>
    <mergeCell ref="L22:M22"/>
    <mergeCell ref="L16:M16"/>
    <mergeCell ref="A17:B17"/>
    <mergeCell ref="A18:B18"/>
    <mergeCell ref="A16:B16"/>
    <mergeCell ref="A19:F19"/>
    <mergeCell ref="A15:F15"/>
    <mergeCell ref="L23:M23"/>
    <mergeCell ref="H15:M15"/>
    <mergeCell ref="F1:I1"/>
    <mergeCell ref="H5:I5"/>
    <mergeCell ref="A29:D29"/>
    <mergeCell ref="A28:D28"/>
    <mergeCell ref="D26:F26"/>
    <mergeCell ref="D25:F25"/>
    <mergeCell ref="B5:G5"/>
    <mergeCell ref="C8:G8"/>
    <mergeCell ref="I8:N8"/>
    <mergeCell ref="A12:B12"/>
    <mergeCell ref="A13:B13"/>
    <mergeCell ref="A9:C9"/>
    <mergeCell ref="A24:C24"/>
    <mergeCell ref="A21:B21"/>
    <mergeCell ref="A22:B22"/>
    <mergeCell ref="A6:B6"/>
    <mergeCell ref="C6:D6"/>
    <mergeCell ref="A10:B11"/>
    <mergeCell ref="C10:J10"/>
    <mergeCell ref="I7:J7"/>
    <mergeCell ref="K7:N7"/>
    <mergeCell ref="K10:N10"/>
    <mergeCell ref="A27:D27"/>
    <mergeCell ref="A20:B20"/>
    <mergeCell ref="A43:B44"/>
    <mergeCell ref="C43:J43"/>
    <mergeCell ref="K43:N43"/>
    <mergeCell ref="A45:B45"/>
    <mergeCell ref="A46:B46"/>
    <mergeCell ref="A54:B54"/>
    <mergeCell ref="A55:B55"/>
    <mergeCell ref="A51:B51"/>
    <mergeCell ref="A52:F52"/>
    <mergeCell ref="A53:B53"/>
    <mergeCell ref="I63:M63"/>
    <mergeCell ref="L56:M56"/>
    <mergeCell ref="A57:C57"/>
    <mergeCell ref="D58:F58"/>
    <mergeCell ref="L58:N58"/>
    <mergeCell ref="D59:F59"/>
    <mergeCell ref="L59:N59"/>
    <mergeCell ref="A81:F81"/>
    <mergeCell ref="I64:M64"/>
    <mergeCell ref="F67:I67"/>
    <mergeCell ref="B71:G71"/>
    <mergeCell ref="H71:I71"/>
    <mergeCell ref="A72:B72"/>
    <mergeCell ref="C72:D72"/>
    <mergeCell ref="I65:M65"/>
    <mergeCell ref="A82:B82"/>
    <mergeCell ref="L82:M82"/>
    <mergeCell ref="A83:B83"/>
    <mergeCell ref="A76:B77"/>
    <mergeCell ref="C76:J76"/>
    <mergeCell ref="K76:N76"/>
    <mergeCell ref="A78:B78"/>
    <mergeCell ref="A79:B79"/>
    <mergeCell ref="I73:J73"/>
    <mergeCell ref="K73:N73"/>
    <mergeCell ref="C74:G74"/>
    <mergeCell ref="I74:N74"/>
    <mergeCell ref="A75:C75"/>
    <mergeCell ref="A87:B87"/>
    <mergeCell ref="A108:C108"/>
    <mergeCell ref="F100:I100"/>
    <mergeCell ref="B104:G104"/>
    <mergeCell ref="H104:I104"/>
    <mergeCell ref="A105:B105"/>
    <mergeCell ref="C105:D105"/>
    <mergeCell ref="A88:B88"/>
    <mergeCell ref="A84:B84"/>
    <mergeCell ref="A85:F85"/>
    <mergeCell ref="A86:B86"/>
    <mergeCell ref="A93:D93"/>
    <mergeCell ref="A94:D94"/>
    <mergeCell ref="A95:D95"/>
    <mergeCell ref="I96:M96"/>
    <mergeCell ref="I97:M97"/>
    <mergeCell ref="A90:C90"/>
    <mergeCell ref="L89:M89"/>
    <mergeCell ref="D91:F91"/>
    <mergeCell ref="L91:N91"/>
    <mergeCell ref="D92:F92"/>
    <mergeCell ref="L92:N92"/>
    <mergeCell ref="I98:M98"/>
    <mergeCell ref="A120:B120"/>
    <mergeCell ref="A121:B121"/>
    <mergeCell ref="A117:B117"/>
    <mergeCell ref="A118:F118"/>
    <mergeCell ref="A119:B119"/>
    <mergeCell ref="A126:D126"/>
    <mergeCell ref="A127:D127"/>
    <mergeCell ref="A128:D128"/>
    <mergeCell ref="I129:M129"/>
    <mergeCell ref="A123:C123"/>
    <mergeCell ref="D124:F124"/>
    <mergeCell ref="L124:N124"/>
    <mergeCell ref="D125:F125"/>
    <mergeCell ref="L125:N125"/>
    <mergeCell ref="A147:F147"/>
    <mergeCell ref="I130:M130"/>
    <mergeCell ref="A148:B148"/>
    <mergeCell ref="L148:M148"/>
    <mergeCell ref="A149:B149"/>
    <mergeCell ref="A142:B143"/>
    <mergeCell ref="C142:J142"/>
    <mergeCell ref="K142:N142"/>
    <mergeCell ref="A144:B144"/>
    <mergeCell ref="A145:B145"/>
    <mergeCell ref="I139:J139"/>
    <mergeCell ref="K139:N139"/>
    <mergeCell ref="C140:G140"/>
    <mergeCell ref="I140:N140"/>
    <mergeCell ref="A141:C141"/>
    <mergeCell ref="F133:I133"/>
    <mergeCell ref="B137:G137"/>
    <mergeCell ref="H137:I137"/>
    <mergeCell ref="A138:B138"/>
    <mergeCell ref="C138:D138"/>
    <mergeCell ref="I131:M131"/>
    <mergeCell ref="L155:M155"/>
    <mergeCell ref="L188:M188"/>
    <mergeCell ref="A153:B153"/>
    <mergeCell ref="A154:B154"/>
    <mergeCell ref="A150:B150"/>
    <mergeCell ref="A151:F151"/>
    <mergeCell ref="A152:B152"/>
    <mergeCell ref="A159:D159"/>
    <mergeCell ref="A160:D160"/>
    <mergeCell ref="A161:D161"/>
    <mergeCell ref="I162:M162"/>
    <mergeCell ref="L158:N158"/>
    <mergeCell ref="I164:M164"/>
    <mergeCell ref="I163:M163"/>
    <mergeCell ref="A156:C156"/>
    <mergeCell ref="D157:F157"/>
    <mergeCell ref="L157:N157"/>
    <mergeCell ref="D158:F158"/>
    <mergeCell ref="I172:J172"/>
    <mergeCell ref="K172:N172"/>
    <mergeCell ref="C173:G173"/>
    <mergeCell ref="I173:N173"/>
    <mergeCell ref="A174:C174"/>
    <mergeCell ref="F166:I166"/>
    <mergeCell ref="B170:G170"/>
    <mergeCell ref="H170:I170"/>
    <mergeCell ref="A171:B171"/>
    <mergeCell ref="C171:D171"/>
    <mergeCell ref="F171:J171"/>
    <mergeCell ref="L171:N171"/>
    <mergeCell ref="F6:J6"/>
    <mergeCell ref="L6:N6"/>
    <mergeCell ref="F39:J39"/>
    <mergeCell ref="L39:N39"/>
    <mergeCell ref="F72:J72"/>
    <mergeCell ref="L72:N72"/>
    <mergeCell ref="F105:J105"/>
    <mergeCell ref="L105:N105"/>
    <mergeCell ref="F138:J138"/>
    <mergeCell ref="L138:N138"/>
    <mergeCell ref="A114:F114"/>
    <mergeCell ref="A115:B115"/>
    <mergeCell ref="L115:M115"/>
    <mergeCell ref="A116:B116"/>
    <mergeCell ref="A109:B110"/>
    <mergeCell ref="C109:J109"/>
    <mergeCell ref="K109:N109"/>
    <mergeCell ref="A111:B111"/>
    <mergeCell ref="A112:B112"/>
    <mergeCell ref="I106:J106"/>
    <mergeCell ref="K106:N106"/>
    <mergeCell ref="C107:G107"/>
    <mergeCell ref="I107:N107"/>
    <mergeCell ref="L122:M122"/>
    <mergeCell ref="A203:B203"/>
    <mergeCell ref="A210:B210"/>
    <mergeCell ref="A204:B204"/>
    <mergeCell ref="A205:B205"/>
    <mergeCell ref="A206:B206"/>
    <mergeCell ref="A207:B207"/>
    <mergeCell ref="A208:B208"/>
    <mergeCell ref="A209:B209"/>
    <mergeCell ref="A175:B176"/>
    <mergeCell ref="A177:B177"/>
    <mergeCell ref="A189:C189"/>
    <mergeCell ref="A180:F180"/>
    <mergeCell ref="A181:B181"/>
    <mergeCell ref="A182:B182"/>
    <mergeCell ref="A186:B186"/>
    <mergeCell ref="A187:B187"/>
    <mergeCell ref="A183:B183"/>
    <mergeCell ref="A184:F184"/>
    <mergeCell ref="A185:B185"/>
    <mergeCell ref="A192:D192"/>
    <mergeCell ref="A193:D193"/>
    <mergeCell ref="A194:D194"/>
    <mergeCell ref="A178:B178"/>
    <mergeCell ref="I197:M197"/>
    <mergeCell ref="A201:B202"/>
    <mergeCell ref="C201:J201"/>
    <mergeCell ref="K201:N201"/>
    <mergeCell ref="C175:J175"/>
    <mergeCell ref="K175:N175"/>
    <mergeCell ref="I196:M196"/>
    <mergeCell ref="D190:F190"/>
    <mergeCell ref="L190:N190"/>
    <mergeCell ref="D191:F191"/>
    <mergeCell ref="L191:N191"/>
    <mergeCell ref="L181:M181"/>
    <mergeCell ref="I195:M195"/>
    <mergeCell ref="A226:B226"/>
    <mergeCell ref="A227:B227"/>
    <mergeCell ref="A228:B228"/>
    <mergeCell ref="A229:B229"/>
    <mergeCell ref="A230:B230"/>
    <mergeCell ref="A232:B232"/>
    <mergeCell ref="C211:F211"/>
    <mergeCell ref="A211:B211"/>
    <mergeCell ref="A212:B212"/>
  </mergeCells>
  <phoneticPr fontId="10" type="noConversion"/>
  <dataValidations count="1">
    <dataValidation operator="equal" allowBlank="1" showInputMessage="1" showErrorMessage="1" sqref="K7:N7 K40:N40 K73:N73 K106:N106 K139:N139 K172:N172" xr:uid="{44C7B636-00E4-4500-A482-CCC89298E6F2}"/>
  </dataValidations>
  <pageMargins left="0.51181102362204722" right="7.874015748031496E-2" top="0.31496062992125984" bottom="0.15748031496062992" header="0.19685039370078741" footer="0.31496062992125984"/>
  <pageSetup paperSize="9" orientation="portrait" r:id="rId1"/>
  <headerFooter>
    <oddHeader xml:space="preserve">&amp;R&amp;"TH Sarabun New,ตัวหนา"&amp;22ปพ.5         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78D07FB-D512-4682-A2B2-87E9A41B2F5E}">
          <x14:formula1>
            <xm:f>'data help'!$A$18:$A$23</xm:f>
          </x14:formula1>
          <xm:sqref>J5</xm:sqref>
        </x14:dataValidation>
        <x14:dataValidation type="list" allowBlank="1" showInputMessage="1" showErrorMessage="1" xr:uid="{BDF7F282-AF75-407D-964D-12540123A560}">
          <x14:formula1>
            <xm:f>'data help'!$F$2:$F$29</xm:f>
          </x14:formula1>
          <xm:sqref>I8:N8 I41:N41 I74:N74 I107:N107 I140:N140 I173:N173</xm:sqref>
        </x14:dataValidation>
        <x14:dataValidation type="list" allowBlank="1" showInputMessage="1" showErrorMessage="1" xr:uid="{CECB65C4-2CC1-4318-B23A-B44F3CDED0D6}">
          <x14:formula1>
            <xm:f>'data help'!$E$2:$E$29</xm:f>
          </x14:formula1>
          <xm:sqref>C8:G8 C41:G41 C74:G74 C107:G107 C140:G140 C173:G173</xm:sqref>
        </x14:dataValidation>
        <x14:dataValidation type="list" allowBlank="1" showInputMessage="1" showErrorMessage="1" xr:uid="{879C9CA1-DA75-4A76-AADF-15BED3FFD19B}">
          <x14:formula1>
            <xm:f>'data help'!$C$18:$C$25</xm:f>
          </x14:formula1>
          <xm:sqref>B7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F2D59-2820-44F6-BEDD-C538FBB3A47E}">
  <sheetPr codeName="Sheet6">
    <tabColor rgb="FF0070C0"/>
  </sheetPr>
  <dimension ref="A1:AX300"/>
  <sheetViews>
    <sheetView showZeros="0" view="pageBreakPreview" topLeftCell="D1" zoomScale="110" zoomScaleNormal="90" zoomScaleSheetLayoutView="110" zoomScalePageLayoutView="10" workbookViewId="0">
      <pane ySplit="6" topLeftCell="A7" activePane="bottomLeft" state="frozen"/>
      <selection pane="bottomLeft" activeCell="AW8" sqref="AW8"/>
    </sheetView>
  </sheetViews>
  <sheetFormatPr defaultColWidth="9.296875" defaultRowHeight="21"/>
  <cols>
    <col min="1" max="1" width="3.3984375" style="10" customWidth="1"/>
    <col min="2" max="2" width="7" style="16" customWidth="1"/>
    <col min="3" max="3" width="15.09765625" style="16" customWidth="1"/>
    <col min="4" max="4" width="13.59765625" style="16" customWidth="1"/>
    <col min="5" max="9" width="3.296875" style="10" customWidth="1"/>
    <col min="10" max="10" width="5.69921875" style="10" customWidth="1"/>
    <col min="11" max="15" width="3.296875" style="10" customWidth="1"/>
    <col min="16" max="16" width="6.296875" style="10" customWidth="1"/>
    <col min="17" max="17" width="6.09765625" style="52" customWidth="1"/>
    <col min="18" max="18" width="3.69921875" style="10" bestFit="1" customWidth="1"/>
    <col min="19" max="19" width="4.8984375" style="10" customWidth="1"/>
    <col min="20" max="20" width="3.69921875" style="10" customWidth="1"/>
    <col min="21" max="21" width="6.3984375" style="10" customWidth="1"/>
    <col min="22" max="22" width="6.59765625" style="10" customWidth="1"/>
    <col min="23" max="42" width="3.296875" style="36" customWidth="1"/>
    <col min="43" max="43" width="4.69921875" style="48" bestFit="1" customWidth="1"/>
    <col min="44" max="44" width="6.296875" style="6" customWidth="1"/>
    <col min="45" max="45" width="4.296875" style="19" hidden="1" customWidth="1"/>
    <col min="46" max="46" width="7.09765625" style="16" hidden="1" customWidth="1"/>
    <col min="47" max="47" width="7.8984375" style="16" hidden="1" customWidth="1"/>
    <col min="48" max="48" width="7.69921875" style="16" bestFit="1" customWidth="1"/>
    <col min="49" max="49" width="20.3984375" style="16" bestFit="1" customWidth="1"/>
    <col min="50" max="16384" width="9.296875" style="16"/>
  </cols>
  <sheetData>
    <row r="1" spans="1:49" ht="19.95" customHeight="1">
      <c r="A1" s="367" t="s">
        <v>66</v>
      </c>
      <c r="B1" s="367"/>
      <c r="C1" s="367"/>
      <c r="D1" s="367"/>
      <c r="E1" s="367"/>
      <c r="F1" s="367"/>
      <c r="G1" s="367"/>
      <c r="H1" s="367"/>
      <c r="I1" s="367"/>
      <c r="J1" s="328" t="s">
        <v>86</v>
      </c>
      <c r="K1" s="328"/>
      <c r="L1" s="60" t="s">
        <v>85</v>
      </c>
      <c r="M1" s="328" t="s">
        <v>87</v>
      </c>
      <c r="N1" s="328"/>
      <c r="O1" s="328"/>
      <c r="P1" s="59"/>
      <c r="Q1" s="15"/>
      <c r="R1" s="15"/>
      <c r="S1" s="15"/>
      <c r="T1" s="15"/>
    </row>
    <row r="2" spans="1:49" ht="15" customHeight="1">
      <c r="A2" s="329" t="s">
        <v>29</v>
      </c>
      <c r="B2" s="329" t="s">
        <v>48</v>
      </c>
      <c r="C2" s="369" t="s">
        <v>31</v>
      </c>
      <c r="D2" s="370"/>
      <c r="E2" s="342" t="s">
        <v>65</v>
      </c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4"/>
      <c r="Q2" s="329" t="s">
        <v>33</v>
      </c>
      <c r="R2" s="332" t="s">
        <v>38</v>
      </c>
      <c r="S2" s="335" t="s">
        <v>27</v>
      </c>
      <c r="T2" s="349" t="s">
        <v>29</v>
      </c>
      <c r="U2" s="339" t="s">
        <v>39</v>
      </c>
      <c r="V2" s="339" t="s">
        <v>76</v>
      </c>
      <c r="W2" s="352" t="s">
        <v>77</v>
      </c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4"/>
      <c r="AQ2" s="364" t="s">
        <v>40</v>
      </c>
      <c r="AR2" s="346" t="s">
        <v>11</v>
      </c>
    </row>
    <row r="3" spans="1:49">
      <c r="A3" s="330"/>
      <c r="B3" s="330"/>
      <c r="C3" s="371"/>
      <c r="D3" s="372"/>
      <c r="E3" s="345" t="s">
        <v>67</v>
      </c>
      <c r="F3" s="345"/>
      <c r="G3" s="345"/>
      <c r="H3" s="345"/>
      <c r="I3" s="345"/>
      <c r="J3" s="336" t="s">
        <v>32</v>
      </c>
      <c r="K3" s="345" t="s">
        <v>67</v>
      </c>
      <c r="L3" s="345"/>
      <c r="M3" s="345"/>
      <c r="N3" s="345"/>
      <c r="O3" s="345"/>
      <c r="P3" s="339" t="s">
        <v>80</v>
      </c>
      <c r="Q3" s="330"/>
      <c r="R3" s="333"/>
      <c r="S3" s="335"/>
      <c r="T3" s="349"/>
      <c r="U3" s="340"/>
      <c r="V3" s="340"/>
      <c r="W3" s="355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7"/>
      <c r="AQ3" s="365"/>
      <c r="AR3" s="347"/>
    </row>
    <row r="4" spans="1:49" ht="18" customHeight="1">
      <c r="A4" s="330"/>
      <c r="B4" s="330"/>
      <c r="C4" s="371"/>
      <c r="D4" s="372"/>
      <c r="E4" s="345" t="s">
        <v>37</v>
      </c>
      <c r="F4" s="345"/>
      <c r="G4" s="345"/>
      <c r="H4" s="345"/>
      <c r="I4" s="345"/>
      <c r="J4" s="337"/>
      <c r="K4" s="345" t="s">
        <v>37</v>
      </c>
      <c r="L4" s="345"/>
      <c r="M4" s="345"/>
      <c r="N4" s="345"/>
      <c r="O4" s="345"/>
      <c r="P4" s="340"/>
      <c r="Q4" s="330"/>
      <c r="R4" s="333"/>
      <c r="S4" s="335"/>
      <c r="T4" s="349"/>
      <c r="U4" s="340"/>
      <c r="V4" s="340"/>
      <c r="W4" s="358" t="s">
        <v>82</v>
      </c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60"/>
      <c r="AQ4" s="365"/>
      <c r="AR4" s="348"/>
    </row>
    <row r="5" spans="1:49" ht="13.95" customHeight="1">
      <c r="A5" s="330"/>
      <c r="B5" s="330"/>
      <c r="C5" s="371"/>
      <c r="D5" s="372"/>
      <c r="E5" s="45">
        <v>1</v>
      </c>
      <c r="F5" s="45"/>
      <c r="G5" s="45"/>
      <c r="H5" s="45"/>
      <c r="I5" s="45"/>
      <c r="J5" s="338"/>
      <c r="K5" s="45">
        <v>2</v>
      </c>
      <c r="L5" s="45">
        <v>3</v>
      </c>
      <c r="M5" s="45"/>
      <c r="N5" s="45"/>
      <c r="O5" s="45"/>
      <c r="P5" s="341"/>
      <c r="Q5" s="331"/>
      <c r="R5" s="334"/>
      <c r="S5" s="335"/>
      <c r="T5" s="349"/>
      <c r="U5" s="340"/>
      <c r="V5" s="340"/>
      <c r="W5" s="361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3"/>
      <c r="AQ5" s="366"/>
      <c r="AR5" s="350">
        <v>100</v>
      </c>
    </row>
    <row r="6" spans="1:49" ht="15" customHeight="1">
      <c r="A6" s="331"/>
      <c r="B6" s="331"/>
      <c r="C6" s="373"/>
      <c r="D6" s="374"/>
      <c r="E6" s="248">
        <v>20</v>
      </c>
      <c r="F6" s="45"/>
      <c r="G6" s="45"/>
      <c r="H6" s="45"/>
      <c r="I6" s="45"/>
      <c r="J6" s="249">
        <v>20</v>
      </c>
      <c r="K6" s="45">
        <v>20</v>
      </c>
      <c r="L6" s="45">
        <v>20</v>
      </c>
      <c r="M6" s="45"/>
      <c r="N6" s="45"/>
      <c r="O6" s="45"/>
      <c r="P6" s="3">
        <f>SUM(E6:O6)</f>
        <v>80</v>
      </c>
      <c r="Q6" s="50">
        <v>20</v>
      </c>
      <c r="R6" s="3">
        <f>SUM(P6:Q6)</f>
        <v>100</v>
      </c>
      <c r="S6" s="335"/>
      <c r="T6" s="349"/>
      <c r="U6" s="341"/>
      <c r="V6" s="341"/>
      <c r="W6" s="38">
        <v>1</v>
      </c>
      <c r="X6" s="38">
        <v>2</v>
      </c>
      <c r="Y6" s="38">
        <v>3</v>
      </c>
      <c r="Z6" s="38">
        <v>4</v>
      </c>
      <c r="AA6" s="38">
        <v>5</v>
      </c>
      <c r="AB6" s="38">
        <v>6</v>
      </c>
      <c r="AC6" s="38">
        <v>7</v>
      </c>
      <c r="AD6" s="38">
        <v>8</v>
      </c>
      <c r="AE6" s="38">
        <v>9</v>
      </c>
      <c r="AF6" s="38">
        <v>10</v>
      </c>
      <c r="AG6" s="38">
        <v>11</v>
      </c>
      <c r="AH6" s="38">
        <v>12</v>
      </c>
      <c r="AI6" s="38">
        <v>13</v>
      </c>
      <c r="AJ6" s="38">
        <v>14</v>
      </c>
      <c r="AK6" s="38">
        <v>15</v>
      </c>
      <c r="AL6" s="38">
        <v>16</v>
      </c>
      <c r="AM6" s="38">
        <v>17</v>
      </c>
      <c r="AN6" s="38">
        <v>18</v>
      </c>
      <c r="AO6" s="38">
        <v>19</v>
      </c>
      <c r="AP6" s="38">
        <v>20</v>
      </c>
      <c r="AQ6" s="54">
        <v>20</v>
      </c>
      <c r="AR6" s="351"/>
    </row>
    <row r="7" spans="1:49" ht="15" customHeight="1">
      <c r="A7" s="1">
        <v>1</v>
      </c>
      <c r="B7" s="86">
        <f>รายชื่อนักเรียน!B3</f>
        <v>0</v>
      </c>
      <c r="C7" s="87" t="str">
        <f>รายชื่อนักเรียน!C3&amp;รายชื่อนักเรียน!D3</f>
        <v/>
      </c>
      <c r="D7" s="88">
        <f>รายชื่อนักเรียน!E3</f>
        <v>0</v>
      </c>
      <c r="E7" s="149"/>
      <c r="F7" s="149"/>
      <c r="G7" s="150"/>
      <c r="H7" s="150"/>
      <c r="I7" s="150"/>
      <c r="J7" s="150"/>
      <c r="K7" s="149"/>
      <c r="L7" s="149"/>
      <c r="M7" s="150"/>
      <c r="N7" s="150"/>
      <c r="O7" s="150"/>
      <c r="P7" s="3">
        <f>SUM(E7:O7)</f>
        <v>0</v>
      </c>
      <c r="Q7" s="151"/>
      <c r="R7" s="3">
        <f>SUM(P7:Q7)</f>
        <v>0</v>
      </c>
      <c r="S7" s="12" t="str">
        <f>IF(Q7="มส","มส",IF(Q7="ร","ร",IF(R7&gt;100,"fail",IF(R7&gt;=80,4,IF(R7&gt;=75,3.5,IF(R7&gt;=70,3,IF(R7&gt;=65,2.5,IF(R7&gt;=60,2,IF(R7&gt;=55,1.5,IF(R7&gt;=50,1,IF(R7&gt;=1,"0"," ")))))))))))</f>
        <v xml:space="preserve"> </v>
      </c>
      <c r="T7" s="4">
        <f t="shared" ref="T7:T51" si="0">A7</f>
        <v>1</v>
      </c>
      <c r="U7" s="153"/>
      <c r="V7" s="1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49" t="str">
        <f>IF(S7=" "," ",IF(S7&lt;&gt;" ",AT7,))</f>
        <v xml:space="preserve"> </v>
      </c>
      <c r="AR7" s="47" t="str">
        <f t="shared" ref="AR7" si="1">IF(AQ7=" "," ",IF(S7&lt;&gt;" ",AU7,))</f>
        <v xml:space="preserve"> </v>
      </c>
      <c r="AS7" s="6">
        <f>SUM(W7:AP7)</f>
        <v>0</v>
      </c>
      <c r="AT7" s="19">
        <f>SUM($AQ$6-AS7)</f>
        <v>20</v>
      </c>
      <c r="AU7" s="37" t="e">
        <f>AQ7*100/$AQ$6</f>
        <v>#VALUE!</v>
      </c>
    </row>
    <row r="8" spans="1:49" ht="15" customHeight="1">
      <c r="A8" s="1">
        <v>2</v>
      </c>
      <c r="B8" s="86">
        <f>รายชื่อนักเรียน!B4</f>
        <v>0</v>
      </c>
      <c r="C8" s="87" t="str">
        <f>รายชื่อนักเรียน!C4&amp;รายชื่อนักเรียน!D4</f>
        <v/>
      </c>
      <c r="D8" s="88">
        <f>รายชื่อนักเรียน!E4</f>
        <v>0</v>
      </c>
      <c r="E8" s="149"/>
      <c r="F8" s="149"/>
      <c r="G8" s="150"/>
      <c r="H8" s="150"/>
      <c r="I8" s="150"/>
      <c r="J8" s="150"/>
      <c r="K8" s="149"/>
      <c r="L8" s="149"/>
      <c r="M8" s="150"/>
      <c r="N8" s="150"/>
      <c r="O8" s="150"/>
      <c r="P8" s="3">
        <f t="shared" ref="P8:P46" si="2">SUM(E8:O8)</f>
        <v>0</v>
      </c>
      <c r="Q8" s="151"/>
      <c r="R8" s="3">
        <f t="shared" ref="R8:R51" si="3">SUM(P8:Q8)</f>
        <v>0</v>
      </c>
      <c r="S8" s="12" t="str">
        <f>IF(Q8="มส","มส",IF(Q8="ร","ร",IF(R8&gt;100,"fail",IF(R8&gt;=80,4,IF(R8&gt;=75,3.5,IF(R8&gt;=70,3,IF(R8&gt;=65,2.5,IF(R8&gt;=60,2,IF(R8&gt;=55,1.5,IF(R8&gt;=50,1,IF(R8&gt;=1,"0"," ")))))))))))</f>
        <v xml:space="preserve"> </v>
      </c>
      <c r="T8" s="4">
        <f t="shared" si="0"/>
        <v>2</v>
      </c>
      <c r="U8" s="153"/>
      <c r="V8" s="1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49" t="str">
        <f t="shared" ref="AQ8:AQ51" si="4">IF(S8=" "," ",IF(S8&lt;&gt;" ",AT8,))</f>
        <v xml:space="preserve"> </v>
      </c>
      <c r="AR8" s="47" t="str">
        <f t="shared" ref="AR8:AR51" si="5">IF(AQ8=" "," ",IF(S8&lt;&gt;" ",AU8,))</f>
        <v xml:space="preserve"> </v>
      </c>
      <c r="AS8" s="6">
        <f t="shared" ref="AS8:AS51" si="6">SUM(W8:AP8)</f>
        <v>0</v>
      </c>
      <c r="AT8" s="19">
        <f t="shared" ref="AT8:AT51" si="7">SUM($AQ$6-AS8)</f>
        <v>20</v>
      </c>
      <c r="AU8" s="37" t="e">
        <f t="shared" ref="AU8:AU51" si="8">AQ8*100/$AQ$6</f>
        <v>#VALUE!</v>
      </c>
      <c r="AV8" s="17" t="s">
        <v>22</v>
      </c>
      <c r="AW8" s="214">
        <f>COUNTIF($S$7:$S$51,"ร")</f>
        <v>0</v>
      </c>
    </row>
    <row r="9" spans="1:49" ht="15" customHeight="1">
      <c r="A9" s="1">
        <v>3</v>
      </c>
      <c r="B9" s="86">
        <f>รายชื่อนักเรียน!B5</f>
        <v>0</v>
      </c>
      <c r="C9" s="87" t="str">
        <f>รายชื่อนักเรียน!C5&amp;รายชื่อนักเรียน!D5</f>
        <v/>
      </c>
      <c r="D9" s="88">
        <f>รายชื่อนักเรียน!E5</f>
        <v>0</v>
      </c>
      <c r="E9" s="149"/>
      <c r="F9" s="149"/>
      <c r="G9" s="150"/>
      <c r="H9" s="150"/>
      <c r="I9" s="150"/>
      <c r="J9" s="150"/>
      <c r="K9" s="149"/>
      <c r="L9" s="149"/>
      <c r="M9" s="150"/>
      <c r="N9" s="150"/>
      <c r="O9" s="150"/>
      <c r="P9" s="3">
        <f t="shared" si="2"/>
        <v>0</v>
      </c>
      <c r="Q9" s="151"/>
      <c r="R9" s="3">
        <f t="shared" si="3"/>
        <v>0</v>
      </c>
      <c r="S9" s="12" t="str">
        <f t="shared" ref="S9:S51" si="9">IF(Q9="มส","มส",IF(Q9="ร","ร",IF(R9&gt;100,"fail",IF(R9&gt;=80,4,IF(R9&gt;=75,3.5,IF(R9&gt;=70,3,IF(R9&gt;=65,2.5,IF(R9&gt;=60,2,IF(R9&gt;=55,1.5,IF(R9&gt;=50,1,IF(R9&gt;=1,"0"," ")))))))))))</f>
        <v xml:space="preserve"> </v>
      </c>
      <c r="T9" s="4">
        <f t="shared" si="0"/>
        <v>3</v>
      </c>
      <c r="U9" s="153"/>
      <c r="V9" s="1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49" t="str">
        <f t="shared" si="4"/>
        <v xml:space="preserve"> </v>
      </c>
      <c r="AR9" s="47" t="str">
        <f t="shared" si="5"/>
        <v xml:space="preserve"> </v>
      </c>
      <c r="AS9" s="6">
        <f t="shared" si="6"/>
        <v>0</v>
      </c>
      <c r="AT9" s="19">
        <f t="shared" si="7"/>
        <v>20</v>
      </c>
      <c r="AU9" s="37" t="e">
        <f t="shared" si="8"/>
        <v>#VALUE!</v>
      </c>
      <c r="AV9" s="2" t="s">
        <v>57</v>
      </c>
      <c r="AW9" s="214">
        <f>COUNTIF($S$7:$S$51,"มส")</f>
        <v>0</v>
      </c>
    </row>
    <row r="10" spans="1:49" ht="15" customHeight="1">
      <c r="A10" s="1">
        <v>4</v>
      </c>
      <c r="B10" s="86">
        <f>รายชื่อนักเรียน!B6</f>
        <v>0</v>
      </c>
      <c r="C10" s="87" t="str">
        <f>รายชื่อนักเรียน!C6&amp;รายชื่อนักเรียน!D6</f>
        <v/>
      </c>
      <c r="D10" s="88">
        <f>รายชื่อนักเรียน!E6</f>
        <v>0</v>
      </c>
      <c r="E10" s="149"/>
      <c r="F10" s="149"/>
      <c r="G10" s="150"/>
      <c r="H10" s="150"/>
      <c r="I10" s="150"/>
      <c r="J10" s="150"/>
      <c r="K10" s="149"/>
      <c r="L10" s="149"/>
      <c r="M10" s="150"/>
      <c r="N10" s="150"/>
      <c r="O10" s="150"/>
      <c r="P10" s="3">
        <f t="shared" si="2"/>
        <v>0</v>
      </c>
      <c r="Q10" s="151"/>
      <c r="R10" s="3">
        <f t="shared" si="3"/>
        <v>0</v>
      </c>
      <c r="S10" s="12" t="str">
        <f t="shared" si="9"/>
        <v xml:space="preserve"> </v>
      </c>
      <c r="T10" s="4">
        <f t="shared" si="0"/>
        <v>4</v>
      </c>
      <c r="U10" s="153"/>
      <c r="V10" s="1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49" t="str">
        <f t="shared" si="4"/>
        <v xml:space="preserve"> </v>
      </c>
      <c r="AR10" s="47" t="str">
        <f t="shared" si="5"/>
        <v xml:space="preserve"> </v>
      </c>
      <c r="AS10" s="6">
        <f t="shared" si="6"/>
        <v>0</v>
      </c>
      <c r="AT10" s="19">
        <f t="shared" si="7"/>
        <v>20</v>
      </c>
      <c r="AU10" s="37" t="e">
        <f t="shared" si="8"/>
        <v>#VALUE!</v>
      </c>
      <c r="AV10" s="18" t="s">
        <v>49</v>
      </c>
      <c r="AW10" s="214">
        <f>COUNTIF($S$7:$S$51,0)</f>
        <v>0</v>
      </c>
    </row>
    <row r="11" spans="1:49" ht="15" customHeight="1">
      <c r="A11" s="1">
        <v>5</v>
      </c>
      <c r="B11" s="86">
        <f>รายชื่อนักเรียน!B7</f>
        <v>0</v>
      </c>
      <c r="C11" s="87" t="str">
        <f>รายชื่อนักเรียน!C7&amp;รายชื่อนักเรียน!D7</f>
        <v/>
      </c>
      <c r="D11" s="88">
        <f>รายชื่อนักเรียน!E7</f>
        <v>0</v>
      </c>
      <c r="E11" s="149"/>
      <c r="F11" s="149"/>
      <c r="G11" s="150"/>
      <c r="H11" s="150"/>
      <c r="I11" s="150"/>
      <c r="J11" s="150"/>
      <c r="K11" s="149"/>
      <c r="L11" s="149"/>
      <c r="M11" s="150"/>
      <c r="N11" s="150"/>
      <c r="O11" s="150"/>
      <c r="P11" s="3">
        <f t="shared" si="2"/>
        <v>0</v>
      </c>
      <c r="Q11" s="151"/>
      <c r="R11" s="3">
        <f t="shared" si="3"/>
        <v>0</v>
      </c>
      <c r="S11" s="12" t="str">
        <f t="shared" si="9"/>
        <v xml:space="preserve"> </v>
      </c>
      <c r="T11" s="4">
        <f t="shared" si="0"/>
        <v>5</v>
      </c>
      <c r="U11" s="153"/>
      <c r="V11" s="1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49" t="str">
        <f t="shared" si="4"/>
        <v xml:space="preserve"> </v>
      </c>
      <c r="AR11" s="47" t="str">
        <f t="shared" si="5"/>
        <v xml:space="preserve"> </v>
      </c>
      <c r="AS11" s="6">
        <f t="shared" si="6"/>
        <v>0</v>
      </c>
      <c r="AT11" s="19">
        <f t="shared" si="7"/>
        <v>20</v>
      </c>
      <c r="AU11" s="37" t="e">
        <f t="shared" si="8"/>
        <v>#VALUE!</v>
      </c>
      <c r="AV11" s="214" t="s">
        <v>50</v>
      </c>
      <c r="AW11" s="214">
        <f>COUNTIF($S$7:$S$51,1)</f>
        <v>0</v>
      </c>
    </row>
    <row r="12" spans="1:49" ht="15" customHeight="1">
      <c r="A12" s="1">
        <v>6</v>
      </c>
      <c r="B12" s="86">
        <f>รายชื่อนักเรียน!B8</f>
        <v>0</v>
      </c>
      <c r="C12" s="87" t="str">
        <f>รายชื่อนักเรียน!C8&amp;รายชื่อนักเรียน!D8</f>
        <v/>
      </c>
      <c r="D12" s="88">
        <f>รายชื่อนักเรียน!E8</f>
        <v>0</v>
      </c>
      <c r="E12" s="149"/>
      <c r="F12" s="149"/>
      <c r="G12" s="150"/>
      <c r="H12" s="150"/>
      <c r="I12" s="150"/>
      <c r="J12" s="150"/>
      <c r="K12" s="149"/>
      <c r="L12" s="149"/>
      <c r="M12" s="150"/>
      <c r="N12" s="150"/>
      <c r="O12" s="150"/>
      <c r="P12" s="3">
        <f t="shared" si="2"/>
        <v>0</v>
      </c>
      <c r="Q12" s="151"/>
      <c r="R12" s="3">
        <f t="shared" si="3"/>
        <v>0</v>
      </c>
      <c r="S12" s="12" t="str">
        <f t="shared" si="9"/>
        <v xml:space="preserve"> </v>
      </c>
      <c r="T12" s="4">
        <f t="shared" si="0"/>
        <v>6</v>
      </c>
      <c r="U12" s="153"/>
      <c r="V12" s="1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49" t="str">
        <f t="shared" si="4"/>
        <v xml:space="preserve"> </v>
      </c>
      <c r="AR12" s="47" t="str">
        <f t="shared" si="5"/>
        <v xml:space="preserve"> </v>
      </c>
      <c r="AS12" s="6">
        <f t="shared" si="6"/>
        <v>0</v>
      </c>
      <c r="AT12" s="19">
        <f t="shared" si="7"/>
        <v>20</v>
      </c>
      <c r="AU12" s="37" t="e">
        <f t="shared" si="8"/>
        <v>#VALUE!</v>
      </c>
      <c r="AV12" s="214" t="s">
        <v>54</v>
      </c>
      <c r="AW12" s="214">
        <f>COUNTIF($S$7:$S$51,1.5)</f>
        <v>0</v>
      </c>
    </row>
    <row r="13" spans="1:49" ht="15" customHeight="1">
      <c r="A13" s="1">
        <v>7</v>
      </c>
      <c r="B13" s="86">
        <f>รายชื่อนักเรียน!B9</f>
        <v>0</v>
      </c>
      <c r="C13" s="87" t="str">
        <f>รายชื่อนักเรียน!C9&amp;รายชื่อนักเรียน!D9</f>
        <v/>
      </c>
      <c r="D13" s="88">
        <f>รายชื่อนักเรียน!E9</f>
        <v>0</v>
      </c>
      <c r="E13" s="149"/>
      <c r="F13" s="149"/>
      <c r="G13" s="150"/>
      <c r="H13" s="150"/>
      <c r="I13" s="150"/>
      <c r="J13" s="150"/>
      <c r="K13" s="149"/>
      <c r="L13" s="149"/>
      <c r="M13" s="150"/>
      <c r="N13" s="150"/>
      <c r="O13" s="150"/>
      <c r="P13" s="3">
        <f t="shared" si="2"/>
        <v>0</v>
      </c>
      <c r="Q13" s="151"/>
      <c r="R13" s="3">
        <f t="shared" si="3"/>
        <v>0</v>
      </c>
      <c r="S13" s="12" t="str">
        <f t="shared" si="9"/>
        <v xml:space="preserve"> </v>
      </c>
      <c r="T13" s="4">
        <f t="shared" si="0"/>
        <v>7</v>
      </c>
      <c r="U13" s="153"/>
      <c r="V13" s="1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49" t="str">
        <f t="shared" si="4"/>
        <v xml:space="preserve"> </v>
      </c>
      <c r="AR13" s="47" t="str">
        <f t="shared" si="5"/>
        <v xml:space="preserve"> </v>
      </c>
      <c r="AS13" s="6">
        <f t="shared" si="6"/>
        <v>0</v>
      </c>
      <c r="AT13" s="19">
        <f t="shared" si="7"/>
        <v>20</v>
      </c>
      <c r="AU13" s="37" t="e">
        <f t="shared" si="8"/>
        <v>#VALUE!</v>
      </c>
      <c r="AV13" s="214" t="s">
        <v>51</v>
      </c>
      <c r="AW13" s="214">
        <f>COUNTIF($S$7:$S$51,2)</f>
        <v>0</v>
      </c>
    </row>
    <row r="14" spans="1:49" ht="15" customHeight="1">
      <c r="A14" s="1">
        <v>8</v>
      </c>
      <c r="B14" s="86">
        <f>รายชื่อนักเรียน!B10</f>
        <v>0</v>
      </c>
      <c r="C14" s="87" t="str">
        <f>รายชื่อนักเรียน!C10&amp;รายชื่อนักเรียน!D10</f>
        <v/>
      </c>
      <c r="D14" s="88">
        <f>รายชื่อนักเรียน!E10</f>
        <v>0</v>
      </c>
      <c r="E14" s="149"/>
      <c r="F14" s="149"/>
      <c r="G14" s="150"/>
      <c r="H14" s="150"/>
      <c r="I14" s="150"/>
      <c r="J14" s="150"/>
      <c r="K14" s="149"/>
      <c r="L14" s="149"/>
      <c r="M14" s="150"/>
      <c r="N14" s="150"/>
      <c r="O14" s="150"/>
      <c r="P14" s="3">
        <f t="shared" si="2"/>
        <v>0</v>
      </c>
      <c r="Q14" s="151"/>
      <c r="R14" s="3">
        <f t="shared" si="3"/>
        <v>0</v>
      </c>
      <c r="S14" s="12" t="str">
        <f t="shared" si="9"/>
        <v xml:space="preserve"> </v>
      </c>
      <c r="T14" s="4">
        <f t="shared" si="0"/>
        <v>8</v>
      </c>
      <c r="U14" s="153"/>
      <c r="V14" s="1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49" t="str">
        <f t="shared" si="4"/>
        <v xml:space="preserve"> </v>
      </c>
      <c r="AR14" s="47" t="str">
        <f t="shared" si="5"/>
        <v xml:space="preserve"> </v>
      </c>
      <c r="AS14" s="6">
        <f t="shared" si="6"/>
        <v>0</v>
      </c>
      <c r="AT14" s="19">
        <f t="shared" si="7"/>
        <v>20</v>
      </c>
      <c r="AU14" s="37" t="e">
        <f t="shared" si="8"/>
        <v>#VALUE!</v>
      </c>
      <c r="AV14" s="214" t="s">
        <v>55</v>
      </c>
      <c r="AW14" s="214">
        <f>COUNTIF($S$7:$S$51,2.5)</f>
        <v>0</v>
      </c>
    </row>
    <row r="15" spans="1:49" ht="15" customHeight="1">
      <c r="A15" s="1">
        <v>9</v>
      </c>
      <c r="B15" s="86">
        <f>รายชื่อนักเรียน!B11</f>
        <v>0</v>
      </c>
      <c r="C15" s="87" t="str">
        <f>รายชื่อนักเรียน!C11&amp;รายชื่อนักเรียน!D11</f>
        <v/>
      </c>
      <c r="D15" s="88">
        <f>รายชื่อนักเรียน!E11</f>
        <v>0</v>
      </c>
      <c r="E15" s="149"/>
      <c r="F15" s="149"/>
      <c r="G15" s="150"/>
      <c r="H15" s="150"/>
      <c r="I15" s="150"/>
      <c r="J15" s="150"/>
      <c r="K15" s="149"/>
      <c r="L15" s="149"/>
      <c r="M15" s="150"/>
      <c r="N15" s="150"/>
      <c r="O15" s="150"/>
      <c r="P15" s="3">
        <f t="shared" si="2"/>
        <v>0</v>
      </c>
      <c r="Q15" s="151"/>
      <c r="R15" s="3">
        <f t="shared" si="3"/>
        <v>0</v>
      </c>
      <c r="S15" s="12" t="str">
        <f t="shared" si="9"/>
        <v xml:space="preserve"> </v>
      </c>
      <c r="T15" s="4">
        <f t="shared" si="0"/>
        <v>9</v>
      </c>
      <c r="U15" s="153"/>
      <c r="V15" s="1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49" t="str">
        <f t="shared" si="4"/>
        <v xml:space="preserve"> </v>
      </c>
      <c r="AR15" s="47" t="str">
        <f t="shared" si="5"/>
        <v xml:space="preserve"> </v>
      </c>
      <c r="AS15" s="6">
        <f t="shared" si="6"/>
        <v>0</v>
      </c>
      <c r="AT15" s="19">
        <f t="shared" si="7"/>
        <v>20</v>
      </c>
      <c r="AU15" s="37" t="e">
        <f t="shared" si="8"/>
        <v>#VALUE!</v>
      </c>
      <c r="AV15" s="214" t="s">
        <v>52</v>
      </c>
      <c r="AW15" s="214">
        <f>COUNTIF($S$7:$S$51,3)</f>
        <v>0</v>
      </c>
    </row>
    <row r="16" spans="1:49" ht="15" customHeight="1">
      <c r="A16" s="1">
        <v>10</v>
      </c>
      <c r="B16" s="86">
        <f>รายชื่อนักเรียน!B12</f>
        <v>0</v>
      </c>
      <c r="C16" s="87" t="str">
        <f>รายชื่อนักเรียน!C12&amp;รายชื่อนักเรียน!D12</f>
        <v/>
      </c>
      <c r="D16" s="88">
        <f>รายชื่อนักเรียน!E12</f>
        <v>0</v>
      </c>
      <c r="E16" s="149"/>
      <c r="F16" s="149"/>
      <c r="G16" s="150"/>
      <c r="H16" s="150"/>
      <c r="I16" s="150"/>
      <c r="J16" s="150"/>
      <c r="K16" s="149"/>
      <c r="L16" s="149"/>
      <c r="M16" s="150"/>
      <c r="N16" s="150"/>
      <c r="O16" s="150"/>
      <c r="P16" s="3">
        <f t="shared" si="2"/>
        <v>0</v>
      </c>
      <c r="Q16" s="151"/>
      <c r="R16" s="3">
        <f t="shared" si="3"/>
        <v>0</v>
      </c>
      <c r="S16" s="12" t="str">
        <f t="shared" si="9"/>
        <v xml:space="preserve"> </v>
      </c>
      <c r="T16" s="4">
        <f t="shared" si="0"/>
        <v>10</v>
      </c>
      <c r="U16" s="153"/>
      <c r="V16" s="1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49" t="str">
        <f t="shared" si="4"/>
        <v xml:space="preserve"> </v>
      </c>
      <c r="AR16" s="47" t="str">
        <f t="shared" si="5"/>
        <v xml:space="preserve"> </v>
      </c>
      <c r="AS16" s="6">
        <f t="shared" si="6"/>
        <v>0</v>
      </c>
      <c r="AT16" s="19">
        <f t="shared" si="7"/>
        <v>20</v>
      </c>
      <c r="AU16" s="37" t="e">
        <f t="shared" si="8"/>
        <v>#VALUE!</v>
      </c>
      <c r="AV16" s="214" t="s">
        <v>56</v>
      </c>
      <c r="AW16" s="214">
        <f>COUNTIF($S$7:$S$51,3.5)</f>
        <v>0</v>
      </c>
    </row>
    <row r="17" spans="1:50" ht="15" customHeight="1">
      <c r="A17" s="1">
        <v>11</v>
      </c>
      <c r="B17" s="86">
        <f>รายชื่อนักเรียน!B13</f>
        <v>0</v>
      </c>
      <c r="C17" s="87" t="str">
        <f>รายชื่อนักเรียน!C13&amp;รายชื่อนักเรียน!D13</f>
        <v/>
      </c>
      <c r="D17" s="88">
        <f>รายชื่อนักเรียน!E13</f>
        <v>0</v>
      </c>
      <c r="E17" s="149"/>
      <c r="F17" s="149"/>
      <c r="G17" s="150"/>
      <c r="H17" s="150"/>
      <c r="I17" s="150"/>
      <c r="J17" s="150"/>
      <c r="K17" s="149"/>
      <c r="L17" s="149"/>
      <c r="M17" s="150"/>
      <c r="N17" s="150"/>
      <c r="O17" s="150"/>
      <c r="P17" s="3">
        <f t="shared" si="2"/>
        <v>0</v>
      </c>
      <c r="Q17" s="151"/>
      <c r="R17" s="3">
        <f t="shared" si="3"/>
        <v>0</v>
      </c>
      <c r="S17" s="12" t="str">
        <f t="shared" si="9"/>
        <v xml:space="preserve"> </v>
      </c>
      <c r="T17" s="4">
        <f t="shared" si="0"/>
        <v>11</v>
      </c>
      <c r="U17" s="153"/>
      <c r="V17" s="1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49" t="str">
        <f t="shared" si="4"/>
        <v xml:space="preserve"> </v>
      </c>
      <c r="AR17" s="47" t="str">
        <f t="shared" si="5"/>
        <v xml:space="preserve"> </v>
      </c>
      <c r="AS17" s="6">
        <f t="shared" si="6"/>
        <v>0</v>
      </c>
      <c r="AT17" s="19">
        <f t="shared" si="7"/>
        <v>20</v>
      </c>
      <c r="AU17" s="37" t="e">
        <f t="shared" si="8"/>
        <v>#VALUE!</v>
      </c>
      <c r="AV17" s="214" t="s">
        <v>53</v>
      </c>
      <c r="AW17" s="214">
        <f>COUNTIF($S$7:$S$51,4)</f>
        <v>0</v>
      </c>
    </row>
    <row r="18" spans="1:50" ht="15" customHeight="1" thickBot="1">
      <c r="A18" s="1">
        <v>12</v>
      </c>
      <c r="B18" s="86">
        <f>รายชื่อนักเรียน!B14</f>
        <v>0</v>
      </c>
      <c r="C18" s="87" t="str">
        <f>รายชื่อนักเรียน!C14&amp;รายชื่อนักเรียน!D14</f>
        <v/>
      </c>
      <c r="D18" s="88">
        <f>รายชื่อนักเรียน!E14</f>
        <v>0</v>
      </c>
      <c r="E18" s="149"/>
      <c r="F18" s="149"/>
      <c r="G18" s="150"/>
      <c r="H18" s="150"/>
      <c r="I18" s="150"/>
      <c r="J18" s="150"/>
      <c r="K18" s="149"/>
      <c r="L18" s="149"/>
      <c r="M18" s="150"/>
      <c r="N18" s="150"/>
      <c r="O18" s="150"/>
      <c r="P18" s="3">
        <f t="shared" si="2"/>
        <v>0</v>
      </c>
      <c r="Q18" s="151"/>
      <c r="R18" s="3">
        <f t="shared" si="3"/>
        <v>0</v>
      </c>
      <c r="S18" s="12" t="str">
        <f t="shared" si="9"/>
        <v xml:space="preserve"> </v>
      </c>
      <c r="T18" s="4">
        <f t="shared" si="0"/>
        <v>12</v>
      </c>
      <c r="U18" s="153"/>
      <c r="V18" s="1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49" t="str">
        <f t="shared" si="4"/>
        <v xml:space="preserve"> </v>
      </c>
      <c r="AR18" s="47" t="str">
        <f t="shared" si="5"/>
        <v xml:space="preserve"> </v>
      </c>
      <c r="AS18" s="6">
        <f t="shared" si="6"/>
        <v>0</v>
      </c>
      <c r="AT18" s="19">
        <f t="shared" si="7"/>
        <v>20</v>
      </c>
      <c r="AU18" s="37" t="e">
        <f t="shared" si="8"/>
        <v>#VALUE!</v>
      </c>
      <c r="AV18" s="5" t="s">
        <v>58</v>
      </c>
      <c r="AW18" s="1">
        <f>SUM(AW8:AW17)</f>
        <v>0</v>
      </c>
    </row>
    <row r="19" spans="1:50" ht="15" customHeight="1">
      <c r="A19" s="1">
        <v>13</v>
      </c>
      <c r="B19" s="86">
        <f>รายชื่อนักเรียน!B15</f>
        <v>0</v>
      </c>
      <c r="C19" s="87" t="str">
        <f>รายชื่อนักเรียน!C15&amp;รายชื่อนักเรียน!D15</f>
        <v/>
      </c>
      <c r="D19" s="88">
        <f>รายชื่อนักเรียน!E15</f>
        <v>0</v>
      </c>
      <c r="E19" s="149"/>
      <c r="F19" s="149"/>
      <c r="G19" s="150"/>
      <c r="H19" s="150"/>
      <c r="I19" s="150"/>
      <c r="J19" s="150"/>
      <c r="K19" s="149"/>
      <c r="L19" s="149"/>
      <c r="M19" s="150"/>
      <c r="N19" s="150"/>
      <c r="O19" s="150"/>
      <c r="P19" s="3">
        <f t="shared" si="2"/>
        <v>0</v>
      </c>
      <c r="Q19" s="151"/>
      <c r="R19" s="3">
        <f t="shared" si="3"/>
        <v>0</v>
      </c>
      <c r="S19" s="12" t="str">
        <f t="shared" si="9"/>
        <v xml:space="preserve"> </v>
      </c>
      <c r="T19" s="4">
        <f t="shared" si="0"/>
        <v>13</v>
      </c>
      <c r="U19" s="153"/>
      <c r="V19" s="1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49" t="str">
        <f t="shared" si="4"/>
        <v xml:space="preserve"> </v>
      </c>
      <c r="AR19" s="47" t="str">
        <f t="shared" si="5"/>
        <v xml:space="preserve"> </v>
      </c>
      <c r="AS19" s="6">
        <f t="shared" si="6"/>
        <v>0</v>
      </c>
      <c r="AT19" s="19">
        <f t="shared" si="7"/>
        <v>20</v>
      </c>
      <c r="AU19" s="37" t="e">
        <f t="shared" si="8"/>
        <v>#VALUE!</v>
      </c>
      <c r="AV19" s="10"/>
      <c r="AW19" s="10"/>
    </row>
    <row r="20" spans="1:50" ht="15" customHeight="1">
      <c r="A20" s="1">
        <v>14</v>
      </c>
      <c r="B20" s="86">
        <f>รายชื่อนักเรียน!B16</f>
        <v>0</v>
      </c>
      <c r="C20" s="87" t="str">
        <f>รายชื่อนักเรียน!C16&amp;รายชื่อนักเรียน!D16</f>
        <v/>
      </c>
      <c r="D20" s="88">
        <f>รายชื่อนักเรียน!E16</f>
        <v>0</v>
      </c>
      <c r="E20" s="149"/>
      <c r="F20" s="149"/>
      <c r="G20" s="150"/>
      <c r="H20" s="150"/>
      <c r="I20" s="150"/>
      <c r="J20" s="150"/>
      <c r="K20" s="149"/>
      <c r="L20" s="149"/>
      <c r="M20" s="150"/>
      <c r="N20" s="150"/>
      <c r="O20" s="150"/>
      <c r="P20" s="3">
        <f t="shared" si="2"/>
        <v>0</v>
      </c>
      <c r="Q20" s="151"/>
      <c r="R20" s="3">
        <f t="shared" si="3"/>
        <v>0</v>
      </c>
      <c r="S20" s="12" t="str">
        <f t="shared" si="9"/>
        <v xml:space="preserve"> </v>
      </c>
      <c r="T20" s="4">
        <f t="shared" si="0"/>
        <v>14</v>
      </c>
      <c r="U20" s="153"/>
      <c r="V20" s="1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49" t="str">
        <f t="shared" si="4"/>
        <v xml:space="preserve"> </v>
      </c>
      <c r="AR20" s="47" t="str">
        <f t="shared" si="5"/>
        <v xml:space="preserve"> </v>
      </c>
      <c r="AS20" s="6">
        <f t="shared" si="6"/>
        <v>0</v>
      </c>
      <c r="AT20" s="19">
        <f t="shared" si="7"/>
        <v>20</v>
      </c>
      <c r="AU20" s="37" t="e">
        <f t="shared" si="8"/>
        <v>#VALUE!</v>
      </c>
      <c r="AV20" s="6"/>
      <c r="AW20" s="7" t="s">
        <v>61</v>
      </c>
    </row>
    <row r="21" spans="1:50" ht="15" customHeight="1">
      <c r="A21" s="1">
        <v>15</v>
      </c>
      <c r="B21" s="86">
        <f>รายชื่อนักเรียน!B17</f>
        <v>0</v>
      </c>
      <c r="C21" s="87" t="str">
        <f>รายชื่อนักเรียน!C17&amp;รายชื่อนักเรียน!D17</f>
        <v/>
      </c>
      <c r="D21" s="88">
        <f>รายชื่อนักเรียน!E17</f>
        <v>0</v>
      </c>
      <c r="E21" s="149"/>
      <c r="F21" s="149"/>
      <c r="G21" s="150"/>
      <c r="H21" s="150"/>
      <c r="I21" s="150"/>
      <c r="J21" s="150"/>
      <c r="K21" s="149"/>
      <c r="L21" s="149"/>
      <c r="M21" s="150"/>
      <c r="N21" s="150"/>
      <c r="O21" s="150"/>
      <c r="P21" s="3">
        <f t="shared" si="2"/>
        <v>0</v>
      </c>
      <c r="Q21" s="151"/>
      <c r="R21" s="3">
        <f t="shared" si="3"/>
        <v>0</v>
      </c>
      <c r="S21" s="12" t="str">
        <f t="shared" si="9"/>
        <v xml:space="preserve"> </v>
      </c>
      <c r="T21" s="4">
        <f t="shared" si="0"/>
        <v>15</v>
      </c>
      <c r="U21" s="153"/>
      <c r="V21" s="1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49" t="str">
        <f t="shared" si="4"/>
        <v xml:space="preserve"> </v>
      </c>
      <c r="AR21" s="47" t="str">
        <f t="shared" si="5"/>
        <v xml:space="preserve"> </v>
      </c>
      <c r="AS21" s="6">
        <f t="shared" si="6"/>
        <v>0</v>
      </c>
      <c r="AT21" s="19">
        <f t="shared" si="7"/>
        <v>20</v>
      </c>
      <c r="AU21" s="37" t="e">
        <f t="shared" si="8"/>
        <v>#VALUE!</v>
      </c>
      <c r="AV21" s="8" t="s">
        <v>59</v>
      </c>
      <c r="AW21" s="9">
        <f>COUNTIF($V$7:$V$51,3)</f>
        <v>0</v>
      </c>
      <c r="AX21" s="19">
        <f>SUM(AW21:AW24)</f>
        <v>0</v>
      </c>
    </row>
    <row r="22" spans="1:50" ht="15" customHeight="1">
      <c r="A22" s="1">
        <v>16</v>
      </c>
      <c r="B22" s="86">
        <f>รายชื่อนักเรียน!B18</f>
        <v>0</v>
      </c>
      <c r="C22" s="87" t="str">
        <f>รายชื่อนักเรียน!C18&amp;รายชื่อนักเรียน!D18</f>
        <v/>
      </c>
      <c r="D22" s="88">
        <f>รายชื่อนักเรียน!E18</f>
        <v>0</v>
      </c>
      <c r="E22" s="149"/>
      <c r="F22" s="149"/>
      <c r="G22" s="150"/>
      <c r="H22" s="150"/>
      <c r="I22" s="150"/>
      <c r="J22" s="150"/>
      <c r="K22" s="149"/>
      <c r="L22" s="149"/>
      <c r="M22" s="150"/>
      <c r="N22" s="150"/>
      <c r="O22" s="150"/>
      <c r="P22" s="3">
        <f t="shared" si="2"/>
        <v>0</v>
      </c>
      <c r="Q22" s="151"/>
      <c r="R22" s="3">
        <f t="shared" si="3"/>
        <v>0</v>
      </c>
      <c r="S22" s="12" t="str">
        <f t="shared" si="9"/>
        <v xml:space="preserve"> </v>
      </c>
      <c r="T22" s="4">
        <f t="shared" si="0"/>
        <v>16</v>
      </c>
      <c r="U22" s="153"/>
      <c r="V22" s="1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49" t="str">
        <f t="shared" si="4"/>
        <v xml:space="preserve"> </v>
      </c>
      <c r="AR22" s="47" t="str">
        <f t="shared" si="5"/>
        <v xml:space="preserve"> </v>
      </c>
      <c r="AS22" s="6">
        <f t="shared" si="6"/>
        <v>0</v>
      </c>
      <c r="AT22" s="19">
        <f t="shared" si="7"/>
        <v>20</v>
      </c>
      <c r="AU22" s="37" t="e">
        <f t="shared" si="8"/>
        <v>#VALUE!</v>
      </c>
      <c r="AV22" s="8" t="s">
        <v>60</v>
      </c>
      <c r="AW22" s="9">
        <f>COUNTIF($V$7:$V$51,2)</f>
        <v>0</v>
      </c>
    </row>
    <row r="23" spans="1:50" ht="15" customHeight="1">
      <c r="A23" s="1">
        <v>17</v>
      </c>
      <c r="B23" s="86">
        <f>รายชื่อนักเรียน!B19</f>
        <v>0</v>
      </c>
      <c r="C23" s="87" t="str">
        <f>รายชื่อนักเรียน!C19&amp;รายชื่อนักเรียน!D19</f>
        <v/>
      </c>
      <c r="D23" s="88">
        <f>รายชื่อนักเรียน!E19</f>
        <v>0</v>
      </c>
      <c r="E23" s="149"/>
      <c r="F23" s="149"/>
      <c r="G23" s="150"/>
      <c r="H23" s="150"/>
      <c r="I23" s="150"/>
      <c r="J23" s="150"/>
      <c r="K23" s="149"/>
      <c r="L23" s="149"/>
      <c r="M23" s="150"/>
      <c r="N23" s="150"/>
      <c r="O23" s="150"/>
      <c r="P23" s="3">
        <f t="shared" si="2"/>
        <v>0</v>
      </c>
      <c r="Q23" s="151"/>
      <c r="R23" s="3">
        <f t="shared" si="3"/>
        <v>0</v>
      </c>
      <c r="S23" s="12" t="str">
        <f t="shared" si="9"/>
        <v xml:space="preserve"> </v>
      </c>
      <c r="T23" s="4">
        <f t="shared" si="0"/>
        <v>17</v>
      </c>
      <c r="U23" s="153"/>
      <c r="V23" s="1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49" t="str">
        <f t="shared" si="4"/>
        <v xml:space="preserve"> </v>
      </c>
      <c r="AR23" s="47" t="str">
        <f t="shared" si="5"/>
        <v xml:space="preserve"> </v>
      </c>
      <c r="AS23" s="6">
        <f t="shared" si="6"/>
        <v>0</v>
      </c>
      <c r="AT23" s="19">
        <f t="shared" si="7"/>
        <v>20</v>
      </c>
      <c r="AU23" s="37" t="e">
        <f t="shared" si="8"/>
        <v>#VALUE!</v>
      </c>
      <c r="AV23" s="8" t="s">
        <v>63</v>
      </c>
      <c r="AW23" s="9">
        <f>COUNTIF($V$7:$V$51,1)</f>
        <v>0</v>
      </c>
    </row>
    <row r="24" spans="1:50" ht="15" customHeight="1">
      <c r="A24" s="1">
        <v>18</v>
      </c>
      <c r="B24" s="86">
        <f>รายชื่อนักเรียน!B20</f>
        <v>0</v>
      </c>
      <c r="C24" s="87" t="str">
        <f>รายชื่อนักเรียน!C20&amp;รายชื่อนักเรียน!D20</f>
        <v/>
      </c>
      <c r="D24" s="88">
        <f>รายชื่อนักเรียน!E20</f>
        <v>0</v>
      </c>
      <c r="E24" s="149"/>
      <c r="F24" s="149"/>
      <c r="G24" s="150"/>
      <c r="H24" s="150"/>
      <c r="I24" s="150"/>
      <c r="J24" s="150"/>
      <c r="K24" s="149"/>
      <c r="L24" s="149"/>
      <c r="M24" s="150"/>
      <c r="N24" s="150"/>
      <c r="O24" s="150"/>
      <c r="P24" s="3">
        <f t="shared" si="2"/>
        <v>0</v>
      </c>
      <c r="Q24" s="151"/>
      <c r="R24" s="3">
        <f t="shared" si="3"/>
        <v>0</v>
      </c>
      <c r="S24" s="12" t="str">
        <f t="shared" si="9"/>
        <v xml:space="preserve"> </v>
      </c>
      <c r="T24" s="4">
        <f t="shared" si="0"/>
        <v>18</v>
      </c>
      <c r="U24" s="153"/>
      <c r="V24" s="1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49" t="str">
        <f t="shared" si="4"/>
        <v xml:space="preserve"> </v>
      </c>
      <c r="AR24" s="47" t="str">
        <f t="shared" si="5"/>
        <v xml:space="preserve"> </v>
      </c>
      <c r="AS24" s="6">
        <f t="shared" si="6"/>
        <v>0</v>
      </c>
      <c r="AT24" s="19">
        <f t="shared" si="7"/>
        <v>20</v>
      </c>
      <c r="AU24" s="37" t="e">
        <f t="shared" si="8"/>
        <v>#VALUE!</v>
      </c>
      <c r="AV24" s="8" t="s">
        <v>64</v>
      </c>
      <c r="AW24" s="9">
        <f>COUNTIF($V$7:$V$51,0)</f>
        <v>0</v>
      </c>
    </row>
    <row r="25" spans="1:50" ht="15" customHeight="1">
      <c r="A25" s="1">
        <v>19</v>
      </c>
      <c r="B25" s="86">
        <f>รายชื่อนักเรียน!B21</f>
        <v>0</v>
      </c>
      <c r="C25" s="87" t="str">
        <f>รายชื่อนักเรียน!C21&amp;รายชื่อนักเรียน!D21</f>
        <v/>
      </c>
      <c r="D25" s="88">
        <f>รายชื่อนักเรียน!E21</f>
        <v>0</v>
      </c>
      <c r="E25" s="149"/>
      <c r="F25" s="149"/>
      <c r="G25" s="150"/>
      <c r="H25" s="150"/>
      <c r="I25" s="150"/>
      <c r="J25" s="150"/>
      <c r="K25" s="149"/>
      <c r="L25" s="149"/>
      <c r="M25" s="150"/>
      <c r="N25" s="150"/>
      <c r="O25" s="150"/>
      <c r="P25" s="3">
        <f t="shared" si="2"/>
        <v>0</v>
      </c>
      <c r="Q25" s="151"/>
      <c r="R25" s="3">
        <f t="shared" si="3"/>
        <v>0</v>
      </c>
      <c r="S25" s="12" t="str">
        <f t="shared" si="9"/>
        <v xml:space="preserve"> </v>
      </c>
      <c r="T25" s="4">
        <f t="shared" si="0"/>
        <v>19</v>
      </c>
      <c r="U25" s="153"/>
      <c r="V25" s="1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49" t="str">
        <f t="shared" si="4"/>
        <v xml:space="preserve"> </v>
      </c>
      <c r="AR25" s="47" t="str">
        <f t="shared" si="5"/>
        <v xml:space="preserve"> </v>
      </c>
      <c r="AS25" s="6">
        <f t="shared" si="6"/>
        <v>0</v>
      </c>
      <c r="AT25" s="19">
        <f t="shared" si="7"/>
        <v>20</v>
      </c>
      <c r="AU25" s="37" t="e">
        <f t="shared" si="8"/>
        <v>#VALUE!</v>
      </c>
      <c r="AV25" s="6"/>
      <c r="AW25" s="7" t="s">
        <v>62</v>
      </c>
    </row>
    <row r="26" spans="1:50" ht="15" customHeight="1">
      <c r="A26" s="1">
        <v>20</v>
      </c>
      <c r="B26" s="86">
        <f>รายชื่อนักเรียน!B22</f>
        <v>0</v>
      </c>
      <c r="C26" s="87" t="str">
        <f>รายชื่อนักเรียน!C22&amp;รายชื่อนักเรียน!D22</f>
        <v/>
      </c>
      <c r="D26" s="88">
        <f>รายชื่อนักเรียน!E22</f>
        <v>0</v>
      </c>
      <c r="E26" s="149"/>
      <c r="F26" s="149"/>
      <c r="G26" s="150"/>
      <c r="H26" s="150"/>
      <c r="I26" s="150"/>
      <c r="J26" s="150"/>
      <c r="K26" s="149"/>
      <c r="L26" s="149"/>
      <c r="M26" s="150"/>
      <c r="N26" s="150"/>
      <c r="O26" s="150"/>
      <c r="P26" s="3">
        <f t="shared" si="2"/>
        <v>0</v>
      </c>
      <c r="Q26" s="151"/>
      <c r="R26" s="3">
        <f t="shared" si="3"/>
        <v>0</v>
      </c>
      <c r="S26" s="12" t="str">
        <f t="shared" si="9"/>
        <v xml:space="preserve"> </v>
      </c>
      <c r="T26" s="4">
        <f t="shared" si="0"/>
        <v>20</v>
      </c>
      <c r="U26" s="153"/>
      <c r="V26" s="1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49" t="str">
        <f t="shared" si="4"/>
        <v xml:space="preserve"> </v>
      </c>
      <c r="AR26" s="47" t="str">
        <f t="shared" si="5"/>
        <v xml:space="preserve"> </v>
      </c>
      <c r="AS26" s="6">
        <f t="shared" si="6"/>
        <v>0</v>
      </c>
      <c r="AT26" s="19">
        <f t="shared" si="7"/>
        <v>20</v>
      </c>
      <c r="AU26" s="37" t="e">
        <f t="shared" si="8"/>
        <v>#VALUE!</v>
      </c>
      <c r="AV26" s="8" t="s">
        <v>59</v>
      </c>
      <c r="AW26" s="9">
        <f>COUNTIF($U$7:$U$51,3)</f>
        <v>0</v>
      </c>
      <c r="AX26" s="19">
        <f>SUM(AW26:AW29)</f>
        <v>0</v>
      </c>
    </row>
    <row r="27" spans="1:50" ht="15" customHeight="1">
      <c r="A27" s="1">
        <v>21</v>
      </c>
      <c r="B27" s="86">
        <f>รายชื่อนักเรียน!B23</f>
        <v>0</v>
      </c>
      <c r="C27" s="87" t="str">
        <f>รายชื่อนักเรียน!C23&amp;รายชื่อนักเรียน!D23</f>
        <v/>
      </c>
      <c r="D27" s="88">
        <f>รายชื่อนักเรียน!E23</f>
        <v>0</v>
      </c>
      <c r="E27" s="149"/>
      <c r="F27" s="149"/>
      <c r="G27" s="150"/>
      <c r="H27" s="150"/>
      <c r="I27" s="150"/>
      <c r="J27" s="150"/>
      <c r="K27" s="149"/>
      <c r="L27" s="149"/>
      <c r="M27" s="150"/>
      <c r="N27" s="150"/>
      <c r="O27" s="150"/>
      <c r="P27" s="3">
        <f t="shared" si="2"/>
        <v>0</v>
      </c>
      <c r="Q27" s="151"/>
      <c r="R27" s="3">
        <f t="shared" si="3"/>
        <v>0</v>
      </c>
      <c r="S27" s="12" t="str">
        <f t="shared" si="9"/>
        <v xml:space="preserve"> </v>
      </c>
      <c r="T27" s="4">
        <f t="shared" si="0"/>
        <v>21</v>
      </c>
      <c r="U27" s="153"/>
      <c r="V27" s="1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49" t="str">
        <f t="shared" si="4"/>
        <v xml:space="preserve"> </v>
      </c>
      <c r="AR27" s="47" t="str">
        <f t="shared" si="5"/>
        <v xml:space="preserve"> </v>
      </c>
      <c r="AS27" s="6">
        <f t="shared" si="6"/>
        <v>0</v>
      </c>
      <c r="AT27" s="19">
        <f t="shared" si="7"/>
        <v>20</v>
      </c>
      <c r="AU27" s="37" t="e">
        <f t="shared" si="8"/>
        <v>#VALUE!</v>
      </c>
      <c r="AV27" s="8" t="s">
        <v>60</v>
      </c>
      <c r="AW27" s="9">
        <f>COUNTIF($U$7:$U$51,2)</f>
        <v>0</v>
      </c>
    </row>
    <row r="28" spans="1:50" ht="15" customHeight="1">
      <c r="A28" s="1">
        <v>22</v>
      </c>
      <c r="B28" s="86">
        <f>รายชื่อนักเรียน!B24</f>
        <v>0</v>
      </c>
      <c r="C28" s="87" t="str">
        <f>รายชื่อนักเรียน!C24&amp;รายชื่อนักเรียน!D24</f>
        <v/>
      </c>
      <c r="D28" s="88">
        <f>รายชื่อนักเรียน!E24</f>
        <v>0</v>
      </c>
      <c r="E28" s="149"/>
      <c r="F28" s="149"/>
      <c r="G28" s="150"/>
      <c r="H28" s="150"/>
      <c r="I28" s="150"/>
      <c r="J28" s="150"/>
      <c r="K28" s="149"/>
      <c r="L28" s="149"/>
      <c r="M28" s="150"/>
      <c r="N28" s="150"/>
      <c r="O28" s="150"/>
      <c r="P28" s="3">
        <f t="shared" si="2"/>
        <v>0</v>
      </c>
      <c r="Q28" s="151"/>
      <c r="R28" s="3">
        <f t="shared" si="3"/>
        <v>0</v>
      </c>
      <c r="S28" s="12" t="str">
        <f t="shared" si="9"/>
        <v xml:space="preserve"> </v>
      </c>
      <c r="T28" s="4">
        <f t="shared" si="0"/>
        <v>22</v>
      </c>
      <c r="U28" s="153"/>
      <c r="V28" s="1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49" t="str">
        <f t="shared" si="4"/>
        <v xml:space="preserve"> </v>
      </c>
      <c r="AR28" s="47" t="str">
        <f t="shared" si="5"/>
        <v xml:space="preserve"> </v>
      </c>
      <c r="AS28" s="6">
        <f t="shared" si="6"/>
        <v>0</v>
      </c>
      <c r="AT28" s="19">
        <f t="shared" si="7"/>
        <v>20</v>
      </c>
      <c r="AU28" s="37" t="e">
        <f t="shared" si="8"/>
        <v>#VALUE!</v>
      </c>
      <c r="AV28" s="8" t="s">
        <v>63</v>
      </c>
      <c r="AW28" s="9">
        <f>COUNTIF($U$7:$U$51,1)</f>
        <v>0</v>
      </c>
    </row>
    <row r="29" spans="1:50" ht="15" customHeight="1">
      <c r="A29" s="1">
        <v>23</v>
      </c>
      <c r="B29" s="86">
        <f>รายชื่อนักเรียน!B25</f>
        <v>0</v>
      </c>
      <c r="C29" s="87" t="str">
        <f>รายชื่อนักเรียน!C25&amp;รายชื่อนักเรียน!D25</f>
        <v/>
      </c>
      <c r="D29" s="88">
        <f>รายชื่อนักเรียน!E25</f>
        <v>0</v>
      </c>
      <c r="E29" s="149"/>
      <c r="F29" s="149"/>
      <c r="G29" s="150"/>
      <c r="H29" s="150"/>
      <c r="I29" s="150"/>
      <c r="J29" s="150"/>
      <c r="K29" s="149"/>
      <c r="L29" s="149"/>
      <c r="M29" s="150"/>
      <c r="N29" s="150"/>
      <c r="O29" s="150"/>
      <c r="P29" s="3">
        <f t="shared" si="2"/>
        <v>0</v>
      </c>
      <c r="Q29" s="151"/>
      <c r="R29" s="3">
        <f t="shared" si="3"/>
        <v>0</v>
      </c>
      <c r="S29" s="12" t="str">
        <f t="shared" si="9"/>
        <v xml:space="preserve"> </v>
      </c>
      <c r="T29" s="4">
        <f t="shared" si="0"/>
        <v>23</v>
      </c>
      <c r="U29" s="153"/>
      <c r="V29" s="1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49" t="str">
        <f t="shared" si="4"/>
        <v xml:space="preserve"> </v>
      </c>
      <c r="AR29" s="47" t="str">
        <f t="shared" si="5"/>
        <v xml:space="preserve"> </v>
      </c>
      <c r="AS29" s="6">
        <f t="shared" si="6"/>
        <v>0</v>
      </c>
      <c r="AT29" s="19">
        <f t="shared" si="7"/>
        <v>20</v>
      </c>
      <c r="AU29" s="37" t="e">
        <f t="shared" si="8"/>
        <v>#VALUE!</v>
      </c>
      <c r="AV29" s="8" t="s">
        <v>64</v>
      </c>
      <c r="AW29" s="9">
        <f>COUNTIF($U$7:$U$51,0)</f>
        <v>0</v>
      </c>
    </row>
    <row r="30" spans="1:50" ht="15" customHeight="1">
      <c r="A30" s="1">
        <v>24</v>
      </c>
      <c r="B30" s="86">
        <f>รายชื่อนักเรียน!B26</f>
        <v>0</v>
      </c>
      <c r="C30" s="87" t="str">
        <f>รายชื่อนักเรียน!C26&amp;รายชื่อนักเรียน!D26</f>
        <v/>
      </c>
      <c r="D30" s="88">
        <f>รายชื่อนักเรียน!E26</f>
        <v>0</v>
      </c>
      <c r="E30" s="149"/>
      <c r="F30" s="149"/>
      <c r="G30" s="150"/>
      <c r="H30" s="150"/>
      <c r="I30" s="150"/>
      <c r="J30" s="150"/>
      <c r="K30" s="149"/>
      <c r="L30" s="149"/>
      <c r="M30" s="150"/>
      <c r="N30" s="150"/>
      <c r="O30" s="150"/>
      <c r="P30" s="3">
        <f t="shared" si="2"/>
        <v>0</v>
      </c>
      <c r="Q30" s="151"/>
      <c r="R30" s="3">
        <f t="shared" si="3"/>
        <v>0</v>
      </c>
      <c r="S30" s="12" t="str">
        <f t="shared" si="9"/>
        <v xml:space="preserve"> </v>
      </c>
      <c r="T30" s="4">
        <f t="shared" si="0"/>
        <v>24</v>
      </c>
      <c r="U30" s="153"/>
      <c r="V30" s="1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49" t="str">
        <f t="shared" si="4"/>
        <v xml:space="preserve"> </v>
      </c>
      <c r="AR30" s="47" t="str">
        <f t="shared" si="5"/>
        <v xml:space="preserve"> </v>
      </c>
      <c r="AS30" s="6">
        <f t="shared" si="6"/>
        <v>0</v>
      </c>
      <c r="AT30" s="19">
        <f t="shared" si="7"/>
        <v>20</v>
      </c>
      <c r="AU30" s="37" t="e">
        <f t="shared" si="8"/>
        <v>#VALUE!</v>
      </c>
    </row>
    <row r="31" spans="1:50" ht="15" customHeight="1">
      <c r="A31" s="1">
        <v>25</v>
      </c>
      <c r="B31" s="86">
        <f>รายชื่อนักเรียน!B27</f>
        <v>0</v>
      </c>
      <c r="C31" s="87" t="str">
        <f>รายชื่อนักเรียน!C27&amp;รายชื่อนักเรียน!D27</f>
        <v/>
      </c>
      <c r="D31" s="88">
        <f>รายชื่อนักเรียน!E27</f>
        <v>0</v>
      </c>
      <c r="E31" s="149"/>
      <c r="F31" s="149"/>
      <c r="G31" s="150"/>
      <c r="H31" s="150"/>
      <c r="I31" s="150"/>
      <c r="J31" s="150"/>
      <c r="K31" s="149"/>
      <c r="L31" s="149"/>
      <c r="M31" s="150"/>
      <c r="N31" s="150"/>
      <c r="O31" s="150"/>
      <c r="P31" s="3">
        <f t="shared" si="2"/>
        <v>0</v>
      </c>
      <c r="Q31" s="151"/>
      <c r="R31" s="3">
        <f t="shared" si="3"/>
        <v>0</v>
      </c>
      <c r="S31" s="12" t="str">
        <f t="shared" si="9"/>
        <v xml:space="preserve"> </v>
      </c>
      <c r="T31" s="4">
        <f t="shared" si="0"/>
        <v>25</v>
      </c>
      <c r="U31" s="153"/>
      <c r="V31" s="1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49" t="str">
        <f t="shared" si="4"/>
        <v xml:space="preserve"> </v>
      </c>
      <c r="AR31" s="47" t="str">
        <f t="shared" si="5"/>
        <v xml:space="preserve"> </v>
      </c>
      <c r="AS31" s="6">
        <f t="shared" si="6"/>
        <v>0</v>
      </c>
      <c r="AT31" s="19">
        <f t="shared" si="7"/>
        <v>20</v>
      </c>
      <c r="AU31" s="37" t="e">
        <f t="shared" si="8"/>
        <v>#VALUE!</v>
      </c>
    </row>
    <row r="32" spans="1:50" ht="15" customHeight="1">
      <c r="A32" s="1">
        <v>26</v>
      </c>
      <c r="B32" s="86">
        <f>รายชื่อนักเรียน!B28</f>
        <v>0</v>
      </c>
      <c r="C32" s="87" t="str">
        <f>รายชื่อนักเรียน!C28&amp;รายชื่อนักเรียน!D28</f>
        <v/>
      </c>
      <c r="D32" s="88">
        <f>รายชื่อนักเรียน!E28</f>
        <v>0</v>
      </c>
      <c r="E32" s="149"/>
      <c r="F32" s="149"/>
      <c r="G32" s="150"/>
      <c r="H32" s="150"/>
      <c r="I32" s="150"/>
      <c r="J32" s="150"/>
      <c r="K32" s="149"/>
      <c r="L32" s="149"/>
      <c r="M32" s="150"/>
      <c r="N32" s="150"/>
      <c r="O32" s="150"/>
      <c r="P32" s="3">
        <f t="shared" si="2"/>
        <v>0</v>
      </c>
      <c r="Q32" s="151"/>
      <c r="R32" s="3">
        <f t="shared" si="3"/>
        <v>0</v>
      </c>
      <c r="S32" s="12" t="str">
        <f t="shared" si="9"/>
        <v xml:space="preserve"> </v>
      </c>
      <c r="T32" s="4">
        <f t="shared" si="0"/>
        <v>26</v>
      </c>
      <c r="U32" s="153"/>
      <c r="V32" s="1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49" t="str">
        <f t="shared" si="4"/>
        <v xml:space="preserve"> </v>
      </c>
      <c r="AR32" s="47" t="str">
        <f t="shared" si="5"/>
        <v xml:space="preserve"> </v>
      </c>
      <c r="AS32" s="6">
        <f t="shared" si="6"/>
        <v>0</v>
      </c>
      <c r="AT32" s="19">
        <f t="shared" si="7"/>
        <v>20</v>
      </c>
      <c r="AU32" s="37" t="e">
        <f t="shared" si="8"/>
        <v>#VALUE!</v>
      </c>
    </row>
    <row r="33" spans="1:47" ht="15" customHeight="1">
      <c r="A33" s="1">
        <v>27</v>
      </c>
      <c r="B33" s="86">
        <f>รายชื่อนักเรียน!B29</f>
        <v>0</v>
      </c>
      <c r="C33" s="87" t="str">
        <f>รายชื่อนักเรียน!C29&amp;รายชื่อนักเรียน!D29</f>
        <v/>
      </c>
      <c r="D33" s="88">
        <f>รายชื่อนักเรียน!E29</f>
        <v>0</v>
      </c>
      <c r="E33" s="149"/>
      <c r="F33" s="149"/>
      <c r="G33" s="150"/>
      <c r="H33" s="150"/>
      <c r="I33" s="150"/>
      <c r="J33" s="150"/>
      <c r="K33" s="149"/>
      <c r="L33" s="149"/>
      <c r="M33" s="150"/>
      <c r="N33" s="150"/>
      <c r="O33" s="150"/>
      <c r="P33" s="3">
        <f t="shared" si="2"/>
        <v>0</v>
      </c>
      <c r="Q33" s="151"/>
      <c r="R33" s="3">
        <f t="shared" si="3"/>
        <v>0</v>
      </c>
      <c r="S33" s="12" t="str">
        <f t="shared" si="9"/>
        <v xml:space="preserve"> </v>
      </c>
      <c r="T33" s="4">
        <f t="shared" si="0"/>
        <v>27</v>
      </c>
      <c r="U33" s="153"/>
      <c r="V33" s="1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49" t="str">
        <f t="shared" si="4"/>
        <v xml:space="preserve"> </v>
      </c>
      <c r="AR33" s="47" t="str">
        <f t="shared" si="5"/>
        <v xml:space="preserve"> </v>
      </c>
      <c r="AS33" s="6">
        <f t="shared" si="6"/>
        <v>0</v>
      </c>
      <c r="AT33" s="19">
        <f t="shared" si="7"/>
        <v>20</v>
      </c>
      <c r="AU33" s="37" t="e">
        <f t="shared" si="8"/>
        <v>#VALUE!</v>
      </c>
    </row>
    <row r="34" spans="1:47" ht="15" customHeight="1">
      <c r="A34" s="1">
        <v>28</v>
      </c>
      <c r="B34" s="86">
        <f>รายชื่อนักเรียน!B30</f>
        <v>0</v>
      </c>
      <c r="C34" s="87" t="str">
        <f>รายชื่อนักเรียน!C30&amp;รายชื่อนักเรียน!D30</f>
        <v/>
      </c>
      <c r="D34" s="88">
        <f>รายชื่อนักเรียน!E30</f>
        <v>0</v>
      </c>
      <c r="E34" s="149"/>
      <c r="F34" s="149"/>
      <c r="G34" s="150"/>
      <c r="H34" s="150"/>
      <c r="I34" s="150"/>
      <c r="J34" s="150"/>
      <c r="K34" s="149"/>
      <c r="L34" s="149"/>
      <c r="M34" s="150"/>
      <c r="N34" s="150"/>
      <c r="O34" s="150"/>
      <c r="P34" s="3">
        <f t="shared" si="2"/>
        <v>0</v>
      </c>
      <c r="Q34" s="151"/>
      <c r="R34" s="3">
        <f t="shared" si="3"/>
        <v>0</v>
      </c>
      <c r="S34" s="12" t="str">
        <f t="shared" si="9"/>
        <v xml:space="preserve"> </v>
      </c>
      <c r="T34" s="4">
        <f t="shared" si="0"/>
        <v>28</v>
      </c>
      <c r="U34" s="153"/>
      <c r="V34" s="1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49" t="str">
        <f t="shared" si="4"/>
        <v xml:space="preserve"> </v>
      </c>
      <c r="AR34" s="47" t="str">
        <f t="shared" si="5"/>
        <v xml:space="preserve"> </v>
      </c>
      <c r="AS34" s="6">
        <f t="shared" si="6"/>
        <v>0</v>
      </c>
      <c r="AT34" s="19">
        <f t="shared" si="7"/>
        <v>20</v>
      </c>
      <c r="AU34" s="37" t="e">
        <f t="shared" si="8"/>
        <v>#VALUE!</v>
      </c>
    </row>
    <row r="35" spans="1:47" ht="15" customHeight="1">
      <c r="A35" s="1">
        <v>29</v>
      </c>
      <c r="B35" s="86">
        <f>รายชื่อนักเรียน!B31</f>
        <v>0</v>
      </c>
      <c r="C35" s="87" t="str">
        <f>รายชื่อนักเรียน!C31&amp;รายชื่อนักเรียน!D31</f>
        <v/>
      </c>
      <c r="D35" s="88">
        <f>รายชื่อนักเรียน!E31</f>
        <v>0</v>
      </c>
      <c r="E35" s="149"/>
      <c r="F35" s="149"/>
      <c r="G35" s="150"/>
      <c r="H35" s="150"/>
      <c r="I35" s="150"/>
      <c r="J35" s="150"/>
      <c r="K35" s="149"/>
      <c r="L35" s="149"/>
      <c r="M35" s="150"/>
      <c r="N35" s="150"/>
      <c r="O35" s="150"/>
      <c r="P35" s="3">
        <f t="shared" si="2"/>
        <v>0</v>
      </c>
      <c r="Q35" s="151"/>
      <c r="R35" s="3">
        <f t="shared" si="3"/>
        <v>0</v>
      </c>
      <c r="S35" s="12" t="str">
        <f t="shared" si="9"/>
        <v xml:space="preserve"> </v>
      </c>
      <c r="T35" s="4">
        <f t="shared" si="0"/>
        <v>29</v>
      </c>
      <c r="U35" s="153"/>
      <c r="V35" s="1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49" t="str">
        <f t="shared" si="4"/>
        <v xml:space="preserve"> </v>
      </c>
      <c r="AR35" s="47" t="str">
        <f t="shared" si="5"/>
        <v xml:space="preserve"> </v>
      </c>
      <c r="AS35" s="6">
        <f t="shared" si="6"/>
        <v>0</v>
      </c>
      <c r="AT35" s="19">
        <f t="shared" si="7"/>
        <v>20</v>
      </c>
      <c r="AU35" s="37" t="e">
        <f t="shared" si="8"/>
        <v>#VALUE!</v>
      </c>
    </row>
    <row r="36" spans="1:47" ht="15" customHeight="1">
      <c r="A36" s="1">
        <v>30</v>
      </c>
      <c r="B36" s="86">
        <f>รายชื่อนักเรียน!B32</f>
        <v>0</v>
      </c>
      <c r="C36" s="87" t="str">
        <f>รายชื่อนักเรียน!C32&amp;รายชื่อนักเรียน!D32</f>
        <v/>
      </c>
      <c r="D36" s="88">
        <f>รายชื่อนักเรียน!E32</f>
        <v>0</v>
      </c>
      <c r="E36" s="149"/>
      <c r="F36" s="149"/>
      <c r="G36" s="150"/>
      <c r="H36" s="150"/>
      <c r="I36" s="150"/>
      <c r="J36" s="150"/>
      <c r="K36" s="149"/>
      <c r="L36" s="149"/>
      <c r="M36" s="150"/>
      <c r="N36" s="150"/>
      <c r="O36" s="150"/>
      <c r="P36" s="3">
        <f t="shared" si="2"/>
        <v>0</v>
      </c>
      <c r="Q36" s="151"/>
      <c r="R36" s="3">
        <f t="shared" si="3"/>
        <v>0</v>
      </c>
      <c r="S36" s="12" t="str">
        <f t="shared" si="9"/>
        <v xml:space="preserve"> </v>
      </c>
      <c r="T36" s="4">
        <f t="shared" si="0"/>
        <v>30</v>
      </c>
      <c r="U36" s="153"/>
      <c r="V36" s="1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49" t="str">
        <f t="shared" si="4"/>
        <v xml:space="preserve"> </v>
      </c>
      <c r="AR36" s="47" t="str">
        <f t="shared" si="5"/>
        <v xml:space="preserve"> </v>
      </c>
      <c r="AS36" s="6">
        <f t="shared" si="6"/>
        <v>0</v>
      </c>
      <c r="AT36" s="19">
        <f t="shared" si="7"/>
        <v>20</v>
      </c>
      <c r="AU36" s="37" t="e">
        <f t="shared" si="8"/>
        <v>#VALUE!</v>
      </c>
    </row>
    <row r="37" spans="1:47" ht="15" customHeight="1">
      <c r="A37" s="1">
        <v>31</v>
      </c>
      <c r="B37" s="86">
        <f>รายชื่อนักเรียน!B33</f>
        <v>0</v>
      </c>
      <c r="C37" s="87" t="str">
        <f>รายชื่อนักเรียน!C33&amp;รายชื่อนักเรียน!D33</f>
        <v/>
      </c>
      <c r="D37" s="88">
        <f>รายชื่อนักเรียน!E33</f>
        <v>0</v>
      </c>
      <c r="E37" s="149"/>
      <c r="F37" s="149"/>
      <c r="G37" s="150"/>
      <c r="H37" s="150"/>
      <c r="I37" s="150"/>
      <c r="J37" s="150"/>
      <c r="K37" s="149"/>
      <c r="L37" s="149"/>
      <c r="M37" s="150"/>
      <c r="N37" s="150"/>
      <c r="O37" s="150"/>
      <c r="P37" s="3">
        <f t="shared" si="2"/>
        <v>0</v>
      </c>
      <c r="Q37" s="151"/>
      <c r="R37" s="3">
        <f t="shared" si="3"/>
        <v>0</v>
      </c>
      <c r="S37" s="12" t="str">
        <f t="shared" si="9"/>
        <v xml:space="preserve"> </v>
      </c>
      <c r="T37" s="4">
        <f t="shared" si="0"/>
        <v>31</v>
      </c>
      <c r="U37" s="153"/>
      <c r="V37" s="1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49" t="str">
        <f t="shared" si="4"/>
        <v xml:space="preserve"> </v>
      </c>
      <c r="AR37" s="47" t="str">
        <f t="shared" si="5"/>
        <v xml:space="preserve"> </v>
      </c>
      <c r="AS37" s="6">
        <f t="shared" si="6"/>
        <v>0</v>
      </c>
      <c r="AT37" s="19">
        <f t="shared" si="7"/>
        <v>20</v>
      </c>
      <c r="AU37" s="37" t="e">
        <f t="shared" si="8"/>
        <v>#VALUE!</v>
      </c>
    </row>
    <row r="38" spans="1:47" ht="15" customHeight="1">
      <c r="A38" s="1">
        <v>32</v>
      </c>
      <c r="B38" s="86">
        <f>รายชื่อนักเรียน!B34</f>
        <v>0</v>
      </c>
      <c r="C38" s="87" t="str">
        <f>รายชื่อนักเรียน!C34&amp;รายชื่อนักเรียน!D34</f>
        <v/>
      </c>
      <c r="D38" s="88">
        <f>รายชื่อนักเรียน!E34</f>
        <v>0</v>
      </c>
      <c r="E38" s="149"/>
      <c r="F38" s="149"/>
      <c r="G38" s="150"/>
      <c r="H38" s="150"/>
      <c r="I38" s="150"/>
      <c r="J38" s="150"/>
      <c r="K38" s="149"/>
      <c r="L38" s="149"/>
      <c r="M38" s="150"/>
      <c r="N38" s="150"/>
      <c r="O38" s="150"/>
      <c r="P38" s="3">
        <f t="shared" si="2"/>
        <v>0</v>
      </c>
      <c r="Q38" s="151"/>
      <c r="R38" s="3">
        <f t="shared" si="3"/>
        <v>0</v>
      </c>
      <c r="S38" s="12" t="str">
        <f t="shared" si="9"/>
        <v xml:space="preserve"> </v>
      </c>
      <c r="T38" s="4">
        <f t="shared" si="0"/>
        <v>32</v>
      </c>
      <c r="U38" s="153"/>
      <c r="V38" s="1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49" t="str">
        <f t="shared" si="4"/>
        <v xml:space="preserve"> </v>
      </c>
      <c r="AR38" s="47" t="str">
        <f t="shared" si="5"/>
        <v xml:space="preserve"> </v>
      </c>
      <c r="AS38" s="6">
        <f t="shared" si="6"/>
        <v>0</v>
      </c>
      <c r="AT38" s="19">
        <f t="shared" si="7"/>
        <v>20</v>
      </c>
      <c r="AU38" s="37" t="e">
        <f t="shared" si="8"/>
        <v>#VALUE!</v>
      </c>
    </row>
    <row r="39" spans="1:47" ht="15" customHeight="1">
      <c r="A39" s="1">
        <v>33</v>
      </c>
      <c r="B39" s="86">
        <f>รายชื่อนักเรียน!B35</f>
        <v>0</v>
      </c>
      <c r="C39" s="87" t="str">
        <f>รายชื่อนักเรียน!C35&amp;รายชื่อนักเรียน!D35</f>
        <v/>
      </c>
      <c r="D39" s="88">
        <f>รายชื่อนักเรียน!E35</f>
        <v>0</v>
      </c>
      <c r="E39" s="149"/>
      <c r="F39" s="149"/>
      <c r="G39" s="150"/>
      <c r="H39" s="150"/>
      <c r="I39" s="150"/>
      <c r="J39" s="150"/>
      <c r="K39" s="149"/>
      <c r="L39" s="149"/>
      <c r="M39" s="150"/>
      <c r="N39" s="150"/>
      <c r="O39" s="150"/>
      <c r="P39" s="3">
        <f t="shared" si="2"/>
        <v>0</v>
      </c>
      <c r="Q39" s="151">
        <v>0</v>
      </c>
      <c r="R39" s="3">
        <f t="shared" si="3"/>
        <v>0</v>
      </c>
      <c r="S39" s="12" t="str">
        <f t="shared" si="9"/>
        <v xml:space="preserve"> </v>
      </c>
      <c r="T39" s="4">
        <f t="shared" si="0"/>
        <v>33</v>
      </c>
      <c r="U39" s="153"/>
      <c r="V39" s="1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49" t="str">
        <f t="shared" si="4"/>
        <v xml:space="preserve"> </v>
      </c>
      <c r="AR39" s="47" t="str">
        <f t="shared" si="5"/>
        <v xml:space="preserve"> </v>
      </c>
      <c r="AS39" s="6">
        <f t="shared" si="6"/>
        <v>0</v>
      </c>
      <c r="AT39" s="19">
        <f t="shared" si="7"/>
        <v>20</v>
      </c>
      <c r="AU39" s="37" t="e">
        <f t="shared" si="8"/>
        <v>#VALUE!</v>
      </c>
    </row>
    <row r="40" spans="1:47" ht="15" customHeight="1">
      <c r="A40" s="1">
        <v>34</v>
      </c>
      <c r="B40" s="86">
        <f>รายชื่อนักเรียน!B36</f>
        <v>0</v>
      </c>
      <c r="C40" s="87" t="str">
        <f>รายชื่อนักเรียน!C36&amp;รายชื่อนักเรียน!D36</f>
        <v/>
      </c>
      <c r="D40" s="88">
        <f>รายชื่อนักเรียน!E36</f>
        <v>0</v>
      </c>
      <c r="E40" s="149"/>
      <c r="F40" s="149"/>
      <c r="G40" s="150"/>
      <c r="H40" s="150"/>
      <c r="I40" s="150"/>
      <c r="J40" s="150"/>
      <c r="K40" s="149"/>
      <c r="L40" s="149"/>
      <c r="M40" s="150"/>
      <c r="N40" s="150"/>
      <c r="O40" s="150"/>
      <c r="P40" s="3">
        <f t="shared" si="2"/>
        <v>0</v>
      </c>
      <c r="Q40" s="151"/>
      <c r="R40" s="3">
        <f t="shared" si="3"/>
        <v>0</v>
      </c>
      <c r="S40" s="12" t="str">
        <f t="shared" si="9"/>
        <v xml:space="preserve"> </v>
      </c>
      <c r="T40" s="4">
        <f t="shared" si="0"/>
        <v>34</v>
      </c>
      <c r="U40" s="153"/>
      <c r="V40" s="1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49" t="str">
        <f t="shared" si="4"/>
        <v xml:space="preserve"> </v>
      </c>
      <c r="AR40" s="47" t="str">
        <f t="shared" si="5"/>
        <v xml:space="preserve"> </v>
      </c>
      <c r="AS40" s="6">
        <f t="shared" si="6"/>
        <v>0</v>
      </c>
      <c r="AT40" s="19">
        <f t="shared" si="7"/>
        <v>20</v>
      </c>
      <c r="AU40" s="37" t="e">
        <f t="shared" si="8"/>
        <v>#VALUE!</v>
      </c>
    </row>
    <row r="41" spans="1:47" ht="15" customHeight="1">
      <c r="A41" s="1">
        <v>35</v>
      </c>
      <c r="B41" s="86">
        <f>รายชื่อนักเรียน!B37</f>
        <v>0</v>
      </c>
      <c r="C41" s="87" t="str">
        <f>รายชื่อนักเรียน!C37&amp;รายชื่อนักเรียน!D37</f>
        <v/>
      </c>
      <c r="D41" s="88">
        <f>รายชื่อนักเรียน!E37</f>
        <v>0</v>
      </c>
      <c r="E41" s="149"/>
      <c r="F41" s="149"/>
      <c r="G41" s="150"/>
      <c r="H41" s="150"/>
      <c r="I41" s="150"/>
      <c r="J41" s="150"/>
      <c r="K41" s="149"/>
      <c r="L41" s="149"/>
      <c r="M41" s="150"/>
      <c r="N41" s="150"/>
      <c r="O41" s="150"/>
      <c r="P41" s="3">
        <f t="shared" si="2"/>
        <v>0</v>
      </c>
      <c r="Q41" s="151"/>
      <c r="R41" s="3">
        <f t="shared" si="3"/>
        <v>0</v>
      </c>
      <c r="S41" s="12" t="str">
        <f t="shared" si="9"/>
        <v xml:space="preserve"> </v>
      </c>
      <c r="T41" s="4">
        <f t="shared" si="0"/>
        <v>35</v>
      </c>
      <c r="U41" s="153"/>
      <c r="V41" s="1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49" t="str">
        <f t="shared" si="4"/>
        <v xml:space="preserve"> </v>
      </c>
      <c r="AR41" s="47" t="str">
        <f t="shared" si="5"/>
        <v xml:space="preserve"> </v>
      </c>
      <c r="AS41" s="6">
        <f t="shared" si="6"/>
        <v>0</v>
      </c>
      <c r="AT41" s="19">
        <f t="shared" si="7"/>
        <v>20</v>
      </c>
      <c r="AU41" s="37" t="e">
        <f t="shared" si="8"/>
        <v>#VALUE!</v>
      </c>
    </row>
    <row r="42" spans="1:47" ht="15" customHeight="1">
      <c r="A42" s="1">
        <v>36</v>
      </c>
      <c r="B42" s="86">
        <f>รายชื่อนักเรียน!B38</f>
        <v>0</v>
      </c>
      <c r="C42" s="87" t="str">
        <f>รายชื่อนักเรียน!C38&amp;รายชื่อนักเรียน!D38</f>
        <v/>
      </c>
      <c r="D42" s="88">
        <f>รายชื่อนักเรียน!E38</f>
        <v>0</v>
      </c>
      <c r="E42" s="149"/>
      <c r="F42" s="150"/>
      <c r="G42" s="150"/>
      <c r="H42" s="150"/>
      <c r="I42" s="150"/>
      <c r="J42" s="149"/>
      <c r="K42" s="149"/>
      <c r="L42" s="150"/>
      <c r="M42" s="150"/>
      <c r="N42" s="150"/>
      <c r="O42" s="150"/>
      <c r="P42" s="3">
        <f t="shared" si="2"/>
        <v>0</v>
      </c>
      <c r="Q42" s="152"/>
      <c r="R42" s="3">
        <f>SUM(P42:Q42)</f>
        <v>0</v>
      </c>
      <c r="S42" s="12" t="str">
        <f t="shared" si="9"/>
        <v xml:space="preserve"> </v>
      </c>
      <c r="T42" s="4">
        <f t="shared" si="0"/>
        <v>36</v>
      </c>
      <c r="U42" s="153"/>
      <c r="V42" s="1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49" t="str">
        <f t="shared" si="4"/>
        <v xml:space="preserve"> </v>
      </c>
      <c r="AR42" s="47" t="str">
        <f t="shared" si="5"/>
        <v xml:space="preserve"> </v>
      </c>
      <c r="AS42" s="6">
        <f t="shared" si="6"/>
        <v>0</v>
      </c>
      <c r="AT42" s="19">
        <f t="shared" si="7"/>
        <v>20</v>
      </c>
      <c r="AU42" s="37" t="e">
        <f t="shared" si="8"/>
        <v>#VALUE!</v>
      </c>
    </row>
    <row r="43" spans="1:47" ht="15" customHeight="1">
      <c r="A43" s="1">
        <v>37</v>
      </c>
      <c r="B43" s="86">
        <f>รายชื่อนักเรียน!B39</f>
        <v>0</v>
      </c>
      <c r="C43" s="87" t="str">
        <f>รายชื่อนักเรียน!C39&amp;รายชื่อนักเรียน!D39</f>
        <v/>
      </c>
      <c r="D43" s="88">
        <f>รายชื่อนักเรียน!E39</f>
        <v>0</v>
      </c>
      <c r="E43" s="149"/>
      <c r="F43" s="150"/>
      <c r="G43" s="150"/>
      <c r="H43" s="150"/>
      <c r="I43" s="150"/>
      <c r="J43" s="149"/>
      <c r="K43" s="149"/>
      <c r="L43" s="150"/>
      <c r="M43" s="150"/>
      <c r="N43" s="150"/>
      <c r="O43" s="150"/>
      <c r="P43" s="3">
        <f t="shared" si="2"/>
        <v>0</v>
      </c>
      <c r="Q43" s="152"/>
      <c r="R43" s="3">
        <f t="shared" si="3"/>
        <v>0</v>
      </c>
      <c r="S43" s="12" t="str">
        <f t="shared" si="9"/>
        <v xml:space="preserve"> </v>
      </c>
      <c r="T43" s="4">
        <f t="shared" si="0"/>
        <v>37</v>
      </c>
      <c r="U43" s="153"/>
      <c r="V43" s="1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49" t="str">
        <f t="shared" si="4"/>
        <v xml:space="preserve"> </v>
      </c>
      <c r="AR43" s="47" t="str">
        <f t="shared" si="5"/>
        <v xml:space="preserve"> </v>
      </c>
      <c r="AS43" s="6">
        <f t="shared" si="6"/>
        <v>0</v>
      </c>
      <c r="AT43" s="19">
        <f t="shared" si="7"/>
        <v>20</v>
      </c>
      <c r="AU43" s="37" t="e">
        <f t="shared" si="8"/>
        <v>#VALUE!</v>
      </c>
    </row>
    <row r="44" spans="1:47" ht="15" customHeight="1">
      <c r="A44" s="1">
        <v>38</v>
      </c>
      <c r="B44" s="86">
        <f>รายชื่อนักเรียน!B40</f>
        <v>0</v>
      </c>
      <c r="C44" s="87" t="str">
        <f>รายชื่อนักเรียน!C40&amp;รายชื่อนักเรียน!D40</f>
        <v/>
      </c>
      <c r="D44" s="88">
        <f>รายชื่อนักเรียน!E40</f>
        <v>0</v>
      </c>
      <c r="E44" s="149"/>
      <c r="F44" s="150"/>
      <c r="G44" s="150"/>
      <c r="H44" s="150"/>
      <c r="I44" s="150"/>
      <c r="J44" s="149"/>
      <c r="K44" s="149"/>
      <c r="L44" s="150"/>
      <c r="M44" s="150"/>
      <c r="N44" s="150"/>
      <c r="O44" s="150"/>
      <c r="P44" s="3">
        <f t="shared" si="2"/>
        <v>0</v>
      </c>
      <c r="Q44" s="152"/>
      <c r="R44" s="3">
        <f t="shared" ref="R44:R46" si="10">SUM(P44:Q44)</f>
        <v>0</v>
      </c>
      <c r="S44" s="12" t="str">
        <f t="shared" si="9"/>
        <v xml:space="preserve"> </v>
      </c>
      <c r="T44" s="4">
        <f t="shared" si="0"/>
        <v>38</v>
      </c>
      <c r="U44" s="153"/>
      <c r="V44" s="1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49" t="str">
        <f t="shared" si="4"/>
        <v xml:space="preserve"> </v>
      </c>
      <c r="AR44" s="47" t="str">
        <f t="shared" si="5"/>
        <v xml:space="preserve"> </v>
      </c>
      <c r="AS44" s="6">
        <f t="shared" si="6"/>
        <v>0</v>
      </c>
      <c r="AT44" s="19">
        <f t="shared" si="7"/>
        <v>20</v>
      </c>
      <c r="AU44" s="37" t="e">
        <f t="shared" si="8"/>
        <v>#VALUE!</v>
      </c>
    </row>
    <row r="45" spans="1:47" ht="15" customHeight="1">
      <c r="A45" s="1">
        <v>39</v>
      </c>
      <c r="B45" s="86">
        <f>รายชื่อนักเรียน!B41</f>
        <v>0</v>
      </c>
      <c r="C45" s="87" t="str">
        <f>รายชื่อนักเรียน!C41&amp;รายชื่อนักเรียน!D41</f>
        <v/>
      </c>
      <c r="D45" s="88">
        <f>รายชื่อนักเรียน!E41</f>
        <v>0</v>
      </c>
      <c r="E45" s="149"/>
      <c r="F45" s="150"/>
      <c r="G45" s="150"/>
      <c r="H45" s="150"/>
      <c r="I45" s="150"/>
      <c r="J45" s="149"/>
      <c r="K45" s="149"/>
      <c r="L45" s="150"/>
      <c r="M45" s="150"/>
      <c r="N45" s="150"/>
      <c r="O45" s="150"/>
      <c r="P45" s="3">
        <f t="shared" si="2"/>
        <v>0</v>
      </c>
      <c r="Q45" s="152"/>
      <c r="R45" s="3">
        <f t="shared" si="10"/>
        <v>0</v>
      </c>
      <c r="S45" s="12" t="str">
        <f t="shared" si="9"/>
        <v xml:space="preserve"> </v>
      </c>
      <c r="T45" s="4">
        <f t="shared" si="0"/>
        <v>39</v>
      </c>
      <c r="U45" s="153"/>
      <c r="V45" s="1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49" t="str">
        <f t="shared" si="4"/>
        <v xml:space="preserve"> </v>
      </c>
      <c r="AR45" s="47" t="str">
        <f t="shared" si="5"/>
        <v xml:space="preserve"> </v>
      </c>
      <c r="AS45" s="6">
        <f t="shared" si="6"/>
        <v>0</v>
      </c>
      <c r="AT45" s="19">
        <f t="shared" si="7"/>
        <v>20</v>
      </c>
      <c r="AU45" s="37" t="e">
        <f t="shared" si="8"/>
        <v>#VALUE!</v>
      </c>
    </row>
    <row r="46" spans="1:47" ht="15" customHeight="1">
      <c r="A46" s="1">
        <v>40</v>
      </c>
      <c r="B46" s="86">
        <f>รายชื่อนักเรียน!B42</f>
        <v>0</v>
      </c>
      <c r="C46" s="87" t="str">
        <f>รายชื่อนักเรียน!C42&amp;รายชื่อนักเรียน!D42</f>
        <v/>
      </c>
      <c r="D46" s="88">
        <f>รายชื่อนักเรียน!E42</f>
        <v>0</v>
      </c>
      <c r="E46" s="149"/>
      <c r="F46" s="150"/>
      <c r="G46" s="150"/>
      <c r="H46" s="150"/>
      <c r="I46" s="150"/>
      <c r="J46" s="149"/>
      <c r="K46" s="149"/>
      <c r="L46" s="150"/>
      <c r="M46" s="150"/>
      <c r="N46" s="150"/>
      <c r="O46" s="150"/>
      <c r="P46" s="3">
        <f t="shared" si="2"/>
        <v>0</v>
      </c>
      <c r="Q46" s="152"/>
      <c r="R46" s="3">
        <f t="shared" si="10"/>
        <v>0</v>
      </c>
      <c r="S46" s="12" t="str">
        <f t="shared" si="9"/>
        <v xml:space="preserve"> </v>
      </c>
      <c r="T46" s="4">
        <f t="shared" si="0"/>
        <v>40</v>
      </c>
      <c r="U46" s="153"/>
      <c r="V46" s="1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49" t="str">
        <f t="shared" si="4"/>
        <v xml:space="preserve"> </v>
      </c>
      <c r="AR46" s="47" t="str">
        <f t="shared" si="5"/>
        <v xml:space="preserve"> </v>
      </c>
      <c r="AS46" s="6">
        <f t="shared" si="6"/>
        <v>0</v>
      </c>
      <c r="AT46" s="19">
        <f t="shared" si="7"/>
        <v>20</v>
      </c>
      <c r="AU46" s="37" t="e">
        <f t="shared" si="8"/>
        <v>#VALUE!</v>
      </c>
    </row>
    <row r="47" spans="1:47" ht="15" customHeight="1">
      <c r="A47" s="1">
        <v>41</v>
      </c>
      <c r="B47" s="86">
        <f>รายชื่อนักเรียน!B43</f>
        <v>0</v>
      </c>
      <c r="C47" s="87" t="str">
        <f>รายชื่อนักเรียน!C43&amp;รายชื่อนักเรียน!D43</f>
        <v/>
      </c>
      <c r="D47" s="88">
        <f>รายชื่อนักเรียน!E43</f>
        <v>0</v>
      </c>
      <c r="E47" s="149"/>
      <c r="F47" s="150"/>
      <c r="G47" s="150"/>
      <c r="H47" s="150"/>
      <c r="I47" s="150"/>
      <c r="J47" s="149"/>
      <c r="K47" s="149"/>
      <c r="L47" s="150"/>
      <c r="M47" s="150"/>
      <c r="N47" s="150"/>
      <c r="O47" s="150"/>
      <c r="P47" s="3">
        <f>SUM(E47:O47)</f>
        <v>0</v>
      </c>
      <c r="Q47" s="152"/>
      <c r="R47" s="3">
        <f>SUM(P47:Q47)</f>
        <v>0</v>
      </c>
      <c r="S47" s="12" t="str">
        <f t="shared" si="9"/>
        <v xml:space="preserve"> </v>
      </c>
      <c r="T47" s="4">
        <f t="shared" si="0"/>
        <v>41</v>
      </c>
      <c r="U47" s="153"/>
      <c r="V47" s="1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49" t="str">
        <f t="shared" si="4"/>
        <v xml:space="preserve"> </v>
      </c>
      <c r="AR47" s="47" t="str">
        <f t="shared" si="5"/>
        <v xml:space="preserve"> </v>
      </c>
      <c r="AS47" s="6">
        <f t="shared" si="6"/>
        <v>0</v>
      </c>
      <c r="AT47" s="19">
        <f t="shared" si="7"/>
        <v>20</v>
      </c>
      <c r="AU47" s="37" t="e">
        <f t="shared" si="8"/>
        <v>#VALUE!</v>
      </c>
    </row>
    <row r="48" spans="1:47" ht="15" customHeight="1">
      <c r="A48" s="1">
        <v>42</v>
      </c>
      <c r="B48" s="86">
        <f>รายชื่อนักเรียน!B44</f>
        <v>0</v>
      </c>
      <c r="C48" s="87" t="str">
        <f>รายชื่อนักเรียน!C44&amp;รายชื่อนักเรียน!D44</f>
        <v/>
      </c>
      <c r="D48" s="88">
        <f>รายชื่อนักเรียน!E44</f>
        <v>0</v>
      </c>
      <c r="E48" s="149"/>
      <c r="F48" s="150"/>
      <c r="G48" s="150"/>
      <c r="H48" s="150"/>
      <c r="I48" s="150"/>
      <c r="J48" s="149"/>
      <c r="K48" s="149"/>
      <c r="L48" s="150"/>
      <c r="M48" s="150"/>
      <c r="N48" s="150"/>
      <c r="O48" s="150"/>
      <c r="P48" s="3">
        <f t="shared" ref="P48:P50" si="11">SUM(E48:O48)</f>
        <v>0</v>
      </c>
      <c r="Q48" s="152"/>
      <c r="R48" s="3">
        <f t="shared" ref="R48:R50" si="12">SUM(P48:Q48)</f>
        <v>0</v>
      </c>
      <c r="S48" s="12" t="str">
        <f t="shared" si="9"/>
        <v xml:space="preserve"> </v>
      </c>
      <c r="T48" s="4">
        <f t="shared" si="0"/>
        <v>42</v>
      </c>
      <c r="U48" s="153"/>
      <c r="V48" s="1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49" t="str">
        <f t="shared" si="4"/>
        <v xml:space="preserve"> </v>
      </c>
      <c r="AR48" s="47" t="str">
        <f t="shared" si="5"/>
        <v xml:space="preserve"> </v>
      </c>
      <c r="AS48" s="6">
        <f t="shared" si="6"/>
        <v>0</v>
      </c>
      <c r="AT48" s="19">
        <f t="shared" si="7"/>
        <v>20</v>
      </c>
      <c r="AU48" s="37" t="e">
        <f t="shared" si="8"/>
        <v>#VALUE!</v>
      </c>
    </row>
    <row r="49" spans="1:49" ht="15" customHeight="1">
      <c r="A49" s="1">
        <v>43</v>
      </c>
      <c r="B49" s="86">
        <f>รายชื่อนักเรียน!B45</f>
        <v>0</v>
      </c>
      <c r="C49" s="87" t="str">
        <f>รายชื่อนักเรียน!C45&amp;รายชื่อนักเรียน!D45</f>
        <v/>
      </c>
      <c r="D49" s="88">
        <f>รายชื่อนักเรียน!E45</f>
        <v>0</v>
      </c>
      <c r="E49" s="149"/>
      <c r="F49" s="150"/>
      <c r="G49" s="150"/>
      <c r="H49" s="150"/>
      <c r="I49" s="150"/>
      <c r="J49" s="149"/>
      <c r="K49" s="149"/>
      <c r="L49" s="150"/>
      <c r="M49" s="150"/>
      <c r="N49" s="150"/>
      <c r="O49" s="150"/>
      <c r="P49" s="3">
        <f t="shared" si="11"/>
        <v>0</v>
      </c>
      <c r="Q49" s="152"/>
      <c r="R49" s="3">
        <f t="shared" si="12"/>
        <v>0</v>
      </c>
      <c r="S49" s="12" t="str">
        <f t="shared" si="9"/>
        <v xml:space="preserve"> </v>
      </c>
      <c r="T49" s="4">
        <f t="shared" si="0"/>
        <v>43</v>
      </c>
      <c r="U49" s="153"/>
      <c r="V49" s="1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49" t="str">
        <f t="shared" si="4"/>
        <v xml:space="preserve"> </v>
      </c>
      <c r="AR49" s="47" t="str">
        <f t="shared" si="5"/>
        <v xml:space="preserve"> </v>
      </c>
      <c r="AS49" s="6">
        <f t="shared" si="6"/>
        <v>0</v>
      </c>
      <c r="AT49" s="19">
        <f t="shared" si="7"/>
        <v>20</v>
      </c>
      <c r="AU49" s="37" t="e">
        <f t="shared" si="8"/>
        <v>#VALUE!</v>
      </c>
    </row>
    <row r="50" spans="1:49" ht="15" customHeight="1">
      <c r="A50" s="1">
        <v>44</v>
      </c>
      <c r="B50" s="86">
        <f>รายชื่อนักเรียน!B46</f>
        <v>0</v>
      </c>
      <c r="C50" s="87" t="str">
        <f>รายชื่อนักเรียน!C46&amp;รายชื่อนักเรียน!D46</f>
        <v/>
      </c>
      <c r="D50" s="88">
        <f>รายชื่อนักเรียน!E46</f>
        <v>0</v>
      </c>
      <c r="E50" s="149"/>
      <c r="F50" s="150"/>
      <c r="G50" s="150"/>
      <c r="H50" s="150"/>
      <c r="I50" s="150"/>
      <c r="J50" s="149"/>
      <c r="K50" s="149"/>
      <c r="L50" s="150"/>
      <c r="M50" s="150"/>
      <c r="N50" s="150"/>
      <c r="O50" s="150"/>
      <c r="P50" s="3">
        <f t="shared" si="11"/>
        <v>0</v>
      </c>
      <c r="Q50" s="152"/>
      <c r="R50" s="3">
        <f t="shared" si="12"/>
        <v>0</v>
      </c>
      <c r="S50" s="12" t="str">
        <f t="shared" si="9"/>
        <v xml:space="preserve"> </v>
      </c>
      <c r="T50" s="4">
        <f t="shared" si="0"/>
        <v>44</v>
      </c>
      <c r="U50" s="153"/>
      <c r="V50" s="1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49" t="str">
        <f t="shared" si="4"/>
        <v xml:space="preserve"> </v>
      </c>
      <c r="AR50" s="47" t="str">
        <f t="shared" si="5"/>
        <v xml:space="preserve"> </v>
      </c>
      <c r="AS50" s="6">
        <f t="shared" si="6"/>
        <v>0</v>
      </c>
      <c r="AT50" s="19">
        <f t="shared" si="7"/>
        <v>20</v>
      </c>
      <c r="AU50" s="37" t="e">
        <f t="shared" si="8"/>
        <v>#VALUE!</v>
      </c>
    </row>
    <row r="51" spans="1:49" ht="15" customHeight="1">
      <c r="A51" s="1">
        <v>45</v>
      </c>
      <c r="B51" s="86">
        <f>รายชื่อนักเรียน!B47</f>
        <v>0</v>
      </c>
      <c r="C51" s="89" t="str">
        <f>รายชื่อนักเรียน!C47&amp;รายชื่อนักเรียน!D47</f>
        <v/>
      </c>
      <c r="D51" s="90">
        <f>รายชื่อนักเรียน!E47</f>
        <v>0</v>
      </c>
      <c r="E51" s="149"/>
      <c r="F51" s="150"/>
      <c r="G51" s="150"/>
      <c r="H51" s="150"/>
      <c r="I51" s="150"/>
      <c r="J51" s="149"/>
      <c r="K51" s="149"/>
      <c r="L51" s="150"/>
      <c r="M51" s="150"/>
      <c r="N51" s="150"/>
      <c r="O51" s="150"/>
      <c r="P51" s="3">
        <f>SUM(E51:O51)</f>
        <v>0</v>
      </c>
      <c r="Q51" s="152"/>
      <c r="R51" s="3">
        <f t="shared" si="3"/>
        <v>0</v>
      </c>
      <c r="S51" s="12" t="str">
        <f t="shared" si="9"/>
        <v xml:space="preserve"> </v>
      </c>
      <c r="T51" s="4">
        <f t="shared" si="0"/>
        <v>45</v>
      </c>
      <c r="U51" s="153"/>
      <c r="V51" s="1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49" t="str">
        <f t="shared" si="4"/>
        <v xml:space="preserve"> </v>
      </c>
      <c r="AR51" s="47" t="str">
        <f t="shared" si="5"/>
        <v xml:space="preserve"> </v>
      </c>
      <c r="AS51" s="6">
        <f t="shared" si="6"/>
        <v>0</v>
      </c>
      <c r="AT51" s="19">
        <f t="shared" si="7"/>
        <v>20</v>
      </c>
      <c r="AU51" s="37" t="e">
        <f t="shared" si="8"/>
        <v>#VALUE!</v>
      </c>
    </row>
    <row r="52" spans="1:49" ht="9" customHeight="1">
      <c r="A52" s="251"/>
      <c r="B52" s="252"/>
      <c r="C52" s="264"/>
      <c r="D52" s="253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4"/>
      <c r="R52" s="251"/>
      <c r="S52" s="255"/>
      <c r="T52" s="254"/>
      <c r="U52" s="252"/>
      <c r="V52" s="252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7"/>
      <c r="AR52" s="258"/>
      <c r="AS52" s="6"/>
      <c r="AT52" s="19"/>
      <c r="AU52" s="37"/>
    </row>
    <row r="53" spans="1:49" ht="18.600000000000001" customHeight="1">
      <c r="A53" s="368" t="s">
        <v>174</v>
      </c>
      <c r="B53" s="368"/>
      <c r="C53" s="368"/>
      <c r="D53" s="368"/>
      <c r="E53" s="259"/>
      <c r="F53" s="259"/>
      <c r="G53" s="259"/>
      <c r="H53" s="259"/>
      <c r="I53" s="259"/>
      <c r="J53" s="259" t="s">
        <v>45</v>
      </c>
      <c r="K53" s="259"/>
      <c r="L53" s="259"/>
      <c r="M53" s="259"/>
      <c r="N53" s="259"/>
      <c r="O53" s="259"/>
      <c r="P53" s="259"/>
      <c r="Q53" s="260"/>
      <c r="R53" s="259"/>
      <c r="S53" s="255"/>
      <c r="T53" s="259"/>
      <c r="U53" s="259"/>
      <c r="V53" s="259" t="s">
        <v>46</v>
      </c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2">
        <f t="shared" ref="AQ53:AQ55" si="13">IF(S53=" "," ",IF(S53&lt;&gt;" ",AT53,))</f>
        <v>0</v>
      </c>
      <c r="AR53" s="258"/>
      <c r="AS53" s="6"/>
      <c r="AT53" s="19"/>
      <c r="AU53" s="37"/>
    </row>
    <row r="54" spans="1:49" ht="15" customHeight="1">
      <c r="A54" s="263"/>
      <c r="B54" s="19" t="str">
        <f>" ( "&amp;ปกหน้า!K7&amp;" )"</f>
        <v xml:space="preserve"> (  )</v>
      </c>
      <c r="C54" s="263"/>
      <c r="D54" s="263"/>
      <c r="E54" s="259"/>
      <c r="F54" s="259"/>
      <c r="G54" s="259"/>
      <c r="H54" s="259"/>
      <c r="I54" s="259"/>
      <c r="J54" s="259" t="s">
        <v>42</v>
      </c>
      <c r="K54" s="259"/>
      <c r="L54" s="259"/>
      <c r="M54" s="259"/>
      <c r="N54" s="259"/>
      <c r="O54" s="259"/>
      <c r="P54" s="259"/>
      <c r="Q54" s="260"/>
      <c r="R54" s="259"/>
      <c r="S54" s="255"/>
      <c r="T54" s="259"/>
      <c r="U54" s="259"/>
      <c r="V54" s="259" t="s">
        <v>175</v>
      </c>
      <c r="W54" s="261"/>
      <c r="X54" s="261"/>
      <c r="Y54" s="261"/>
      <c r="Z54" s="261"/>
      <c r="AA54" s="261"/>
      <c r="AB54" s="261"/>
      <c r="AC54" s="261"/>
      <c r="AD54" s="261"/>
      <c r="AE54" s="261"/>
      <c r="AF54" s="57"/>
      <c r="AG54" s="57" t="s">
        <v>47</v>
      </c>
      <c r="AH54" s="57" t="s">
        <v>43</v>
      </c>
      <c r="AI54" s="55"/>
      <c r="AJ54" s="57" t="s">
        <v>47</v>
      </c>
      <c r="AK54" s="57" t="s">
        <v>44</v>
      </c>
      <c r="AL54" s="55"/>
      <c r="AM54" s="259"/>
      <c r="AN54" s="253"/>
      <c r="AO54" s="253"/>
      <c r="AP54" s="259"/>
      <c r="AQ54" s="253"/>
      <c r="AR54" s="253"/>
      <c r="AS54" s="6"/>
      <c r="AT54" s="19"/>
      <c r="AU54" s="37"/>
    </row>
    <row r="55" spans="1:49" ht="15" customHeight="1">
      <c r="A55" s="259" t="s">
        <v>41</v>
      </c>
      <c r="B55" s="259"/>
      <c r="C55" s="259"/>
      <c r="D55" s="259"/>
      <c r="E55" s="259"/>
      <c r="F55" s="259"/>
      <c r="G55" s="259"/>
      <c r="H55" s="259"/>
      <c r="I55" s="259"/>
      <c r="J55" s="259" t="s">
        <v>41</v>
      </c>
      <c r="K55" s="259"/>
      <c r="L55" s="259"/>
      <c r="M55" s="259"/>
      <c r="N55" s="259"/>
      <c r="O55" s="259"/>
      <c r="P55" s="259"/>
      <c r="Q55" s="260"/>
      <c r="R55" s="259"/>
      <c r="S55" s="255"/>
      <c r="T55" s="259"/>
      <c r="U55" s="259"/>
      <c r="V55" s="259" t="s">
        <v>41</v>
      </c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2">
        <f t="shared" si="13"/>
        <v>0</v>
      </c>
      <c r="AR55" s="258"/>
      <c r="AS55" s="6"/>
      <c r="AT55" s="19"/>
      <c r="AU55" s="37"/>
    </row>
    <row r="56" spans="1:49" ht="15" customHeight="1">
      <c r="A56" s="1">
        <v>1</v>
      </c>
      <c r="B56" s="86">
        <f>รายชื่อนักเรียน!B50</f>
        <v>0</v>
      </c>
      <c r="C56" s="97" t="str">
        <f>รายชื่อนักเรียน!C50&amp;รายชื่อนักเรียน!D50</f>
        <v/>
      </c>
      <c r="D56" s="98">
        <f>รายชื่อนักเรียน!E50</f>
        <v>0</v>
      </c>
      <c r="E56" s="149"/>
      <c r="F56" s="149"/>
      <c r="G56" s="150"/>
      <c r="H56" s="150"/>
      <c r="I56" s="150"/>
      <c r="J56" s="150"/>
      <c r="K56" s="149"/>
      <c r="L56" s="149"/>
      <c r="M56" s="150"/>
      <c r="N56" s="150"/>
      <c r="O56" s="150"/>
      <c r="P56" s="3">
        <f>SUM(E56:O56)</f>
        <v>0</v>
      </c>
      <c r="Q56" s="152"/>
      <c r="R56" s="3">
        <f>SUM(P56:Q56)</f>
        <v>0</v>
      </c>
      <c r="S56" s="12" t="str">
        <f>IF(Q56="มส","มส",IF(Q56="ร","ร",IF(R56&gt;100,"fail",IF(R56&gt;=80,4,IF(R56&gt;=75,3.5,IF(R56&gt;=70,3,IF(R56&gt;=65,2.5,IF(R56&gt;=60,2,IF(R56&gt;=55,1.5,IF(R56&gt;=50,1,IF(R56&gt;=1,"0"," ")))))))))))</f>
        <v xml:space="preserve"> </v>
      </c>
      <c r="T56" s="4">
        <f t="shared" ref="T56:T100" si="14">A56</f>
        <v>1</v>
      </c>
      <c r="U56" s="153"/>
      <c r="V56" s="1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49" t="str">
        <f>IF(S56=" "," ",IF(S56&lt;&gt;" ",AT56,))</f>
        <v xml:space="preserve"> </v>
      </c>
      <c r="AR56" s="47" t="str">
        <f>IF(AQ56=" "," ",IF(S56&lt;&gt;" ",AU56,))</f>
        <v xml:space="preserve"> </v>
      </c>
      <c r="AS56" s="6">
        <f>SUM(W56:AP56)</f>
        <v>0</v>
      </c>
      <c r="AT56" s="19">
        <f>SUM($AQ$6-AS56)</f>
        <v>20</v>
      </c>
      <c r="AU56" s="37" t="e">
        <f>AQ56*100/$AQ$6</f>
        <v>#VALUE!</v>
      </c>
    </row>
    <row r="57" spans="1:49" ht="15" customHeight="1">
      <c r="A57" s="1">
        <v>2</v>
      </c>
      <c r="B57" s="86">
        <f>รายชื่อนักเรียน!B51</f>
        <v>0</v>
      </c>
      <c r="C57" s="97" t="str">
        <f>รายชื่อนักเรียน!C51&amp;รายชื่อนักเรียน!D51</f>
        <v/>
      </c>
      <c r="D57" s="98">
        <f>รายชื่อนักเรียน!E51</f>
        <v>0</v>
      </c>
      <c r="E57" s="149"/>
      <c r="F57" s="149"/>
      <c r="G57" s="150"/>
      <c r="H57" s="150"/>
      <c r="I57" s="150"/>
      <c r="J57" s="150"/>
      <c r="K57" s="149"/>
      <c r="L57" s="149"/>
      <c r="M57" s="150"/>
      <c r="N57" s="150"/>
      <c r="O57" s="150"/>
      <c r="P57" s="3">
        <f t="shared" ref="P57:P96" si="15">SUM(E57:O57)</f>
        <v>0</v>
      </c>
      <c r="Q57" s="152"/>
      <c r="R57" s="3">
        <f t="shared" ref="R57:R90" si="16">SUM(P57:Q57)</f>
        <v>0</v>
      </c>
      <c r="S57" s="12" t="str">
        <f>IF(Q57="มส","มส",IF(Q57="ร","ร",IF(R57&gt;100,"fail",IF(R57&gt;=80,4,IF(R57&gt;=75,3.5,IF(R57&gt;=70,3,IF(R57&gt;=65,2.5,IF(R57&gt;=60,2,IF(R57&gt;=55,1.5,IF(R57&gt;=50,1,IF(R57&gt;=1,"0"," ")))))))))))</f>
        <v xml:space="preserve"> </v>
      </c>
      <c r="T57" s="4">
        <f t="shared" si="14"/>
        <v>2</v>
      </c>
      <c r="U57" s="153"/>
      <c r="V57" s="1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49" t="str">
        <f t="shared" ref="AQ57:AQ100" si="17">IF(S57=" "," ",IF(S57&lt;&gt;" ",AT57,))</f>
        <v xml:space="preserve"> </v>
      </c>
      <c r="AR57" s="47" t="str">
        <f t="shared" ref="AR57:AR100" si="18">IF(AQ57=" "," ",IF(S57&lt;&gt;" ",AU57,))</f>
        <v xml:space="preserve"> </v>
      </c>
      <c r="AS57" s="6">
        <f t="shared" ref="AS57:AS100" si="19">SUM(W57:AP57)</f>
        <v>0</v>
      </c>
      <c r="AT57" s="19">
        <f t="shared" ref="AT57:AT100" si="20">SUM($AQ$6-AS57)</f>
        <v>20</v>
      </c>
      <c r="AU57" s="37" t="e">
        <f t="shared" ref="AU57:AU100" si="21">AQ57*100/$AQ$6</f>
        <v>#VALUE!</v>
      </c>
      <c r="AV57" s="17" t="s">
        <v>22</v>
      </c>
      <c r="AW57" s="214">
        <f>COUNTIF($S$56:$S$100,"ร")</f>
        <v>0</v>
      </c>
    </row>
    <row r="58" spans="1:49" ht="15" customHeight="1">
      <c r="A58" s="1">
        <v>3</v>
      </c>
      <c r="B58" s="86">
        <f>รายชื่อนักเรียน!B52</f>
        <v>0</v>
      </c>
      <c r="C58" s="97" t="str">
        <f>รายชื่อนักเรียน!C52&amp;รายชื่อนักเรียน!D52</f>
        <v/>
      </c>
      <c r="D58" s="98">
        <f>รายชื่อนักเรียน!E52</f>
        <v>0</v>
      </c>
      <c r="E58" s="149"/>
      <c r="F58" s="149"/>
      <c r="G58" s="150"/>
      <c r="H58" s="150"/>
      <c r="I58" s="150"/>
      <c r="J58" s="150"/>
      <c r="K58" s="149"/>
      <c r="L58" s="149"/>
      <c r="M58" s="150"/>
      <c r="N58" s="150"/>
      <c r="O58" s="150"/>
      <c r="P58" s="3">
        <f t="shared" si="15"/>
        <v>0</v>
      </c>
      <c r="Q58" s="152"/>
      <c r="R58" s="3">
        <f t="shared" si="16"/>
        <v>0</v>
      </c>
      <c r="S58" s="12" t="str">
        <f t="shared" ref="S58:S96" si="22">IF(Q58="มส","มส",IF(Q58="ร","ร",IF(R58&gt;100,"fail",IF(R58&gt;=80,4,IF(R58&gt;=75,3.5,IF(R58&gt;=70,3,IF(R58&gt;=65,2.5,IF(R58&gt;=60,2,IF(R58&gt;=55,1.5,IF(R58&gt;=50,1,IF(R58&gt;=1,"0"," ")))))))))))</f>
        <v xml:space="preserve"> </v>
      </c>
      <c r="T58" s="4">
        <f t="shared" si="14"/>
        <v>3</v>
      </c>
      <c r="U58" s="153"/>
      <c r="V58" s="1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49" t="str">
        <f t="shared" si="17"/>
        <v xml:space="preserve"> </v>
      </c>
      <c r="AR58" s="47" t="str">
        <f t="shared" si="18"/>
        <v xml:space="preserve"> </v>
      </c>
      <c r="AS58" s="6">
        <f t="shared" si="19"/>
        <v>0</v>
      </c>
      <c r="AT58" s="19">
        <f t="shared" si="20"/>
        <v>20</v>
      </c>
      <c r="AU58" s="37" t="e">
        <f t="shared" si="21"/>
        <v>#VALUE!</v>
      </c>
      <c r="AV58" s="2" t="s">
        <v>57</v>
      </c>
      <c r="AW58" s="214">
        <f>COUNTIF($S$56:$S$100,"มส")</f>
        <v>0</v>
      </c>
    </row>
    <row r="59" spans="1:49" ht="15" customHeight="1">
      <c r="A59" s="1">
        <v>4</v>
      </c>
      <c r="B59" s="86">
        <f>รายชื่อนักเรียน!B53</f>
        <v>0</v>
      </c>
      <c r="C59" s="97" t="str">
        <f>รายชื่อนักเรียน!C53&amp;รายชื่อนักเรียน!D53</f>
        <v/>
      </c>
      <c r="D59" s="98">
        <f>รายชื่อนักเรียน!E53</f>
        <v>0</v>
      </c>
      <c r="E59" s="149"/>
      <c r="F59" s="149"/>
      <c r="G59" s="150"/>
      <c r="H59" s="150"/>
      <c r="I59" s="150"/>
      <c r="J59" s="150"/>
      <c r="K59" s="149"/>
      <c r="L59" s="149"/>
      <c r="M59" s="150"/>
      <c r="N59" s="150"/>
      <c r="O59" s="150"/>
      <c r="P59" s="3">
        <f t="shared" si="15"/>
        <v>0</v>
      </c>
      <c r="Q59" s="152"/>
      <c r="R59" s="3">
        <f t="shared" si="16"/>
        <v>0</v>
      </c>
      <c r="S59" s="12" t="str">
        <f t="shared" si="22"/>
        <v xml:space="preserve"> </v>
      </c>
      <c r="T59" s="4">
        <f t="shared" si="14"/>
        <v>4</v>
      </c>
      <c r="U59" s="153"/>
      <c r="V59" s="1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49" t="str">
        <f t="shared" si="17"/>
        <v xml:space="preserve"> </v>
      </c>
      <c r="AR59" s="47" t="str">
        <f t="shared" si="18"/>
        <v xml:space="preserve"> </v>
      </c>
      <c r="AS59" s="6">
        <f t="shared" si="19"/>
        <v>0</v>
      </c>
      <c r="AT59" s="19">
        <f t="shared" si="20"/>
        <v>20</v>
      </c>
      <c r="AU59" s="37" t="e">
        <f t="shared" si="21"/>
        <v>#VALUE!</v>
      </c>
      <c r="AV59" s="18" t="s">
        <v>49</v>
      </c>
      <c r="AW59" s="214">
        <f>COUNTIF($S$56:$S$100,0)</f>
        <v>0</v>
      </c>
    </row>
    <row r="60" spans="1:49" ht="15" customHeight="1">
      <c r="A60" s="1">
        <v>5</v>
      </c>
      <c r="B60" s="86">
        <f>รายชื่อนักเรียน!B54</f>
        <v>0</v>
      </c>
      <c r="C60" s="97" t="str">
        <f>รายชื่อนักเรียน!C54&amp;รายชื่อนักเรียน!D54</f>
        <v/>
      </c>
      <c r="D60" s="98">
        <f>รายชื่อนักเรียน!E54</f>
        <v>0</v>
      </c>
      <c r="E60" s="149"/>
      <c r="F60" s="149"/>
      <c r="G60" s="150"/>
      <c r="H60" s="150"/>
      <c r="I60" s="150"/>
      <c r="J60" s="150"/>
      <c r="K60" s="149"/>
      <c r="L60" s="149"/>
      <c r="M60" s="150"/>
      <c r="N60" s="150"/>
      <c r="O60" s="150"/>
      <c r="P60" s="3">
        <f t="shared" si="15"/>
        <v>0</v>
      </c>
      <c r="Q60" s="152"/>
      <c r="R60" s="3">
        <f t="shared" si="16"/>
        <v>0</v>
      </c>
      <c r="S60" s="12" t="str">
        <f t="shared" si="22"/>
        <v xml:space="preserve"> </v>
      </c>
      <c r="T60" s="4">
        <f t="shared" si="14"/>
        <v>5</v>
      </c>
      <c r="U60" s="153"/>
      <c r="V60" s="1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49" t="str">
        <f t="shared" si="17"/>
        <v xml:space="preserve"> </v>
      </c>
      <c r="AR60" s="47" t="str">
        <f t="shared" si="18"/>
        <v xml:space="preserve"> </v>
      </c>
      <c r="AS60" s="6">
        <f t="shared" si="19"/>
        <v>0</v>
      </c>
      <c r="AT60" s="19">
        <f t="shared" si="20"/>
        <v>20</v>
      </c>
      <c r="AU60" s="37" t="e">
        <f t="shared" si="21"/>
        <v>#VALUE!</v>
      </c>
      <c r="AV60" s="214" t="s">
        <v>50</v>
      </c>
      <c r="AW60" s="214">
        <f>COUNTIF($S$56:$S$100,1)</f>
        <v>0</v>
      </c>
    </row>
    <row r="61" spans="1:49" ht="15" customHeight="1">
      <c r="A61" s="1">
        <v>6</v>
      </c>
      <c r="B61" s="86">
        <f>รายชื่อนักเรียน!B55</f>
        <v>0</v>
      </c>
      <c r="C61" s="97" t="str">
        <f>รายชื่อนักเรียน!C55&amp;รายชื่อนักเรียน!D55</f>
        <v/>
      </c>
      <c r="D61" s="98">
        <f>รายชื่อนักเรียน!E55</f>
        <v>0</v>
      </c>
      <c r="E61" s="149"/>
      <c r="F61" s="149"/>
      <c r="G61" s="150"/>
      <c r="H61" s="150"/>
      <c r="I61" s="150"/>
      <c r="J61" s="150"/>
      <c r="K61" s="149"/>
      <c r="L61" s="149"/>
      <c r="M61" s="150"/>
      <c r="N61" s="150"/>
      <c r="O61" s="150"/>
      <c r="P61" s="3">
        <f t="shared" si="15"/>
        <v>0</v>
      </c>
      <c r="Q61" s="152"/>
      <c r="R61" s="3">
        <f t="shared" si="16"/>
        <v>0</v>
      </c>
      <c r="S61" s="12" t="str">
        <f t="shared" si="22"/>
        <v xml:space="preserve"> </v>
      </c>
      <c r="T61" s="4">
        <f t="shared" si="14"/>
        <v>6</v>
      </c>
      <c r="U61" s="153"/>
      <c r="V61" s="1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49" t="str">
        <f t="shared" si="17"/>
        <v xml:space="preserve"> </v>
      </c>
      <c r="AR61" s="47" t="str">
        <f t="shared" si="18"/>
        <v xml:space="preserve"> </v>
      </c>
      <c r="AS61" s="6">
        <f t="shared" si="19"/>
        <v>0</v>
      </c>
      <c r="AT61" s="19">
        <f t="shared" si="20"/>
        <v>20</v>
      </c>
      <c r="AU61" s="37" t="e">
        <f t="shared" si="21"/>
        <v>#VALUE!</v>
      </c>
      <c r="AV61" s="214" t="s">
        <v>54</v>
      </c>
      <c r="AW61" s="214">
        <f>COUNTIF($S$56:$S$100,1.5)</f>
        <v>0</v>
      </c>
    </row>
    <row r="62" spans="1:49" ht="15" customHeight="1">
      <c r="A62" s="1">
        <v>7</v>
      </c>
      <c r="B62" s="86">
        <f>รายชื่อนักเรียน!B56</f>
        <v>0</v>
      </c>
      <c r="C62" s="97" t="str">
        <f>รายชื่อนักเรียน!C56&amp;รายชื่อนักเรียน!D56</f>
        <v/>
      </c>
      <c r="D62" s="98">
        <f>รายชื่อนักเรียน!E56</f>
        <v>0</v>
      </c>
      <c r="E62" s="149"/>
      <c r="F62" s="149"/>
      <c r="G62" s="150"/>
      <c r="H62" s="150"/>
      <c r="I62" s="150"/>
      <c r="J62" s="150"/>
      <c r="K62" s="149"/>
      <c r="L62" s="149"/>
      <c r="M62" s="150"/>
      <c r="N62" s="150"/>
      <c r="O62" s="150"/>
      <c r="P62" s="3">
        <f t="shared" si="15"/>
        <v>0</v>
      </c>
      <c r="Q62" s="152"/>
      <c r="R62" s="3">
        <f t="shared" si="16"/>
        <v>0</v>
      </c>
      <c r="S62" s="12" t="str">
        <f t="shared" si="22"/>
        <v xml:space="preserve"> </v>
      </c>
      <c r="T62" s="4">
        <f t="shared" si="14"/>
        <v>7</v>
      </c>
      <c r="U62" s="153"/>
      <c r="V62" s="1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49" t="str">
        <f t="shared" si="17"/>
        <v xml:space="preserve"> </v>
      </c>
      <c r="AR62" s="47" t="str">
        <f t="shared" si="18"/>
        <v xml:space="preserve"> </v>
      </c>
      <c r="AS62" s="6">
        <f t="shared" si="19"/>
        <v>0</v>
      </c>
      <c r="AT62" s="19">
        <f t="shared" si="20"/>
        <v>20</v>
      </c>
      <c r="AU62" s="37" t="e">
        <f t="shared" si="21"/>
        <v>#VALUE!</v>
      </c>
      <c r="AV62" s="214" t="s">
        <v>51</v>
      </c>
      <c r="AW62" s="214">
        <f>COUNTIF($S$56:$S$100,2)</f>
        <v>0</v>
      </c>
    </row>
    <row r="63" spans="1:49" ht="15" customHeight="1">
      <c r="A63" s="1">
        <v>8</v>
      </c>
      <c r="B63" s="86">
        <f>รายชื่อนักเรียน!B57</f>
        <v>0</v>
      </c>
      <c r="C63" s="97" t="str">
        <f>รายชื่อนักเรียน!C57&amp;รายชื่อนักเรียน!D57</f>
        <v/>
      </c>
      <c r="D63" s="98">
        <f>รายชื่อนักเรียน!E57</f>
        <v>0</v>
      </c>
      <c r="E63" s="149"/>
      <c r="F63" s="149"/>
      <c r="G63" s="150"/>
      <c r="H63" s="150"/>
      <c r="I63" s="150"/>
      <c r="J63" s="150"/>
      <c r="K63" s="149"/>
      <c r="L63" s="149"/>
      <c r="M63" s="150"/>
      <c r="N63" s="150"/>
      <c r="O63" s="150"/>
      <c r="P63" s="3">
        <f t="shared" si="15"/>
        <v>0</v>
      </c>
      <c r="Q63" s="152"/>
      <c r="R63" s="3">
        <f t="shared" si="16"/>
        <v>0</v>
      </c>
      <c r="S63" s="12" t="str">
        <f t="shared" si="22"/>
        <v xml:space="preserve"> </v>
      </c>
      <c r="T63" s="4">
        <f t="shared" si="14"/>
        <v>8</v>
      </c>
      <c r="U63" s="153"/>
      <c r="V63" s="1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49" t="str">
        <f t="shared" si="17"/>
        <v xml:space="preserve"> </v>
      </c>
      <c r="AR63" s="47" t="str">
        <f t="shared" si="18"/>
        <v xml:space="preserve"> </v>
      </c>
      <c r="AS63" s="6">
        <f t="shared" si="19"/>
        <v>0</v>
      </c>
      <c r="AT63" s="19">
        <f t="shared" si="20"/>
        <v>20</v>
      </c>
      <c r="AU63" s="37" t="e">
        <f t="shared" si="21"/>
        <v>#VALUE!</v>
      </c>
      <c r="AV63" s="214" t="s">
        <v>55</v>
      </c>
      <c r="AW63" s="214">
        <f>COUNTIF($S$56:$S$100,2.5)</f>
        <v>0</v>
      </c>
    </row>
    <row r="64" spans="1:49" ht="15" customHeight="1">
      <c r="A64" s="1">
        <v>9</v>
      </c>
      <c r="B64" s="86">
        <f>รายชื่อนักเรียน!B58</f>
        <v>0</v>
      </c>
      <c r="C64" s="97" t="str">
        <f>รายชื่อนักเรียน!C58&amp;รายชื่อนักเรียน!D58</f>
        <v/>
      </c>
      <c r="D64" s="98">
        <f>รายชื่อนักเรียน!E58</f>
        <v>0</v>
      </c>
      <c r="E64" s="149"/>
      <c r="F64" s="149"/>
      <c r="G64" s="150"/>
      <c r="H64" s="150"/>
      <c r="I64" s="150"/>
      <c r="J64" s="150"/>
      <c r="K64" s="149"/>
      <c r="L64" s="149"/>
      <c r="M64" s="150"/>
      <c r="N64" s="150"/>
      <c r="O64" s="150"/>
      <c r="P64" s="3">
        <f t="shared" si="15"/>
        <v>0</v>
      </c>
      <c r="Q64" s="152"/>
      <c r="R64" s="3">
        <f t="shared" si="16"/>
        <v>0</v>
      </c>
      <c r="S64" s="12" t="str">
        <f t="shared" si="22"/>
        <v xml:space="preserve"> </v>
      </c>
      <c r="T64" s="4">
        <f t="shared" si="14"/>
        <v>9</v>
      </c>
      <c r="U64" s="153"/>
      <c r="V64" s="1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49" t="str">
        <f t="shared" si="17"/>
        <v xml:space="preserve"> </v>
      </c>
      <c r="AR64" s="47" t="str">
        <f t="shared" si="18"/>
        <v xml:space="preserve"> </v>
      </c>
      <c r="AS64" s="6">
        <f t="shared" si="19"/>
        <v>0</v>
      </c>
      <c r="AT64" s="19">
        <f t="shared" si="20"/>
        <v>20</v>
      </c>
      <c r="AU64" s="37" t="e">
        <f t="shared" si="21"/>
        <v>#VALUE!</v>
      </c>
      <c r="AV64" s="214" t="s">
        <v>52</v>
      </c>
      <c r="AW64" s="214">
        <f>COUNTIF($S$56:$S$100,3)</f>
        <v>0</v>
      </c>
    </row>
    <row r="65" spans="1:50" ht="15" customHeight="1">
      <c r="A65" s="1">
        <v>10</v>
      </c>
      <c r="B65" s="86">
        <f>รายชื่อนักเรียน!B59</f>
        <v>0</v>
      </c>
      <c r="C65" s="97" t="str">
        <f>รายชื่อนักเรียน!C59&amp;รายชื่อนักเรียน!D59</f>
        <v/>
      </c>
      <c r="D65" s="98">
        <f>รายชื่อนักเรียน!E59</f>
        <v>0</v>
      </c>
      <c r="E65" s="149"/>
      <c r="F65" s="149"/>
      <c r="G65" s="150"/>
      <c r="H65" s="150"/>
      <c r="I65" s="150"/>
      <c r="J65" s="150"/>
      <c r="K65" s="149"/>
      <c r="L65" s="149"/>
      <c r="M65" s="150"/>
      <c r="N65" s="150"/>
      <c r="O65" s="150"/>
      <c r="P65" s="3">
        <f t="shared" si="15"/>
        <v>0</v>
      </c>
      <c r="Q65" s="152"/>
      <c r="R65" s="3">
        <f t="shared" si="16"/>
        <v>0</v>
      </c>
      <c r="S65" s="12" t="str">
        <f t="shared" si="22"/>
        <v xml:space="preserve"> </v>
      </c>
      <c r="T65" s="4">
        <f t="shared" si="14"/>
        <v>10</v>
      </c>
      <c r="U65" s="153"/>
      <c r="V65" s="1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49" t="str">
        <f t="shared" si="17"/>
        <v xml:space="preserve"> </v>
      </c>
      <c r="AR65" s="47" t="str">
        <f t="shared" si="18"/>
        <v xml:space="preserve"> </v>
      </c>
      <c r="AS65" s="6">
        <f t="shared" si="19"/>
        <v>0</v>
      </c>
      <c r="AT65" s="19">
        <f t="shared" si="20"/>
        <v>20</v>
      </c>
      <c r="AU65" s="37" t="e">
        <f t="shared" si="21"/>
        <v>#VALUE!</v>
      </c>
      <c r="AV65" s="214" t="s">
        <v>56</v>
      </c>
      <c r="AW65" s="214">
        <f>COUNTIF($S$56:$S$100,3.5)</f>
        <v>0</v>
      </c>
    </row>
    <row r="66" spans="1:50" ht="15" customHeight="1">
      <c r="A66" s="1">
        <v>11</v>
      </c>
      <c r="B66" s="86">
        <f>รายชื่อนักเรียน!B60</f>
        <v>0</v>
      </c>
      <c r="C66" s="97" t="str">
        <f>รายชื่อนักเรียน!C60&amp;รายชื่อนักเรียน!D60</f>
        <v/>
      </c>
      <c r="D66" s="98">
        <f>รายชื่อนักเรียน!E60</f>
        <v>0</v>
      </c>
      <c r="E66" s="149"/>
      <c r="F66" s="149"/>
      <c r="G66" s="150"/>
      <c r="H66" s="150"/>
      <c r="I66" s="150"/>
      <c r="J66" s="150"/>
      <c r="K66" s="149"/>
      <c r="L66" s="149"/>
      <c r="M66" s="150"/>
      <c r="N66" s="150"/>
      <c r="O66" s="150"/>
      <c r="P66" s="3">
        <f t="shared" si="15"/>
        <v>0</v>
      </c>
      <c r="Q66" s="152"/>
      <c r="R66" s="3">
        <f t="shared" si="16"/>
        <v>0</v>
      </c>
      <c r="S66" s="12" t="str">
        <f t="shared" si="22"/>
        <v xml:space="preserve"> </v>
      </c>
      <c r="T66" s="4">
        <f t="shared" si="14"/>
        <v>11</v>
      </c>
      <c r="U66" s="153"/>
      <c r="V66" s="1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49" t="str">
        <f t="shared" si="17"/>
        <v xml:space="preserve"> </v>
      </c>
      <c r="AR66" s="47" t="str">
        <f t="shared" si="18"/>
        <v xml:space="preserve"> </v>
      </c>
      <c r="AS66" s="6">
        <f t="shared" si="19"/>
        <v>0</v>
      </c>
      <c r="AT66" s="19">
        <f t="shared" si="20"/>
        <v>20</v>
      </c>
      <c r="AU66" s="37" t="e">
        <f t="shared" si="21"/>
        <v>#VALUE!</v>
      </c>
      <c r="AV66" s="214" t="s">
        <v>53</v>
      </c>
      <c r="AW66" s="214">
        <f>COUNTIF($S$56:$S$100,4)</f>
        <v>0</v>
      </c>
    </row>
    <row r="67" spans="1:50" ht="15" customHeight="1" thickBot="1">
      <c r="A67" s="1">
        <v>12</v>
      </c>
      <c r="B67" s="86">
        <f>รายชื่อนักเรียน!B61</f>
        <v>0</v>
      </c>
      <c r="C67" s="97" t="str">
        <f>รายชื่อนักเรียน!C61&amp;รายชื่อนักเรียน!D61</f>
        <v/>
      </c>
      <c r="D67" s="98">
        <f>รายชื่อนักเรียน!E61</f>
        <v>0</v>
      </c>
      <c r="E67" s="149"/>
      <c r="F67" s="149"/>
      <c r="G67" s="150"/>
      <c r="H67" s="150"/>
      <c r="I67" s="150"/>
      <c r="J67" s="150"/>
      <c r="K67" s="149"/>
      <c r="L67" s="149"/>
      <c r="M67" s="150"/>
      <c r="N67" s="150"/>
      <c r="O67" s="150"/>
      <c r="P67" s="3">
        <f t="shared" si="15"/>
        <v>0</v>
      </c>
      <c r="Q67" s="152"/>
      <c r="R67" s="3">
        <f t="shared" si="16"/>
        <v>0</v>
      </c>
      <c r="S67" s="12" t="str">
        <f t="shared" si="22"/>
        <v xml:space="preserve"> </v>
      </c>
      <c r="T67" s="4">
        <f t="shared" si="14"/>
        <v>12</v>
      </c>
      <c r="U67" s="153"/>
      <c r="V67" s="1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49" t="str">
        <f t="shared" si="17"/>
        <v xml:space="preserve"> </v>
      </c>
      <c r="AR67" s="47" t="str">
        <f t="shared" si="18"/>
        <v xml:space="preserve"> </v>
      </c>
      <c r="AS67" s="6">
        <f t="shared" si="19"/>
        <v>0</v>
      </c>
      <c r="AT67" s="19">
        <f t="shared" si="20"/>
        <v>20</v>
      </c>
      <c r="AU67" s="37" t="e">
        <f t="shared" si="21"/>
        <v>#VALUE!</v>
      </c>
      <c r="AV67" s="5" t="s">
        <v>58</v>
      </c>
      <c r="AW67" s="1">
        <f>SUM(AW57:AW66)</f>
        <v>0</v>
      </c>
    </row>
    <row r="68" spans="1:50" ht="15" customHeight="1">
      <c r="A68" s="1">
        <v>13</v>
      </c>
      <c r="B68" s="86">
        <f>รายชื่อนักเรียน!B62</f>
        <v>0</v>
      </c>
      <c r="C68" s="97" t="str">
        <f>รายชื่อนักเรียน!C62&amp;รายชื่อนักเรียน!D62</f>
        <v/>
      </c>
      <c r="D68" s="98">
        <f>รายชื่อนักเรียน!E62</f>
        <v>0</v>
      </c>
      <c r="E68" s="149"/>
      <c r="F68" s="149"/>
      <c r="G68" s="150"/>
      <c r="H68" s="150"/>
      <c r="I68" s="150"/>
      <c r="J68" s="150"/>
      <c r="K68" s="149"/>
      <c r="L68" s="149"/>
      <c r="M68" s="150"/>
      <c r="N68" s="150"/>
      <c r="O68" s="150"/>
      <c r="P68" s="3">
        <f t="shared" si="15"/>
        <v>0</v>
      </c>
      <c r="Q68" s="152"/>
      <c r="R68" s="3">
        <f t="shared" si="16"/>
        <v>0</v>
      </c>
      <c r="S68" s="12" t="str">
        <f t="shared" si="22"/>
        <v xml:space="preserve"> </v>
      </c>
      <c r="T68" s="4">
        <f t="shared" si="14"/>
        <v>13</v>
      </c>
      <c r="U68" s="153"/>
      <c r="V68" s="1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49" t="str">
        <f t="shared" si="17"/>
        <v xml:space="preserve"> </v>
      </c>
      <c r="AR68" s="47" t="str">
        <f t="shared" si="18"/>
        <v xml:space="preserve"> </v>
      </c>
      <c r="AS68" s="6">
        <f t="shared" si="19"/>
        <v>0</v>
      </c>
      <c r="AT68" s="19">
        <f t="shared" si="20"/>
        <v>20</v>
      </c>
      <c r="AU68" s="37" t="e">
        <f t="shared" si="21"/>
        <v>#VALUE!</v>
      </c>
      <c r="AV68" s="10"/>
      <c r="AW68" s="10"/>
    </row>
    <row r="69" spans="1:50" ht="15" customHeight="1">
      <c r="A69" s="1">
        <v>14</v>
      </c>
      <c r="B69" s="86">
        <f>รายชื่อนักเรียน!B63</f>
        <v>0</v>
      </c>
      <c r="C69" s="97" t="str">
        <f>รายชื่อนักเรียน!C63&amp;รายชื่อนักเรียน!D63</f>
        <v/>
      </c>
      <c r="D69" s="98">
        <f>รายชื่อนักเรียน!E63</f>
        <v>0</v>
      </c>
      <c r="E69" s="149"/>
      <c r="F69" s="149"/>
      <c r="G69" s="150"/>
      <c r="H69" s="150"/>
      <c r="I69" s="150"/>
      <c r="J69" s="150"/>
      <c r="K69" s="149"/>
      <c r="L69" s="149"/>
      <c r="M69" s="150"/>
      <c r="N69" s="150"/>
      <c r="O69" s="150"/>
      <c r="P69" s="3">
        <f t="shared" si="15"/>
        <v>0</v>
      </c>
      <c r="Q69" s="152"/>
      <c r="R69" s="3">
        <f t="shared" si="16"/>
        <v>0</v>
      </c>
      <c r="S69" s="12" t="str">
        <f t="shared" si="22"/>
        <v xml:space="preserve"> </v>
      </c>
      <c r="T69" s="4">
        <f t="shared" si="14"/>
        <v>14</v>
      </c>
      <c r="U69" s="153"/>
      <c r="V69" s="1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49" t="str">
        <f t="shared" si="17"/>
        <v xml:space="preserve"> </v>
      </c>
      <c r="AR69" s="47" t="str">
        <f t="shared" si="18"/>
        <v xml:space="preserve"> </v>
      </c>
      <c r="AS69" s="6">
        <f t="shared" si="19"/>
        <v>0</v>
      </c>
      <c r="AT69" s="19">
        <f t="shared" si="20"/>
        <v>20</v>
      </c>
      <c r="AU69" s="37" t="e">
        <f t="shared" si="21"/>
        <v>#VALUE!</v>
      </c>
      <c r="AV69" s="6"/>
      <c r="AW69" s="7" t="s">
        <v>61</v>
      </c>
    </row>
    <row r="70" spans="1:50" ht="15" customHeight="1">
      <c r="A70" s="1">
        <v>15</v>
      </c>
      <c r="B70" s="86">
        <f>รายชื่อนักเรียน!B64</f>
        <v>0</v>
      </c>
      <c r="C70" s="97" t="str">
        <f>รายชื่อนักเรียน!C64&amp;รายชื่อนักเรียน!D64</f>
        <v/>
      </c>
      <c r="D70" s="98">
        <f>รายชื่อนักเรียน!E64</f>
        <v>0</v>
      </c>
      <c r="E70" s="149"/>
      <c r="F70" s="149"/>
      <c r="G70" s="150"/>
      <c r="H70" s="150"/>
      <c r="I70" s="150"/>
      <c r="J70" s="150"/>
      <c r="K70" s="149"/>
      <c r="L70" s="149"/>
      <c r="M70" s="150"/>
      <c r="N70" s="150"/>
      <c r="O70" s="150"/>
      <c r="P70" s="3">
        <f t="shared" si="15"/>
        <v>0</v>
      </c>
      <c r="Q70" s="152"/>
      <c r="R70" s="3">
        <f t="shared" si="16"/>
        <v>0</v>
      </c>
      <c r="S70" s="12" t="str">
        <f t="shared" si="22"/>
        <v xml:space="preserve"> </v>
      </c>
      <c r="T70" s="4">
        <f t="shared" si="14"/>
        <v>15</v>
      </c>
      <c r="U70" s="153"/>
      <c r="V70" s="1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49" t="str">
        <f t="shared" si="17"/>
        <v xml:space="preserve"> </v>
      </c>
      <c r="AR70" s="47" t="str">
        <f t="shared" si="18"/>
        <v xml:space="preserve"> </v>
      </c>
      <c r="AS70" s="6">
        <f t="shared" si="19"/>
        <v>0</v>
      </c>
      <c r="AT70" s="19">
        <f t="shared" si="20"/>
        <v>20</v>
      </c>
      <c r="AU70" s="37" t="e">
        <f t="shared" si="21"/>
        <v>#VALUE!</v>
      </c>
      <c r="AV70" s="8" t="s">
        <v>59</v>
      </c>
      <c r="AW70" s="9">
        <f>COUNTIF($V$56:$V$100,3)</f>
        <v>0</v>
      </c>
      <c r="AX70" s="19">
        <f>SUM(AW70:AW73)</f>
        <v>0</v>
      </c>
    </row>
    <row r="71" spans="1:50" ht="15" customHeight="1">
      <c r="A71" s="1">
        <v>16</v>
      </c>
      <c r="B71" s="86">
        <f>รายชื่อนักเรียน!B65</f>
        <v>0</v>
      </c>
      <c r="C71" s="97" t="str">
        <f>รายชื่อนักเรียน!C65&amp;รายชื่อนักเรียน!D65</f>
        <v/>
      </c>
      <c r="D71" s="98">
        <f>รายชื่อนักเรียน!E65</f>
        <v>0</v>
      </c>
      <c r="E71" s="149"/>
      <c r="F71" s="149"/>
      <c r="G71" s="150"/>
      <c r="H71" s="150"/>
      <c r="I71" s="150"/>
      <c r="J71" s="150"/>
      <c r="K71" s="149"/>
      <c r="L71" s="149"/>
      <c r="M71" s="150"/>
      <c r="N71" s="150"/>
      <c r="O71" s="150"/>
      <c r="P71" s="3">
        <f t="shared" si="15"/>
        <v>0</v>
      </c>
      <c r="Q71" s="152"/>
      <c r="R71" s="3">
        <f t="shared" si="16"/>
        <v>0</v>
      </c>
      <c r="S71" s="12" t="str">
        <f t="shared" si="22"/>
        <v xml:space="preserve"> </v>
      </c>
      <c r="T71" s="4">
        <f t="shared" si="14"/>
        <v>16</v>
      </c>
      <c r="U71" s="153"/>
      <c r="V71" s="1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49" t="str">
        <f t="shared" si="17"/>
        <v xml:space="preserve"> </v>
      </c>
      <c r="AR71" s="47" t="str">
        <f t="shared" si="18"/>
        <v xml:space="preserve"> </v>
      </c>
      <c r="AS71" s="6">
        <f t="shared" si="19"/>
        <v>0</v>
      </c>
      <c r="AT71" s="19">
        <f t="shared" si="20"/>
        <v>20</v>
      </c>
      <c r="AU71" s="37" t="e">
        <f t="shared" si="21"/>
        <v>#VALUE!</v>
      </c>
      <c r="AV71" s="8" t="s">
        <v>60</v>
      </c>
      <c r="AW71" s="9">
        <f>COUNTIF($V$56:$V$100,2)</f>
        <v>0</v>
      </c>
    </row>
    <row r="72" spans="1:50" ht="15" customHeight="1">
      <c r="A72" s="1">
        <v>17</v>
      </c>
      <c r="B72" s="86">
        <f>รายชื่อนักเรียน!B66</f>
        <v>0</v>
      </c>
      <c r="C72" s="97" t="str">
        <f>รายชื่อนักเรียน!C66&amp;รายชื่อนักเรียน!D66</f>
        <v/>
      </c>
      <c r="D72" s="98">
        <f>รายชื่อนักเรียน!E66</f>
        <v>0</v>
      </c>
      <c r="E72" s="149"/>
      <c r="F72" s="149"/>
      <c r="G72" s="150"/>
      <c r="H72" s="150"/>
      <c r="I72" s="150"/>
      <c r="J72" s="150"/>
      <c r="K72" s="149"/>
      <c r="L72" s="149"/>
      <c r="M72" s="150"/>
      <c r="N72" s="150"/>
      <c r="O72" s="150"/>
      <c r="P72" s="3">
        <f t="shared" si="15"/>
        <v>0</v>
      </c>
      <c r="Q72" s="152"/>
      <c r="R72" s="3">
        <f t="shared" si="16"/>
        <v>0</v>
      </c>
      <c r="S72" s="12" t="str">
        <f t="shared" si="22"/>
        <v xml:space="preserve"> </v>
      </c>
      <c r="T72" s="4">
        <f t="shared" si="14"/>
        <v>17</v>
      </c>
      <c r="U72" s="153"/>
      <c r="V72" s="1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49" t="str">
        <f t="shared" si="17"/>
        <v xml:space="preserve"> </v>
      </c>
      <c r="AR72" s="47" t="str">
        <f t="shared" si="18"/>
        <v xml:space="preserve"> </v>
      </c>
      <c r="AS72" s="6">
        <f t="shared" si="19"/>
        <v>0</v>
      </c>
      <c r="AT72" s="19">
        <f t="shared" si="20"/>
        <v>20</v>
      </c>
      <c r="AU72" s="37" t="e">
        <f t="shared" si="21"/>
        <v>#VALUE!</v>
      </c>
      <c r="AV72" s="8" t="s">
        <v>63</v>
      </c>
      <c r="AW72" s="9">
        <f>COUNTIF($V$56:$V$100,1)</f>
        <v>0</v>
      </c>
    </row>
    <row r="73" spans="1:50" ht="15" customHeight="1">
      <c r="A73" s="1">
        <v>18</v>
      </c>
      <c r="B73" s="86">
        <f>รายชื่อนักเรียน!B67</f>
        <v>0</v>
      </c>
      <c r="C73" s="97" t="str">
        <f>รายชื่อนักเรียน!C67&amp;รายชื่อนักเรียน!D67</f>
        <v/>
      </c>
      <c r="D73" s="98">
        <f>รายชื่อนักเรียน!E67</f>
        <v>0</v>
      </c>
      <c r="E73" s="149"/>
      <c r="F73" s="149"/>
      <c r="G73" s="150"/>
      <c r="H73" s="150"/>
      <c r="I73" s="150"/>
      <c r="J73" s="150"/>
      <c r="K73" s="149"/>
      <c r="L73" s="149"/>
      <c r="M73" s="150"/>
      <c r="N73" s="150"/>
      <c r="O73" s="150"/>
      <c r="P73" s="3">
        <f t="shared" si="15"/>
        <v>0</v>
      </c>
      <c r="Q73" s="152"/>
      <c r="R73" s="3">
        <f t="shared" si="16"/>
        <v>0</v>
      </c>
      <c r="S73" s="12" t="str">
        <f t="shared" si="22"/>
        <v xml:space="preserve"> </v>
      </c>
      <c r="T73" s="4">
        <f t="shared" si="14"/>
        <v>18</v>
      </c>
      <c r="U73" s="153"/>
      <c r="V73" s="1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49" t="str">
        <f t="shared" si="17"/>
        <v xml:space="preserve"> </v>
      </c>
      <c r="AR73" s="47" t="str">
        <f t="shared" si="18"/>
        <v xml:space="preserve"> </v>
      </c>
      <c r="AS73" s="6">
        <f t="shared" si="19"/>
        <v>0</v>
      </c>
      <c r="AT73" s="19">
        <f t="shared" si="20"/>
        <v>20</v>
      </c>
      <c r="AU73" s="37" t="e">
        <f t="shared" si="21"/>
        <v>#VALUE!</v>
      </c>
      <c r="AV73" s="8" t="s">
        <v>64</v>
      </c>
      <c r="AW73" s="9">
        <f>COUNTIF($V$56:$V$100,0)</f>
        <v>0</v>
      </c>
    </row>
    <row r="74" spans="1:50" ht="15" customHeight="1">
      <c r="A74" s="1">
        <v>19</v>
      </c>
      <c r="B74" s="86">
        <f>รายชื่อนักเรียน!B68</f>
        <v>0</v>
      </c>
      <c r="C74" s="97" t="str">
        <f>รายชื่อนักเรียน!C68&amp;รายชื่อนักเรียน!D68</f>
        <v/>
      </c>
      <c r="D74" s="98">
        <f>รายชื่อนักเรียน!E68</f>
        <v>0</v>
      </c>
      <c r="E74" s="149"/>
      <c r="F74" s="149"/>
      <c r="G74" s="150"/>
      <c r="H74" s="150"/>
      <c r="I74" s="150"/>
      <c r="J74" s="150"/>
      <c r="K74" s="149"/>
      <c r="L74" s="149"/>
      <c r="M74" s="150"/>
      <c r="N74" s="150"/>
      <c r="O74" s="150"/>
      <c r="P74" s="3">
        <f t="shared" si="15"/>
        <v>0</v>
      </c>
      <c r="Q74" s="152"/>
      <c r="R74" s="3">
        <f t="shared" si="16"/>
        <v>0</v>
      </c>
      <c r="S74" s="12" t="str">
        <f t="shared" si="22"/>
        <v xml:space="preserve"> </v>
      </c>
      <c r="T74" s="4">
        <f t="shared" si="14"/>
        <v>19</v>
      </c>
      <c r="U74" s="153"/>
      <c r="V74" s="1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49" t="str">
        <f t="shared" si="17"/>
        <v xml:space="preserve"> </v>
      </c>
      <c r="AR74" s="47" t="str">
        <f t="shared" si="18"/>
        <v xml:space="preserve"> </v>
      </c>
      <c r="AS74" s="6">
        <f t="shared" si="19"/>
        <v>0</v>
      </c>
      <c r="AT74" s="19">
        <f t="shared" si="20"/>
        <v>20</v>
      </c>
      <c r="AU74" s="37" t="e">
        <f t="shared" si="21"/>
        <v>#VALUE!</v>
      </c>
      <c r="AV74" s="6"/>
      <c r="AW74" s="7" t="s">
        <v>62</v>
      </c>
    </row>
    <row r="75" spans="1:50" ht="15" customHeight="1">
      <c r="A75" s="1">
        <v>20</v>
      </c>
      <c r="B75" s="86">
        <f>รายชื่อนักเรียน!B69</f>
        <v>0</v>
      </c>
      <c r="C75" s="97" t="str">
        <f>รายชื่อนักเรียน!C69&amp;รายชื่อนักเรียน!D69</f>
        <v/>
      </c>
      <c r="D75" s="98">
        <f>รายชื่อนักเรียน!E69</f>
        <v>0</v>
      </c>
      <c r="E75" s="149"/>
      <c r="F75" s="149"/>
      <c r="G75" s="150"/>
      <c r="H75" s="150"/>
      <c r="I75" s="150"/>
      <c r="J75" s="150"/>
      <c r="K75" s="149"/>
      <c r="L75" s="149"/>
      <c r="M75" s="150"/>
      <c r="N75" s="150"/>
      <c r="O75" s="150"/>
      <c r="P75" s="3">
        <f t="shared" si="15"/>
        <v>0</v>
      </c>
      <c r="Q75" s="152"/>
      <c r="R75" s="3">
        <f t="shared" si="16"/>
        <v>0</v>
      </c>
      <c r="S75" s="12" t="str">
        <f t="shared" si="22"/>
        <v xml:space="preserve"> </v>
      </c>
      <c r="T75" s="4">
        <f t="shared" si="14"/>
        <v>20</v>
      </c>
      <c r="U75" s="153"/>
      <c r="V75" s="1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49" t="str">
        <f t="shared" si="17"/>
        <v xml:space="preserve"> </v>
      </c>
      <c r="AR75" s="47" t="str">
        <f t="shared" si="18"/>
        <v xml:space="preserve"> </v>
      </c>
      <c r="AS75" s="6">
        <f t="shared" si="19"/>
        <v>0</v>
      </c>
      <c r="AT75" s="19">
        <f t="shared" si="20"/>
        <v>20</v>
      </c>
      <c r="AU75" s="37" t="e">
        <f t="shared" si="21"/>
        <v>#VALUE!</v>
      </c>
      <c r="AV75" s="8" t="s">
        <v>59</v>
      </c>
      <c r="AW75" s="9">
        <f>COUNTIF($U$56:$U$100,3)</f>
        <v>0</v>
      </c>
      <c r="AX75" s="19">
        <f>SUM(AW75:AW78)</f>
        <v>0</v>
      </c>
    </row>
    <row r="76" spans="1:50" ht="15" customHeight="1">
      <c r="A76" s="1">
        <v>21</v>
      </c>
      <c r="B76" s="86">
        <f>รายชื่อนักเรียน!B70</f>
        <v>0</v>
      </c>
      <c r="C76" s="97" t="str">
        <f>รายชื่อนักเรียน!C70&amp;รายชื่อนักเรียน!D70</f>
        <v/>
      </c>
      <c r="D76" s="98">
        <f>รายชื่อนักเรียน!E70</f>
        <v>0</v>
      </c>
      <c r="E76" s="149"/>
      <c r="F76" s="149"/>
      <c r="G76" s="150"/>
      <c r="H76" s="150"/>
      <c r="I76" s="150"/>
      <c r="J76" s="150"/>
      <c r="K76" s="149"/>
      <c r="L76" s="149"/>
      <c r="M76" s="150"/>
      <c r="N76" s="150"/>
      <c r="O76" s="150"/>
      <c r="P76" s="3">
        <f t="shared" si="15"/>
        <v>0</v>
      </c>
      <c r="Q76" s="152"/>
      <c r="R76" s="3">
        <f t="shared" si="16"/>
        <v>0</v>
      </c>
      <c r="S76" s="12" t="str">
        <f t="shared" si="22"/>
        <v xml:space="preserve"> </v>
      </c>
      <c r="T76" s="4">
        <f t="shared" si="14"/>
        <v>21</v>
      </c>
      <c r="U76" s="153"/>
      <c r="V76" s="1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49" t="str">
        <f t="shared" si="17"/>
        <v xml:space="preserve"> </v>
      </c>
      <c r="AR76" s="47" t="str">
        <f t="shared" si="18"/>
        <v xml:space="preserve"> </v>
      </c>
      <c r="AS76" s="6">
        <f t="shared" si="19"/>
        <v>0</v>
      </c>
      <c r="AT76" s="19">
        <f t="shared" si="20"/>
        <v>20</v>
      </c>
      <c r="AU76" s="37" t="e">
        <f t="shared" si="21"/>
        <v>#VALUE!</v>
      </c>
      <c r="AV76" s="8" t="s">
        <v>60</v>
      </c>
      <c r="AW76" s="9">
        <f>COUNTIF($U$56:$U$100,2)</f>
        <v>0</v>
      </c>
    </row>
    <row r="77" spans="1:50" ht="15" customHeight="1">
      <c r="A77" s="1">
        <v>22</v>
      </c>
      <c r="B77" s="86">
        <f>รายชื่อนักเรียน!B71</f>
        <v>0</v>
      </c>
      <c r="C77" s="97" t="str">
        <f>รายชื่อนักเรียน!C71&amp;รายชื่อนักเรียน!D71</f>
        <v/>
      </c>
      <c r="D77" s="98">
        <f>รายชื่อนักเรียน!E71</f>
        <v>0</v>
      </c>
      <c r="E77" s="149"/>
      <c r="F77" s="149"/>
      <c r="G77" s="150"/>
      <c r="H77" s="150"/>
      <c r="I77" s="150"/>
      <c r="J77" s="150"/>
      <c r="K77" s="149"/>
      <c r="L77" s="149"/>
      <c r="M77" s="150"/>
      <c r="N77" s="150"/>
      <c r="O77" s="150"/>
      <c r="P77" s="3">
        <f t="shared" si="15"/>
        <v>0</v>
      </c>
      <c r="Q77" s="152"/>
      <c r="R77" s="3">
        <f t="shared" si="16"/>
        <v>0</v>
      </c>
      <c r="S77" s="12" t="str">
        <f t="shared" si="22"/>
        <v xml:space="preserve"> </v>
      </c>
      <c r="T77" s="4">
        <f t="shared" si="14"/>
        <v>22</v>
      </c>
      <c r="U77" s="153"/>
      <c r="V77" s="1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49" t="str">
        <f t="shared" si="17"/>
        <v xml:space="preserve"> </v>
      </c>
      <c r="AR77" s="47" t="str">
        <f t="shared" si="18"/>
        <v xml:space="preserve"> </v>
      </c>
      <c r="AS77" s="6">
        <f t="shared" si="19"/>
        <v>0</v>
      </c>
      <c r="AT77" s="19">
        <f t="shared" si="20"/>
        <v>20</v>
      </c>
      <c r="AU77" s="37" t="e">
        <f t="shared" si="21"/>
        <v>#VALUE!</v>
      </c>
      <c r="AV77" s="8" t="s">
        <v>63</v>
      </c>
      <c r="AW77" s="9">
        <f>COUNTIF($U$56:$U$100,1)</f>
        <v>0</v>
      </c>
    </row>
    <row r="78" spans="1:50" ht="15" customHeight="1">
      <c r="A78" s="1">
        <v>23</v>
      </c>
      <c r="B78" s="86">
        <f>รายชื่อนักเรียน!B72</f>
        <v>0</v>
      </c>
      <c r="C78" s="97" t="str">
        <f>รายชื่อนักเรียน!C72&amp;รายชื่อนักเรียน!D72</f>
        <v/>
      </c>
      <c r="D78" s="98">
        <f>รายชื่อนักเรียน!E72</f>
        <v>0</v>
      </c>
      <c r="E78" s="149"/>
      <c r="F78" s="149"/>
      <c r="G78" s="150"/>
      <c r="H78" s="150"/>
      <c r="I78" s="150"/>
      <c r="J78" s="150"/>
      <c r="K78" s="149"/>
      <c r="L78" s="149"/>
      <c r="M78" s="150"/>
      <c r="N78" s="150"/>
      <c r="O78" s="150"/>
      <c r="P78" s="3">
        <f t="shared" si="15"/>
        <v>0</v>
      </c>
      <c r="Q78" s="152"/>
      <c r="R78" s="3">
        <f t="shared" si="16"/>
        <v>0</v>
      </c>
      <c r="S78" s="12" t="str">
        <f t="shared" si="22"/>
        <v xml:space="preserve"> </v>
      </c>
      <c r="T78" s="4">
        <f t="shared" si="14"/>
        <v>23</v>
      </c>
      <c r="U78" s="153"/>
      <c r="V78" s="1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49" t="str">
        <f t="shared" si="17"/>
        <v xml:space="preserve"> </v>
      </c>
      <c r="AR78" s="47" t="str">
        <f t="shared" si="18"/>
        <v xml:space="preserve"> </v>
      </c>
      <c r="AS78" s="6">
        <f t="shared" si="19"/>
        <v>0</v>
      </c>
      <c r="AT78" s="19">
        <f t="shared" si="20"/>
        <v>20</v>
      </c>
      <c r="AU78" s="37" t="e">
        <f t="shared" si="21"/>
        <v>#VALUE!</v>
      </c>
      <c r="AV78" s="8" t="s">
        <v>64</v>
      </c>
      <c r="AW78" s="9">
        <f>COUNTIF($U$56:$U$100,0)</f>
        <v>0</v>
      </c>
    </row>
    <row r="79" spans="1:50" ht="15" customHeight="1">
      <c r="A79" s="1">
        <v>24</v>
      </c>
      <c r="B79" s="86">
        <f>รายชื่อนักเรียน!B73</f>
        <v>0</v>
      </c>
      <c r="C79" s="97" t="str">
        <f>รายชื่อนักเรียน!C73&amp;รายชื่อนักเรียน!D73</f>
        <v/>
      </c>
      <c r="D79" s="98">
        <f>รายชื่อนักเรียน!E73</f>
        <v>0</v>
      </c>
      <c r="E79" s="149"/>
      <c r="F79" s="149"/>
      <c r="G79" s="150"/>
      <c r="H79" s="150"/>
      <c r="I79" s="150"/>
      <c r="J79" s="150"/>
      <c r="K79" s="149"/>
      <c r="L79" s="149"/>
      <c r="M79" s="150"/>
      <c r="N79" s="150"/>
      <c r="O79" s="150"/>
      <c r="P79" s="3">
        <f t="shared" si="15"/>
        <v>0</v>
      </c>
      <c r="Q79" s="152"/>
      <c r="R79" s="3">
        <f t="shared" si="16"/>
        <v>0</v>
      </c>
      <c r="S79" s="12" t="str">
        <f t="shared" si="22"/>
        <v xml:space="preserve"> </v>
      </c>
      <c r="T79" s="4">
        <f t="shared" si="14"/>
        <v>24</v>
      </c>
      <c r="U79" s="153"/>
      <c r="V79" s="1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49" t="str">
        <f t="shared" si="17"/>
        <v xml:space="preserve"> </v>
      </c>
      <c r="AR79" s="47" t="str">
        <f t="shared" si="18"/>
        <v xml:space="preserve"> </v>
      </c>
      <c r="AS79" s="6">
        <f t="shared" si="19"/>
        <v>0</v>
      </c>
      <c r="AT79" s="19">
        <f t="shared" si="20"/>
        <v>20</v>
      </c>
      <c r="AU79" s="37" t="e">
        <f t="shared" si="21"/>
        <v>#VALUE!</v>
      </c>
    </row>
    <row r="80" spans="1:50" ht="15" customHeight="1">
      <c r="A80" s="1">
        <v>25</v>
      </c>
      <c r="B80" s="86">
        <f>รายชื่อนักเรียน!B74</f>
        <v>0</v>
      </c>
      <c r="C80" s="97" t="str">
        <f>รายชื่อนักเรียน!C74&amp;รายชื่อนักเรียน!D74</f>
        <v/>
      </c>
      <c r="D80" s="98">
        <f>รายชื่อนักเรียน!E74</f>
        <v>0</v>
      </c>
      <c r="E80" s="149"/>
      <c r="F80" s="149"/>
      <c r="G80" s="150"/>
      <c r="H80" s="150"/>
      <c r="I80" s="150"/>
      <c r="J80" s="150"/>
      <c r="K80" s="149"/>
      <c r="L80" s="149"/>
      <c r="M80" s="150"/>
      <c r="N80" s="150"/>
      <c r="O80" s="150"/>
      <c r="P80" s="3">
        <f t="shared" si="15"/>
        <v>0</v>
      </c>
      <c r="Q80" s="152"/>
      <c r="R80" s="3">
        <f t="shared" si="16"/>
        <v>0</v>
      </c>
      <c r="S80" s="12" t="str">
        <f t="shared" si="22"/>
        <v xml:space="preserve"> </v>
      </c>
      <c r="T80" s="4">
        <f t="shared" si="14"/>
        <v>25</v>
      </c>
      <c r="U80" s="153"/>
      <c r="V80" s="1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49" t="str">
        <f t="shared" si="17"/>
        <v xml:space="preserve"> </v>
      </c>
      <c r="AR80" s="47" t="str">
        <f t="shared" si="18"/>
        <v xml:space="preserve"> </v>
      </c>
      <c r="AS80" s="6">
        <f t="shared" si="19"/>
        <v>0</v>
      </c>
      <c r="AT80" s="19">
        <f t="shared" si="20"/>
        <v>20</v>
      </c>
      <c r="AU80" s="37" t="e">
        <f t="shared" si="21"/>
        <v>#VALUE!</v>
      </c>
    </row>
    <row r="81" spans="1:47" ht="15" customHeight="1">
      <c r="A81" s="1">
        <v>26</v>
      </c>
      <c r="B81" s="86">
        <f>รายชื่อนักเรียน!B75</f>
        <v>0</v>
      </c>
      <c r="C81" s="97" t="str">
        <f>รายชื่อนักเรียน!C75&amp;รายชื่อนักเรียน!D75</f>
        <v/>
      </c>
      <c r="D81" s="98">
        <f>รายชื่อนักเรียน!E75</f>
        <v>0</v>
      </c>
      <c r="E81" s="149"/>
      <c r="F81" s="149"/>
      <c r="G81" s="150"/>
      <c r="H81" s="150"/>
      <c r="I81" s="150"/>
      <c r="J81" s="150"/>
      <c r="K81" s="149"/>
      <c r="L81" s="149"/>
      <c r="M81" s="150"/>
      <c r="N81" s="150"/>
      <c r="O81" s="150"/>
      <c r="P81" s="3">
        <f t="shared" si="15"/>
        <v>0</v>
      </c>
      <c r="Q81" s="152"/>
      <c r="R81" s="3">
        <f t="shared" si="16"/>
        <v>0</v>
      </c>
      <c r="S81" s="12" t="str">
        <f t="shared" si="22"/>
        <v xml:space="preserve"> </v>
      </c>
      <c r="T81" s="4">
        <f t="shared" si="14"/>
        <v>26</v>
      </c>
      <c r="U81" s="153"/>
      <c r="V81" s="1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49" t="str">
        <f t="shared" si="17"/>
        <v xml:space="preserve"> </v>
      </c>
      <c r="AR81" s="47" t="str">
        <f t="shared" si="18"/>
        <v xml:space="preserve"> </v>
      </c>
      <c r="AS81" s="6">
        <f t="shared" si="19"/>
        <v>0</v>
      </c>
      <c r="AT81" s="19">
        <f t="shared" si="20"/>
        <v>20</v>
      </c>
      <c r="AU81" s="37" t="e">
        <f t="shared" si="21"/>
        <v>#VALUE!</v>
      </c>
    </row>
    <row r="82" spans="1:47" ht="15" customHeight="1">
      <c r="A82" s="1">
        <v>27</v>
      </c>
      <c r="B82" s="86">
        <f>รายชื่อนักเรียน!B76</f>
        <v>0</v>
      </c>
      <c r="C82" s="97" t="str">
        <f>รายชื่อนักเรียน!C76&amp;รายชื่อนักเรียน!D76</f>
        <v/>
      </c>
      <c r="D82" s="98">
        <f>รายชื่อนักเรียน!E76</f>
        <v>0</v>
      </c>
      <c r="E82" s="149"/>
      <c r="F82" s="149"/>
      <c r="G82" s="150"/>
      <c r="H82" s="150"/>
      <c r="I82" s="150"/>
      <c r="J82" s="150"/>
      <c r="K82" s="149"/>
      <c r="L82" s="149"/>
      <c r="M82" s="150"/>
      <c r="N82" s="150"/>
      <c r="O82" s="150"/>
      <c r="P82" s="3">
        <f t="shared" si="15"/>
        <v>0</v>
      </c>
      <c r="Q82" s="152"/>
      <c r="R82" s="3">
        <f t="shared" si="16"/>
        <v>0</v>
      </c>
      <c r="S82" s="12" t="str">
        <f t="shared" si="22"/>
        <v xml:space="preserve"> </v>
      </c>
      <c r="T82" s="4">
        <f t="shared" si="14"/>
        <v>27</v>
      </c>
      <c r="U82" s="153"/>
      <c r="V82" s="1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49" t="str">
        <f t="shared" si="17"/>
        <v xml:space="preserve"> </v>
      </c>
      <c r="AR82" s="47" t="str">
        <f t="shared" si="18"/>
        <v xml:space="preserve"> </v>
      </c>
      <c r="AS82" s="6">
        <f t="shared" si="19"/>
        <v>0</v>
      </c>
      <c r="AT82" s="19">
        <f t="shared" si="20"/>
        <v>20</v>
      </c>
      <c r="AU82" s="37" t="e">
        <f t="shared" si="21"/>
        <v>#VALUE!</v>
      </c>
    </row>
    <row r="83" spans="1:47" ht="15" customHeight="1">
      <c r="A83" s="1">
        <v>28</v>
      </c>
      <c r="B83" s="86">
        <f>รายชื่อนักเรียน!B77</f>
        <v>0</v>
      </c>
      <c r="C83" s="97" t="str">
        <f>รายชื่อนักเรียน!C77&amp;รายชื่อนักเรียน!D77</f>
        <v/>
      </c>
      <c r="D83" s="98">
        <f>รายชื่อนักเรียน!E77</f>
        <v>0</v>
      </c>
      <c r="E83" s="149"/>
      <c r="F83" s="149"/>
      <c r="G83" s="150"/>
      <c r="H83" s="150"/>
      <c r="I83" s="150"/>
      <c r="J83" s="150"/>
      <c r="K83" s="149"/>
      <c r="L83" s="149"/>
      <c r="M83" s="150"/>
      <c r="N83" s="150"/>
      <c r="O83" s="150"/>
      <c r="P83" s="3">
        <f t="shared" si="15"/>
        <v>0</v>
      </c>
      <c r="Q83" s="152"/>
      <c r="R83" s="3">
        <f t="shared" si="16"/>
        <v>0</v>
      </c>
      <c r="S83" s="12" t="str">
        <f t="shared" si="22"/>
        <v xml:space="preserve"> </v>
      </c>
      <c r="T83" s="4">
        <f t="shared" si="14"/>
        <v>28</v>
      </c>
      <c r="U83" s="153"/>
      <c r="V83" s="1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49" t="str">
        <f t="shared" si="17"/>
        <v xml:space="preserve"> </v>
      </c>
      <c r="AR83" s="47" t="str">
        <f t="shared" si="18"/>
        <v xml:space="preserve"> </v>
      </c>
      <c r="AS83" s="6">
        <f t="shared" si="19"/>
        <v>0</v>
      </c>
      <c r="AT83" s="19">
        <f t="shared" si="20"/>
        <v>20</v>
      </c>
      <c r="AU83" s="37" t="e">
        <f t="shared" si="21"/>
        <v>#VALUE!</v>
      </c>
    </row>
    <row r="84" spans="1:47" ht="15" customHeight="1">
      <c r="A84" s="1">
        <v>29</v>
      </c>
      <c r="B84" s="86">
        <f>รายชื่อนักเรียน!B78</f>
        <v>0</v>
      </c>
      <c r="C84" s="97" t="str">
        <f>รายชื่อนักเรียน!C78&amp;รายชื่อนักเรียน!D78</f>
        <v/>
      </c>
      <c r="D84" s="98">
        <f>รายชื่อนักเรียน!E78</f>
        <v>0</v>
      </c>
      <c r="E84" s="149"/>
      <c r="F84" s="149"/>
      <c r="G84" s="150"/>
      <c r="H84" s="150"/>
      <c r="I84" s="150"/>
      <c r="J84" s="150"/>
      <c r="K84" s="149"/>
      <c r="L84" s="149"/>
      <c r="M84" s="150"/>
      <c r="N84" s="150"/>
      <c r="O84" s="150"/>
      <c r="P84" s="3">
        <f t="shared" si="15"/>
        <v>0</v>
      </c>
      <c r="Q84" s="152"/>
      <c r="R84" s="3">
        <f t="shared" si="16"/>
        <v>0</v>
      </c>
      <c r="S84" s="12" t="str">
        <f t="shared" si="22"/>
        <v xml:space="preserve"> </v>
      </c>
      <c r="T84" s="4">
        <f t="shared" si="14"/>
        <v>29</v>
      </c>
      <c r="U84" s="153"/>
      <c r="V84" s="1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49" t="str">
        <f t="shared" si="17"/>
        <v xml:space="preserve"> </v>
      </c>
      <c r="AR84" s="47" t="str">
        <f t="shared" si="18"/>
        <v xml:space="preserve"> </v>
      </c>
      <c r="AS84" s="6">
        <f t="shared" si="19"/>
        <v>0</v>
      </c>
      <c r="AT84" s="19">
        <f t="shared" si="20"/>
        <v>20</v>
      </c>
      <c r="AU84" s="37" t="e">
        <f t="shared" si="21"/>
        <v>#VALUE!</v>
      </c>
    </row>
    <row r="85" spans="1:47" ht="15" customHeight="1">
      <c r="A85" s="1">
        <v>30</v>
      </c>
      <c r="B85" s="86">
        <f>รายชื่อนักเรียน!B79</f>
        <v>0</v>
      </c>
      <c r="C85" s="97" t="str">
        <f>รายชื่อนักเรียน!C79&amp;รายชื่อนักเรียน!D79</f>
        <v/>
      </c>
      <c r="D85" s="98">
        <f>รายชื่อนักเรียน!E79</f>
        <v>0</v>
      </c>
      <c r="E85" s="149"/>
      <c r="F85" s="149"/>
      <c r="G85" s="150"/>
      <c r="H85" s="150"/>
      <c r="I85" s="150"/>
      <c r="J85" s="150"/>
      <c r="K85" s="149"/>
      <c r="L85" s="149"/>
      <c r="M85" s="150"/>
      <c r="N85" s="150"/>
      <c r="O85" s="150"/>
      <c r="P85" s="3">
        <f t="shared" si="15"/>
        <v>0</v>
      </c>
      <c r="Q85" s="152"/>
      <c r="R85" s="3">
        <f t="shared" si="16"/>
        <v>0</v>
      </c>
      <c r="S85" s="12" t="str">
        <f t="shared" si="22"/>
        <v xml:space="preserve"> </v>
      </c>
      <c r="T85" s="4">
        <f t="shared" si="14"/>
        <v>30</v>
      </c>
      <c r="U85" s="153"/>
      <c r="V85" s="1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49" t="str">
        <f t="shared" si="17"/>
        <v xml:space="preserve"> </v>
      </c>
      <c r="AR85" s="47" t="str">
        <f t="shared" si="18"/>
        <v xml:space="preserve"> </v>
      </c>
      <c r="AS85" s="6">
        <f t="shared" si="19"/>
        <v>0</v>
      </c>
      <c r="AT85" s="19">
        <f t="shared" si="20"/>
        <v>20</v>
      </c>
      <c r="AU85" s="37" t="e">
        <f t="shared" si="21"/>
        <v>#VALUE!</v>
      </c>
    </row>
    <row r="86" spans="1:47" ht="15" customHeight="1">
      <c r="A86" s="1">
        <v>31</v>
      </c>
      <c r="B86" s="86">
        <f>รายชื่อนักเรียน!B80</f>
        <v>0</v>
      </c>
      <c r="C86" s="97" t="str">
        <f>รายชื่อนักเรียน!C80&amp;รายชื่อนักเรียน!D80</f>
        <v/>
      </c>
      <c r="D86" s="98">
        <f>รายชื่อนักเรียน!E80</f>
        <v>0</v>
      </c>
      <c r="E86" s="149"/>
      <c r="F86" s="149"/>
      <c r="G86" s="150"/>
      <c r="H86" s="150"/>
      <c r="I86" s="150"/>
      <c r="J86" s="150"/>
      <c r="K86" s="149"/>
      <c r="L86" s="149"/>
      <c r="M86" s="150"/>
      <c r="N86" s="150"/>
      <c r="O86" s="150"/>
      <c r="P86" s="3">
        <f t="shared" si="15"/>
        <v>0</v>
      </c>
      <c r="Q86" s="152"/>
      <c r="R86" s="3">
        <f t="shared" si="16"/>
        <v>0</v>
      </c>
      <c r="S86" s="12" t="str">
        <f t="shared" si="22"/>
        <v xml:space="preserve"> </v>
      </c>
      <c r="T86" s="4">
        <f t="shared" si="14"/>
        <v>31</v>
      </c>
      <c r="U86" s="153"/>
      <c r="V86" s="1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49" t="str">
        <f t="shared" si="17"/>
        <v xml:space="preserve"> </v>
      </c>
      <c r="AR86" s="47" t="str">
        <f t="shared" si="18"/>
        <v xml:space="preserve"> </v>
      </c>
      <c r="AS86" s="6">
        <f t="shared" si="19"/>
        <v>0</v>
      </c>
      <c r="AT86" s="19">
        <f t="shared" si="20"/>
        <v>20</v>
      </c>
      <c r="AU86" s="37" t="e">
        <f t="shared" si="21"/>
        <v>#VALUE!</v>
      </c>
    </row>
    <row r="87" spans="1:47" ht="15" customHeight="1">
      <c r="A87" s="1">
        <v>32</v>
      </c>
      <c r="B87" s="86">
        <f>รายชื่อนักเรียน!B81</f>
        <v>0</v>
      </c>
      <c r="C87" s="97" t="str">
        <f>รายชื่อนักเรียน!C81&amp;รายชื่อนักเรียน!D81</f>
        <v/>
      </c>
      <c r="D87" s="98">
        <f>รายชื่อนักเรียน!E81</f>
        <v>0</v>
      </c>
      <c r="E87" s="149"/>
      <c r="F87" s="149"/>
      <c r="G87" s="150"/>
      <c r="H87" s="150"/>
      <c r="I87" s="150"/>
      <c r="J87" s="150"/>
      <c r="K87" s="149"/>
      <c r="L87" s="149"/>
      <c r="M87" s="150"/>
      <c r="N87" s="150"/>
      <c r="O87" s="150"/>
      <c r="P87" s="3">
        <f t="shared" si="15"/>
        <v>0</v>
      </c>
      <c r="Q87" s="152"/>
      <c r="R87" s="3">
        <f t="shared" si="16"/>
        <v>0</v>
      </c>
      <c r="S87" s="12" t="str">
        <f t="shared" si="22"/>
        <v xml:space="preserve"> </v>
      </c>
      <c r="T87" s="4">
        <f t="shared" si="14"/>
        <v>32</v>
      </c>
      <c r="U87" s="153"/>
      <c r="V87" s="1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49" t="str">
        <f t="shared" si="17"/>
        <v xml:space="preserve"> </v>
      </c>
      <c r="AR87" s="47" t="str">
        <f t="shared" si="18"/>
        <v xml:space="preserve"> </v>
      </c>
      <c r="AS87" s="6">
        <f t="shared" si="19"/>
        <v>0</v>
      </c>
      <c r="AT87" s="19">
        <f t="shared" si="20"/>
        <v>20</v>
      </c>
      <c r="AU87" s="37" t="e">
        <f t="shared" si="21"/>
        <v>#VALUE!</v>
      </c>
    </row>
    <row r="88" spans="1:47" ht="15" customHeight="1">
      <c r="A88" s="1">
        <v>33</v>
      </c>
      <c r="B88" s="86">
        <f>รายชื่อนักเรียน!B82</f>
        <v>0</v>
      </c>
      <c r="C88" s="97" t="str">
        <f>รายชื่อนักเรียน!C82&amp;รายชื่อนักเรียน!D82</f>
        <v/>
      </c>
      <c r="D88" s="98">
        <f>รายชื่อนักเรียน!E82</f>
        <v>0</v>
      </c>
      <c r="E88" s="149"/>
      <c r="F88" s="149"/>
      <c r="G88" s="150"/>
      <c r="H88" s="150"/>
      <c r="I88" s="150"/>
      <c r="J88" s="150"/>
      <c r="K88" s="149"/>
      <c r="L88" s="149"/>
      <c r="M88" s="150"/>
      <c r="N88" s="150"/>
      <c r="O88" s="150"/>
      <c r="P88" s="3">
        <f t="shared" si="15"/>
        <v>0</v>
      </c>
      <c r="Q88" s="152"/>
      <c r="R88" s="3">
        <f t="shared" si="16"/>
        <v>0</v>
      </c>
      <c r="S88" s="12" t="str">
        <f t="shared" si="22"/>
        <v xml:space="preserve"> </v>
      </c>
      <c r="T88" s="4">
        <f t="shared" si="14"/>
        <v>33</v>
      </c>
      <c r="U88" s="153"/>
      <c r="V88" s="1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49" t="str">
        <f t="shared" si="17"/>
        <v xml:space="preserve"> </v>
      </c>
      <c r="AR88" s="47" t="str">
        <f t="shared" si="18"/>
        <v xml:space="preserve"> </v>
      </c>
      <c r="AS88" s="6">
        <f t="shared" si="19"/>
        <v>0</v>
      </c>
      <c r="AT88" s="19">
        <f t="shared" si="20"/>
        <v>20</v>
      </c>
      <c r="AU88" s="37" t="e">
        <f t="shared" si="21"/>
        <v>#VALUE!</v>
      </c>
    </row>
    <row r="89" spans="1:47" ht="15" customHeight="1">
      <c r="A89" s="1">
        <v>34</v>
      </c>
      <c r="B89" s="86">
        <f>รายชื่อนักเรียน!B83</f>
        <v>0</v>
      </c>
      <c r="C89" s="97" t="str">
        <f>รายชื่อนักเรียน!C83&amp;รายชื่อนักเรียน!D83</f>
        <v/>
      </c>
      <c r="D89" s="98">
        <f>รายชื่อนักเรียน!E83</f>
        <v>0</v>
      </c>
      <c r="E89" s="149"/>
      <c r="F89" s="149"/>
      <c r="G89" s="150"/>
      <c r="H89" s="150"/>
      <c r="I89" s="150"/>
      <c r="J89" s="150"/>
      <c r="K89" s="149"/>
      <c r="L89" s="149"/>
      <c r="M89" s="150"/>
      <c r="N89" s="150"/>
      <c r="O89" s="150"/>
      <c r="P89" s="3">
        <f t="shared" si="15"/>
        <v>0</v>
      </c>
      <c r="Q89" s="152"/>
      <c r="R89" s="3">
        <f t="shared" si="16"/>
        <v>0</v>
      </c>
      <c r="S89" s="12" t="str">
        <f t="shared" si="22"/>
        <v xml:space="preserve"> </v>
      </c>
      <c r="T89" s="4">
        <f t="shared" si="14"/>
        <v>34</v>
      </c>
      <c r="U89" s="153"/>
      <c r="V89" s="1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49" t="str">
        <f t="shared" si="17"/>
        <v xml:space="preserve"> </v>
      </c>
      <c r="AR89" s="47" t="str">
        <f t="shared" si="18"/>
        <v xml:space="preserve"> </v>
      </c>
      <c r="AS89" s="6">
        <f t="shared" si="19"/>
        <v>0</v>
      </c>
      <c r="AT89" s="19">
        <f t="shared" si="20"/>
        <v>20</v>
      </c>
      <c r="AU89" s="37" t="e">
        <f t="shared" si="21"/>
        <v>#VALUE!</v>
      </c>
    </row>
    <row r="90" spans="1:47" ht="15" customHeight="1">
      <c r="A90" s="1">
        <v>35</v>
      </c>
      <c r="B90" s="86">
        <f>รายชื่อนักเรียน!B84</f>
        <v>0</v>
      </c>
      <c r="C90" s="97" t="str">
        <f>รายชื่อนักเรียน!C84&amp;รายชื่อนักเรียน!D84</f>
        <v/>
      </c>
      <c r="D90" s="98">
        <f>รายชื่อนักเรียน!E84</f>
        <v>0</v>
      </c>
      <c r="E90" s="149"/>
      <c r="F90" s="149"/>
      <c r="G90" s="150"/>
      <c r="H90" s="150"/>
      <c r="I90" s="150"/>
      <c r="J90" s="150"/>
      <c r="K90" s="149"/>
      <c r="L90" s="149"/>
      <c r="M90" s="150"/>
      <c r="N90" s="150"/>
      <c r="O90" s="150"/>
      <c r="P90" s="3">
        <f t="shared" si="15"/>
        <v>0</v>
      </c>
      <c r="Q90" s="152"/>
      <c r="R90" s="3">
        <f t="shared" si="16"/>
        <v>0</v>
      </c>
      <c r="S90" s="12" t="str">
        <f t="shared" si="22"/>
        <v xml:space="preserve"> </v>
      </c>
      <c r="T90" s="4">
        <f t="shared" si="14"/>
        <v>35</v>
      </c>
      <c r="U90" s="153"/>
      <c r="V90" s="1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49" t="str">
        <f t="shared" si="17"/>
        <v xml:space="preserve"> </v>
      </c>
      <c r="AR90" s="47" t="str">
        <f t="shared" si="18"/>
        <v xml:space="preserve"> </v>
      </c>
      <c r="AS90" s="6">
        <f t="shared" si="19"/>
        <v>0</v>
      </c>
      <c r="AT90" s="19">
        <f t="shared" si="20"/>
        <v>20</v>
      </c>
      <c r="AU90" s="37" t="e">
        <f t="shared" si="21"/>
        <v>#VALUE!</v>
      </c>
    </row>
    <row r="91" spans="1:47" ht="15" customHeight="1">
      <c r="A91" s="1">
        <v>36</v>
      </c>
      <c r="B91" s="86">
        <f>รายชื่อนักเรียน!B85</f>
        <v>0</v>
      </c>
      <c r="C91" s="97" t="str">
        <f>รายชื่อนักเรียน!C85&amp;รายชื่อนักเรียน!D85</f>
        <v/>
      </c>
      <c r="D91" s="98">
        <f>รายชื่อนักเรียน!E85</f>
        <v>0</v>
      </c>
      <c r="E91" s="149"/>
      <c r="F91" s="150"/>
      <c r="G91" s="150"/>
      <c r="H91" s="150"/>
      <c r="I91" s="150"/>
      <c r="J91" s="149"/>
      <c r="K91" s="149"/>
      <c r="L91" s="150"/>
      <c r="M91" s="150"/>
      <c r="N91" s="150"/>
      <c r="O91" s="150"/>
      <c r="P91" s="3">
        <f t="shared" si="15"/>
        <v>0</v>
      </c>
      <c r="Q91" s="152"/>
      <c r="R91" s="3">
        <f>SUM(P91:Q91)</f>
        <v>0</v>
      </c>
      <c r="S91" s="12" t="str">
        <f t="shared" si="22"/>
        <v xml:space="preserve"> </v>
      </c>
      <c r="T91" s="4">
        <f t="shared" si="14"/>
        <v>36</v>
      </c>
      <c r="U91" s="153"/>
      <c r="V91" s="1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49" t="str">
        <f t="shared" si="17"/>
        <v xml:space="preserve"> </v>
      </c>
      <c r="AR91" s="47" t="str">
        <f t="shared" si="18"/>
        <v xml:space="preserve"> </v>
      </c>
      <c r="AS91" s="6">
        <f t="shared" si="19"/>
        <v>0</v>
      </c>
      <c r="AT91" s="19">
        <f t="shared" si="20"/>
        <v>20</v>
      </c>
      <c r="AU91" s="37" t="e">
        <f t="shared" si="21"/>
        <v>#VALUE!</v>
      </c>
    </row>
    <row r="92" spans="1:47" ht="15" customHeight="1">
      <c r="A92" s="1">
        <v>37</v>
      </c>
      <c r="B92" s="86">
        <f>รายชื่อนักเรียน!B86</f>
        <v>0</v>
      </c>
      <c r="C92" s="97" t="str">
        <f>รายชื่อนักเรียน!C86&amp;รายชื่อนักเรียน!D86</f>
        <v/>
      </c>
      <c r="D92" s="98">
        <f>รายชื่อนักเรียน!E86</f>
        <v>0</v>
      </c>
      <c r="E92" s="149"/>
      <c r="F92" s="150"/>
      <c r="G92" s="150"/>
      <c r="H92" s="150"/>
      <c r="I92" s="150"/>
      <c r="J92" s="149"/>
      <c r="K92" s="149"/>
      <c r="L92" s="150"/>
      <c r="M92" s="150"/>
      <c r="N92" s="150"/>
      <c r="O92" s="150"/>
      <c r="P92" s="3">
        <f t="shared" si="15"/>
        <v>0</v>
      </c>
      <c r="Q92" s="152"/>
      <c r="R92" s="3">
        <f>SUM(P92:Q92)</f>
        <v>0</v>
      </c>
      <c r="S92" s="12" t="str">
        <f t="shared" si="22"/>
        <v xml:space="preserve"> </v>
      </c>
      <c r="T92" s="4">
        <f t="shared" si="14"/>
        <v>37</v>
      </c>
      <c r="U92" s="153"/>
      <c r="V92" s="1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49" t="str">
        <f t="shared" si="17"/>
        <v xml:space="preserve"> </v>
      </c>
      <c r="AR92" s="47" t="str">
        <f t="shared" si="18"/>
        <v xml:space="preserve"> </v>
      </c>
      <c r="AS92" s="6">
        <f t="shared" si="19"/>
        <v>0</v>
      </c>
      <c r="AT92" s="19">
        <f t="shared" si="20"/>
        <v>20</v>
      </c>
      <c r="AU92" s="37" t="e">
        <f t="shared" si="21"/>
        <v>#VALUE!</v>
      </c>
    </row>
    <row r="93" spans="1:47" ht="15" customHeight="1">
      <c r="A93" s="1">
        <v>38</v>
      </c>
      <c r="B93" s="86">
        <f>รายชื่อนักเรียน!B87</f>
        <v>0</v>
      </c>
      <c r="C93" s="97" t="str">
        <f>รายชื่อนักเรียน!C87&amp;รายชื่อนักเรียน!D87</f>
        <v/>
      </c>
      <c r="D93" s="98">
        <f>รายชื่อนักเรียน!E87</f>
        <v>0</v>
      </c>
      <c r="E93" s="149"/>
      <c r="F93" s="150"/>
      <c r="G93" s="150"/>
      <c r="H93" s="150"/>
      <c r="I93" s="150"/>
      <c r="J93" s="149"/>
      <c r="K93" s="149"/>
      <c r="L93" s="150"/>
      <c r="M93" s="150"/>
      <c r="N93" s="150"/>
      <c r="O93" s="150"/>
      <c r="P93" s="3">
        <f t="shared" si="15"/>
        <v>0</v>
      </c>
      <c r="Q93" s="152"/>
      <c r="R93" s="3">
        <f t="shared" ref="R93:R95" si="23">SUM(P93:Q93)</f>
        <v>0</v>
      </c>
      <c r="S93" s="12" t="str">
        <f t="shared" si="22"/>
        <v xml:space="preserve"> </v>
      </c>
      <c r="T93" s="4">
        <f t="shared" si="14"/>
        <v>38</v>
      </c>
      <c r="U93" s="153"/>
      <c r="V93" s="1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49" t="str">
        <f t="shared" si="17"/>
        <v xml:space="preserve"> </v>
      </c>
      <c r="AR93" s="47" t="str">
        <f t="shared" si="18"/>
        <v xml:space="preserve"> </v>
      </c>
      <c r="AS93" s="6">
        <f t="shared" si="19"/>
        <v>0</v>
      </c>
      <c r="AT93" s="19">
        <f t="shared" si="20"/>
        <v>20</v>
      </c>
      <c r="AU93" s="37" t="e">
        <f t="shared" si="21"/>
        <v>#VALUE!</v>
      </c>
    </row>
    <row r="94" spans="1:47" ht="15" customHeight="1">
      <c r="A94" s="1">
        <v>39</v>
      </c>
      <c r="B94" s="86">
        <f>รายชื่อนักเรียน!B88</f>
        <v>0</v>
      </c>
      <c r="C94" s="97" t="str">
        <f>รายชื่อนักเรียน!C88&amp;รายชื่อนักเรียน!D88</f>
        <v/>
      </c>
      <c r="D94" s="98">
        <f>รายชื่อนักเรียน!E88</f>
        <v>0</v>
      </c>
      <c r="E94" s="149"/>
      <c r="F94" s="150"/>
      <c r="G94" s="150"/>
      <c r="H94" s="150"/>
      <c r="I94" s="150"/>
      <c r="J94" s="149"/>
      <c r="K94" s="149"/>
      <c r="L94" s="150"/>
      <c r="M94" s="150"/>
      <c r="N94" s="150"/>
      <c r="O94" s="150"/>
      <c r="P94" s="3">
        <f t="shared" si="15"/>
        <v>0</v>
      </c>
      <c r="Q94" s="152"/>
      <c r="R94" s="3">
        <f t="shared" si="23"/>
        <v>0</v>
      </c>
      <c r="S94" s="12" t="str">
        <f t="shared" si="22"/>
        <v xml:space="preserve"> </v>
      </c>
      <c r="T94" s="4">
        <f t="shared" si="14"/>
        <v>39</v>
      </c>
      <c r="U94" s="153"/>
      <c r="V94" s="1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49" t="str">
        <f t="shared" si="17"/>
        <v xml:space="preserve"> </v>
      </c>
      <c r="AR94" s="47" t="str">
        <f t="shared" si="18"/>
        <v xml:space="preserve"> </v>
      </c>
      <c r="AS94" s="6">
        <f t="shared" si="19"/>
        <v>0</v>
      </c>
      <c r="AT94" s="19">
        <f t="shared" si="20"/>
        <v>20</v>
      </c>
      <c r="AU94" s="37" t="e">
        <f t="shared" si="21"/>
        <v>#VALUE!</v>
      </c>
    </row>
    <row r="95" spans="1:47" ht="15" customHeight="1">
      <c r="A95" s="1">
        <v>40</v>
      </c>
      <c r="B95" s="86">
        <f>รายชื่อนักเรียน!B89</f>
        <v>0</v>
      </c>
      <c r="C95" s="97" t="str">
        <f>รายชื่อนักเรียน!C89&amp;รายชื่อนักเรียน!D89</f>
        <v/>
      </c>
      <c r="D95" s="98">
        <f>รายชื่อนักเรียน!E89</f>
        <v>0</v>
      </c>
      <c r="E95" s="149"/>
      <c r="F95" s="150"/>
      <c r="G95" s="150"/>
      <c r="H95" s="150"/>
      <c r="I95" s="150"/>
      <c r="J95" s="149"/>
      <c r="K95" s="149"/>
      <c r="L95" s="150"/>
      <c r="M95" s="150"/>
      <c r="N95" s="150"/>
      <c r="O95" s="150"/>
      <c r="P95" s="3">
        <f t="shared" si="15"/>
        <v>0</v>
      </c>
      <c r="Q95" s="152"/>
      <c r="R95" s="3">
        <f t="shared" si="23"/>
        <v>0</v>
      </c>
      <c r="S95" s="12" t="str">
        <f t="shared" si="22"/>
        <v xml:space="preserve"> </v>
      </c>
      <c r="T95" s="4">
        <f t="shared" si="14"/>
        <v>40</v>
      </c>
      <c r="U95" s="153"/>
      <c r="V95" s="1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49" t="str">
        <f t="shared" si="17"/>
        <v xml:space="preserve"> </v>
      </c>
      <c r="AR95" s="47" t="str">
        <f t="shared" si="18"/>
        <v xml:space="preserve"> </v>
      </c>
      <c r="AS95" s="6">
        <f t="shared" si="19"/>
        <v>0</v>
      </c>
      <c r="AT95" s="19">
        <f t="shared" si="20"/>
        <v>20</v>
      </c>
      <c r="AU95" s="37" t="e">
        <f t="shared" si="21"/>
        <v>#VALUE!</v>
      </c>
    </row>
    <row r="96" spans="1:47" ht="15" customHeight="1">
      <c r="A96" s="1">
        <v>41</v>
      </c>
      <c r="B96" s="86">
        <f>รายชื่อนักเรียน!B90</f>
        <v>0</v>
      </c>
      <c r="C96" s="97" t="str">
        <f>รายชื่อนักเรียน!C90&amp;รายชื่อนักเรียน!D90</f>
        <v/>
      </c>
      <c r="D96" s="98">
        <f>รายชื่อนักเรียน!E90</f>
        <v>0</v>
      </c>
      <c r="E96" s="149"/>
      <c r="F96" s="150"/>
      <c r="G96" s="150"/>
      <c r="H96" s="150"/>
      <c r="I96" s="150"/>
      <c r="J96" s="149"/>
      <c r="K96" s="149"/>
      <c r="L96" s="150"/>
      <c r="M96" s="150"/>
      <c r="N96" s="150"/>
      <c r="O96" s="150"/>
      <c r="P96" s="3">
        <f t="shared" si="15"/>
        <v>0</v>
      </c>
      <c r="Q96" s="152"/>
      <c r="R96" s="3">
        <f t="shared" ref="R96" si="24">SUM(P96:Q96)</f>
        <v>0</v>
      </c>
      <c r="S96" s="12" t="str">
        <f t="shared" si="22"/>
        <v xml:space="preserve"> </v>
      </c>
      <c r="T96" s="4">
        <f t="shared" si="14"/>
        <v>41</v>
      </c>
      <c r="U96" s="153"/>
      <c r="V96" s="1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49" t="str">
        <f t="shared" si="17"/>
        <v xml:space="preserve"> </v>
      </c>
      <c r="AR96" s="47" t="str">
        <f t="shared" si="18"/>
        <v xml:space="preserve"> </v>
      </c>
      <c r="AS96" s="6">
        <f t="shared" si="19"/>
        <v>0</v>
      </c>
      <c r="AT96" s="19">
        <f t="shared" si="20"/>
        <v>20</v>
      </c>
      <c r="AU96" s="37" t="e">
        <f t="shared" si="21"/>
        <v>#VALUE!</v>
      </c>
    </row>
    <row r="97" spans="1:49" ht="15" customHeight="1">
      <c r="A97" s="1">
        <v>42</v>
      </c>
      <c r="B97" s="86">
        <f>รายชื่อนักเรียน!B91</f>
        <v>0</v>
      </c>
      <c r="C97" s="97" t="str">
        <f>รายชื่อนักเรียน!C91&amp;รายชื่อนักเรียน!D91</f>
        <v/>
      </c>
      <c r="D97" s="98">
        <f>รายชื่อนักเรียน!E91</f>
        <v>0</v>
      </c>
      <c r="E97" s="149"/>
      <c r="F97" s="150"/>
      <c r="G97" s="150"/>
      <c r="H97" s="150"/>
      <c r="I97" s="150"/>
      <c r="J97" s="149"/>
      <c r="K97" s="149"/>
      <c r="L97" s="150"/>
      <c r="M97" s="150"/>
      <c r="N97" s="150"/>
      <c r="O97" s="150"/>
      <c r="P97" s="3">
        <f t="shared" ref="P97:P100" si="25">SUM(E97:O97)</f>
        <v>0</v>
      </c>
      <c r="Q97" s="152"/>
      <c r="R97" s="3">
        <f t="shared" ref="R97:R100" si="26">SUM(P97:Q97)</f>
        <v>0</v>
      </c>
      <c r="S97" s="12" t="str">
        <f t="shared" ref="S97:S100" si="27">IF(Q97="มส","มส",IF(Q97="ร","ร",IF(R97&gt;100,"fail",IF(R97&gt;=80,4,IF(R97&gt;=75,3.5,IF(R97&gt;=70,3,IF(R97&gt;=65,2.5,IF(R97&gt;=60,2,IF(R97&gt;=55,1.5,IF(R97&gt;=50,1,IF(R97&gt;=1,"0"," ")))))))))))</f>
        <v xml:space="preserve"> </v>
      </c>
      <c r="T97" s="4">
        <f t="shared" si="14"/>
        <v>42</v>
      </c>
      <c r="U97" s="153"/>
      <c r="V97" s="1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49" t="str">
        <f t="shared" si="17"/>
        <v xml:space="preserve"> </v>
      </c>
      <c r="AR97" s="47" t="str">
        <f t="shared" si="18"/>
        <v xml:space="preserve"> </v>
      </c>
      <c r="AS97" s="6">
        <f t="shared" si="19"/>
        <v>0</v>
      </c>
      <c r="AT97" s="19">
        <f t="shared" si="20"/>
        <v>20</v>
      </c>
      <c r="AU97" s="37" t="e">
        <f t="shared" si="21"/>
        <v>#VALUE!</v>
      </c>
    </row>
    <row r="98" spans="1:49" ht="15" customHeight="1">
      <c r="A98" s="1">
        <v>43</v>
      </c>
      <c r="B98" s="86">
        <f>รายชื่อนักเรียน!B92</f>
        <v>0</v>
      </c>
      <c r="C98" s="97" t="str">
        <f>รายชื่อนักเรียน!C92&amp;รายชื่อนักเรียน!D92</f>
        <v/>
      </c>
      <c r="D98" s="98">
        <f>รายชื่อนักเรียน!E92</f>
        <v>0</v>
      </c>
      <c r="E98" s="149"/>
      <c r="F98" s="150"/>
      <c r="G98" s="150"/>
      <c r="H98" s="150"/>
      <c r="I98" s="150"/>
      <c r="J98" s="149"/>
      <c r="K98" s="149"/>
      <c r="L98" s="150"/>
      <c r="M98" s="150"/>
      <c r="N98" s="150"/>
      <c r="O98" s="150"/>
      <c r="P98" s="3">
        <f t="shared" si="25"/>
        <v>0</v>
      </c>
      <c r="Q98" s="152"/>
      <c r="R98" s="3">
        <f>SUM(P98:Q98)</f>
        <v>0</v>
      </c>
      <c r="S98" s="12" t="str">
        <f t="shared" si="27"/>
        <v xml:space="preserve"> </v>
      </c>
      <c r="T98" s="4">
        <f t="shared" si="14"/>
        <v>43</v>
      </c>
      <c r="U98" s="153"/>
      <c r="V98" s="1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49" t="str">
        <f t="shared" si="17"/>
        <v xml:space="preserve"> </v>
      </c>
      <c r="AR98" s="47" t="str">
        <f t="shared" si="18"/>
        <v xml:space="preserve"> </v>
      </c>
      <c r="AS98" s="6">
        <f t="shared" si="19"/>
        <v>0</v>
      </c>
      <c r="AT98" s="19">
        <f t="shared" si="20"/>
        <v>20</v>
      </c>
      <c r="AU98" s="37" t="e">
        <f t="shared" si="21"/>
        <v>#VALUE!</v>
      </c>
    </row>
    <row r="99" spans="1:49" ht="15" customHeight="1">
      <c r="A99" s="1">
        <v>44</v>
      </c>
      <c r="B99" s="86">
        <f>รายชื่อนักเรียน!B93</f>
        <v>0</v>
      </c>
      <c r="C99" s="97" t="str">
        <f>รายชื่อนักเรียน!C93&amp;รายชื่อนักเรียน!D93</f>
        <v/>
      </c>
      <c r="D99" s="98">
        <f>รายชื่อนักเรียน!E93</f>
        <v>0</v>
      </c>
      <c r="E99" s="149"/>
      <c r="F99" s="150"/>
      <c r="G99" s="150"/>
      <c r="H99" s="150"/>
      <c r="I99" s="150"/>
      <c r="J99" s="149"/>
      <c r="K99" s="149"/>
      <c r="L99" s="150"/>
      <c r="M99" s="150"/>
      <c r="N99" s="150"/>
      <c r="O99" s="150"/>
      <c r="P99" s="3">
        <f t="shared" si="25"/>
        <v>0</v>
      </c>
      <c r="Q99" s="152"/>
      <c r="R99" s="3">
        <f t="shared" si="26"/>
        <v>0</v>
      </c>
      <c r="S99" s="12" t="str">
        <f t="shared" si="27"/>
        <v xml:space="preserve"> </v>
      </c>
      <c r="T99" s="4">
        <f t="shared" si="14"/>
        <v>44</v>
      </c>
      <c r="U99" s="153"/>
      <c r="V99" s="1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49" t="str">
        <f t="shared" si="17"/>
        <v xml:space="preserve"> </v>
      </c>
      <c r="AR99" s="47" t="str">
        <f t="shared" si="18"/>
        <v xml:space="preserve"> </v>
      </c>
      <c r="AS99" s="6">
        <f t="shared" si="19"/>
        <v>0</v>
      </c>
      <c r="AT99" s="19">
        <f t="shared" si="20"/>
        <v>20</v>
      </c>
      <c r="AU99" s="37" t="e">
        <f t="shared" si="21"/>
        <v>#VALUE!</v>
      </c>
    </row>
    <row r="100" spans="1:49" ht="15" customHeight="1">
      <c r="A100" s="1">
        <v>45</v>
      </c>
      <c r="B100" s="86">
        <f>รายชื่อนักเรียน!B94</f>
        <v>0</v>
      </c>
      <c r="C100" s="99" t="str">
        <f>รายชื่อนักเรียน!C94&amp;รายชื่อนักเรียน!D94</f>
        <v/>
      </c>
      <c r="D100" s="100">
        <f>รายชื่อนักเรียน!E94</f>
        <v>0</v>
      </c>
      <c r="E100" s="149"/>
      <c r="F100" s="150"/>
      <c r="G100" s="150"/>
      <c r="H100" s="150"/>
      <c r="I100" s="150"/>
      <c r="J100" s="149"/>
      <c r="K100" s="149"/>
      <c r="L100" s="150"/>
      <c r="M100" s="150"/>
      <c r="N100" s="150"/>
      <c r="O100" s="150"/>
      <c r="P100" s="3">
        <f t="shared" si="25"/>
        <v>0</v>
      </c>
      <c r="Q100" s="152"/>
      <c r="R100" s="3">
        <f t="shared" si="26"/>
        <v>0</v>
      </c>
      <c r="S100" s="12" t="str">
        <f t="shared" si="27"/>
        <v xml:space="preserve"> </v>
      </c>
      <c r="T100" s="4">
        <f t="shared" si="14"/>
        <v>45</v>
      </c>
      <c r="U100" s="153"/>
      <c r="V100" s="1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49" t="str">
        <f t="shared" si="17"/>
        <v xml:space="preserve"> </v>
      </c>
      <c r="AR100" s="47" t="str">
        <f t="shared" si="18"/>
        <v xml:space="preserve"> </v>
      </c>
      <c r="AS100" s="6">
        <f t="shared" si="19"/>
        <v>0</v>
      </c>
      <c r="AT100" s="19">
        <f t="shared" si="20"/>
        <v>20</v>
      </c>
      <c r="AU100" s="37" t="e">
        <f t="shared" si="21"/>
        <v>#VALUE!</v>
      </c>
    </row>
    <row r="101" spans="1:49" ht="9" customHeight="1">
      <c r="B101" s="101"/>
      <c r="C101" s="57"/>
      <c r="D101" s="57"/>
      <c r="S101" s="46"/>
      <c r="T101" s="52"/>
      <c r="U101" s="101"/>
      <c r="V101" s="101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02"/>
      <c r="AR101" s="14"/>
      <c r="AS101" s="6"/>
      <c r="AT101" s="19"/>
      <c r="AU101" s="37"/>
    </row>
    <row r="102" spans="1:49" ht="18.600000000000001" customHeight="1">
      <c r="A102" s="375" t="s">
        <v>173</v>
      </c>
      <c r="B102" s="375"/>
      <c r="C102" s="375"/>
      <c r="D102" s="375"/>
      <c r="E102" s="16"/>
      <c r="F102" s="16"/>
      <c r="G102" s="16"/>
      <c r="H102" s="16"/>
      <c r="I102" s="16"/>
      <c r="J102" s="16" t="s">
        <v>45</v>
      </c>
      <c r="K102" s="16"/>
      <c r="L102" s="16"/>
      <c r="M102" s="16"/>
      <c r="N102" s="16"/>
      <c r="O102" s="16"/>
      <c r="P102" s="16"/>
      <c r="Q102" s="51"/>
      <c r="R102" s="16"/>
      <c r="S102" s="46"/>
      <c r="T102" s="16"/>
      <c r="U102" s="16"/>
      <c r="V102" s="16" t="s">
        <v>46</v>
      </c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6">
        <f t="shared" ref="AQ102" si="28">IF(S102=" "," ",IF(S102&lt;&gt;" ",AT102,))</f>
        <v>0</v>
      </c>
      <c r="AR102" s="14"/>
      <c r="AS102" s="6">
        <f t="shared" ref="AS102" si="29">SUM(W102:AP102)</f>
        <v>0</v>
      </c>
      <c r="AT102" s="19"/>
      <c r="AU102" s="37">
        <f t="shared" ref="AU102" si="30">AQ102*100/$AQ$6</f>
        <v>0</v>
      </c>
    </row>
    <row r="103" spans="1:49" ht="15" customHeight="1">
      <c r="A103" s="105"/>
      <c r="B103" s="105" t="str">
        <f>B54</f>
        <v xml:space="preserve"> (  )</v>
      </c>
      <c r="C103" s="105"/>
      <c r="D103" s="105"/>
      <c r="E103" s="16"/>
      <c r="F103" s="16"/>
      <c r="G103" s="16"/>
      <c r="H103" s="16"/>
      <c r="I103" s="16"/>
      <c r="J103" s="16" t="s">
        <v>42</v>
      </c>
      <c r="K103" s="16"/>
      <c r="L103" s="16"/>
      <c r="M103" s="16"/>
      <c r="N103" s="16"/>
      <c r="O103" s="16"/>
      <c r="P103" s="16"/>
      <c r="Q103" s="51"/>
      <c r="R103" s="16"/>
      <c r="S103" s="46"/>
      <c r="T103" s="16"/>
      <c r="U103" s="16"/>
      <c r="V103" s="16" t="s">
        <v>175</v>
      </c>
      <c r="W103" s="55"/>
      <c r="X103" s="55"/>
      <c r="Y103" s="55"/>
      <c r="Z103" s="55"/>
      <c r="AA103" s="55"/>
      <c r="AB103" s="55"/>
      <c r="AC103" s="55"/>
      <c r="AD103" s="55"/>
      <c r="AE103" s="55"/>
      <c r="AF103" s="57"/>
      <c r="AG103" s="57" t="s">
        <v>47</v>
      </c>
      <c r="AH103" s="57" t="s">
        <v>43</v>
      </c>
      <c r="AI103" s="55"/>
      <c r="AJ103" s="57" t="s">
        <v>47</v>
      </c>
      <c r="AK103" s="57" t="s">
        <v>44</v>
      </c>
      <c r="AL103" s="55"/>
      <c r="AM103" s="16"/>
      <c r="AN103" s="57"/>
      <c r="AO103" s="57"/>
      <c r="AP103" s="16"/>
      <c r="AQ103" s="57"/>
      <c r="AR103" s="57"/>
      <c r="AS103" s="6"/>
      <c r="AT103" s="19"/>
      <c r="AU103" s="37"/>
    </row>
    <row r="104" spans="1:49" ht="15" customHeight="1">
      <c r="A104" s="16" t="s">
        <v>41</v>
      </c>
      <c r="E104" s="16"/>
      <c r="F104" s="16"/>
      <c r="G104" s="16"/>
      <c r="H104" s="16"/>
      <c r="I104" s="16"/>
      <c r="J104" s="16" t="s">
        <v>41</v>
      </c>
      <c r="K104" s="16"/>
      <c r="L104" s="16"/>
      <c r="M104" s="16"/>
      <c r="N104" s="16"/>
      <c r="O104" s="16"/>
      <c r="P104" s="16"/>
      <c r="Q104" s="51"/>
      <c r="R104" s="16"/>
      <c r="S104" s="46"/>
      <c r="T104" s="16"/>
      <c r="U104" s="16"/>
      <c r="V104" s="16" t="s">
        <v>41</v>
      </c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6">
        <f t="shared" ref="AQ104" si="31">IF(S104=" "," ",IF(S104&lt;&gt;" ",AT104,))</f>
        <v>0</v>
      </c>
      <c r="AR104" s="14"/>
      <c r="AS104" s="6">
        <f t="shared" ref="AS104" si="32">SUM(W104:AP104)</f>
        <v>0</v>
      </c>
      <c r="AT104" s="19"/>
      <c r="AU104" s="37">
        <f t="shared" ref="AU104" si="33">AQ104*100/$AQ$6</f>
        <v>0</v>
      </c>
    </row>
    <row r="105" spans="1:49" ht="15" customHeight="1">
      <c r="A105" s="1">
        <v>1</v>
      </c>
      <c r="B105" s="86">
        <f>รายชื่อนักเรียน!B97</f>
        <v>0</v>
      </c>
      <c r="C105" s="97" t="str">
        <f>รายชื่อนักเรียน!C97&amp;รายชื่อนักเรียน!D97</f>
        <v/>
      </c>
      <c r="D105" s="98">
        <f>รายชื่อนักเรียน!E97</f>
        <v>0</v>
      </c>
      <c r="E105" s="149"/>
      <c r="F105" s="149"/>
      <c r="G105" s="150"/>
      <c r="H105" s="150"/>
      <c r="I105" s="150"/>
      <c r="J105" s="150"/>
      <c r="K105" s="149"/>
      <c r="L105" s="149"/>
      <c r="M105" s="150"/>
      <c r="N105" s="150"/>
      <c r="O105" s="150"/>
      <c r="P105" s="3">
        <f>SUM(E105:O105)</f>
        <v>0</v>
      </c>
      <c r="Q105" s="151"/>
      <c r="R105" s="3">
        <f>SUM(P105:Q105)</f>
        <v>0</v>
      </c>
      <c r="S105" s="12" t="str">
        <f>IF(Q105="มส","มส",IF(Q105="ร","ร",IF(R105&gt;100,"fail",IF(R105&gt;=80,4,IF(R105&gt;=75,3.5,IF(R105&gt;=70,3,IF(R105&gt;=65,2.5,IF(R105&gt;=60,2,IF(R105&gt;=55,1.5,IF(R105&gt;=50,1,IF(R105&gt;=1,"0"," ")))))))))))</f>
        <v xml:space="preserve"> </v>
      </c>
      <c r="T105" s="4">
        <f t="shared" ref="T105:T149" si="34">A105</f>
        <v>1</v>
      </c>
      <c r="U105" s="153"/>
      <c r="V105" s="1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49" t="str">
        <f>IF(S105=" "," ",IF(S105&lt;&gt;" ",AT105,))</f>
        <v xml:space="preserve"> </v>
      </c>
      <c r="AR105" s="47" t="str">
        <f>IF(AQ105=" "," ",IF(S105&lt;&gt;" ",AU105,))</f>
        <v xml:space="preserve"> </v>
      </c>
      <c r="AS105" s="6">
        <f t="shared" ref="AS105" si="35">SUM(W105:AP105)</f>
        <v>0</v>
      </c>
      <c r="AT105" s="19">
        <f>SUM($AQ$6-AS105)</f>
        <v>20</v>
      </c>
      <c r="AU105" s="37" t="e">
        <f>AQ105*100/$AQ$6</f>
        <v>#VALUE!</v>
      </c>
    </row>
    <row r="106" spans="1:49" ht="15" customHeight="1">
      <c r="A106" s="1">
        <v>2</v>
      </c>
      <c r="B106" s="86">
        <f>รายชื่อนักเรียน!B98</f>
        <v>0</v>
      </c>
      <c r="C106" s="97" t="str">
        <f>รายชื่อนักเรียน!C98&amp;รายชื่อนักเรียน!D98</f>
        <v/>
      </c>
      <c r="D106" s="98">
        <f>รายชื่อนักเรียน!E98</f>
        <v>0</v>
      </c>
      <c r="E106" s="149"/>
      <c r="F106" s="149"/>
      <c r="G106" s="150"/>
      <c r="H106" s="150"/>
      <c r="I106" s="150"/>
      <c r="J106" s="150"/>
      <c r="K106" s="149"/>
      <c r="L106" s="149"/>
      <c r="M106" s="150"/>
      <c r="N106" s="150"/>
      <c r="O106" s="150"/>
      <c r="P106" s="3">
        <f t="shared" ref="P106:P149" si="36">SUM(E106:O106)</f>
        <v>0</v>
      </c>
      <c r="Q106" s="151"/>
      <c r="R106" s="3">
        <f t="shared" ref="R106:R139" si="37">SUM(P106:Q106)</f>
        <v>0</v>
      </c>
      <c r="S106" s="12" t="str">
        <f t="shared" ref="S106:S139" si="38">IF(Q106="มส","มส",IF(Q106="ร","ร",IF(R106&gt;100,"fail",IF(R106&gt;=80,4,IF(R106&gt;=75,3.5,IF(R106&gt;=70,3,IF(R106&gt;=65,2.5,IF(R106&gt;=60,2,IF(R106&gt;=55,1.5,IF(R106&gt;=50,1,IF(R106&gt;=1,"0"," ")))))))))))</f>
        <v xml:space="preserve"> </v>
      </c>
      <c r="T106" s="4">
        <f t="shared" si="34"/>
        <v>2</v>
      </c>
      <c r="U106" s="153"/>
      <c r="V106" s="1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>
        <v>2</v>
      </c>
      <c r="AM106" s="53"/>
      <c r="AN106" s="53"/>
      <c r="AO106" s="53"/>
      <c r="AP106" s="53"/>
      <c r="AQ106" s="49" t="str">
        <f t="shared" ref="AQ106:AQ148" si="39">IF(S106=" "," ",IF(S106&lt;&gt;" ",AT106,))</f>
        <v xml:space="preserve"> </v>
      </c>
      <c r="AR106" s="47" t="str">
        <f t="shared" ref="AR106:AR148" si="40">IF(AQ106=" "," ",IF(S106&lt;&gt;" ",AU106,))</f>
        <v xml:space="preserve"> </v>
      </c>
      <c r="AS106" s="6">
        <f t="shared" ref="AS106:AS149" si="41">SUM(W106:AP106)</f>
        <v>2</v>
      </c>
      <c r="AT106" s="19">
        <f t="shared" ref="AT106:AT149" si="42">SUM($AQ$6-AS106)</f>
        <v>18</v>
      </c>
      <c r="AU106" s="37" t="e">
        <f t="shared" ref="AU106:AU149" si="43">AQ106*100/$AQ$6</f>
        <v>#VALUE!</v>
      </c>
      <c r="AV106" s="17" t="s">
        <v>22</v>
      </c>
      <c r="AW106" s="214">
        <f>COUNTIF($S$105:$S$149,"ร")</f>
        <v>0</v>
      </c>
    </row>
    <row r="107" spans="1:49" ht="15" customHeight="1">
      <c r="A107" s="1">
        <v>3</v>
      </c>
      <c r="B107" s="86">
        <f>รายชื่อนักเรียน!B99</f>
        <v>0</v>
      </c>
      <c r="C107" s="97" t="str">
        <f>รายชื่อนักเรียน!C99&amp;รายชื่อนักเรียน!D99</f>
        <v/>
      </c>
      <c r="D107" s="98">
        <f>รายชื่อนักเรียน!E99</f>
        <v>0</v>
      </c>
      <c r="E107" s="149"/>
      <c r="F107" s="149"/>
      <c r="G107" s="150"/>
      <c r="H107" s="150"/>
      <c r="I107" s="150"/>
      <c r="J107" s="150"/>
      <c r="K107" s="149"/>
      <c r="L107" s="149"/>
      <c r="M107" s="150"/>
      <c r="N107" s="150"/>
      <c r="O107" s="150"/>
      <c r="P107" s="3">
        <f t="shared" si="36"/>
        <v>0</v>
      </c>
      <c r="Q107" s="151"/>
      <c r="R107" s="3">
        <f t="shared" si="37"/>
        <v>0</v>
      </c>
      <c r="S107" s="12" t="str">
        <f t="shared" si="38"/>
        <v xml:space="preserve"> </v>
      </c>
      <c r="T107" s="4">
        <f t="shared" si="34"/>
        <v>3</v>
      </c>
      <c r="U107" s="153"/>
      <c r="V107" s="1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49" t="str">
        <f t="shared" si="39"/>
        <v xml:space="preserve"> </v>
      </c>
      <c r="AR107" s="47" t="str">
        <f t="shared" si="40"/>
        <v xml:space="preserve"> </v>
      </c>
      <c r="AS107" s="6">
        <f t="shared" si="41"/>
        <v>0</v>
      </c>
      <c r="AT107" s="19">
        <f t="shared" si="42"/>
        <v>20</v>
      </c>
      <c r="AU107" s="37" t="e">
        <f t="shared" si="43"/>
        <v>#VALUE!</v>
      </c>
      <c r="AV107" s="2" t="s">
        <v>57</v>
      </c>
      <c r="AW107" s="214">
        <f>COUNTIF($S$105:$S$149,"มส")</f>
        <v>0</v>
      </c>
    </row>
    <row r="108" spans="1:49" ht="15" customHeight="1">
      <c r="A108" s="1">
        <v>4</v>
      </c>
      <c r="B108" s="86">
        <f>รายชื่อนักเรียน!B100</f>
        <v>0</v>
      </c>
      <c r="C108" s="97" t="str">
        <f>รายชื่อนักเรียน!C100&amp;รายชื่อนักเรียน!D100</f>
        <v/>
      </c>
      <c r="D108" s="98">
        <f>รายชื่อนักเรียน!E100</f>
        <v>0</v>
      </c>
      <c r="E108" s="149"/>
      <c r="F108" s="149"/>
      <c r="G108" s="150"/>
      <c r="H108" s="150"/>
      <c r="I108" s="150"/>
      <c r="J108" s="150"/>
      <c r="K108" s="149"/>
      <c r="L108" s="149"/>
      <c r="M108" s="150"/>
      <c r="N108" s="150"/>
      <c r="O108" s="150"/>
      <c r="P108" s="3">
        <f t="shared" si="36"/>
        <v>0</v>
      </c>
      <c r="Q108" s="151"/>
      <c r="R108" s="3">
        <f t="shared" si="37"/>
        <v>0</v>
      </c>
      <c r="S108" s="12" t="str">
        <f t="shared" si="38"/>
        <v xml:space="preserve"> </v>
      </c>
      <c r="T108" s="4">
        <f t="shared" si="34"/>
        <v>4</v>
      </c>
      <c r="U108" s="153"/>
      <c r="V108" s="1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49" t="str">
        <f t="shared" si="39"/>
        <v xml:space="preserve"> </v>
      </c>
      <c r="AR108" s="47" t="str">
        <f t="shared" si="40"/>
        <v xml:space="preserve"> </v>
      </c>
      <c r="AS108" s="6">
        <f t="shared" si="41"/>
        <v>0</v>
      </c>
      <c r="AT108" s="19">
        <f t="shared" si="42"/>
        <v>20</v>
      </c>
      <c r="AU108" s="37" t="e">
        <f t="shared" si="43"/>
        <v>#VALUE!</v>
      </c>
      <c r="AV108" s="18" t="s">
        <v>49</v>
      </c>
      <c r="AW108" s="214">
        <f>COUNTIF($S$105:$S$149,0)</f>
        <v>0</v>
      </c>
    </row>
    <row r="109" spans="1:49" ht="15" customHeight="1">
      <c r="A109" s="1">
        <v>5</v>
      </c>
      <c r="B109" s="86">
        <f>รายชื่อนักเรียน!B101</f>
        <v>0</v>
      </c>
      <c r="C109" s="97" t="str">
        <f>รายชื่อนักเรียน!C101&amp;รายชื่อนักเรียน!D101</f>
        <v/>
      </c>
      <c r="D109" s="98">
        <f>รายชื่อนักเรียน!E101</f>
        <v>0</v>
      </c>
      <c r="E109" s="149"/>
      <c r="F109" s="149"/>
      <c r="G109" s="150"/>
      <c r="H109" s="150"/>
      <c r="I109" s="150"/>
      <c r="J109" s="150"/>
      <c r="K109" s="149"/>
      <c r="L109" s="149"/>
      <c r="M109" s="150"/>
      <c r="N109" s="150"/>
      <c r="O109" s="150"/>
      <c r="P109" s="3">
        <f t="shared" si="36"/>
        <v>0</v>
      </c>
      <c r="Q109" s="151"/>
      <c r="R109" s="3">
        <f t="shared" si="37"/>
        <v>0</v>
      </c>
      <c r="S109" s="12" t="str">
        <f t="shared" si="38"/>
        <v xml:space="preserve"> </v>
      </c>
      <c r="T109" s="4">
        <f t="shared" si="34"/>
        <v>5</v>
      </c>
      <c r="U109" s="153"/>
      <c r="V109" s="1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49" t="str">
        <f t="shared" si="39"/>
        <v xml:space="preserve"> </v>
      </c>
      <c r="AR109" s="47" t="str">
        <f t="shared" si="40"/>
        <v xml:space="preserve"> </v>
      </c>
      <c r="AS109" s="6">
        <f t="shared" si="41"/>
        <v>0</v>
      </c>
      <c r="AT109" s="19">
        <f t="shared" si="42"/>
        <v>20</v>
      </c>
      <c r="AU109" s="37" t="e">
        <f t="shared" si="43"/>
        <v>#VALUE!</v>
      </c>
      <c r="AV109" s="214" t="s">
        <v>50</v>
      </c>
      <c r="AW109" s="214">
        <f>COUNTIF($S$105:$S$149,1)</f>
        <v>0</v>
      </c>
    </row>
    <row r="110" spans="1:49" ht="15" customHeight="1">
      <c r="A110" s="1">
        <v>6</v>
      </c>
      <c r="B110" s="86">
        <f>รายชื่อนักเรียน!B102</f>
        <v>0</v>
      </c>
      <c r="C110" s="97" t="str">
        <f>รายชื่อนักเรียน!C102&amp;รายชื่อนักเรียน!D102</f>
        <v/>
      </c>
      <c r="D110" s="98">
        <f>รายชื่อนักเรียน!E102</f>
        <v>0</v>
      </c>
      <c r="E110" s="149"/>
      <c r="F110" s="149"/>
      <c r="G110" s="150"/>
      <c r="H110" s="150"/>
      <c r="I110" s="150"/>
      <c r="J110" s="150"/>
      <c r="K110" s="149"/>
      <c r="L110" s="149"/>
      <c r="M110" s="150"/>
      <c r="N110" s="150"/>
      <c r="O110" s="150"/>
      <c r="P110" s="3">
        <f t="shared" si="36"/>
        <v>0</v>
      </c>
      <c r="Q110" s="151"/>
      <c r="R110" s="3">
        <f t="shared" si="37"/>
        <v>0</v>
      </c>
      <c r="S110" s="12" t="str">
        <f t="shared" si="38"/>
        <v xml:space="preserve"> </v>
      </c>
      <c r="T110" s="4">
        <f t="shared" si="34"/>
        <v>6</v>
      </c>
      <c r="U110" s="153"/>
      <c r="V110" s="1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49" t="str">
        <f t="shared" si="39"/>
        <v xml:space="preserve"> </v>
      </c>
      <c r="AR110" s="47" t="str">
        <f t="shared" si="40"/>
        <v xml:space="preserve"> </v>
      </c>
      <c r="AS110" s="6">
        <f t="shared" si="41"/>
        <v>0</v>
      </c>
      <c r="AT110" s="19">
        <f t="shared" si="42"/>
        <v>20</v>
      </c>
      <c r="AU110" s="37" t="e">
        <f t="shared" si="43"/>
        <v>#VALUE!</v>
      </c>
      <c r="AV110" s="214" t="s">
        <v>54</v>
      </c>
      <c r="AW110" s="214">
        <f>COUNTIF($S$105:$S$149,1.5)</f>
        <v>0</v>
      </c>
    </row>
    <row r="111" spans="1:49" ht="15" customHeight="1">
      <c r="A111" s="1">
        <v>7</v>
      </c>
      <c r="B111" s="86">
        <f>รายชื่อนักเรียน!B103</f>
        <v>0</v>
      </c>
      <c r="C111" s="97" t="str">
        <f>รายชื่อนักเรียน!C103&amp;รายชื่อนักเรียน!D103</f>
        <v/>
      </c>
      <c r="D111" s="98">
        <f>รายชื่อนักเรียน!E103</f>
        <v>0</v>
      </c>
      <c r="E111" s="149"/>
      <c r="F111" s="149"/>
      <c r="G111" s="150"/>
      <c r="H111" s="150"/>
      <c r="I111" s="150"/>
      <c r="J111" s="150"/>
      <c r="K111" s="149"/>
      <c r="L111" s="149"/>
      <c r="M111" s="150"/>
      <c r="N111" s="150"/>
      <c r="O111" s="150"/>
      <c r="P111" s="3">
        <f t="shared" si="36"/>
        <v>0</v>
      </c>
      <c r="Q111" s="151"/>
      <c r="R111" s="3">
        <f t="shared" si="37"/>
        <v>0</v>
      </c>
      <c r="S111" s="12" t="str">
        <f t="shared" si="38"/>
        <v xml:space="preserve"> </v>
      </c>
      <c r="T111" s="4">
        <f t="shared" si="34"/>
        <v>7</v>
      </c>
      <c r="U111" s="153"/>
      <c r="V111" s="1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49" t="str">
        <f t="shared" si="39"/>
        <v xml:space="preserve"> </v>
      </c>
      <c r="AR111" s="47" t="str">
        <f t="shared" si="40"/>
        <v xml:space="preserve"> </v>
      </c>
      <c r="AS111" s="6">
        <f t="shared" si="41"/>
        <v>0</v>
      </c>
      <c r="AT111" s="19">
        <f t="shared" si="42"/>
        <v>20</v>
      </c>
      <c r="AU111" s="37" t="e">
        <f t="shared" si="43"/>
        <v>#VALUE!</v>
      </c>
      <c r="AV111" s="214" t="s">
        <v>51</v>
      </c>
      <c r="AW111" s="214">
        <f>COUNTIF($S$105:$S$149,2)</f>
        <v>0</v>
      </c>
    </row>
    <row r="112" spans="1:49" ht="15" customHeight="1">
      <c r="A112" s="1">
        <v>8</v>
      </c>
      <c r="B112" s="86">
        <f>รายชื่อนักเรียน!B104</f>
        <v>0</v>
      </c>
      <c r="C112" s="97" t="str">
        <f>รายชื่อนักเรียน!C104&amp;รายชื่อนักเรียน!D104</f>
        <v/>
      </c>
      <c r="D112" s="98">
        <f>รายชื่อนักเรียน!E104</f>
        <v>0</v>
      </c>
      <c r="E112" s="149"/>
      <c r="F112" s="149"/>
      <c r="G112" s="150"/>
      <c r="H112" s="150"/>
      <c r="I112" s="150"/>
      <c r="J112" s="150"/>
      <c r="K112" s="149"/>
      <c r="L112" s="149"/>
      <c r="M112" s="150"/>
      <c r="N112" s="150"/>
      <c r="O112" s="150"/>
      <c r="P112" s="3">
        <f t="shared" si="36"/>
        <v>0</v>
      </c>
      <c r="Q112" s="151"/>
      <c r="R112" s="3">
        <f t="shared" si="37"/>
        <v>0</v>
      </c>
      <c r="S112" s="12" t="str">
        <f t="shared" si="38"/>
        <v xml:space="preserve"> </v>
      </c>
      <c r="T112" s="4">
        <f t="shared" si="34"/>
        <v>8</v>
      </c>
      <c r="U112" s="153"/>
      <c r="V112" s="1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49" t="str">
        <f t="shared" si="39"/>
        <v xml:space="preserve"> </v>
      </c>
      <c r="AR112" s="47" t="str">
        <f t="shared" si="40"/>
        <v xml:space="preserve"> </v>
      </c>
      <c r="AS112" s="6">
        <f t="shared" si="41"/>
        <v>0</v>
      </c>
      <c r="AT112" s="19">
        <f t="shared" si="42"/>
        <v>20</v>
      </c>
      <c r="AU112" s="37" t="e">
        <f t="shared" si="43"/>
        <v>#VALUE!</v>
      </c>
      <c r="AV112" s="214" t="s">
        <v>55</v>
      </c>
      <c r="AW112" s="214">
        <f>COUNTIF($S$105:$S$149,2.5)</f>
        <v>0</v>
      </c>
    </row>
    <row r="113" spans="1:50" ht="15" customHeight="1">
      <c r="A113" s="1">
        <v>9</v>
      </c>
      <c r="B113" s="86">
        <f>รายชื่อนักเรียน!B105</f>
        <v>0</v>
      </c>
      <c r="C113" s="97" t="str">
        <f>รายชื่อนักเรียน!C105&amp;รายชื่อนักเรียน!D105</f>
        <v/>
      </c>
      <c r="D113" s="98">
        <f>รายชื่อนักเรียน!E105</f>
        <v>0</v>
      </c>
      <c r="E113" s="149"/>
      <c r="F113" s="149"/>
      <c r="G113" s="150"/>
      <c r="H113" s="150"/>
      <c r="I113" s="150"/>
      <c r="J113" s="150"/>
      <c r="K113" s="149"/>
      <c r="L113" s="149"/>
      <c r="M113" s="150"/>
      <c r="N113" s="150"/>
      <c r="O113" s="150"/>
      <c r="P113" s="3">
        <f t="shared" si="36"/>
        <v>0</v>
      </c>
      <c r="Q113" s="151"/>
      <c r="R113" s="3">
        <f t="shared" si="37"/>
        <v>0</v>
      </c>
      <c r="S113" s="12" t="str">
        <f t="shared" si="38"/>
        <v xml:space="preserve"> </v>
      </c>
      <c r="T113" s="4">
        <f t="shared" si="34"/>
        <v>9</v>
      </c>
      <c r="U113" s="153"/>
      <c r="V113" s="1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49" t="str">
        <f t="shared" si="39"/>
        <v xml:space="preserve"> </v>
      </c>
      <c r="AR113" s="47" t="str">
        <f t="shared" si="40"/>
        <v xml:space="preserve"> </v>
      </c>
      <c r="AS113" s="6">
        <f t="shared" si="41"/>
        <v>0</v>
      </c>
      <c r="AT113" s="19">
        <f t="shared" si="42"/>
        <v>20</v>
      </c>
      <c r="AU113" s="37" t="e">
        <f t="shared" si="43"/>
        <v>#VALUE!</v>
      </c>
      <c r="AV113" s="214" t="s">
        <v>52</v>
      </c>
      <c r="AW113" s="214">
        <f>COUNTIF($S$105:$S$149,3)</f>
        <v>0</v>
      </c>
    </row>
    <row r="114" spans="1:50" ht="15" customHeight="1">
      <c r="A114" s="1">
        <v>10</v>
      </c>
      <c r="B114" s="86">
        <f>รายชื่อนักเรียน!B106</f>
        <v>0</v>
      </c>
      <c r="C114" s="97" t="str">
        <f>รายชื่อนักเรียน!C106&amp;รายชื่อนักเรียน!D106</f>
        <v/>
      </c>
      <c r="D114" s="98">
        <f>รายชื่อนักเรียน!E106</f>
        <v>0</v>
      </c>
      <c r="E114" s="149"/>
      <c r="F114" s="149"/>
      <c r="G114" s="150"/>
      <c r="H114" s="150"/>
      <c r="I114" s="150"/>
      <c r="J114" s="150"/>
      <c r="K114" s="149"/>
      <c r="L114" s="149"/>
      <c r="M114" s="150"/>
      <c r="N114" s="150"/>
      <c r="O114" s="150"/>
      <c r="P114" s="3">
        <f t="shared" si="36"/>
        <v>0</v>
      </c>
      <c r="Q114" s="151"/>
      <c r="R114" s="3">
        <f t="shared" si="37"/>
        <v>0</v>
      </c>
      <c r="S114" s="12" t="str">
        <f t="shared" si="38"/>
        <v xml:space="preserve"> </v>
      </c>
      <c r="T114" s="4">
        <f t="shared" si="34"/>
        <v>10</v>
      </c>
      <c r="U114" s="153"/>
      <c r="V114" s="1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49" t="str">
        <f t="shared" si="39"/>
        <v xml:space="preserve"> </v>
      </c>
      <c r="AR114" s="47" t="str">
        <f t="shared" si="40"/>
        <v xml:space="preserve"> </v>
      </c>
      <c r="AS114" s="6">
        <f t="shared" si="41"/>
        <v>0</v>
      </c>
      <c r="AT114" s="19">
        <f t="shared" si="42"/>
        <v>20</v>
      </c>
      <c r="AU114" s="37" t="e">
        <f t="shared" si="43"/>
        <v>#VALUE!</v>
      </c>
      <c r="AV114" s="214" t="s">
        <v>56</v>
      </c>
      <c r="AW114" s="214">
        <f>COUNTIF($S$105:$S$149,3.5)</f>
        <v>0</v>
      </c>
    </row>
    <row r="115" spans="1:50" ht="15" customHeight="1">
      <c r="A115" s="1">
        <v>11</v>
      </c>
      <c r="B115" s="86">
        <f>รายชื่อนักเรียน!B107</f>
        <v>0</v>
      </c>
      <c r="C115" s="97" t="str">
        <f>รายชื่อนักเรียน!C107&amp;รายชื่อนักเรียน!D107</f>
        <v/>
      </c>
      <c r="D115" s="98">
        <f>รายชื่อนักเรียน!E107</f>
        <v>0</v>
      </c>
      <c r="E115" s="149"/>
      <c r="F115" s="149"/>
      <c r="G115" s="150"/>
      <c r="H115" s="150"/>
      <c r="I115" s="150"/>
      <c r="J115" s="150"/>
      <c r="K115" s="149"/>
      <c r="L115" s="149"/>
      <c r="M115" s="150"/>
      <c r="N115" s="150"/>
      <c r="O115" s="150"/>
      <c r="P115" s="3">
        <f t="shared" si="36"/>
        <v>0</v>
      </c>
      <c r="Q115" s="151"/>
      <c r="R115" s="3">
        <f t="shared" si="37"/>
        <v>0</v>
      </c>
      <c r="S115" s="12" t="str">
        <f t="shared" si="38"/>
        <v xml:space="preserve"> </v>
      </c>
      <c r="T115" s="4">
        <f t="shared" si="34"/>
        <v>11</v>
      </c>
      <c r="U115" s="153"/>
      <c r="V115" s="1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49" t="str">
        <f t="shared" si="39"/>
        <v xml:space="preserve"> </v>
      </c>
      <c r="AR115" s="47" t="str">
        <f t="shared" si="40"/>
        <v xml:space="preserve"> </v>
      </c>
      <c r="AS115" s="6">
        <f t="shared" si="41"/>
        <v>0</v>
      </c>
      <c r="AT115" s="19">
        <f t="shared" si="42"/>
        <v>20</v>
      </c>
      <c r="AU115" s="37" t="e">
        <f t="shared" si="43"/>
        <v>#VALUE!</v>
      </c>
      <c r="AV115" s="214" t="s">
        <v>53</v>
      </c>
      <c r="AW115" s="214">
        <f>COUNTIF($S$105:$S$149,4)</f>
        <v>0</v>
      </c>
    </row>
    <row r="116" spans="1:50" ht="15" customHeight="1" thickBot="1">
      <c r="A116" s="1">
        <v>12</v>
      </c>
      <c r="B116" s="86">
        <f>รายชื่อนักเรียน!B108</f>
        <v>0</v>
      </c>
      <c r="C116" s="97" t="str">
        <f>รายชื่อนักเรียน!C108&amp;รายชื่อนักเรียน!D108</f>
        <v/>
      </c>
      <c r="D116" s="98">
        <f>รายชื่อนักเรียน!E108</f>
        <v>0</v>
      </c>
      <c r="E116" s="149"/>
      <c r="F116" s="149"/>
      <c r="G116" s="150"/>
      <c r="H116" s="150"/>
      <c r="I116" s="150"/>
      <c r="J116" s="150"/>
      <c r="K116" s="149"/>
      <c r="L116" s="149"/>
      <c r="M116" s="150"/>
      <c r="N116" s="150"/>
      <c r="O116" s="150"/>
      <c r="P116" s="3">
        <f t="shared" si="36"/>
        <v>0</v>
      </c>
      <c r="Q116" s="151"/>
      <c r="R116" s="3">
        <f t="shared" si="37"/>
        <v>0</v>
      </c>
      <c r="S116" s="12" t="str">
        <f t="shared" si="38"/>
        <v xml:space="preserve"> </v>
      </c>
      <c r="T116" s="4">
        <f t="shared" si="34"/>
        <v>12</v>
      </c>
      <c r="U116" s="153"/>
      <c r="V116" s="1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49" t="str">
        <f t="shared" si="39"/>
        <v xml:space="preserve"> </v>
      </c>
      <c r="AR116" s="47" t="str">
        <f t="shared" si="40"/>
        <v xml:space="preserve"> </v>
      </c>
      <c r="AS116" s="6">
        <f t="shared" si="41"/>
        <v>0</v>
      </c>
      <c r="AT116" s="19">
        <f t="shared" si="42"/>
        <v>20</v>
      </c>
      <c r="AU116" s="37" t="e">
        <f t="shared" si="43"/>
        <v>#VALUE!</v>
      </c>
      <c r="AV116" s="5" t="s">
        <v>58</v>
      </c>
      <c r="AW116" s="1">
        <f>SUM(AW106:AW115)</f>
        <v>0</v>
      </c>
    </row>
    <row r="117" spans="1:50" ht="15" customHeight="1">
      <c r="A117" s="1">
        <v>13</v>
      </c>
      <c r="B117" s="86">
        <f>รายชื่อนักเรียน!B109</f>
        <v>0</v>
      </c>
      <c r="C117" s="97" t="str">
        <f>รายชื่อนักเรียน!C109&amp;รายชื่อนักเรียน!D109</f>
        <v/>
      </c>
      <c r="D117" s="98">
        <f>รายชื่อนักเรียน!E109</f>
        <v>0</v>
      </c>
      <c r="E117" s="149"/>
      <c r="F117" s="149"/>
      <c r="G117" s="150"/>
      <c r="H117" s="150"/>
      <c r="I117" s="150"/>
      <c r="J117" s="150"/>
      <c r="K117" s="149"/>
      <c r="L117" s="149"/>
      <c r="M117" s="150"/>
      <c r="N117" s="150"/>
      <c r="O117" s="150"/>
      <c r="P117" s="3">
        <f t="shared" si="36"/>
        <v>0</v>
      </c>
      <c r="Q117" s="151"/>
      <c r="R117" s="3">
        <f t="shared" si="37"/>
        <v>0</v>
      </c>
      <c r="S117" s="12" t="str">
        <f t="shared" si="38"/>
        <v xml:space="preserve"> </v>
      </c>
      <c r="T117" s="4">
        <f t="shared" si="34"/>
        <v>13</v>
      </c>
      <c r="U117" s="153"/>
      <c r="V117" s="1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49" t="str">
        <f t="shared" si="39"/>
        <v xml:space="preserve"> </v>
      </c>
      <c r="AR117" s="47" t="str">
        <f t="shared" si="40"/>
        <v xml:space="preserve"> </v>
      </c>
      <c r="AS117" s="6">
        <f t="shared" si="41"/>
        <v>0</v>
      </c>
      <c r="AT117" s="19">
        <f t="shared" si="42"/>
        <v>20</v>
      </c>
      <c r="AU117" s="37" t="e">
        <f t="shared" si="43"/>
        <v>#VALUE!</v>
      </c>
      <c r="AV117" s="10"/>
      <c r="AW117" s="10"/>
    </row>
    <row r="118" spans="1:50" ht="15" customHeight="1">
      <c r="A118" s="1">
        <v>14</v>
      </c>
      <c r="B118" s="86">
        <f>รายชื่อนักเรียน!B110</f>
        <v>0</v>
      </c>
      <c r="C118" s="97" t="str">
        <f>รายชื่อนักเรียน!C110&amp;รายชื่อนักเรียน!D110</f>
        <v/>
      </c>
      <c r="D118" s="98">
        <f>รายชื่อนักเรียน!E110</f>
        <v>0</v>
      </c>
      <c r="E118" s="149"/>
      <c r="F118" s="149"/>
      <c r="G118" s="150"/>
      <c r="H118" s="150"/>
      <c r="I118" s="150"/>
      <c r="J118" s="150"/>
      <c r="K118" s="149"/>
      <c r="L118" s="149"/>
      <c r="M118" s="150"/>
      <c r="N118" s="150"/>
      <c r="O118" s="150"/>
      <c r="P118" s="3">
        <f t="shared" si="36"/>
        <v>0</v>
      </c>
      <c r="Q118" s="151"/>
      <c r="R118" s="3">
        <f t="shared" si="37"/>
        <v>0</v>
      </c>
      <c r="S118" s="12" t="str">
        <f t="shared" si="38"/>
        <v xml:space="preserve"> </v>
      </c>
      <c r="T118" s="4">
        <f t="shared" si="34"/>
        <v>14</v>
      </c>
      <c r="U118" s="153"/>
      <c r="V118" s="1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49" t="str">
        <f t="shared" si="39"/>
        <v xml:space="preserve"> </v>
      </c>
      <c r="AR118" s="47" t="str">
        <f t="shared" si="40"/>
        <v xml:space="preserve"> </v>
      </c>
      <c r="AS118" s="6">
        <f t="shared" si="41"/>
        <v>0</v>
      </c>
      <c r="AT118" s="19">
        <f t="shared" si="42"/>
        <v>20</v>
      </c>
      <c r="AU118" s="37" t="e">
        <f t="shared" si="43"/>
        <v>#VALUE!</v>
      </c>
      <c r="AV118" s="6"/>
      <c r="AW118" s="7" t="s">
        <v>61</v>
      </c>
    </row>
    <row r="119" spans="1:50" ht="15" customHeight="1">
      <c r="A119" s="1">
        <v>15</v>
      </c>
      <c r="B119" s="86">
        <f>รายชื่อนักเรียน!B111</f>
        <v>0</v>
      </c>
      <c r="C119" s="97" t="str">
        <f>รายชื่อนักเรียน!C111&amp;รายชื่อนักเรียน!D111</f>
        <v/>
      </c>
      <c r="D119" s="98">
        <f>รายชื่อนักเรียน!E111</f>
        <v>0</v>
      </c>
      <c r="E119" s="149"/>
      <c r="F119" s="149"/>
      <c r="G119" s="150"/>
      <c r="H119" s="150"/>
      <c r="I119" s="150"/>
      <c r="J119" s="150"/>
      <c r="K119" s="149"/>
      <c r="L119" s="149"/>
      <c r="M119" s="150"/>
      <c r="N119" s="150"/>
      <c r="O119" s="150"/>
      <c r="P119" s="3">
        <f t="shared" si="36"/>
        <v>0</v>
      </c>
      <c r="Q119" s="151"/>
      <c r="R119" s="3">
        <f t="shared" si="37"/>
        <v>0</v>
      </c>
      <c r="S119" s="12" t="str">
        <f t="shared" si="38"/>
        <v xml:space="preserve"> </v>
      </c>
      <c r="T119" s="4">
        <f t="shared" si="34"/>
        <v>15</v>
      </c>
      <c r="U119" s="153"/>
      <c r="V119" s="1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49" t="str">
        <f t="shared" si="39"/>
        <v xml:space="preserve"> </v>
      </c>
      <c r="AR119" s="47" t="str">
        <f t="shared" si="40"/>
        <v xml:space="preserve"> </v>
      </c>
      <c r="AS119" s="6">
        <f t="shared" si="41"/>
        <v>0</v>
      </c>
      <c r="AT119" s="19">
        <f t="shared" si="42"/>
        <v>20</v>
      </c>
      <c r="AU119" s="37" t="e">
        <f t="shared" si="43"/>
        <v>#VALUE!</v>
      </c>
      <c r="AV119" s="8" t="s">
        <v>59</v>
      </c>
      <c r="AW119" s="9">
        <f>COUNTIF($V$105:$V$149,3)</f>
        <v>0</v>
      </c>
      <c r="AX119" s="19">
        <f>SUM(AW119:AW122)</f>
        <v>0</v>
      </c>
    </row>
    <row r="120" spans="1:50" ht="15" customHeight="1">
      <c r="A120" s="1">
        <v>16</v>
      </c>
      <c r="B120" s="86">
        <f>รายชื่อนักเรียน!B112</f>
        <v>0</v>
      </c>
      <c r="C120" s="97" t="str">
        <f>รายชื่อนักเรียน!C112&amp;รายชื่อนักเรียน!D112</f>
        <v/>
      </c>
      <c r="D120" s="98">
        <f>รายชื่อนักเรียน!E112</f>
        <v>0</v>
      </c>
      <c r="E120" s="149"/>
      <c r="F120" s="149"/>
      <c r="G120" s="150"/>
      <c r="H120" s="150"/>
      <c r="I120" s="150"/>
      <c r="J120" s="150"/>
      <c r="K120" s="149"/>
      <c r="L120" s="149"/>
      <c r="M120" s="150"/>
      <c r="N120" s="150"/>
      <c r="O120" s="150"/>
      <c r="P120" s="3">
        <f t="shared" si="36"/>
        <v>0</v>
      </c>
      <c r="Q120" s="151"/>
      <c r="R120" s="3">
        <f t="shared" si="37"/>
        <v>0</v>
      </c>
      <c r="S120" s="12" t="str">
        <f t="shared" si="38"/>
        <v xml:space="preserve"> </v>
      </c>
      <c r="T120" s="4">
        <f t="shared" si="34"/>
        <v>16</v>
      </c>
      <c r="U120" s="153"/>
      <c r="V120" s="1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49" t="str">
        <f t="shared" si="39"/>
        <v xml:space="preserve"> </v>
      </c>
      <c r="AR120" s="47" t="str">
        <f t="shared" si="40"/>
        <v xml:space="preserve"> </v>
      </c>
      <c r="AS120" s="6">
        <f t="shared" si="41"/>
        <v>0</v>
      </c>
      <c r="AT120" s="19">
        <f t="shared" si="42"/>
        <v>20</v>
      </c>
      <c r="AU120" s="37" t="e">
        <f t="shared" si="43"/>
        <v>#VALUE!</v>
      </c>
      <c r="AV120" s="8" t="s">
        <v>60</v>
      </c>
      <c r="AW120" s="9">
        <f>COUNTIF($V$105:$V$149,2)</f>
        <v>0</v>
      </c>
    </row>
    <row r="121" spans="1:50" ht="15" customHeight="1">
      <c r="A121" s="1">
        <v>17</v>
      </c>
      <c r="B121" s="86">
        <f>รายชื่อนักเรียน!B113</f>
        <v>0</v>
      </c>
      <c r="C121" s="97" t="str">
        <f>รายชื่อนักเรียน!C113&amp;รายชื่อนักเรียน!D113</f>
        <v/>
      </c>
      <c r="D121" s="98">
        <f>รายชื่อนักเรียน!E113</f>
        <v>0</v>
      </c>
      <c r="E121" s="149"/>
      <c r="F121" s="149"/>
      <c r="G121" s="150"/>
      <c r="H121" s="150"/>
      <c r="I121" s="150"/>
      <c r="J121" s="150"/>
      <c r="K121" s="149"/>
      <c r="L121" s="149"/>
      <c r="M121" s="150"/>
      <c r="N121" s="150"/>
      <c r="O121" s="150"/>
      <c r="P121" s="3">
        <f t="shared" si="36"/>
        <v>0</v>
      </c>
      <c r="Q121" s="151"/>
      <c r="R121" s="3">
        <f t="shared" si="37"/>
        <v>0</v>
      </c>
      <c r="S121" s="12" t="str">
        <f t="shared" si="38"/>
        <v xml:space="preserve"> </v>
      </c>
      <c r="T121" s="4">
        <f t="shared" si="34"/>
        <v>17</v>
      </c>
      <c r="U121" s="153"/>
      <c r="V121" s="1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49" t="str">
        <f t="shared" si="39"/>
        <v xml:space="preserve"> </v>
      </c>
      <c r="AR121" s="47" t="str">
        <f t="shared" si="40"/>
        <v xml:space="preserve"> </v>
      </c>
      <c r="AS121" s="6">
        <f t="shared" si="41"/>
        <v>0</v>
      </c>
      <c r="AT121" s="19">
        <f t="shared" si="42"/>
        <v>20</v>
      </c>
      <c r="AU121" s="37" t="e">
        <f t="shared" si="43"/>
        <v>#VALUE!</v>
      </c>
      <c r="AV121" s="8" t="s">
        <v>63</v>
      </c>
      <c r="AW121" s="9">
        <f>COUNTIF($V$105:$V$149,1)</f>
        <v>0</v>
      </c>
    </row>
    <row r="122" spans="1:50" ht="15" customHeight="1">
      <c r="A122" s="1">
        <v>18</v>
      </c>
      <c r="B122" s="86">
        <f>รายชื่อนักเรียน!B114</f>
        <v>0</v>
      </c>
      <c r="C122" s="97" t="str">
        <f>รายชื่อนักเรียน!C114&amp;รายชื่อนักเรียน!D114</f>
        <v/>
      </c>
      <c r="D122" s="98">
        <f>รายชื่อนักเรียน!E114</f>
        <v>0</v>
      </c>
      <c r="E122" s="149"/>
      <c r="F122" s="149"/>
      <c r="G122" s="150"/>
      <c r="H122" s="150"/>
      <c r="I122" s="150"/>
      <c r="J122" s="150"/>
      <c r="K122" s="149"/>
      <c r="L122" s="149"/>
      <c r="M122" s="150"/>
      <c r="N122" s="150"/>
      <c r="O122" s="150"/>
      <c r="P122" s="3">
        <f t="shared" si="36"/>
        <v>0</v>
      </c>
      <c r="Q122" s="151"/>
      <c r="R122" s="3">
        <f t="shared" si="37"/>
        <v>0</v>
      </c>
      <c r="S122" s="12" t="str">
        <f t="shared" si="38"/>
        <v xml:space="preserve"> </v>
      </c>
      <c r="T122" s="4">
        <f t="shared" si="34"/>
        <v>18</v>
      </c>
      <c r="U122" s="153"/>
      <c r="V122" s="1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49" t="str">
        <f t="shared" si="39"/>
        <v xml:space="preserve"> </v>
      </c>
      <c r="AR122" s="47" t="str">
        <f t="shared" si="40"/>
        <v xml:space="preserve"> </v>
      </c>
      <c r="AS122" s="6">
        <f t="shared" si="41"/>
        <v>0</v>
      </c>
      <c r="AT122" s="19">
        <f t="shared" si="42"/>
        <v>20</v>
      </c>
      <c r="AU122" s="37" t="e">
        <f t="shared" si="43"/>
        <v>#VALUE!</v>
      </c>
      <c r="AV122" s="8" t="s">
        <v>64</v>
      </c>
      <c r="AW122" s="9">
        <f>COUNTIF($V$105:$V$149,0)</f>
        <v>0</v>
      </c>
    </row>
    <row r="123" spans="1:50" ht="15" customHeight="1">
      <c r="A123" s="1">
        <v>19</v>
      </c>
      <c r="B123" s="86">
        <f>รายชื่อนักเรียน!B115</f>
        <v>0</v>
      </c>
      <c r="C123" s="97" t="str">
        <f>รายชื่อนักเรียน!C115&amp;รายชื่อนักเรียน!D115</f>
        <v/>
      </c>
      <c r="D123" s="98">
        <f>รายชื่อนักเรียน!E115</f>
        <v>0</v>
      </c>
      <c r="E123" s="149"/>
      <c r="F123" s="149"/>
      <c r="G123" s="150"/>
      <c r="H123" s="150"/>
      <c r="I123" s="150"/>
      <c r="J123" s="150"/>
      <c r="K123" s="149"/>
      <c r="L123" s="149"/>
      <c r="M123" s="150"/>
      <c r="N123" s="150"/>
      <c r="O123" s="150"/>
      <c r="P123" s="3">
        <f t="shared" si="36"/>
        <v>0</v>
      </c>
      <c r="Q123" s="151"/>
      <c r="R123" s="3">
        <f t="shared" si="37"/>
        <v>0</v>
      </c>
      <c r="S123" s="12" t="str">
        <f t="shared" si="38"/>
        <v xml:space="preserve"> </v>
      </c>
      <c r="T123" s="4">
        <f t="shared" si="34"/>
        <v>19</v>
      </c>
      <c r="U123" s="153"/>
      <c r="V123" s="1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49" t="str">
        <f t="shared" si="39"/>
        <v xml:space="preserve"> </v>
      </c>
      <c r="AR123" s="47" t="str">
        <f t="shared" si="40"/>
        <v xml:space="preserve"> </v>
      </c>
      <c r="AS123" s="6">
        <f t="shared" si="41"/>
        <v>0</v>
      </c>
      <c r="AT123" s="19">
        <f t="shared" si="42"/>
        <v>20</v>
      </c>
      <c r="AU123" s="37" t="e">
        <f t="shared" si="43"/>
        <v>#VALUE!</v>
      </c>
      <c r="AV123" s="6"/>
      <c r="AW123" s="7" t="s">
        <v>62</v>
      </c>
    </row>
    <row r="124" spans="1:50" ht="15" customHeight="1">
      <c r="A124" s="1">
        <v>20</v>
      </c>
      <c r="B124" s="86">
        <f>รายชื่อนักเรียน!B116</f>
        <v>0</v>
      </c>
      <c r="C124" s="97" t="str">
        <f>รายชื่อนักเรียน!C116&amp;รายชื่อนักเรียน!D116</f>
        <v/>
      </c>
      <c r="D124" s="98">
        <f>รายชื่อนักเรียน!E116</f>
        <v>0</v>
      </c>
      <c r="E124" s="149"/>
      <c r="F124" s="149"/>
      <c r="G124" s="150"/>
      <c r="H124" s="150"/>
      <c r="I124" s="150"/>
      <c r="J124" s="150"/>
      <c r="K124" s="149"/>
      <c r="L124" s="149"/>
      <c r="M124" s="150"/>
      <c r="N124" s="150"/>
      <c r="O124" s="150"/>
      <c r="P124" s="3">
        <f t="shared" si="36"/>
        <v>0</v>
      </c>
      <c r="Q124" s="151"/>
      <c r="R124" s="3">
        <f t="shared" si="37"/>
        <v>0</v>
      </c>
      <c r="S124" s="12" t="str">
        <f t="shared" si="38"/>
        <v xml:space="preserve"> </v>
      </c>
      <c r="T124" s="4">
        <f t="shared" si="34"/>
        <v>20</v>
      </c>
      <c r="U124" s="153"/>
      <c r="V124" s="1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49" t="str">
        <f t="shared" si="39"/>
        <v xml:space="preserve"> </v>
      </c>
      <c r="AR124" s="47" t="str">
        <f t="shared" si="40"/>
        <v xml:space="preserve"> </v>
      </c>
      <c r="AS124" s="6">
        <f t="shared" si="41"/>
        <v>0</v>
      </c>
      <c r="AT124" s="19">
        <f t="shared" si="42"/>
        <v>20</v>
      </c>
      <c r="AU124" s="37" t="e">
        <f t="shared" si="43"/>
        <v>#VALUE!</v>
      </c>
      <c r="AV124" s="8" t="s">
        <v>59</v>
      </c>
      <c r="AW124" s="9">
        <f>COUNTIF($U$105:$U$149,3)</f>
        <v>0</v>
      </c>
      <c r="AX124" s="19">
        <f>SUM(AW124:AW127)</f>
        <v>0</v>
      </c>
    </row>
    <row r="125" spans="1:50" ht="15" customHeight="1">
      <c r="A125" s="1">
        <v>21</v>
      </c>
      <c r="B125" s="86">
        <f>รายชื่อนักเรียน!B117</f>
        <v>0</v>
      </c>
      <c r="C125" s="97" t="str">
        <f>รายชื่อนักเรียน!C117&amp;รายชื่อนักเรียน!D117</f>
        <v/>
      </c>
      <c r="D125" s="98">
        <f>รายชื่อนักเรียน!E117</f>
        <v>0</v>
      </c>
      <c r="E125" s="149"/>
      <c r="F125" s="149"/>
      <c r="G125" s="150"/>
      <c r="H125" s="150"/>
      <c r="I125" s="150"/>
      <c r="J125" s="150"/>
      <c r="K125" s="149"/>
      <c r="L125" s="149"/>
      <c r="M125" s="150"/>
      <c r="N125" s="150"/>
      <c r="O125" s="150"/>
      <c r="P125" s="3">
        <f t="shared" si="36"/>
        <v>0</v>
      </c>
      <c r="Q125" s="151"/>
      <c r="R125" s="3">
        <f t="shared" si="37"/>
        <v>0</v>
      </c>
      <c r="S125" s="12" t="str">
        <f t="shared" si="38"/>
        <v xml:space="preserve"> </v>
      </c>
      <c r="T125" s="4">
        <f t="shared" si="34"/>
        <v>21</v>
      </c>
      <c r="U125" s="153"/>
      <c r="V125" s="1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49" t="str">
        <f t="shared" si="39"/>
        <v xml:space="preserve"> </v>
      </c>
      <c r="AR125" s="47" t="str">
        <f t="shared" si="40"/>
        <v xml:space="preserve"> </v>
      </c>
      <c r="AS125" s="6">
        <f t="shared" si="41"/>
        <v>0</v>
      </c>
      <c r="AT125" s="19">
        <f t="shared" si="42"/>
        <v>20</v>
      </c>
      <c r="AU125" s="37" t="e">
        <f t="shared" si="43"/>
        <v>#VALUE!</v>
      </c>
      <c r="AV125" s="8" t="s">
        <v>60</v>
      </c>
      <c r="AW125" s="9">
        <f>COUNTIF($U$105:$U$149,2)</f>
        <v>0</v>
      </c>
    </row>
    <row r="126" spans="1:50" ht="15" customHeight="1">
      <c r="A126" s="1">
        <v>22</v>
      </c>
      <c r="B126" s="86">
        <f>รายชื่อนักเรียน!B118</f>
        <v>0</v>
      </c>
      <c r="C126" s="97" t="str">
        <f>รายชื่อนักเรียน!C118&amp;รายชื่อนักเรียน!D118</f>
        <v/>
      </c>
      <c r="D126" s="98">
        <f>รายชื่อนักเรียน!E118</f>
        <v>0</v>
      </c>
      <c r="E126" s="149"/>
      <c r="F126" s="149"/>
      <c r="G126" s="150"/>
      <c r="H126" s="150"/>
      <c r="I126" s="150"/>
      <c r="J126" s="150"/>
      <c r="K126" s="149"/>
      <c r="L126" s="149"/>
      <c r="M126" s="150"/>
      <c r="N126" s="150"/>
      <c r="O126" s="150"/>
      <c r="P126" s="3">
        <f t="shared" si="36"/>
        <v>0</v>
      </c>
      <c r="Q126" s="151"/>
      <c r="R126" s="3">
        <f t="shared" si="37"/>
        <v>0</v>
      </c>
      <c r="S126" s="12" t="str">
        <f t="shared" si="38"/>
        <v xml:space="preserve"> </v>
      </c>
      <c r="T126" s="4">
        <f t="shared" si="34"/>
        <v>22</v>
      </c>
      <c r="U126" s="153"/>
      <c r="V126" s="1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49" t="str">
        <f t="shared" si="39"/>
        <v xml:space="preserve"> </v>
      </c>
      <c r="AR126" s="47" t="str">
        <f t="shared" si="40"/>
        <v xml:space="preserve"> </v>
      </c>
      <c r="AS126" s="6">
        <f t="shared" si="41"/>
        <v>0</v>
      </c>
      <c r="AT126" s="19">
        <f t="shared" si="42"/>
        <v>20</v>
      </c>
      <c r="AU126" s="37" t="e">
        <f t="shared" si="43"/>
        <v>#VALUE!</v>
      </c>
      <c r="AV126" s="8" t="s">
        <v>63</v>
      </c>
      <c r="AW126" s="9">
        <f>COUNTIF($U$105:$U$149,1)</f>
        <v>0</v>
      </c>
    </row>
    <row r="127" spans="1:50" ht="15" customHeight="1">
      <c r="A127" s="1">
        <v>23</v>
      </c>
      <c r="B127" s="86">
        <f>รายชื่อนักเรียน!B119</f>
        <v>0</v>
      </c>
      <c r="C127" s="97" t="str">
        <f>รายชื่อนักเรียน!C119&amp;รายชื่อนักเรียน!D119</f>
        <v/>
      </c>
      <c r="D127" s="98">
        <f>รายชื่อนักเรียน!E119</f>
        <v>0</v>
      </c>
      <c r="E127" s="149"/>
      <c r="F127" s="149"/>
      <c r="G127" s="150"/>
      <c r="H127" s="150"/>
      <c r="I127" s="150"/>
      <c r="J127" s="150"/>
      <c r="K127" s="149"/>
      <c r="L127" s="149"/>
      <c r="M127" s="150"/>
      <c r="N127" s="150"/>
      <c r="O127" s="150"/>
      <c r="P127" s="3">
        <f t="shared" si="36"/>
        <v>0</v>
      </c>
      <c r="Q127" s="151"/>
      <c r="R127" s="3">
        <f t="shared" si="37"/>
        <v>0</v>
      </c>
      <c r="S127" s="12" t="str">
        <f t="shared" si="38"/>
        <v xml:space="preserve"> </v>
      </c>
      <c r="T127" s="4">
        <f t="shared" si="34"/>
        <v>23</v>
      </c>
      <c r="U127" s="153"/>
      <c r="V127" s="1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49" t="str">
        <f t="shared" si="39"/>
        <v xml:space="preserve"> </v>
      </c>
      <c r="AR127" s="47" t="str">
        <f t="shared" si="40"/>
        <v xml:space="preserve"> </v>
      </c>
      <c r="AS127" s="6">
        <f t="shared" si="41"/>
        <v>0</v>
      </c>
      <c r="AT127" s="19">
        <f t="shared" si="42"/>
        <v>20</v>
      </c>
      <c r="AU127" s="37" t="e">
        <f t="shared" si="43"/>
        <v>#VALUE!</v>
      </c>
      <c r="AV127" s="8" t="s">
        <v>64</v>
      </c>
      <c r="AW127" s="9">
        <f>COUNTIF($U$105:$U$149,0)</f>
        <v>0</v>
      </c>
    </row>
    <row r="128" spans="1:50" ht="15" customHeight="1">
      <c r="A128" s="1">
        <v>24</v>
      </c>
      <c r="B128" s="86">
        <f>รายชื่อนักเรียน!B120</f>
        <v>0</v>
      </c>
      <c r="C128" s="97" t="str">
        <f>รายชื่อนักเรียน!C120&amp;รายชื่อนักเรียน!D120</f>
        <v/>
      </c>
      <c r="D128" s="98">
        <f>รายชื่อนักเรียน!E120</f>
        <v>0</v>
      </c>
      <c r="E128" s="149"/>
      <c r="F128" s="149"/>
      <c r="G128" s="150"/>
      <c r="H128" s="150"/>
      <c r="I128" s="150"/>
      <c r="J128" s="150"/>
      <c r="K128" s="149"/>
      <c r="L128" s="149"/>
      <c r="M128" s="150"/>
      <c r="N128" s="150"/>
      <c r="O128" s="150"/>
      <c r="P128" s="3">
        <f t="shared" si="36"/>
        <v>0</v>
      </c>
      <c r="Q128" s="151"/>
      <c r="R128" s="3">
        <f t="shared" si="37"/>
        <v>0</v>
      </c>
      <c r="S128" s="12" t="str">
        <f t="shared" si="38"/>
        <v xml:space="preserve"> </v>
      </c>
      <c r="T128" s="4">
        <f t="shared" si="34"/>
        <v>24</v>
      </c>
      <c r="U128" s="153"/>
      <c r="V128" s="1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49" t="str">
        <f t="shared" si="39"/>
        <v xml:space="preserve"> </v>
      </c>
      <c r="AR128" s="47" t="str">
        <f t="shared" si="40"/>
        <v xml:space="preserve"> </v>
      </c>
      <c r="AS128" s="6">
        <f t="shared" si="41"/>
        <v>0</v>
      </c>
      <c r="AT128" s="19">
        <f t="shared" si="42"/>
        <v>20</v>
      </c>
      <c r="AU128" s="37" t="e">
        <f t="shared" si="43"/>
        <v>#VALUE!</v>
      </c>
    </row>
    <row r="129" spans="1:47" ht="15" customHeight="1">
      <c r="A129" s="1">
        <v>25</v>
      </c>
      <c r="B129" s="86">
        <f>รายชื่อนักเรียน!B121</f>
        <v>0</v>
      </c>
      <c r="C129" s="97" t="str">
        <f>รายชื่อนักเรียน!C121&amp;รายชื่อนักเรียน!D121</f>
        <v/>
      </c>
      <c r="D129" s="98">
        <f>รายชื่อนักเรียน!E121</f>
        <v>0</v>
      </c>
      <c r="E129" s="149"/>
      <c r="F129" s="149"/>
      <c r="G129" s="150"/>
      <c r="H129" s="150"/>
      <c r="I129" s="150"/>
      <c r="J129" s="150"/>
      <c r="K129" s="149"/>
      <c r="L129" s="149"/>
      <c r="M129" s="150"/>
      <c r="N129" s="150"/>
      <c r="O129" s="150"/>
      <c r="P129" s="3">
        <f t="shared" si="36"/>
        <v>0</v>
      </c>
      <c r="Q129" s="151"/>
      <c r="R129" s="3">
        <f t="shared" si="37"/>
        <v>0</v>
      </c>
      <c r="S129" s="12" t="str">
        <f t="shared" si="38"/>
        <v xml:space="preserve"> </v>
      </c>
      <c r="T129" s="4">
        <f t="shared" si="34"/>
        <v>25</v>
      </c>
      <c r="U129" s="153"/>
      <c r="V129" s="1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49" t="str">
        <f t="shared" si="39"/>
        <v xml:space="preserve"> </v>
      </c>
      <c r="AR129" s="47" t="str">
        <f t="shared" si="40"/>
        <v xml:space="preserve"> </v>
      </c>
      <c r="AS129" s="6">
        <f t="shared" si="41"/>
        <v>0</v>
      </c>
      <c r="AT129" s="19">
        <f t="shared" si="42"/>
        <v>20</v>
      </c>
      <c r="AU129" s="37" t="e">
        <f t="shared" si="43"/>
        <v>#VALUE!</v>
      </c>
    </row>
    <row r="130" spans="1:47" ht="15" customHeight="1">
      <c r="A130" s="1">
        <v>26</v>
      </c>
      <c r="B130" s="86">
        <f>รายชื่อนักเรียน!B122</f>
        <v>0</v>
      </c>
      <c r="C130" s="97" t="str">
        <f>รายชื่อนักเรียน!C122&amp;รายชื่อนักเรียน!D122</f>
        <v/>
      </c>
      <c r="D130" s="98">
        <f>รายชื่อนักเรียน!E122</f>
        <v>0</v>
      </c>
      <c r="E130" s="149"/>
      <c r="F130" s="149"/>
      <c r="G130" s="150"/>
      <c r="H130" s="150"/>
      <c r="I130" s="150"/>
      <c r="J130" s="150"/>
      <c r="K130" s="149"/>
      <c r="L130" s="149"/>
      <c r="M130" s="150"/>
      <c r="N130" s="150"/>
      <c r="O130" s="150"/>
      <c r="P130" s="3">
        <f t="shared" si="36"/>
        <v>0</v>
      </c>
      <c r="Q130" s="151"/>
      <c r="R130" s="3">
        <f t="shared" si="37"/>
        <v>0</v>
      </c>
      <c r="S130" s="12" t="str">
        <f t="shared" si="38"/>
        <v xml:space="preserve"> </v>
      </c>
      <c r="T130" s="4">
        <f t="shared" si="34"/>
        <v>26</v>
      </c>
      <c r="U130" s="153"/>
      <c r="V130" s="1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49" t="str">
        <f t="shared" si="39"/>
        <v xml:space="preserve"> </v>
      </c>
      <c r="AR130" s="47" t="str">
        <f t="shared" si="40"/>
        <v xml:space="preserve"> </v>
      </c>
      <c r="AS130" s="6">
        <f t="shared" si="41"/>
        <v>0</v>
      </c>
      <c r="AT130" s="19">
        <f t="shared" si="42"/>
        <v>20</v>
      </c>
      <c r="AU130" s="37" t="e">
        <f t="shared" si="43"/>
        <v>#VALUE!</v>
      </c>
    </row>
    <row r="131" spans="1:47" ht="15" customHeight="1">
      <c r="A131" s="1">
        <v>27</v>
      </c>
      <c r="B131" s="86">
        <f>รายชื่อนักเรียน!B123</f>
        <v>0</v>
      </c>
      <c r="C131" s="97" t="str">
        <f>รายชื่อนักเรียน!C123&amp;รายชื่อนักเรียน!D123</f>
        <v/>
      </c>
      <c r="D131" s="98">
        <f>รายชื่อนักเรียน!E123</f>
        <v>0</v>
      </c>
      <c r="E131" s="149"/>
      <c r="F131" s="149"/>
      <c r="G131" s="150"/>
      <c r="H131" s="150"/>
      <c r="I131" s="150"/>
      <c r="J131" s="150"/>
      <c r="K131" s="149"/>
      <c r="L131" s="149"/>
      <c r="M131" s="150"/>
      <c r="N131" s="150"/>
      <c r="O131" s="150"/>
      <c r="P131" s="3">
        <f t="shared" si="36"/>
        <v>0</v>
      </c>
      <c r="Q131" s="151"/>
      <c r="R131" s="3">
        <f t="shared" si="37"/>
        <v>0</v>
      </c>
      <c r="S131" s="12" t="str">
        <f t="shared" si="38"/>
        <v xml:space="preserve"> </v>
      </c>
      <c r="T131" s="4">
        <f t="shared" si="34"/>
        <v>27</v>
      </c>
      <c r="U131" s="153"/>
      <c r="V131" s="1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49" t="str">
        <f t="shared" si="39"/>
        <v xml:space="preserve"> </v>
      </c>
      <c r="AR131" s="47" t="str">
        <f t="shared" si="40"/>
        <v xml:space="preserve"> </v>
      </c>
      <c r="AS131" s="6">
        <f t="shared" si="41"/>
        <v>0</v>
      </c>
      <c r="AT131" s="19">
        <f t="shared" si="42"/>
        <v>20</v>
      </c>
      <c r="AU131" s="37" t="e">
        <f t="shared" si="43"/>
        <v>#VALUE!</v>
      </c>
    </row>
    <row r="132" spans="1:47" ht="15" customHeight="1">
      <c r="A132" s="1">
        <v>28</v>
      </c>
      <c r="B132" s="86">
        <f>รายชื่อนักเรียน!B124</f>
        <v>0</v>
      </c>
      <c r="C132" s="97" t="str">
        <f>รายชื่อนักเรียน!C124&amp;รายชื่อนักเรียน!D124</f>
        <v/>
      </c>
      <c r="D132" s="98">
        <f>รายชื่อนักเรียน!E124</f>
        <v>0</v>
      </c>
      <c r="E132" s="149"/>
      <c r="F132" s="149"/>
      <c r="G132" s="150"/>
      <c r="H132" s="150"/>
      <c r="I132" s="150"/>
      <c r="J132" s="150"/>
      <c r="K132" s="149"/>
      <c r="L132" s="149"/>
      <c r="M132" s="150"/>
      <c r="N132" s="150"/>
      <c r="O132" s="150"/>
      <c r="P132" s="3">
        <f t="shared" si="36"/>
        <v>0</v>
      </c>
      <c r="Q132" s="151"/>
      <c r="R132" s="3">
        <f t="shared" si="37"/>
        <v>0</v>
      </c>
      <c r="S132" s="12" t="str">
        <f t="shared" si="38"/>
        <v xml:space="preserve"> </v>
      </c>
      <c r="T132" s="4">
        <f t="shared" si="34"/>
        <v>28</v>
      </c>
      <c r="U132" s="153"/>
      <c r="V132" s="1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49" t="str">
        <f t="shared" si="39"/>
        <v xml:space="preserve"> </v>
      </c>
      <c r="AR132" s="47" t="str">
        <f t="shared" si="40"/>
        <v xml:space="preserve"> </v>
      </c>
      <c r="AS132" s="6">
        <f t="shared" si="41"/>
        <v>0</v>
      </c>
      <c r="AT132" s="19">
        <f t="shared" si="42"/>
        <v>20</v>
      </c>
      <c r="AU132" s="37" t="e">
        <f t="shared" si="43"/>
        <v>#VALUE!</v>
      </c>
    </row>
    <row r="133" spans="1:47" ht="15" customHeight="1">
      <c r="A133" s="1">
        <v>29</v>
      </c>
      <c r="B133" s="86">
        <f>รายชื่อนักเรียน!B125</f>
        <v>0</v>
      </c>
      <c r="C133" s="97" t="str">
        <f>รายชื่อนักเรียน!C125&amp;รายชื่อนักเรียน!D125</f>
        <v/>
      </c>
      <c r="D133" s="98">
        <f>รายชื่อนักเรียน!E125</f>
        <v>0</v>
      </c>
      <c r="E133" s="149"/>
      <c r="F133" s="149"/>
      <c r="G133" s="150"/>
      <c r="H133" s="150"/>
      <c r="I133" s="150"/>
      <c r="J133" s="150"/>
      <c r="K133" s="149"/>
      <c r="L133" s="149"/>
      <c r="M133" s="150"/>
      <c r="N133" s="150"/>
      <c r="O133" s="150"/>
      <c r="P133" s="3">
        <f t="shared" si="36"/>
        <v>0</v>
      </c>
      <c r="Q133" s="151"/>
      <c r="R133" s="3">
        <f t="shared" si="37"/>
        <v>0</v>
      </c>
      <c r="S133" s="12" t="str">
        <f t="shared" si="38"/>
        <v xml:space="preserve"> </v>
      </c>
      <c r="T133" s="4">
        <f t="shared" si="34"/>
        <v>29</v>
      </c>
      <c r="U133" s="153"/>
      <c r="V133" s="1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49" t="str">
        <f t="shared" si="39"/>
        <v xml:space="preserve"> </v>
      </c>
      <c r="AR133" s="47" t="str">
        <f t="shared" si="40"/>
        <v xml:space="preserve"> </v>
      </c>
      <c r="AS133" s="6">
        <f t="shared" si="41"/>
        <v>0</v>
      </c>
      <c r="AT133" s="19">
        <f t="shared" si="42"/>
        <v>20</v>
      </c>
      <c r="AU133" s="37" t="e">
        <f t="shared" si="43"/>
        <v>#VALUE!</v>
      </c>
    </row>
    <row r="134" spans="1:47" ht="15" customHeight="1">
      <c r="A134" s="1">
        <v>30</v>
      </c>
      <c r="B134" s="86">
        <f>รายชื่อนักเรียน!B126</f>
        <v>0</v>
      </c>
      <c r="C134" s="97" t="str">
        <f>รายชื่อนักเรียน!C126&amp;รายชื่อนักเรียน!D126</f>
        <v/>
      </c>
      <c r="D134" s="98">
        <f>รายชื่อนักเรียน!E126</f>
        <v>0</v>
      </c>
      <c r="E134" s="149"/>
      <c r="F134" s="149"/>
      <c r="G134" s="150"/>
      <c r="H134" s="150"/>
      <c r="I134" s="150"/>
      <c r="J134" s="150"/>
      <c r="K134" s="149"/>
      <c r="L134" s="149"/>
      <c r="M134" s="150"/>
      <c r="N134" s="150"/>
      <c r="O134" s="150"/>
      <c r="P134" s="3">
        <f t="shared" si="36"/>
        <v>0</v>
      </c>
      <c r="Q134" s="151"/>
      <c r="R134" s="3">
        <f t="shared" si="37"/>
        <v>0</v>
      </c>
      <c r="S134" s="12" t="str">
        <f t="shared" si="38"/>
        <v xml:space="preserve"> </v>
      </c>
      <c r="T134" s="4">
        <f t="shared" si="34"/>
        <v>30</v>
      </c>
      <c r="U134" s="153"/>
      <c r="V134" s="1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49" t="str">
        <f t="shared" si="39"/>
        <v xml:space="preserve"> </v>
      </c>
      <c r="AR134" s="47" t="str">
        <f t="shared" si="40"/>
        <v xml:space="preserve"> </v>
      </c>
      <c r="AS134" s="6">
        <f t="shared" si="41"/>
        <v>0</v>
      </c>
      <c r="AT134" s="19">
        <f t="shared" si="42"/>
        <v>20</v>
      </c>
      <c r="AU134" s="37" t="e">
        <f t="shared" si="43"/>
        <v>#VALUE!</v>
      </c>
    </row>
    <row r="135" spans="1:47" ht="15" customHeight="1">
      <c r="A135" s="1">
        <v>31</v>
      </c>
      <c r="B135" s="86">
        <f>รายชื่อนักเรียน!B127</f>
        <v>0</v>
      </c>
      <c r="C135" s="97" t="str">
        <f>รายชื่อนักเรียน!C127&amp;รายชื่อนักเรียน!D127</f>
        <v/>
      </c>
      <c r="D135" s="98">
        <f>รายชื่อนักเรียน!E127</f>
        <v>0</v>
      </c>
      <c r="E135" s="149"/>
      <c r="F135" s="149"/>
      <c r="G135" s="150"/>
      <c r="H135" s="150"/>
      <c r="I135" s="150"/>
      <c r="J135" s="150"/>
      <c r="K135" s="149"/>
      <c r="L135" s="149"/>
      <c r="M135" s="150"/>
      <c r="N135" s="150"/>
      <c r="O135" s="150"/>
      <c r="P135" s="3">
        <f t="shared" si="36"/>
        <v>0</v>
      </c>
      <c r="Q135" s="151"/>
      <c r="R135" s="3">
        <f t="shared" si="37"/>
        <v>0</v>
      </c>
      <c r="S135" s="12" t="str">
        <f t="shared" si="38"/>
        <v xml:space="preserve"> </v>
      </c>
      <c r="T135" s="4">
        <f t="shared" si="34"/>
        <v>31</v>
      </c>
      <c r="U135" s="153"/>
      <c r="V135" s="1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49" t="str">
        <f t="shared" si="39"/>
        <v xml:space="preserve"> </v>
      </c>
      <c r="AR135" s="47" t="str">
        <f t="shared" si="40"/>
        <v xml:space="preserve"> </v>
      </c>
      <c r="AS135" s="6">
        <f t="shared" si="41"/>
        <v>0</v>
      </c>
      <c r="AT135" s="19">
        <f t="shared" si="42"/>
        <v>20</v>
      </c>
      <c r="AU135" s="37" t="e">
        <f t="shared" si="43"/>
        <v>#VALUE!</v>
      </c>
    </row>
    <row r="136" spans="1:47" ht="15" customHeight="1">
      <c r="A136" s="1">
        <v>32</v>
      </c>
      <c r="B136" s="86">
        <f>รายชื่อนักเรียน!B128</f>
        <v>0</v>
      </c>
      <c r="C136" s="97" t="str">
        <f>รายชื่อนักเรียน!C128&amp;รายชื่อนักเรียน!D128</f>
        <v/>
      </c>
      <c r="D136" s="98">
        <f>รายชื่อนักเรียน!E128</f>
        <v>0</v>
      </c>
      <c r="E136" s="149"/>
      <c r="F136" s="149"/>
      <c r="G136" s="150"/>
      <c r="H136" s="150"/>
      <c r="I136" s="150"/>
      <c r="J136" s="150"/>
      <c r="K136" s="149"/>
      <c r="L136" s="149"/>
      <c r="M136" s="150"/>
      <c r="N136" s="150"/>
      <c r="O136" s="150"/>
      <c r="P136" s="3">
        <f t="shared" si="36"/>
        <v>0</v>
      </c>
      <c r="Q136" s="151"/>
      <c r="R136" s="3">
        <f t="shared" si="37"/>
        <v>0</v>
      </c>
      <c r="S136" s="12" t="str">
        <f t="shared" si="38"/>
        <v xml:space="preserve"> </v>
      </c>
      <c r="T136" s="4">
        <f t="shared" si="34"/>
        <v>32</v>
      </c>
      <c r="U136" s="153"/>
      <c r="V136" s="1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49" t="str">
        <f t="shared" si="39"/>
        <v xml:space="preserve"> </v>
      </c>
      <c r="AR136" s="47" t="str">
        <f t="shared" si="40"/>
        <v xml:space="preserve"> </v>
      </c>
      <c r="AS136" s="6">
        <f t="shared" si="41"/>
        <v>0</v>
      </c>
      <c r="AT136" s="19">
        <f t="shared" si="42"/>
        <v>20</v>
      </c>
      <c r="AU136" s="37" t="e">
        <f t="shared" si="43"/>
        <v>#VALUE!</v>
      </c>
    </row>
    <row r="137" spans="1:47" ht="15" customHeight="1">
      <c r="A137" s="1">
        <v>33</v>
      </c>
      <c r="B137" s="86">
        <f>รายชื่อนักเรียน!B129</f>
        <v>0</v>
      </c>
      <c r="C137" s="97" t="str">
        <f>รายชื่อนักเรียน!C129&amp;รายชื่อนักเรียน!D129</f>
        <v/>
      </c>
      <c r="D137" s="98">
        <f>รายชื่อนักเรียน!E129</f>
        <v>0</v>
      </c>
      <c r="E137" s="149"/>
      <c r="F137" s="149"/>
      <c r="G137" s="150"/>
      <c r="H137" s="150"/>
      <c r="I137" s="150"/>
      <c r="J137" s="150"/>
      <c r="K137" s="149"/>
      <c r="L137" s="149"/>
      <c r="M137" s="150"/>
      <c r="N137" s="150"/>
      <c r="O137" s="150"/>
      <c r="P137" s="3">
        <f t="shared" si="36"/>
        <v>0</v>
      </c>
      <c r="Q137" s="151"/>
      <c r="R137" s="3">
        <f t="shared" si="37"/>
        <v>0</v>
      </c>
      <c r="S137" s="12" t="str">
        <f t="shared" si="38"/>
        <v xml:space="preserve"> </v>
      </c>
      <c r="T137" s="4">
        <f t="shared" si="34"/>
        <v>33</v>
      </c>
      <c r="U137" s="153"/>
      <c r="V137" s="1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49" t="str">
        <f t="shared" si="39"/>
        <v xml:space="preserve"> </v>
      </c>
      <c r="AR137" s="47" t="str">
        <f t="shared" si="40"/>
        <v xml:space="preserve"> </v>
      </c>
      <c r="AS137" s="6">
        <f t="shared" si="41"/>
        <v>0</v>
      </c>
      <c r="AT137" s="19">
        <f t="shared" si="42"/>
        <v>20</v>
      </c>
      <c r="AU137" s="37" t="e">
        <f t="shared" si="43"/>
        <v>#VALUE!</v>
      </c>
    </row>
    <row r="138" spans="1:47" ht="15" customHeight="1">
      <c r="A138" s="1">
        <v>34</v>
      </c>
      <c r="B138" s="86">
        <f>รายชื่อนักเรียน!B130</f>
        <v>0</v>
      </c>
      <c r="C138" s="97" t="str">
        <f>รายชื่อนักเรียน!C130&amp;รายชื่อนักเรียน!D130</f>
        <v/>
      </c>
      <c r="D138" s="98">
        <f>รายชื่อนักเรียน!E130</f>
        <v>0</v>
      </c>
      <c r="E138" s="149"/>
      <c r="F138" s="149"/>
      <c r="G138" s="150"/>
      <c r="H138" s="150"/>
      <c r="I138" s="150"/>
      <c r="J138" s="150"/>
      <c r="K138" s="149"/>
      <c r="L138" s="149"/>
      <c r="M138" s="150"/>
      <c r="N138" s="150"/>
      <c r="O138" s="150"/>
      <c r="P138" s="3">
        <f t="shared" si="36"/>
        <v>0</v>
      </c>
      <c r="Q138" s="151"/>
      <c r="R138" s="3">
        <f t="shared" si="37"/>
        <v>0</v>
      </c>
      <c r="S138" s="12" t="str">
        <f t="shared" si="38"/>
        <v xml:space="preserve"> </v>
      </c>
      <c r="T138" s="4">
        <f t="shared" si="34"/>
        <v>34</v>
      </c>
      <c r="U138" s="153"/>
      <c r="V138" s="1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49" t="str">
        <f t="shared" si="39"/>
        <v xml:space="preserve"> </v>
      </c>
      <c r="AR138" s="47" t="str">
        <f t="shared" si="40"/>
        <v xml:space="preserve"> </v>
      </c>
      <c r="AS138" s="6">
        <f t="shared" si="41"/>
        <v>0</v>
      </c>
      <c r="AT138" s="19">
        <f t="shared" si="42"/>
        <v>20</v>
      </c>
      <c r="AU138" s="37" t="e">
        <f t="shared" si="43"/>
        <v>#VALUE!</v>
      </c>
    </row>
    <row r="139" spans="1:47" ht="15" customHeight="1">
      <c r="A139" s="1">
        <v>35</v>
      </c>
      <c r="B139" s="86">
        <f>รายชื่อนักเรียน!B131</f>
        <v>0</v>
      </c>
      <c r="C139" s="97" t="str">
        <f>รายชื่อนักเรียน!C131&amp;รายชื่อนักเรียน!D131</f>
        <v/>
      </c>
      <c r="D139" s="98">
        <f>รายชื่อนักเรียน!E131</f>
        <v>0</v>
      </c>
      <c r="E139" s="149"/>
      <c r="F139" s="149"/>
      <c r="G139" s="150"/>
      <c r="H139" s="150"/>
      <c r="I139" s="150"/>
      <c r="J139" s="150"/>
      <c r="K139" s="149"/>
      <c r="L139" s="149"/>
      <c r="M139" s="150"/>
      <c r="N139" s="150"/>
      <c r="O139" s="150"/>
      <c r="P139" s="3">
        <f t="shared" si="36"/>
        <v>0</v>
      </c>
      <c r="Q139" s="151"/>
      <c r="R139" s="3">
        <f t="shared" si="37"/>
        <v>0</v>
      </c>
      <c r="S139" s="12" t="str">
        <f t="shared" si="38"/>
        <v xml:space="preserve"> </v>
      </c>
      <c r="T139" s="4">
        <f t="shared" si="34"/>
        <v>35</v>
      </c>
      <c r="U139" s="153"/>
      <c r="V139" s="1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49" t="str">
        <f t="shared" si="39"/>
        <v xml:space="preserve"> </v>
      </c>
      <c r="AR139" s="47" t="str">
        <f t="shared" si="40"/>
        <v xml:space="preserve"> </v>
      </c>
      <c r="AS139" s="6">
        <f t="shared" si="41"/>
        <v>0</v>
      </c>
      <c r="AT139" s="19">
        <f t="shared" si="42"/>
        <v>20</v>
      </c>
      <c r="AU139" s="37" t="e">
        <f t="shared" si="43"/>
        <v>#VALUE!</v>
      </c>
    </row>
    <row r="140" spans="1:47" ht="15" customHeight="1">
      <c r="A140" s="1">
        <v>36</v>
      </c>
      <c r="B140" s="86">
        <f>รายชื่อนักเรียน!B132</f>
        <v>0</v>
      </c>
      <c r="C140" s="97" t="str">
        <f>รายชื่อนักเรียน!C132&amp;รายชื่อนักเรียน!D132</f>
        <v/>
      </c>
      <c r="D140" s="98">
        <f>รายชื่อนักเรียน!E132</f>
        <v>0</v>
      </c>
      <c r="E140" s="149"/>
      <c r="F140" s="150"/>
      <c r="G140" s="150"/>
      <c r="H140" s="150"/>
      <c r="I140" s="150"/>
      <c r="J140" s="149"/>
      <c r="K140" s="149"/>
      <c r="L140" s="150"/>
      <c r="M140" s="150"/>
      <c r="N140" s="150"/>
      <c r="O140" s="150"/>
      <c r="P140" s="3">
        <f t="shared" si="36"/>
        <v>0</v>
      </c>
      <c r="Q140" s="151"/>
      <c r="R140" s="3">
        <f>SUM(P140:Q140)</f>
        <v>0</v>
      </c>
      <c r="S140" s="12" t="str">
        <f>IF(Q140="มส","มส",IF(Q140="ร","ร",IF(R140&gt;100,"fail",IF(R140&gt;=80,4,IF(R140&gt;=75,3.5,IF(R140&gt;=70,3,IF(R140&gt;=65,2.5,IF(R140&gt;=60,2,IF(R140&gt;=55,1.5,IF(R140&gt;=50,1,IF(R140&gt;=1,"0"," ")))))))))))</f>
        <v xml:space="preserve"> </v>
      </c>
      <c r="T140" s="4">
        <f t="shared" si="34"/>
        <v>36</v>
      </c>
      <c r="U140" s="153"/>
      <c r="V140" s="1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49" t="str">
        <f t="shared" si="39"/>
        <v xml:space="preserve"> </v>
      </c>
      <c r="AR140" s="47" t="str">
        <f t="shared" si="40"/>
        <v xml:space="preserve"> </v>
      </c>
      <c r="AS140" s="6">
        <f t="shared" si="41"/>
        <v>0</v>
      </c>
      <c r="AT140" s="19">
        <f t="shared" si="42"/>
        <v>20</v>
      </c>
      <c r="AU140" s="37" t="e">
        <f t="shared" si="43"/>
        <v>#VALUE!</v>
      </c>
    </row>
    <row r="141" spans="1:47" ht="15" customHeight="1">
      <c r="A141" s="1">
        <v>37</v>
      </c>
      <c r="B141" s="86">
        <f>รายชื่อนักเรียน!B133</f>
        <v>0</v>
      </c>
      <c r="C141" s="97" t="str">
        <f>รายชื่อนักเรียน!C133&amp;รายชื่อนักเรียน!D133</f>
        <v/>
      </c>
      <c r="D141" s="98">
        <f>รายชื่อนักเรียน!E133</f>
        <v>0</v>
      </c>
      <c r="E141" s="149"/>
      <c r="F141" s="150"/>
      <c r="G141" s="150"/>
      <c r="H141" s="150"/>
      <c r="I141" s="150"/>
      <c r="J141" s="149"/>
      <c r="K141" s="149"/>
      <c r="L141" s="150"/>
      <c r="M141" s="150"/>
      <c r="N141" s="150"/>
      <c r="O141" s="150"/>
      <c r="P141" s="3">
        <f t="shared" si="36"/>
        <v>0</v>
      </c>
      <c r="Q141" s="151"/>
      <c r="R141" s="3">
        <f t="shared" ref="R141:R149" si="44">SUM(P141:Q141)</f>
        <v>0</v>
      </c>
      <c r="S141" s="12" t="str">
        <f t="shared" ref="S141:S149" si="45">IF(Q141="มส","มส",IF(Q141="ร","ร",IF(R141&gt;100,"fail",IF(R141&gt;=80,4,IF(R141&gt;=75,3.5,IF(R141&gt;=70,3,IF(R141&gt;=65,2.5,IF(R141&gt;=60,2,IF(R141&gt;=55,1.5,IF(R141&gt;=50,1,IF(R141&gt;=1,"0"," ")))))))))))</f>
        <v xml:space="preserve"> </v>
      </c>
      <c r="T141" s="4">
        <f t="shared" si="34"/>
        <v>37</v>
      </c>
      <c r="U141" s="153"/>
      <c r="V141" s="1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49" t="str">
        <f t="shared" si="39"/>
        <v xml:space="preserve"> </v>
      </c>
      <c r="AR141" s="47" t="str">
        <f t="shared" si="40"/>
        <v xml:space="preserve"> </v>
      </c>
      <c r="AS141" s="6">
        <f t="shared" si="41"/>
        <v>0</v>
      </c>
      <c r="AT141" s="19">
        <f t="shared" si="42"/>
        <v>20</v>
      </c>
      <c r="AU141" s="37" t="e">
        <f t="shared" si="43"/>
        <v>#VALUE!</v>
      </c>
    </row>
    <row r="142" spans="1:47" ht="15" customHeight="1">
      <c r="A142" s="1">
        <v>38</v>
      </c>
      <c r="B142" s="86">
        <f>รายชื่อนักเรียน!B134</f>
        <v>0</v>
      </c>
      <c r="C142" s="97" t="str">
        <f>รายชื่อนักเรียน!C134&amp;รายชื่อนักเรียน!D134</f>
        <v/>
      </c>
      <c r="D142" s="98">
        <f>รายชื่อนักเรียน!E134</f>
        <v>0</v>
      </c>
      <c r="E142" s="149"/>
      <c r="F142" s="150"/>
      <c r="G142" s="150"/>
      <c r="H142" s="150"/>
      <c r="I142" s="150"/>
      <c r="J142" s="149"/>
      <c r="K142" s="149"/>
      <c r="L142" s="150"/>
      <c r="M142" s="150"/>
      <c r="N142" s="150"/>
      <c r="O142" s="150"/>
      <c r="P142" s="3">
        <f t="shared" si="36"/>
        <v>0</v>
      </c>
      <c r="Q142" s="151"/>
      <c r="R142" s="3">
        <f t="shared" si="44"/>
        <v>0</v>
      </c>
      <c r="S142" s="12" t="str">
        <f t="shared" si="45"/>
        <v xml:space="preserve"> </v>
      </c>
      <c r="T142" s="4">
        <f t="shared" si="34"/>
        <v>38</v>
      </c>
      <c r="U142" s="153"/>
      <c r="V142" s="1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49" t="str">
        <f t="shared" si="39"/>
        <v xml:space="preserve"> </v>
      </c>
      <c r="AR142" s="47" t="str">
        <f t="shared" si="40"/>
        <v xml:space="preserve"> </v>
      </c>
      <c r="AS142" s="6">
        <f t="shared" si="41"/>
        <v>0</v>
      </c>
      <c r="AT142" s="19">
        <f t="shared" si="42"/>
        <v>20</v>
      </c>
      <c r="AU142" s="37" t="e">
        <f t="shared" si="43"/>
        <v>#VALUE!</v>
      </c>
    </row>
    <row r="143" spans="1:47" ht="15" customHeight="1">
      <c r="A143" s="1">
        <v>39</v>
      </c>
      <c r="B143" s="86">
        <f>รายชื่อนักเรียน!B135</f>
        <v>0</v>
      </c>
      <c r="C143" s="97" t="str">
        <f>รายชื่อนักเรียน!C135&amp;รายชื่อนักเรียน!D135</f>
        <v/>
      </c>
      <c r="D143" s="98">
        <f>รายชื่อนักเรียน!E135</f>
        <v>0</v>
      </c>
      <c r="E143" s="149"/>
      <c r="F143" s="150"/>
      <c r="G143" s="150"/>
      <c r="H143" s="150"/>
      <c r="I143" s="150"/>
      <c r="J143" s="149"/>
      <c r="K143" s="149"/>
      <c r="L143" s="150"/>
      <c r="M143" s="150"/>
      <c r="N143" s="150"/>
      <c r="O143" s="150"/>
      <c r="P143" s="3">
        <f t="shared" si="36"/>
        <v>0</v>
      </c>
      <c r="Q143" s="151"/>
      <c r="R143" s="3">
        <f t="shared" si="44"/>
        <v>0</v>
      </c>
      <c r="S143" s="12" t="str">
        <f t="shared" si="45"/>
        <v xml:space="preserve"> </v>
      </c>
      <c r="T143" s="4">
        <f t="shared" si="34"/>
        <v>39</v>
      </c>
      <c r="U143" s="153"/>
      <c r="V143" s="1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49" t="str">
        <f t="shared" si="39"/>
        <v xml:space="preserve"> </v>
      </c>
      <c r="AR143" s="47" t="str">
        <f t="shared" si="40"/>
        <v xml:space="preserve"> </v>
      </c>
      <c r="AS143" s="6">
        <f t="shared" si="41"/>
        <v>0</v>
      </c>
      <c r="AT143" s="19">
        <f t="shared" si="42"/>
        <v>20</v>
      </c>
      <c r="AU143" s="37" t="e">
        <f t="shared" si="43"/>
        <v>#VALUE!</v>
      </c>
    </row>
    <row r="144" spans="1:47" ht="15" customHeight="1">
      <c r="A144" s="1">
        <v>40</v>
      </c>
      <c r="B144" s="86">
        <f>รายชื่อนักเรียน!B136</f>
        <v>0</v>
      </c>
      <c r="C144" s="97" t="str">
        <f>รายชื่อนักเรียน!C136&amp;รายชื่อนักเรียน!D136</f>
        <v/>
      </c>
      <c r="D144" s="98">
        <f>รายชื่อนักเรียน!E136</f>
        <v>0</v>
      </c>
      <c r="E144" s="149"/>
      <c r="F144" s="150"/>
      <c r="G144" s="150"/>
      <c r="H144" s="150"/>
      <c r="I144" s="150"/>
      <c r="J144" s="149"/>
      <c r="K144" s="149"/>
      <c r="L144" s="150"/>
      <c r="M144" s="150"/>
      <c r="N144" s="150"/>
      <c r="O144" s="150"/>
      <c r="P144" s="3">
        <f t="shared" si="36"/>
        <v>0</v>
      </c>
      <c r="Q144" s="151"/>
      <c r="R144" s="3">
        <f t="shared" si="44"/>
        <v>0</v>
      </c>
      <c r="S144" s="12" t="str">
        <f t="shared" si="45"/>
        <v xml:space="preserve"> </v>
      </c>
      <c r="T144" s="4">
        <f t="shared" si="34"/>
        <v>40</v>
      </c>
      <c r="U144" s="153"/>
      <c r="V144" s="1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49" t="str">
        <f t="shared" si="39"/>
        <v xml:space="preserve"> </v>
      </c>
      <c r="AR144" s="47" t="str">
        <f t="shared" si="40"/>
        <v xml:space="preserve"> </v>
      </c>
      <c r="AS144" s="6">
        <f t="shared" si="41"/>
        <v>0</v>
      </c>
      <c r="AT144" s="19">
        <f t="shared" si="42"/>
        <v>20</v>
      </c>
      <c r="AU144" s="37" t="e">
        <f t="shared" si="43"/>
        <v>#VALUE!</v>
      </c>
    </row>
    <row r="145" spans="1:49" ht="15" customHeight="1">
      <c r="A145" s="1">
        <v>41</v>
      </c>
      <c r="B145" s="86">
        <f>รายชื่อนักเรียน!B137</f>
        <v>0</v>
      </c>
      <c r="C145" s="97" t="str">
        <f>รายชื่อนักเรียน!C137&amp;รายชื่อนักเรียน!D137</f>
        <v/>
      </c>
      <c r="D145" s="98">
        <f>รายชื่อนักเรียน!E137</f>
        <v>0</v>
      </c>
      <c r="E145" s="149"/>
      <c r="F145" s="150"/>
      <c r="G145" s="150"/>
      <c r="H145" s="150"/>
      <c r="I145" s="150"/>
      <c r="J145" s="149"/>
      <c r="K145" s="149"/>
      <c r="L145" s="150"/>
      <c r="M145" s="150"/>
      <c r="N145" s="150"/>
      <c r="O145" s="150"/>
      <c r="P145" s="3">
        <f t="shared" si="36"/>
        <v>0</v>
      </c>
      <c r="Q145" s="151"/>
      <c r="R145" s="3">
        <f t="shared" si="44"/>
        <v>0</v>
      </c>
      <c r="S145" s="12" t="str">
        <f t="shared" si="45"/>
        <v xml:space="preserve"> </v>
      </c>
      <c r="T145" s="4">
        <f t="shared" si="34"/>
        <v>41</v>
      </c>
      <c r="U145" s="153"/>
      <c r="V145" s="1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49" t="str">
        <f t="shared" si="39"/>
        <v xml:space="preserve"> </v>
      </c>
      <c r="AR145" s="47" t="str">
        <f t="shared" si="40"/>
        <v xml:space="preserve"> </v>
      </c>
      <c r="AS145" s="6">
        <f t="shared" si="41"/>
        <v>0</v>
      </c>
      <c r="AT145" s="19">
        <f t="shared" si="42"/>
        <v>20</v>
      </c>
      <c r="AU145" s="37" t="e">
        <f t="shared" si="43"/>
        <v>#VALUE!</v>
      </c>
    </row>
    <row r="146" spans="1:49" ht="15" customHeight="1">
      <c r="A146" s="1">
        <v>42</v>
      </c>
      <c r="B146" s="86">
        <f>รายชื่อนักเรียน!B138</f>
        <v>0</v>
      </c>
      <c r="C146" s="97" t="str">
        <f>รายชื่อนักเรียน!C138&amp;รายชื่อนักเรียน!D138</f>
        <v/>
      </c>
      <c r="D146" s="98">
        <f>รายชื่อนักเรียน!E138</f>
        <v>0</v>
      </c>
      <c r="E146" s="149"/>
      <c r="F146" s="150"/>
      <c r="G146" s="150"/>
      <c r="H146" s="150"/>
      <c r="I146" s="150"/>
      <c r="J146" s="149"/>
      <c r="K146" s="149"/>
      <c r="L146" s="150"/>
      <c r="M146" s="150"/>
      <c r="N146" s="150"/>
      <c r="O146" s="150"/>
      <c r="P146" s="3">
        <f t="shared" si="36"/>
        <v>0</v>
      </c>
      <c r="Q146" s="151"/>
      <c r="R146" s="3">
        <f t="shared" si="44"/>
        <v>0</v>
      </c>
      <c r="S146" s="12" t="str">
        <f t="shared" si="45"/>
        <v xml:space="preserve"> </v>
      </c>
      <c r="T146" s="4">
        <f t="shared" si="34"/>
        <v>42</v>
      </c>
      <c r="U146" s="153"/>
      <c r="V146" s="1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49" t="str">
        <f t="shared" si="39"/>
        <v xml:space="preserve"> </v>
      </c>
      <c r="AR146" s="47" t="str">
        <f t="shared" si="40"/>
        <v xml:space="preserve"> </v>
      </c>
      <c r="AS146" s="6">
        <f t="shared" si="41"/>
        <v>0</v>
      </c>
      <c r="AT146" s="19">
        <f t="shared" si="42"/>
        <v>20</v>
      </c>
      <c r="AU146" s="37" t="e">
        <f t="shared" si="43"/>
        <v>#VALUE!</v>
      </c>
    </row>
    <row r="147" spans="1:49" ht="15" customHeight="1">
      <c r="A147" s="1">
        <v>43</v>
      </c>
      <c r="B147" s="86">
        <f>รายชื่อนักเรียน!B139</f>
        <v>0</v>
      </c>
      <c r="C147" s="97" t="str">
        <f>รายชื่อนักเรียน!C139&amp;รายชื่อนักเรียน!D139</f>
        <v/>
      </c>
      <c r="D147" s="98">
        <f>รายชื่อนักเรียน!E139</f>
        <v>0</v>
      </c>
      <c r="E147" s="149"/>
      <c r="F147" s="150"/>
      <c r="G147" s="150"/>
      <c r="H147" s="150"/>
      <c r="I147" s="150"/>
      <c r="J147" s="149"/>
      <c r="K147" s="149"/>
      <c r="L147" s="150"/>
      <c r="M147" s="150"/>
      <c r="N147" s="150"/>
      <c r="O147" s="150"/>
      <c r="P147" s="3">
        <f t="shared" si="36"/>
        <v>0</v>
      </c>
      <c r="Q147" s="151"/>
      <c r="R147" s="3">
        <f t="shared" si="44"/>
        <v>0</v>
      </c>
      <c r="S147" s="12" t="str">
        <f t="shared" si="45"/>
        <v xml:space="preserve"> </v>
      </c>
      <c r="T147" s="4">
        <f t="shared" si="34"/>
        <v>43</v>
      </c>
      <c r="U147" s="153"/>
      <c r="V147" s="1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49" t="str">
        <f t="shared" si="39"/>
        <v xml:space="preserve"> </v>
      </c>
      <c r="AR147" s="47" t="str">
        <f t="shared" si="40"/>
        <v xml:space="preserve"> </v>
      </c>
      <c r="AS147" s="6">
        <f t="shared" si="41"/>
        <v>0</v>
      </c>
      <c r="AT147" s="19">
        <f t="shared" si="42"/>
        <v>20</v>
      </c>
      <c r="AU147" s="37" t="e">
        <f t="shared" si="43"/>
        <v>#VALUE!</v>
      </c>
    </row>
    <row r="148" spans="1:49" ht="15" customHeight="1">
      <c r="A148" s="1">
        <v>44</v>
      </c>
      <c r="B148" s="86">
        <f>รายชื่อนักเรียน!B140</f>
        <v>0</v>
      </c>
      <c r="C148" s="97" t="str">
        <f>รายชื่อนักเรียน!C140&amp;รายชื่อนักเรียน!D140</f>
        <v/>
      </c>
      <c r="D148" s="98">
        <f>รายชื่อนักเรียน!E140</f>
        <v>0</v>
      </c>
      <c r="E148" s="149"/>
      <c r="F148" s="150"/>
      <c r="G148" s="150"/>
      <c r="H148" s="150"/>
      <c r="I148" s="150"/>
      <c r="J148" s="149"/>
      <c r="K148" s="149"/>
      <c r="L148" s="150"/>
      <c r="M148" s="150"/>
      <c r="N148" s="150"/>
      <c r="O148" s="150"/>
      <c r="P148" s="3">
        <f t="shared" si="36"/>
        <v>0</v>
      </c>
      <c r="Q148" s="151"/>
      <c r="R148" s="3">
        <f t="shared" si="44"/>
        <v>0</v>
      </c>
      <c r="S148" s="12" t="str">
        <f t="shared" si="45"/>
        <v xml:space="preserve"> </v>
      </c>
      <c r="T148" s="4">
        <f t="shared" si="34"/>
        <v>44</v>
      </c>
      <c r="U148" s="153"/>
      <c r="V148" s="1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49" t="str">
        <f t="shared" si="39"/>
        <v xml:space="preserve"> </v>
      </c>
      <c r="AR148" s="47" t="str">
        <f t="shared" si="40"/>
        <v xml:space="preserve"> </v>
      </c>
      <c r="AS148" s="6">
        <f t="shared" si="41"/>
        <v>0</v>
      </c>
      <c r="AT148" s="19">
        <f t="shared" si="42"/>
        <v>20</v>
      </c>
      <c r="AU148" s="37" t="e">
        <f t="shared" si="43"/>
        <v>#VALUE!</v>
      </c>
    </row>
    <row r="149" spans="1:49" ht="15" customHeight="1">
      <c r="A149" s="1">
        <v>45</v>
      </c>
      <c r="B149" s="86">
        <f>รายชื่อนักเรียน!B141</f>
        <v>0</v>
      </c>
      <c r="C149" s="99" t="str">
        <f>รายชื่อนักเรียน!C141&amp;รายชื่อนักเรียน!D141</f>
        <v/>
      </c>
      <c r="D149" s="100">
        <f>รายชื่อนักเรียน!E141</f>
        <v>0</v>
      </c>
      <c r="E149" s="149"/>
      <c r="F149" s="150"/>
      <c r="G149" s="150"/>
      <c r="H149" s="150"/>
      <c r="I149" s="150"/>
      <c r="J149" s="149"/>
      <c r="K149" s="149"/>
      <c r="L149" s="150"/>
      <c r="M149" s="150"/>
      <c r="N149" s="150"/>
      <c r="O149" s="150"/>
      <c r="P149" s="3">
        <f t="shared" si="36"/>
        <v>0</v>
      </c>
      <c r="Q149" s="151"/>
      <c r="R149" s="3">
        <f t="shared" si="44"/>
        <v>0</v>
      </c>
      <c r="S149" s="12" t="str">
        <f t="shared" si="45"/>
        <v xml:space="preserve"> </v>
      </c>
      <c r="T149" s="4">
        <f t="shared" si="34"/>
        <v>45</v>
      </c>
      <c r="U149" s="153"/>
      <c r="V149" s="1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49" t="str">
        <f>IF(S149=" "," ",IF(S149&lt;&gt;" ",AT149,))</f>
        <v xml:space="preserve"> </v>
      </c>
      <c r="AR149" s="47" t="str">
        <f>IF(AQ149=" "," ",IF(S149&lt;&gt;" ",AU149,))</f>
        <v xml:space="preserve"> </v>
      </c>
      <c r="AS149" s="6">
        <f t="shared" si="41"/>
        <v>0</v>
      </c>
      <c r="AT149" s="19">
        <f t="shared" si="42"/>
        <v>20</v>
      </c>
      <c r="AU149" s="37" t="e">
        <f t="shared" si="43"/>
        <v>#VALUE!</v>
      </c>
    </row>
    <row r="150" spans="1:49" ht="9" customHeight="1">
      <c r="B150" s="101"/>
      <c r="C150" s="57"/>
      <c r="D150" s="57"/>
      <c r="S150" s="46"/>
      <c r="T150" s="52"/>
      <c r="U150" s="101"/>
      <c r="V150" s="101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02"/>
      <c r="AR150" s="14"/>
      <c r="AS150" s="6"/>
      <c r="AT150" s="19"/>
      <c r="AU150" s="37"/>
    </row>
    <row r="151" spans="1:49" ht="18.600000000000001" customHeight="1">
      <c r="A151" s="375" t="s">
        <v>83</v>
      </c>
      <c r="B151" s="375"/>
      <c r="C151" s="375"/>
      <c r="D151" s="375"/>
      <c r="E151" s="16"/>
      <c r="F151" s="16"/>
      <c r="G151" s="16"/>
      <c r="H151" s="16"/>
      <c r="I151" s="16"/>
      <c r="J151" s="16" t="s">
        <v>45</v>
      </c>
      <c r="K151" s="16"/>
      <c r="L151" s="16"/>
      <c r="M151" s="16"/>
      <c r="N151" s="16"/>
      <c r="O151" s="16"/>
      <c r="P151" s="16"/>
      <c r="Q151" s="51"/>
      <c r="R151" s="16"/>
      <c r="S151" s="46"/>
      <c r="T151" s="16"/>
      <c r="U151" s="16"/>
      <c r="V151" s="16" t="s">
        <v>46</v>
      </c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6">
        <f t="shared" ref="AQ151" si="46">IF(S151=" "," ",IF(S151&lt;&gt;" ",AT151,))</f>
        <v>0</v>
      </c>
      <c r="AR151" s="14"/>
      <c r="AS151" s="6">
        <f t="shared" ref="AS151" si="47">SUM(W151:AP151)</f>
        <v>0</v>
      </c>
      <c r="AT151" s="19"/>
      <c r="AU151" s="37">
        <f t="shared" ref="AU151" si="48">AQ151*100/$AQ$6</f>
        <v>0</v>
      </c>
    </row>
    <row r="152" spans="1:49" ht="15" customHeight="1">
      <c r="A152" s="105"/>
      <c r="B152" s="105" t="str">
        <f>B54</f>
        <v xml:space="preserve"> (  )</v>
      </c>
      <c r="C152" s="105"/>
      <c r="D152" s="105"/>
      <c r="E152" s="16"/>
      <c r="F152" s="16"/>
      <c r="G152" s="16"/>
      <c r="H152" s="16"/>
      <c r="I152" s="16"/>
      <c r="J152" s="16" t="s">
        <v>42</v>
      </c>
      <c r="K152" s="16"/>
      <c r="L152" s="16"/>
      <c r="M152" s="16"/>
      <c r="N152" s="16"/>
      <c r="O152" s="16"/>
      <c r="P152" s="16"/>
      <c r="Q152" s="51"/>
      <c r="R152" s="16"/>
      <c r="S152" s="46"/>
      <c r="T152" s="16"/>
      <c r="U152" s="16"/>
      <c r="V152" s="16" t="s">
        <v>175</v>
      </c>
      <c r="W152" s="55"/>
      <c r="X152" s="55"/>
      <c r="Y152" s="55"/>
      <c r="Z152" s="55"/>
      <c r="AA152" s="55"/>
      <c r="AB152" s="55"/>
      <c r="AC152" s="55"/>
      <c r="AD152" s="55"/>
      <c r="AE152" s="55"/>
      <c r="AF152" s="57"/>
      <c r="AG152" s="57" t="s">
        <v>47</v>
      </c>
      <c r="AH152" s="57" t="s">
        <v>43</v>
      </c>
      <c r="AI152" s="55"/>
      <c r="AJ152" s="57" t="s">
        <v>47</v>
      </c>
      <c r="AK152" s="57" t="s">
        <v>44</v>
      </c>
      <c r="AL152" s="55"/>
      <c r="AM152" s="16"/>
      <c r="AN152" s="57"/>
      <c r="AO152" s="57"/>
      <c r="AP152" s="16"/>
      <c r="AQ152" s="57"/>
      <c r="AR152" s="57"/>
      <c r="AS152" s="6"/>
      <c r="AT152" s="19"/>
      <c r="AU152" s="37"/>
    </row>
    <row r="153" spans="1:49" ht="15" customHeight="1">
      <c r="A153" s="16" t="s">
        <v>41</v>
      </c>
      <c r="E153" s="16"/>
      <c r="F153" s="16"/>
      <c r="G153" s="16"/>
      <c r="H153" s="16"/>
      <c r="I153" s="16"/>
      <c r="J153" s="16" t="s">
        <v>41</v>
      </c>
      <c r="K153" s="16"/>
      <c r="L153" s="16"/>
      <c r="M153" s="16"/>
      <c r="N153" s="16"/>
      <c r="O153" s="16"/>
      <c r="P153" s="16"/>
      <c r="Q153" s="51"/>
      <c r="R153" s="16"/>
      <c r="S153" s="46"/>
      <c r="T153" s="16"/>
      <c r="U153" s="16"/>
      <c r="V153" s="16" t="s">
        <v>41</v>
      </c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6">
        <f t="shared" ref="AQ153" si="49">IF(S153=" "," ",IF(S153&lt;&gt;" ",AT153,))</f>
        <v>0</v>
      </c>
      <c r="AR153" s="14"/>
      <c r="AS153" s="6">
        <f t="shared" ref="AS153" si="50">SUM(W153:AP153)</f>
        <v>0</v>
      </c>
      <c r="AT153" s="19"/>
      <c r="AU153" s="37">
        <f t="shared" ref="AU153" si="51">AQ153*100/$AQ$6</f>
        <v>0</v>
      </c>
    </row>
    <row r="154" spans="1:49" ht="15" customHeight="1">
      <c r="A154" s="1">
        <v>1</v>
      </c>
      <c r="B154" s="85">
        <f>รายชื่อนักเรียน!B144</f>
        <v>0</v>
      </c>
      <c r="C154" s="95" t="str">
        <f>รายชื่อนักเรียน!C144&amp;รายชื่อนักเรียน!D144</f>
        <v/>
      </c>
      <c r="D154" s="96">
        <f>รายชื่อนักเรียน!E144</f>
        <v>0</v>
      </c>
      <c r="E154" s="149"/>
      <c r="F154" s="149"/>
      <c r="G154" s="150"/>
      <c r="H154" s="150"/>
      <c r="I154" s="150"/>
      <c r="J154" s="150"/>
      <c r="K154" s="149"/>
      <c r="L154" s="149"/>
      <c r="M154" s="150"/>
      <c r="N154" s="150"/>
      <c r="O154" s="150"/>
      <c r="P154" s="3">
        <f>SUM(E154:O154)</f>
        <v>0</v>
      </c>
      <c r="Q154" s="151"/>
      <c r="R154" s="3">
        <f>SUM(P154:Q154)</f>
        <v>0</v>
      </c>
      <c r="S154" s="12" t="str">
        <f>IF(Q154="มส","มส",IF(Q154="ร","ร",IF(R154&gt;100,"fail",IF(R154&gt;=80,4,IF(R154&gt;=75,3.5,IF(R154&gt;=70,3,IF(R154&gt;=65,2.5,IF(R154&gt;=60,2,IF(R154&gt;=55,1.5,IF(R154&gt;=50,1,IF(R154&gt;=1,"0"," ")))))))))))</f>
        <v xml:space="preserve"> </v>
      </c>
      <c r="T154" s="4">
        <f t="shared" ref="T154:T198" si="52">A154</f>
        <v>1</v>
      </c>
      <c r="U154" s="153"/>
      <c r="V154" s="1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49" t="str">
        <f t="shared" ref="AQ154:AQ194" si="53">IF(S154=" "," ",IF(S154&lt;&gt;" ",AT154,))</f>
        <v xml:space="preserve"> </v>
      </c>
      <c r="AR154" s="47" t="str">
        <f t="shared" ref="AR154:AR194" si="54">IF(AQ154=" "," ",IF(S154&lt;&gt;" ",AU154,))</f>
        <v xml:space="preserve"> </v>
      </c>
      <c r="AS154" s="6">
        <f t="shared" ref="AS154:AS190" si="55">SUM(W154:AP154)</f>
        <v>0</v>
      </c>
      <c r="AT154" s="19">
        <f>SUM($AQ$6-AS154)</f>
        <v>20</v>
      </c>
      <c r="AU154" s="37" t="e">
        <f t="shared" ref="AU154:AU194" si="56">AQ154*100/$AQ$6</f>
        <v>#VALUE!</v>
      </c>
    </row>
    <row r="155" spans="1:49" ht="15" customHeight="1">
      <c r="A155" s="1">
        <v>2</v>
      </c>
      <c r="B155" s="85">
        <f>รายชื่อนักเรียน!B145</f>
        <v>0</v>
      </c>
      <c r="C155" s="95" t="str">
        <f>รายชื่อนักเรียน!C145&amp;รายชื่อนักเรียน!D145</f>
        <v/>
      </c>
      <c r="D155" s="96">
        <f>รายชื่อนักเรียน!E145</f>
        <v>0</v>
      </c>
      <c r="E155" s="149"/>
      <c r="F155" s="149"/>
      <c r="G155" s="150"/>
      <c r="H155" s="150"/>
      <c r="I155" s="150"/>
      <c r="J155" s="150"/>
      <c r="K155" s="149"/>
      <c r="L155" s="149"/>
      <c r="M155" s="150"/>
      <c r="N155" s="150"/>
      <c r="O155" s="150"/>
      <c r="P155" s="3">
        <f t="shared" ref="P155:P193" si="57">SUM(E155:O155)</f>
        <v>0</v>
      </c>
      <c r="Q155" s="151"/>
      <c r="R155" s="3">
        <f t="shared" ref="R155:R188" si="58">SUM(P155:Q155)</f>
        <v>0</v>
      </c>
      <c r="S155" s="12" t="str">
        <f t="shared" ref="S155:S194" si="59">IF(Q155="มส","มส",IF(Q155="ร","ร",IF(R155&gt;100,"fail",IF(R155&gt;=80,4,IF(R155&gt;=75,3.5,IF(R155&gt;=70,3,IF(R155&gt;=65,2.5,IF(R155&gt;=60,2,IF(R155&gt;=55,1.5,IF(R155&gt;=50,1,IF(R155&gt;=1,"0"," ")))))))))))</f>
        <v xml:space="preserve"> </v>
      </c>
      <c r="T155" s="4">
        <f t="shared" si="52"/>
        <v>2</v>
      </c>
      <c r="U155" s="153"/>
      <c r="V155" s="1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49" t="str">
        <f t="shared" si="53"/>
        <v xml:space="preserve"> </v>
      </c>
      <c r="AR155" s="47" t="str">
        <f t="shared" si="54"/>
        <v xml:space="preserve"> </v>
      </c>
      <c r="AS155" s="6">
        <f t="shared" si="55"/>
        <v>0</v>
      </c>
      <c r="AT155" s="19">
        <f t="shared" ref="AT155:AT165" si="60">SUM($AQ$6-AS155)</f>
        <v>20</v>
      </c>
      <c r="AU155" s="37" t="e">
        <f t="shared" si="56"/>
        <v>#VALUE!</v>
      </c>
      <c r="AV155" s="17" t="s">
        <v>22</v>
      </c>
      <c r="AW155" s="214">
        <f>COUNTIF($S154:$S$198,"ร")</f>
        <v>0</v>
      </c>
    </row>
    <row r="156" spans="1:49" ht="15" customHeight="1">
      <c r="A156" s="1">
        <v>3</v>
      </c>
      <c r="B156" s="85">
        <f>รายชื่อนักเรียน!B146</f>
        <v>0</v>
      </c>
      <c r="C156" s="95" t="str">
        <f>รายชื่อนักเรียน!C146&amp;รายชื่อนักเรียน!D146</f>
        <v/>
      </c>
      <c r="D156" s="96">
        <f>รายชื่อนักเรียน!E146</f>
        <v>0</v>
      </c>
      <c r="E156" s="149"/>
      <c r="F156" s="149"/>
      <c r="G156" s="150"/>
      <c r="H156" s="150"/>
      <c r="I156" s="150"/>
      <c r="J156" s="150"/>
      <c r="K156" s="149"/>
      <c r="L156" s="149"/>
      <c r="M156" s="150"/>
      <c r="N156" s="150"/>
      <c r="O156" s="150"/>
      <c r="P156" s="3">
        <f t="shared" si="57"/>
        <v>0</v>
      </c>
      <c r="Q156" s="151"/>
      <c r="R156" s="3">
        <f t="shared" si="58"/>
        <v>0</v>
      </c>
      <c r="S156" s="12" t="str">
        <f t="shared" si="59"/>
        <v xml:space="preserve"> </v>
      </c>
      <c r="T156" s="4">
        <f t="shared" si="52"/>
        <v>3</v>
      </c>
      <c r="U156" s="153"/>
      <c r="V156" s="1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49" t="str">
        <f t="shared" si="53"/>
        <v xml:space="preserve"> </v>
      </c>
      <c r="AR156" s="47" t="str">
        <f t="shared" si="54"/>
        <v xml:space="preserve"> </v>
      </c>
      <c r="AS156" s="6">
        <f t="shared" si="55"/>
        <v>0</v>
      </c>
      <c r="AT156" s="19">
        <f t="shared" si="60"/>
        <v>20</v>
      </c>
      <c r="AU156" s="37" t="e">
        <f t="shared" si="56"/>
        <v>#VALUE!</v>
      </c>
      <c r="AV156" s="2" t="s">
        <v>57</v>
      </c>
      <c r="AW156" s="214">
        <f>COUNTIF($S$154:$S$198,"มส")</f>
        <v>0</v>
      </c>
    </row>
    <row r="157" spans="1:49" ht="15" customHeight="1">
      <c r="A157" s="1">
        <v>4</v>
      </c>
      <c r="B157" s="85">
        <f>รายชื่อนักเรียน!B147</f>
        <v>0</v>
      </c>
      <c r="C157" s="95" t="str">
        <f>รายชื่อนักเรียน!C147&amp;รายชื่อนักเรียน!D147</f>
        <v/>
      </c>
      <c r="D157" s="96">
        <f>รายชื่อนักเรียน!E147</f>
        <v>0</v>
      </c>
      <c r="E157" s="149"/>
      <c r="F157" s="149"/>
      <c r="G157" s="150"/>
      <c r="H157" s="150"/>
      <c r="I157" s="150"/>
      <c r="J157" s="150"/>
      <c r="K157" s="149"/>
      <c r="L157" s="149"/>
      <c r="M157" s="150"/>
      <c r="N157" s="150"/>
      <c r="O157" s="150"/>
      <c r="P157" s="3">
        <f t="shared" si="57"/>
        <v>0</v>
      </c>
      <c r="Q157" s="151"/>
      <c r="R157" s="3">
        <f t="shared" si="58"/>
        <v>0</v>
      </c>
      <c r="S157" s="12" t="str">
        <f t="shared" si="59"/>
        <v xml:space="preserve"> </v>
      </c>
      <c r="T157" s="4">
        <f t="shared" si="52"/>
        <v>4</v>
      </c>
      <c r="U157" s="153"/>
      <c r="V157" s="1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49" t="str">
        <f t="shared" si="53"/>
        <v xml:space="preserve"> </v>
      </c>
      <c r="AR157" s="47" t="str">
        <f t="shared" si="54"/>
        <v xml:space="preserve"> </v>
      </c>
      <c r="AS157" s="6">
        <f t="shared" si="55"/>
        <v>0</v>
      </c>
      <c r="AT157" s="19">
        <f t="shared" si="60"/>
        <v>20</v>
      </c>
      <c r="AU157" s="37" t="e">
        <f t="shared" si="56"/>
        <v>#VALUE!</v>
      </c>
      <c r="AV157" s="18" t="s">
        <v>49</v>
      </c>
      <c r="AW157" s="214">
        <f>COUNTIF($S$154:$S$198,0)</f>
        <v>0</v>
      </c>
    </row>
    <row r="158" spans="1:49" ht="15" customHeight="1">
      <c r="A158" s="1">
        <v>5</v>
      </c>
      <c r="B158" s="85">
        <f>รายชื่อนักเรียน!B148</f>
        <v>0</v>
      </c>
      <c r="C158" s="95" t="str">
        <f>รายชื่อนักเรียน!C148&amp;รายชื่อนักเรียน!D148</f>
        <v/>
      </c>
      <c r="D158" s="96">
        <f>รายชื่อนักเรียน!E148</f>
        <v>0</v>
      </c>
      <c r="E158" s="149"/>
      <c r="F158" s="149"/>
      <c r="G158" s="150"/>
      <c r="H158" s="150"/>
      <c r="I158" s="150"/>
      <c r="J158" s="150"/>
      <c r="K158" s="149"/>
      <c r="L158" s="149"/>
      <c r="M158" s="150"/>
      <c r="N158" s="150"/>
      <c r="O158" s="150"/>
      <c r="P158" s="3">
        <f t="shared" si="57"/>
        <v>0</v>
      </c>
      <c r="Q158" s="151"/>
      <c r="R158" s="3">
        <f t="shared" si="58"/>
        <v>0</v>
      </c>
      <c r="S158" s="12" t="str">
        <f t="shared" si="59"/>
        <v xml:space="preserve"> </v>
      </c>
      <c r="T158" s="4">
        <f t="shared" si="52"/>
        <v>5</v>
      </c>
      <c r="U158" s="153"/>
      <c r="V158" s="1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49" t="str">
        <f t="shared" si="53"/>
        <v xml:space="preserve"> </v>
      </c>
      <c r="AR158" s="47" t="str">
        <f t="shared" si="54"/>
        <v xml:space="preserve"> </v>
      </c>
      <c r="AS158" s="6">
        <f t="shared" si="55"/>
        <v>0</v>
      </c>
      <c r="AT158" s="19">
        <f t="shared" si="60"/>
        <v>20</v>
      </c>
      <c r="AU158" s="37" t="e">
        <f t="shared" si="56"/>
        <v>#VALUE!</v>
      </c>
      <c r="AV158" s="214" t="s">
        <v>50</v>
      </c>
      <c r="AW158" s="214">
        <f>COUNTIF($S$154:$S$198,1)</f>
        <v>0</v>
      </c>
    </row>
    <row r="159" spans="1:49" ht="15" customHeight="1">
      <c r="A159" s="1">
        <v>6</v>
      </c>
      <c r="B159" s="85">
        <f>รายชื่อนักเรียน!B149</f>
        <v>0</v>
      </c>
      <c r="C159" s="95" t="str">
        <f>รายชื่อนักเรียน!C149&amp;รายชื่อนักเรียน!D149</f>
        <v/>
      </c>
      <c r="D159" s="96">
        <f>รายชื่อนักเรียน!E149</f>
        <v>0</v>
      </c>
      <c r="E159" s="149"/>
      <c r="F159" s="149"/>
      <c r="G159" s="150"/>
      <c r="H159" s="150"/>
      <c r="I159" s="150"/>
      <c r="J159" s="150"/>
      <c r="K159" s="149"/>
      <c r="L159" s="149"/>
      <c r="M159" s="150"/>
      <c r="N159" s="150"/>
      <c r="O159" s="150"/>
      <c r="P159" s="3">
        <f t="shared" si="57"/>
        <v>0</v>
      </c>
      <c r="Q159" s="151"/>
      <c r="R159" s="3">
        <f t="shared" si="58"/>
        <v>0</v>
      </c>
      <c r="S159" s="12" t="str">
        <f t="shared" si="59"/>
        <v xml:space="preserve"> </v>
      </c>
      <c r="T159" s="4">
        <f t="shared" si="52"/>
        <v>6</v>
      </c>
      <c r="U159" s="153"/>
      <c r="V159" s="1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49" t="str">
        <f t="shared" si="53"/>
        <v xml:space="preserve"> </v>
      </c>
      <c r="AR159" s="47" t="str">
        <f t="shared" si="54"/>
        <v xml:space="preserve"> </v>
      </c>
      <c r="AS159" s="6">
        <f t="shared" si="55"/>
        <v>0</v>
      </c>
      <c r="AT159" s="19">
        <f t="shared" si="60"/>
        <v>20</v>
      </c>
      <c r="AU159" s="37" t="e">
        <f t="shared" si="56"/>
        <v>#VALUE!</v>
      </c>
      <c r="AV159" s="214" t="s">
        <v>54</v>
      </c>
      <c r="AW159" s="214">
        <f>COUNTIF($S$154:$S$198,1.5)</f>
        <v>0</v>
      </c>
    </row>
    <row r="160" spans="1:49" ht="15" customHeight="1">
      <c r="A160" s="1">
        <v>7</v>
      </c>
      <c r="B160" s="85">
        <f>รายชื่อนักเรียน!B150</f>
        <v>0</v>
      </c>
      <c r="C160" s="95" t="str">
        <f>รายชื่อนักเรียน!C150&amp;รายชื่อนักเรียน!D150</f>
        <v/>
      </c>
      <c r="D160" s="96">
        <f>รายชื่อนักเรียน!E150</f>
        <v>0</v>
      </c>
      <c r="E160" s="149"/>
      <c r="F160" s="149"/>
      <c r="G160" s="150"/>
      <c r="H160" s="150"/>
      <c r="I160" s="150"/>
      <c r="J160" s="150"/>
      <c r="K160" s="149"/>
      <c r="L160" s="149"/>
      <c r="M160" s="150"/>
      <c r="N160" s="150"/>
      <c r="O160" s="150"/>
      <c r="P160" s="3">
        <f t="shared" si="57"/>
        <v>0</v>
      </c>
      <c r="Q160" s="151"/>
      <c r="R160" s="3">
        <f t="shared" si="58"/>
        <v>0</v>
      </c>
      <c r="S160" s="12" t="str">
        <f t="shared" si="59"/>
        <v xml:space="preserve"> </v>
      </c>
      <c r="T160" s="4">
        <f t="shared" si="52"/>
        <v>7</v>
      </c>
      <c r="U160" s="153"/>
      <c r="V160" s="1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49" t="str">
        <f t="shared" si="53"/>
        <v xml:space="preserve"> </v>
      </c>
      <c r="AR160" s="47" t="str">
        <f t="shared" si="54"/>
        <v xml:space="preserve"> </v>
      </c>
      <c r="AS160" s="6">
        <f t="shared" si="55"/>
        <v>0</v>
      </c>
      <c r="AT160" s="19">
        <f t="shared" si="60"/>
        <v>20</v>
      </c>
      <c r="AU160" s="37" t="e">
        <f t="shared" si="56"/>
        <v>#VALUE!</v>
      </c>
      <c r="AV160" s="214" t="s">
        <v>51</v>
      </c>
      <c r="AW160" s="214">
        <f>COUNTIF($S$154:$S$198,2)</f>
        <v>0</v>
      </c>
    </row>
    <row r="161" spans="1:50" ht="15" customHeight="1">
      <c r="A161" s="1">
        <v>8</v>
      </c>
      <c r="B161" s="85">
        <f>รายชื่อนักเรียน!B151</f>
        <v>0</v>
      </c>
      <c r="C161" s="95" t="str">
        <f>รายชื่อนักเรียน!C151&amp;รายชื่อนักเรียน!D151</f>
        <v/>
      </c>
      <c r="D161" s="96">
        <f>รายชื่อนักเรียน!E151</f>
        <v>0</v>
      </c>
      <c r="E161" s="149"/>
      <c r="F161" s="149"/>
      <c r="G161" s="150"/>
      <c r="H161" s="150"/>
      <c r="I161" s="150"/>
      <c r="J161" s="150"/>
      <c r="K161" s="149"/>
      <c r="L161" s="149"/>
      <c r="M161" s="150"/>
      <c r="N161" s="150"/>
      <c r="O161" s="150"/>
      <c r="P161" s="3">
        <f t="shared" si="57"/>
        <v>0</v>
      </c>
      <c r="Q161" s="151"/>
      <c r="R161" s="3">
        <f t="shared" si="58"/>
        <v>0</v>
      </c>
      <c r="S161" s="12" t="str">
        <f t="shared" si="59"/>
        <v xml:space="preserve"> </v>
      </c>
      <c r="T161" s="4">
        <f t="shared" si="52"/>
        <v>8</v>
      </c>
      <c r="U161" s="153"/>
      <c r="V161" s="1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49" t="str">
        <f t="shared" si="53"/>
        <v xml:space="preserve"> </v>
      </c>
      <c r="AR161" s="47" t="str">
        <f t="shared" si="54"/>
        <v xml:space="preserve"> </v>
      </c>
      <c r="AS161" s="6">
        <f t="shared" si="55"/>
        <v>0</v>
      </c>
      <c r="AT161" s="19">
        <f t="shared" si="60"/>
        <v>20</v>
      </c>
      <c r="AU161" s="37" t="e">
        <f t="shared" si="56"/>
        <v>#VALUE!</v>
      </c>
      <c r="AV161" s="214" t="s">
        <v>55</v>
      </c>
      <c r="AW161" s="214">
        <f>COUNTIF($S$154:$S$198,2.5)</f>
        <v>0</v>
      </c>
    </row>
    <row r="162" spans="1:50" ht="15" customHeight="1">
      <c r="A162" s="1">
        <v>9</v>
      </c>
      <c r="B162" s="85">
        <f>รายชื่อนักเรียน!B152</f>
        <v>0</v>
      </c>
      <c r="C162" s="95" t="str">
        <f>รายชื่อนักเรียน!C152&amp;รายชื่อนักเรียน!D152</f>
        <v/>
      </c>
      <c r="D162" s="96">
        <f>รายชื่อนักเรียน!E152</f>
        <v>0</v>
      </c>
      <c r="E162" s="149"/>
      <c r="F162" s="149"/>
      <c r="G162" s="150"/>
      <c r="H162" s="150"/>
      <c r="I162" s="150"/>
      <c r="J162" s="150"/>
      <c r="K162" s="149"/>
      <c r="L162" s="149"/>
      <c r="M162" s="150"/>
      <c r="N162" s="150"/>
      <c r="O162" s="150"/>
      <c r="P162" s="3">
        <f t="shared" si="57"/>
        <v>0</v>
      </c>
      <c r="Q162" s="151"/>
      <c r="R162" s="3">
        <f t="shared" si="58"/>
        <v>0</v>
      </c>
      <c r="S162" s="12" t="str">
        <f t="shared" si="59"/>
        <v xml:space="preserve"> </v>
      </c>
      <c r="T162" s="4">
        <f t="shared" si="52"/>
        <v>9</v>
      </c>
      <c r="U162" s="153"/>
      <c r="V162" s="1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49" t="str">
        <f t="shared" si="53"/>
        <v xml:space="preserve"> </v>
      </c>
      <c r="AR162" s="47" t="str">
        <f t="shared" si="54"/>
        <v xml:space="preserve"> </v>
      </c>
      <c r="AS162" s="6">
        <f t="shared" si="55"/>
        <v>0</v>
      </c>
      <c r="AT162" s="19">
        <f t="shared" si="60"/>
        <v>20</v>
      </c>
      <c r="AU162" s="37" t="e">
        <f t="shared" si="56"/>
        <v>#VALUE!</v>
      </c>
      <c r="AV162" s="214" t="s">
        <v>52</v>
      </c>
      <c r="AW162" s="214">
        <f>COUNTIF($S$154:$S$198,3)</f>
        <v>0</v>
      </c>
    </row>
    <row r="163" spans="1:50" ht="15" customHeight="1">
      <c r="A163" s="1">
        <v>10</v>
      </c>
      <c r="B163" s="85">
        <f>รายชื่อนักเรียน!B153</f>
        <v>0</v>
      </c>
      <c r="C163" s="95" t="str">
        <f>รายชื่อนักเรียน!C153&amp;รายชื่อนักเรียน!D153</f>
        <v/>
      </c>
      <c r="D163" s="96">
        <f>รายชื่อนักเรียน!E153</f>
        <v>0</v>
      </c>
      <c r="E163" s="149"/>
      <c r="F163" s="149"/>
      <c r="G163" s="150"/>
      <c r="H163" s="150"/>
      <c r="I163" s="150"/>
      <c r="J163" s="150"/>
      <c r="K163" s="149"/>
      <c r="L163" s="149"/>
      <c r="M163" s="150"/>
      <c r="N163" s="150"/>
      <c r="O163" s="150"/>
      <c r="P163" s="3">
        <f t="shared" si="57"/>
        <v>0</v>
      </c>
      <c r="Q163" s="151"/>
      <c r="R163" s="3">
        <f t="shared" si="58"/>
        <v>0</v>
      </c>
      <c r="S163" s="12" t="str">
        <f t="shared" si="59"/>
        <v xml:space="preserve"> </v>
      </c>
      <c r="T163" s="4">
        <f t="shared" si="52"/>
        <v>10</v>
      </c>
      <c r="U163" s="153"/>
      <c r="V163" s="1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49" t="str">
        <f t="shared" si="53"/>
        <v xml:space="preserve"> </v>
      </c>
      <c r="AR163" s="47" t="str">
        <f t="shared" si="54"/>
        <v xml:space="preserve"> </v>
      </c>
      <c r="AS163" s="6">
        <f t="shared" si="55"/>
        <v>0</v>
      </c>
      <c r="AT163" s="19">
        <f t="shared" si="60"/>
        <v>20</v>
      </c>
      <c r="AU163" s="37" t="e">
        <f t="shared" si="56"/>
        <v>#VALUE!</v>
      </c>
      <c r="AV163" s="214" t="s">
        <v>56</v>
      </c>
      <c r="AW163" s="214">
        <f>COUNTIF($S$154:$S$198,3.5)</f>
        <v>0</v>
      </c>
    </row>
    <row r="164" spans="1:50" ht="15" customHeight="1">
      <c r="A164" s="1">
        <v>11</v>
      </c>
      <c r="B164" s="85">
        <f>รายชื่อนักเรียน!B154</f>
        <v>0</v>
      </c>
      <c r="C164" s="95" t="str">
        <f>รายชื่อนักเรียน!C154&amp;รายชื่อนักเรียน!D154</f>
        <v/>
      </c>
      <c r="D164" s="96">
        <f>รายชื่อนักเรียน!E154</f>
        <v>0</v>
      </c>
      <c r="E164" s="149"/>
      <c r="F164" s="149"/>
      <c r="G164" s="150"/>
      <c r="H164" s="150"/>
      <c r="I164" s="150"/>
      <c r="J164" s="150"/>
      <c r="K164" s="149"/>
      <c r="L164" s="149"/>
      <c r="M164" s="150"/>
      <c r="N164" s="150"/>
      <c r="O164" s="150"/>
      <c r="P164" s="3">
        <f t="shared" si="57"/>
        <v>0</v>
      </c>
      <c r="Q164" s="151"/>
      <c r="R164" s="3">
        <f t="shared" si="58"/>
        <v>0</v>
      </c>
      <c r="S164" s="12" t="str">
        <f t="shared" si="59"/>
        <v xml:space="preserve"> </v>
      </c>
      <c r="T164" s="4">
        <f t="shared" si="52"/>
        <v>11</v>
      </c>
      <c r="U164" s="153"/>
      <c r="V164" s="1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49" t="str">
        <f t="shared" si="53"/>
        <v xml:space="preserve"> </v>
      </c>
      <c r="AR164" s="47" t="str">
        <f t="shared" si="54"/>
        <v xml:space="preserve"> </v>
      </c>
      <c r="AS164" s="6">
        <f t="shared" si="55"/>
        <v>0</v>
      </c>
      <c r="AT164" s="19">
        <f t="shared" si="60"/>
        <v>20</v>
      </c>
      <c r="AU164" s="37" t="e">
        <f t="shared" si="56"/>
        <v>#VALUE!</v>
      </c>
      <c r="AV164" s="214" t="s">
        <v>53</v>
      </c>
      <c r="AW164" s="214">
        <f>COUNTIF($S$154:$S$198,4)</f>
        <v>0</v>
      </c>
    </row>
    <row r="165" spans="1:50" ht="15" customHeight="1" thickBot="1">
      <c r="A165" s="1">
        <v>12</v>
      </c>
      <c r="B165" s="85">
        <f>รายชื่อนักเรียน!B155</f>
        <v>0</v>
      </c>
      <c r="C165" s="95" t="str">
        <f>รายชื่อนักเรียน!C155&amp;รายชื่อนักเรียน!D155</f>
        <v/>
      </c>
      <c r="D165" s="96">
        <f>รายชื่อนักเรียน!E155</f>
        <v>0</v>
      </c>
      <c r="E165" s="149"/>
      <c r="F165" s="149"/>
      <c r="G165" s="150"/>
      <c r="H165" s="150"/>
      <c r="I165" s="150"/>
      <c r="J165" s="150"/>
      <c r="K165" s="149"/>
      <c r="L165" s="149"/>
      <c r="M165" s="150"/>
      <c r="N165" s="150"/>
      <c r="O165" s="150"/>
      <c r="P165" s="3">
        <f t="shared" si="57"/>
        <v>0</v>
      </c>
      <c r="Q165" s="151"/>
      <c r="R165" s="3">
        <f t="shared" si="58"/>
        <v>0</v>
      </c>
      <c r="S165" s="12" t="str">
        <f t="shared" si="59"/>
        <v xml:space="preserve"> </v>
      </c>
      <c r="T165" s="4">
        <f t="shared" si="52"/>
        <v>12</v>
      </c>
      <c r="U165" s="153"/>
      <c r="V165" s="1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49" t="str">
        <f t="shared" si="53"/>
        <v xml:space="preserve"> </v>
      </c>
      <c r="AR165" s="47" t="str">
        <f t="shared" si="54"/>
        <v xml:space="preserve"> </v>
      </c>
      <c r="AS165" s="6">
        <f t="shared" si="55"/>
        <v>0</v>
      </c>
      <c r="AT165" s="19">
        <f t="shared" si="60"/>
        <v>20</v>
      </c>
      <c r="AU165" s="37" t="e">
        <f t="shared" si="56"/>
        <v>#VALUE!</v>
      </c>
      <c r="AV165" s="5" t="s">
        <v>58</v>
      </c>
      <c r="AW165" s="1">
        <f>SUM(AW155:AW164)</f>
        <v>0</v>
      </c>
    </row>
    <row r="166" spans="1:50" ht="15" customHeight="1">
      <c r="A166" s="1">
        <v>13</v>
      </c>
      <c r="B166" s="85">
        <f>รายชื่อนักเรียน!B156</f>
        <v>0</v>
      </c>
      <c r="C166" s="95" t="str">
        <f>รายชื่อนักเรียน!C156&amp;รายชื่อนักเรียน!D156</f>
        <v/>
      </c>
      <c r="D166" s="96">
        <f>รายชื่อนักเรียน!E156</f>
        <v>0</v>
      </c>
      <c r="E166" s="149"/>
      <c r="F166" s="149"/>
      <c r="G166" s="150"/>
      <c r="H166" s="150"/>
      <c r="I166" s="150"/>
      <c r="J166" s="150"/>
      <c r="K166" s="149"/>
      <c r="L166" s="149"/>
      <c r="M166" s="150"/>
      <c r="N166" s="150"/>
      <c r="O166" s="150"/>
      <c r="P166" s="3">
        <f t="shared" si="57"/>
        <v>0</v>
      </c>
      <c r="Q166" s="151"/>
      <c r="R166" s="3">
        <f t="shared" si="58"/>
        <v>0</v>
      </c>
      <c r="S166" s="12" t="str">
        <f t="shared" si="59"/>
        <v xml:space="preserve"> </v>
      </c>
      <c r="T166" s="4">
        <f t="shared" si="52"/>
        <v>13</v>
      </c>
      <c r="U166" s="153"/>
      <c r="V166" s="1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49" t="str">
        <f t="shared" si="53"/>
        <v xml:space="preserve"> </v>
      </c>
      <c r="AR166" s="47" t="str">
        <f t="shared" si="54"/>
        <v xml:space="preserve"> </v>
      </c>
      <c r="AS166" s="6">
        <f t="shared" si="55"/>
        <v>0</v>
      </c>
      <c r="AT166" s="19">
        <f>SUM($AQ$6-AS166)</f>
        <v>20</v>
      </c>
      <c r="AU166" s="37" t="e">
        <f t="shared" si="56"/>
        <v>#VALUE!</v>
      </c>
      <c r="AV166" s="10"/>
      <c r="AW166" s="10"/>
    </row>
    <row r="167" spans="1:50" ht="15" customHeight="1">
      <c r="A167" s="1">
        <v>14</v>
      </c>
      <c r="B167" s="85">
        <f>รายชื่อนักเรียน!B157</f>
        <v>0</v>
      </c>
      <c r="C167" s="95" t="str">
        <f>รายชื่อนักเรียน!C157&amp;รายชื่อนักเรียน!D157</f>
        <v/>
      </c>
      <c r="D167" s="96">
        <f>รายชื่อนักเรียน!E157</f>
        <v>0</v>
      </c>
      <c r="E167" s="149"/>
      <c r="F167" s="149"/>
      <c r="G167" s="150"/>
      <c r="H167" s="150"/>
      <c r="I167" s="150"/>
      <c r="J167" s="150"/>
      <c r="K167" s="149"/>
      <c r="L167" s="149"/>
      <c r="M167" s="150"/>
      <c r="N167" s="150"/>
      <c r="O167" s="150"/>
      <c r="P167" s="3">
        <f t="shared" si="57"/>
        <v>0</v>
      </c>
      <c r="Q167" s="151"/>
      <c r="R167" s="3">
        <f t="shared" si="58"/>
        <v>0</v>
      </c>
      <c r="S167" s="12" t="str">
        <f t="shared" si="59"/>
        <v xml:space="preserve"> </v>
      </c>
      <c r="T167" s="4">
        <f t="shared" si="52"/>
        <v>14</v>
      </c>
      <c r="U167" s="153"/>
      <c r="V167" s="1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49" t="str">
        <f t="shared" si="53"/>
        <v xml:space="preserve"> </v>
      </c>
      <c r="AR167" s="47" t="str">
        <f t="shared" si="54"/>
        <v xml:space="preserve"> </v>
      </c>
      <c r="AS167" s="6">
        <f t="shared" si="55"/>
        <v>0</v>
      </c>
      <c r="AT167" s="19">
        <f t="shared" ref="AT167:AT190" si="61">SUM($AQ$6-AS167)</f>
        <v>20</v>
      </c>
      <c r="AU167" s="37" t="e">
        <f t="shared" si="56"/>
        <v>#VALUE!</v>
      </c>
      <c r="AV167" s="6"/>
      <c r="AW167" s="7" t="s">
        <v>61</v>
      </c>
    </row>
    <row r="168" spans="1:50" ht="15" customHeight="1">
      <c r="A168" s="1">
        <v>15</v>
      </c>
      <c r="B168" s="85">
        <f>รายชื่อนักเรียน!B158</f>
        <v>0</v>
      </c>
      <c r="C168" s="95" t="str">
        <f>รายชื่อนักเรียน!C158&amp;รายชื่อนักเรียน!D158</f>
        <v/>
      </c>
      <c r="D168" s="96">
        <f>รายชื่อนักเรียน!E158</f>
        <v>0</v>
      </c>
      <c r="E168" s="149"/>
      <c r="F168" s="149"/>
      <c r="G168" s="150"/>
      <c r="H168" s="150"/>
      <c r="I168" s="150"/>
      <c r="J168" s="150"/>
      <c r="K168" s="149"/>
      <c r="L168" s="149"/>
      <c r="M168" s="150"/>
      <c r="N168" s="150"/>
      <c r="O168" s="150"/>
      <c r="P168" s="3">
        <f t="shared" si="57"/>
        <v>0</v>
      </c>
      <c r="Q168" s="151"/>
      <c r="R168" s="3">
        <f t="shared" si="58"/>
        <v>0</v>
      </c>
      <c r="S168" s="12" t="str">
        <f t="shared" si="59"/>
        <v xml:space="preserve"> </v>
      </c>
      <c r="T168" s="4">
        <f t="shared" si="52"/>
        <v>15</v>
      </c>
      <c r="U168" s="153"/>
      <c r="V168" s="1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49" t="str">
        <f t="shared" si="53"/>
        <v xml:space="preserve"> </v>
      </c>
      <c r="AR168" s="47" t="str">
        <f t="shared" si="54"/>
        <v xml:space="preserve"> </v>
      </c>
      <c r="AS168" s="6">
        <f t="shared" si="55"/>
        <v>0</v>
      </c>
      <c r="AT168" s="19">
        <f t="shared" si="61"/>
        <v>20</v>
      </c>
      <c r="AU168" s="37" t="e">
        <f t="shared" si="56"/>
        <v>#VALUE!</v>
      </c>
      <c r="AV168" s="8" t="s">
        <v>59</v>
      </c>
      <c r="AW168" s="9">
        <f>COUNTIF($V$154:$V$198,3)</f>
        <v>0</v>
      </c>
      <c r="AX168" s="19">
        <f>SUM(AW168:AW171)</f>
        <v>0</v>
      </c>
    </row>
    <row r="169" spans="1:50" ht="15" customHeight="1">
      <c r="A169" s="1">
        <v>16</v>
      </c>
      <c r="B169" s="85">
        <f>รายชื่อนักเรียน!B159</f>
        <v>0</v>
      </c>
      <c r="C169" s="95" t="str">
        <f>รายชื่อนักเรียน!C159&amp;รายชื่อนักเรียน!D159</f>
        <v/>
      </c>
      <c r="D169" s="96">
        <f>รายชื่อนักเรียน!E159</f>
        <v>0</v>
      </c>
      <c r="E169" s="149"/>
      <c r="F169" s="149"/>
      <c r="G169" s="150"/>
      <c r="H169" s="150"/>
      <c r="I169" s="150"/>
      <c r="J169" s="150"/>
      <c r="K169" s="149"/>
      <c r="L169" s="149"/>
      <c r="M169" s="150"/>
      <c r="N169" s="150"/>
      <c r="O169" s="150"/>
      <c r="P169" s="3">
        <f t="shared" si="57"/>
        <v>0</v>
      </c>
      <c r="Q169" s="151"/>
      <c r="R169" s="3">
        <f t="shared" si="58"/>
        <v>0</v>
      </c>
      <c r="S169" s="12" t="str">
        <f t="shared" si="59"/>
        <v xml:space="preserve"> </v>
      </c>
      <c r="T169" s="4">
        <f t="shared" si="52"/>
        <v>16</v>
      </c>
      <c r="U169" s="153"/>
      <c r="V169" s="1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49" t="str">
        <f t="shared" si="53"/>
        <v xml:space="preserve"> </v>
      </c>
      <c r="AR169" s="47" t="str">
        <f t="shared" si="54"/>
        <v xml:space="preserve"> </v>
      </c>
      <c r="AS169" s="6">
        <f t="shared" si="55"/>
        <v>0</v>
      </c>
      <c r="AT169" s="19">
        <f t="shared" si="61"/>
        <v>20</v>
      </c>
      <c r="AU169" s="37" t="e">
        <f t="shared" si="56"/>
        <v>#VALUE!</v>
      </c>
      <c r="AV169" s="8" t="s">
        <v>60</v>
      </c>
      <c r="AW169" s="9">
        <f>COUNTIF($V$154:$V$198,2)</f>
        <v>0</v>
      </c>
    </row>
    <row r="170" spans="1:50" ht="15" customHeight="1">
      <c r="A170" s="1">
        <v>17</v>
      </c>
      <c r="B170" s="85">
        <f>รายชื่อนักเรียน!B160</f>
        <v>0</v>
      </c>
      <c r="C170" s="95" t="str">
        <f>รายชื่อนักเรียน!C160&amp;รายชื่อนักเรียน!D160</f>
        <v/>
      </c>
      <c r="D170" s="96">
        <f>รายชื่อนักเรียน!E160</f>
        <v>0</v>
      </c>
      <c r="E170" s="149"/>
      <c r="F170" s="149"/>
      <c r="G170" s="150"/>
      <c r="H170" s="150"/>
      <c r="I170" s="150"/>
      <c r="J170" s="150"/>
      <c r="K170" s="149"/>
      <c r="L170" s="149"/>
      <c r="M170" s="150"/>
      <c r="N170" s="150"/>
      <c r="O170" s="150"/>
      <c r="P170" s="3">
        <f t="shared" si="57"/>
        <v>0</v>
      </c>
      <c r="Q170" s="151"/>
      <c r="R170" s="3">
        <f t="shared" si="58"/>
        <v>0</v>
      </c>
      <c r="S170" s="12" t="str">
        <f t="shared" si="59"/>
        <v xml:space="preserve"> </v>
      </c>
      <c r="T170" s="4">
        <f t="shared" si="52"/>
        <v>17</v>
      </c>
      <c r="U170" s="153"/>
      <c r="V170" s="1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49" t="str">
        <f t="shared" si="53"/>
        <v xml:space="preserve"> </v>
      </c>
      <c r="AR170" s="47" t="str">
        <f t="shared" si="54"/>
        <v xml:space="preserve"> </v>
      </c>
      <c r="AS170" s="6">
        <f t="shared" si="55"/>
        <v>0</v>
      </c>
      <c r="AT170" s="19">
        <f t="shared" si="61"/>
        <v>20</v>
      </c>
      <c r="AU170" s="37" t="e">
        <f t="shared" si="56"/>
        <v>#VALUE!</v>
      </c>
      <c r="AV170" s="8" t="s">
        <v>63</v>
      </c>
      <c r="AW170" s="9">
        <f>COUNTIF($V$154:$V$198,1)</f>
        <v>0</v>
      </c>
    </row>
    <row r="171" spans="1:50" ht="15" customHeight="1">
      <c r="A171" s="1">
        <v>18</v>
      </c>
      <c r="B171" s="85">
        <f>รายชื่อนักเรียน!B161</f>
        <v>0</v>
      </c>
      <c r="C171" s="95" t="str">
        <f>รายชื่อนักเรียน!C161&amp;รายชื่อนักเรียน!D161</f>
        <v/>
      </c>
      <c r="D171" s="96">
        <f>รายชื่อนักเรียน!E161</f>
        <v>0</v>
      </c>
      <c r="E171" s="149"/>
      <c r="F171" s="149"/>
      <c r="G171" s="150"/>
      <c r="H171" s="150"/>
      <c r="I171" s="150"/>
      <c r="J171" s="150"/>
      <c r="K171" s="149"/>
      <c r="L171" s="149"/>
      <c r="M171" s="150"/>
      <c r="N171" s="150"/>
      <c r="O171" s="150"/>
      <c r="P171" s="3">
        <f t="shared" si="57"/>
        <v>0</v>
      </c>
      <c r="Q171" s="151"/>
      <c r="R171" s="3">
        <f t="shared" si="58"/>
        <v>0</v>
      </c>
      <c r="S171" s="12" t="str">
        <f t="shared" si="59"/>
        <v xml:space="preserve"> </v>
      </c>
      <c r="T171" s="4">
        <f t="shared" si="52"/>
        <v>18</v>
      </c>
      <c r="U171" s="153"/>
      <c r="V171" s="1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49" t="str">
        <f t="shared" si="53"/>
        <v xml:space="preserve"> </v>
      </c>
      <c r="AR171" s="47" t="str">
        <f t="shared" si="54"/>
        <v xml:space="preserve"> </v>
      </c>
      <c r="AS171" s="6">
        <f t="shared" si="55"/>
        <v>0</v>
      </c>
      <c r="AT171" s="19">
        <f t="shared" si="61"/>
        <v>20</v>
      </c>
      <c r="AU171" s="37" t="e">
        <f t="shared" si="56"/>
        <v>#VALUE!</v>
      </c>
      <c r="AV171" s="8" t="s">
        <v>64</v>
      </c>
      <c r="AW171" s="9">
        <f>COUNTIF($V$154:$V$198,0)</f>
        <v>0</v>
      </c>
    </row>
    <row r="172" spans="1:50" ht="15" customHeight="1">
      <c r="A172" s="1">
        <v>19</v>
      </c>
      <c r="B172" s="85">
        <f>รายชื่อนักเรียน!B162</f>
        <v>0</v>
      </c>
      <c r="C172" s="95" t="str">
        <f>รายชื่อนักเรียน!C162&amp;รายชื่อนักเรียน!D162</f>
        <v/>
      </c>
      <c r="D172" s="96">
        <f>รายชื่อนักเรียน!E162</f>
        <v>0</v>
      </c>
      <c r="E172" s="149"/>
      <c r="F172" s="149"/>
      <c r="G172" s="150"/>
      <c r="H172" s="150"/>
      <c r="I172" s="150"/>
      <c r="J172" s="150"/>
      <c r="K172" s="149"/>
      <c r="L172" s="149"/>
      <c r="M172" s="150"/>
      <c r="N172" s="150"/>
      <c r="O172" s="150"/>
      <c r="P172" s="3">
        <f t="shared" si="57"/>
        <v>0</v>
      </c>
      <c r="Q172" s="151"/>
      <c r="R172" s="3">
        <f t="shared" si="58"/>
        <v>0</v>
      </c>
      <c r="S172" s="12" t="str">
        <f t="shared" si="59"/>
        <v xml:space="preserve"> </v>
      </c>
      <c r="T172" s="4">
        <f t="shared" si="52"/>
        <v>19</v>
      </c>
      <c r="U172" s="153"/>
      <c r="V172" s="1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49" t="str">
        <f t="shared" si="53"/>
        <v xml:space="preserve"> </v>
      </c>
      <c r="AR172" s="47" t="str">
        <f t="shared" si="54"/>
        <v xml:space="preserve"> </v>
      </c>
      <c r="AS172" s="6">
        <f t="shared" si="55"/>
        <v>0</v>
      </c>
      <c r="AT172" s="19">
        <f t="shared" si="61"/>
        <v>20</v>
      </c>
      <c r="AU172" s="37" t="e">
        <f t="shared" si="56"/>
        <v>#VALUE!</v>
      </c>
      <c r="AV172" s="6"/>
      <c r="AW172" s="7" t="s">
        <v>62</v>
      </c>
    </row>
    <row r="173" spans="1:50" ht="15" customHeight="1">
      <c r="A173" s="1">
        <v>20</v>
      </c>
      <c r="B173" s="85">
        <f>รายชื่อนักเรียน!B163</f>
        <v>0</v>
      </c>
      <c r="C173" s="95" t="str">
        <f>รายชื่อนักเรียน!C163&amp;รายชื่อนักเรียน!D163</f>
        <v/>
      </c>
      <c r="D173" s="96">
        <f>รายชื่อนักเรียน!E163</f>
        <v>0</v>
      </c>
      <c r="E173" s="149"/>
      <c r="F173" s="149"/>
      <c r="G173" s="150"/>
      <c r="H173" s="150"/>
      <c r="I173" s="150"/>
      <c r="J173" s="150"/>
      <c r="K173" s="149"/>
      <c r="L173" s="149"/>
      <c r="M173" s="150"/>
      <c r="N173" s="150"/>
      <c r="O173" s="150"/>
      <c r="P173" s="3">
        <f t="shared" si="57"/>
        <v>0</v>
      </c>
      <c r="Q173" s="151"/>
      <c r="R173" s="3">
        <f t="shared" si="58"/>
        <v>0</v>
      </c>
      <c r="S173" s="12" t="str">
        <f t="shared" si="59"/>
        <v xml:space="preserve"> </v>
      </c>
      <c r="T173" s="4">
        <f t="shared" si="52"/>
        <v>20</v>
      </c>
      <c r="U173" s="153"/>
      <c r="V173" s="1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49" t="str">
        <f t="shared" si="53"/>
        <v xml:space="preserve"> </v>
      </c>
      <c r="AR173" s="47" t="str">
        <f t="shared" si="54"/>
        <v xml:space="preserve"> </v>
      </c>
      <c r="AS173" s="6">
        <f t="shared" si="55"/>
        <v>0</v>
      </c>
      <c r="AT173" s="19">
        <f t="shared" si="61"/>
        <v>20</v>
      </c>
      <c r="AU173" s="37" t="e">
        <f t="shared" si="56"/>
        <v>#VALUE!</v>
      </c>
      <c r="AV173" s="8" t="s">
        <v>59</v>
      </c>
      <c r="AW173" s="9">
        <f>COUNTIF($U$154:$U$198,3)</f>
        <v>0</v>
      </c>
      <c r="AX173" s="19">
        <f>SUM(AW173:AW176)</f>
        <v>0</v>
      </c>
    </row>
    <row r="174" spans="1:50" ht="15" customHeight="1">
      <c r="A174" s="1">
        <v>21</v>
      </c>
      <c r="B174" s="85">
        <f>รายชื่อนักเรียน!B164</f>
        <v>0</v>
      </c>
      <c r="C174" s="95" t="str">
        <f>รายชื่อนักเรียน!C164&amp;รายชื่อนักเรียน!D164</f>
        <v/>
      </c>
      <c r="D174" s="96">
        <f>รายชื่อนักเรียน!E164</f>
        <v>0</v>
      </c>
      <c r="E174" s="149"/>
      <c r="F174" s="149"/>
      <c r="G174" s="150"/>
      <c r="H174" s="150"/>
      <c r="I174" s="150"/>
      <c r="J174" s="150"/>
      <c r="K174" s="149"/>
      <c r="L174" s="149"/>
      <c r="M174" s="150"/>
      <c r="N174" s="150"/>
      <c r="O174" s="150"/>
      <c r="P174" s="3">
        <f t="shared" si="57"/>
        <v>0</v>
      </c>
      <c r="Q174" s="151"/>
      <c r="R174" s="3">
        <f t="shared" si="58"/>
        <v>0</v>
      </c>
      <c r="S174" s="12" t="str">
        <f t="shared" si="59"/>
        <v xml:space="preserve"> </v>
      </c>
      <c r="T174" s="4">
        <f t="shared" si="52"/>
        <v>21</v>
      </c>
      <c r="U174" s="153"/>
      <c r="V174" s="1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49" t="str">
        <f t="shared" si="53"/>
        <v xml:space="preserve"> </v>
      </c>
      <c r="AR174" s="47" t="str">
        <f t="shared" si="54"/>
        <v xml:space="preserve"> </v>
      </c>
      <c r="AS174" s="6">
        <f t="shared" si="55"/>
        <v>0</v>
      </c>
      <c r="AT174" s="19">
        <f t="shared" si="61"/>
        <v>20</v>
      </c>
      <c r="AU174" s="37" t="e">
        <f t="shared" si="56"/>
        <v>#VALUE!</v>
      </c>
      <c r="AV174" s="8" t="s">
        <v>60</v>
      </c>
      <c r="AW174" s="9">
        <f>COUNTIF($U$154:$U$198,2)</f>
        <v>0</v>
      </c>
    </row>
    <row r="175" spans="1:50" ht="15" customHeight="1">
      <c r="A175" s="1">
        <v>22</v>
      </c>
      <c r="B175" s="85">
        <f>รายชื่อนักเรียน!B165</f>
        <v>0</v>
      </c>
      <c r="C175" s="95" t="str">
        <f>รายชื่อนักเรียน!C165&amp;รายชื่อนักเรียน!D165</f>
        <v/>
      </c>
      <c r="D175" s="96">
        <f>รายชื่อนักเรียน!E165</f>
        <v>0</v>
      </c>
      <c r="E175" s="149"/>
      <c r="F175" s="149"/>
      <c r="G175" s="150"/>
      <c r="H175" s="150"/>
      <c r="I175" s="150"/>
      <c r="J175" s="150"/>
      <c r="K175" s="149"/>
      <c r="L175" s="149"/>
      <c r="M175" s="150"/>
      <c r="N175" s="150"/>
      <c r="O175" s="150"/>
      <c r="P175" s="3">
        <f t="shared" si="57"/>
        <v>0</v>
      </c>
      <c r="Q175" s="151"/>
      <c r="R175" s="3">
        <f t="shared" si="58"/>
        <v>0</v>
      </c>
      <c r="S175" s="12" t="str">
        <f t="shared" si="59"/>
        <v xml:space="preserve"> </v>
      </c>
      <c r="T175" s="4">
        <f t="shared" si="52"/>
        <v>22</v>
      </c>
      <c r="U175" s="153"/>
      <c r="V175" s="1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49" t="str">
        <f t="shared" si="53"/>
        <v xml:space="preserve"> </v>
      </c>
      <c r="AR175" s="47" t="str">
        <f t="shared" si="54"/>
        <v xml:space="preserve"> </v>
      </c>
      <c r="AS175" s="6">
        <f t="shared" si="55"/>
        <v>0</v>
      </c>
      <c r="AT175" s="19">
        <f t="shared" si="61"/>
        <v>20</v>
      </c>
      <c r="AU175" s="37" t="e">
        <f t="shared" si="56"/>
        <v>#VALUE!</v>
      </c>
      <c r="AV175" s="8" t="s">
        <v>63</v>
      </c>
      <c r="AW175" s="9">
        <f>COUNTIF($U$154:$U$198,1)</f>
        <v>0</v>
      </c>
    </row>
    <row r="176" spans="1:50" ht="15" customHeight="1">
      <c r="A176" s="1">
        <v>23</v>
      </c>
      <c r="B176" s="85">
        <f>รายชื่อนักเรียน!B166</f>
        <v>0</v>
      </c>
      <c r="C176" s="95" t="str">
        <f>รายชื่อนักเรียน!C166&amp;รายชื่อนักเรียน!D166</f>
        <v/>
      </c>
      <c r="D176" s="96">
        <f>รายชื่อนักเรียน!E166</f>
        <v>0</v>
      </c>
      <c r="E176" s="149"/>
      <c r="F176" s="149"/>
      <c r="G176" s="150"/>
      <c r="H176" s="150"/>
      <c r="I176" s="150"/>
      <c r="J176" s="150"/>
      <c r="K176" s="149"/>
      <c r="L176" s="149"/>
      <c r="M176" s="150"/>
      <c r="N176" s="150"/>
      <c r="O176" s="150"/>
      <c r="P176" s="3">
        <f t="shared" si="57"/>
        <v>0</v>
      </c>
      <c r="Q176" s="151"/>
      <c r="R176" s="3">
        <f t="shared" si="58"/>
        <v>0</v>
      </c>
      <c r="S176" s="12" t="str">
        <f t="shared" si="59"/>
        <v xml:space="preserve"> </v>
      </c>
      <c r="T176" s="4">
        <f t="shared" si="52"/>
        <v>23</v>
      </c>
      <c r="U176" s="153"/>
      <c r="V176" s="1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49" t="str">
        <f t="shared" si="53"/>
        <v xml:space="preserve"> </v>
      </c>
      <c r="AR176" s="47" t="str">
        <f t="shared" si="54"/>
        <v xml:space="preserve"> </v>
      </c>
      <c r="AS176" s="6">
        <f t="shared" si="55"/>
        <v>0</v>
      </c>
      <c r="AT176" s="19">
        <f t="shared" si="61"/>
        <v>20</v>
      </c>
      <c r="AU176" s="37" t="e">
        <f t="shared" si="56"/>
        <v>#VALUE!</v>
      </c>
      <c r="AV176" s="8" t="s">
        <v>64</v>
      </c>
      <c r="AW176" s="9">
        <f>COUNTIF($U$154:$U$198,0)</f>
        <v>0</v>
      </c>
    </row>
    <row r="177" spans="1:47" ht="15" customHeight="1">
      <c r="A177" s="1">
        <v>24</v>
      </c>
      <c r="B177" s="85">
        <f>รายชื่อนักเรียน!B167</f>
        <v>0</v>
      </c>
      <c r="C177" s="95" t="str">
        <f>รายชื่อนักเรียน!C167&amp;รายชื่อนักเรียน!D167</f>
        <v/>
      </c>
      <c r="D177" s="96">
        <f>รายชื่อนักเรียน!E167</f>
        <v>0</v>
      </c>
      <c r="E177" s="149"/>
      <c r="F177" s="149"/>
      <c r="G177" s="150"/>
      <c r="H177" s="150"/>
      <c r="I177" s="150"/>
      <c r="J177" s="150"/>
      <c r="K177" s="149"/>
      <c r="L177" s="149"/>
      <c r="M177" s="150"/>
      <c r="N177" s="150"/>
      <c r="O177" s="150"/>
      <c r="P177" s="3">
        <f t="shared" si="57"/>
        <v>0</v>
      </c>
      <c r="Q177" s="151"/>
      <c r="R177" s="3">
        <f t="shared" si="58"/>
        <v>0</v>
      </c>
      <c r="S177" s="12" t="str">
        <f t="shared" si="59"/>
        <v xml:space="preserve"> </v>
      </c>
      <c r="T177" s="4">
        <f t="shared" si="52"/>
        <v>24</v>
      </c>
      <c r="U177" s="153"/>
      <c r="V177" s="1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49" t="str">
        <f t="shared" si="53"/>
        <v xml:space="preserve"> </v>
      </c>
      <c r="AR177" s="47" t="str">
        <f t="shared" si="54"/>
        <v xml:space="preserve"> </v>
      </c>
      <c r="AS177" s="6">
        <f t="shared" si="55"/>
        <v>0</v>
      </c>
      <c r="AT177" s="19">
        <f t="shared" si="61"/>
        <v>20</v>
      </c>
      <c r="AU177" s="37" t="e">
        <f t="shared" si="56"/>
        <v>#VALUE!</v>
      </c>
    </row>
    <row r="178" spans="1:47" ht="15" customHeight="1">
      <c r="A178" s="1">
        <v>25</v>
      </c>
      <c r="B178" s="85">
        <f>รายชื่อนักเรียน!B168</f>
        <v>0</v>
      </c>
      <c r="C178" s="95" t="str">
        <f>รายชื่อนักเรียน!C168&amp;รายชื่อนักเรียน!D168</f>
        <v/>
      </c>
      <c r="D178" s="96">
        <f>รายชื่อนักเรียน!E168</f>
        <v>0</v>
      </c>
      <c r="E178" s="149"/>
      <c r="F178" s="149"/>
      <c r="G178" s="150"/>
      <c r="H178" s="150"/>
      <c r="I178" s="150"/>
      <c r="J178" s="150"/>
      <c r="K178" s="149"/>
      <c r="L178" s="149"/>
      <c r="M178" s="150"/>
      <c r="N178" s="150"/>
      <c r="O178" s="150"/>
      <c r="P178" s="3">
        <f t="shared" si="57"/>
        <v>0</v>
      </c>
      <c r="Q178" s="151"/>
      <c r="R178" s="3">
        <f t="shared" si="58"/>
        <v>0</v>
      </c>
      <c r="S178" s="12" t="str">
        <f t="shared" si="59"/>
        <v xml:space="preserve"> </v>
      </c>
      <c r="T178" s="4">
        <f t="shared" si="52"/>
        <v>25</v>
      </c>
      <c r="U178" s="153"/>
      <c r="V178" s="1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49" t="str">
        <f t="shared" si="53"/>
        <v xml:space="preserve"> </v>
      </c>
      <c r="AR178" s="47" t="str">
        <f t="shared" si="54"/>
        <v xml:space="preserve"> </v>
      </c>
      <c r="AS178" s="6">
        <f t="shared" si="55"/>
        <v>0</v>
      </c>
      <c r="AT178" s="19">
        <f t="shared" si="61"/>
        <v>20</v>
      </c>
      <c r="AU178" s="37" t="e">
        <f t="shared" si="56"/>
        <v>#VALUE!</v>
      </c>
    </row>
    <row r="179" spans="1:47" ht="15" customHeight="1">
      <c r="A179" s="1">
        <v>26</v>
      </c>
      <c r="B179" s="85">
        <f>รายชื่อนักเรียน!B169</f>
        <v>0</v>
      </c>
      <c r="C179" s="95" t="str">
        <f>รายชื่อนักเรียน!C169&amp;รายชื่อนักเรียน!D169</f>
        <v/>
      </c>
      <c r="D179" s="96">
        <f>รายชื่อนักเรียน!E169</f>
        <v>0</v>
      </c>
      <c r="E179" s="149"/>
      <c r="F179" s="149"/>
      <c r="G179" s="150"/>
      <c r="H179" s="150"/>
      <c r="I179" s="150"/>
      <c r="J179" s="150"/>
      <c r="K179" s="149"/>
      <c r="L179" s="149"/>
      <c r="M179" s="150"/>
      <c r="N179" s="150"/>
      <c r="O179" s="150"/>
      <c r="P179" s="3">
        <f t="shared" si="57"/>
        <v>0</v>
      </c>
      <c r="Q179" s="151"/>
      <c r="R179" s="3">
        <f t="shared" si="58"/>
        <v>0</v>
      </c>
      <c r="S179" s="12" t="str">
        <f t="shared" si="59"/>
        <v xml:space="preserve"> </v>
      </c>
      <c r="T179" s="4">
        <f t="shared" si="52"/>
        <v>26</v>
      </c>
      <c r="U179" s="153"/>
      <c r="V179" s="1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49" t="str">
        <f t="shared" si="53"/>
        <v xml:space="preserve"> </v>
      </c>
      <c r="AR179" s="47" t="str">
        <f t="shared" si="54"/>
        <v xml:space="preserve"> </v>
      </c>
      <c r="AS179" s="6">
        <f t="shared" si="55"/>
        <v>0</v>
      </c>
      <c r="AT179" s="19">
        <f t="shared" si="61"/>
        <v>20</v>
      </c>
      <c r="AU179" s="37" t="e">
        <f t="shared" si="56"/>
        <v>#VALUE!</v>
      </c>
    </row>
    <row r="180" spans="1:47" ht="15" customHeight="1">
      <c r="A180" s="1">
        <v>27</v>
      </c>
      <c r="B180" s="85">
        <f>รายชื่อนักเรียน!B170</f>
        <v>0</v>
      </c>
      <c r="C180" s="95" t="str">
        <f>รายชื่อนักเรียน!C170&amp;รายชื่อนักเรียน!D170</f>
        <v/>
      </c>
      <c r="D180" s="96">
        <f>รายชื่อนักเรียน!E170</f>
        <v>0</v>
      </c>
      <c r="E180" s="149"/>
      <c r="F180" s="149"/>
      <c r="G180" s="150"/>
      <c r="H180" s="150"/>
      <c r="I180" s="150"/>
      <c r="J180" s="150"/>
      <c r="K180" s="149"/>
      <c r="L180" s="149"/>
      <c r="M180" s="150"/>
      <c r="N180" s="150"/>
      <c r="O180" s="150"/>
      <c r="P180" s="3">
        <f t="shared" si="57"/>
        <v>0</v>
      </c>
      <c r="Q180" s="151"/>
      <c r="R180" s="3">
        <f t="shared" si="58"/>
        <v>0</v>
      </c>
      <c r="S180" s="12" t="str">
        <f t="shared" si="59"/>
        <v xml:space="preserve"> </v>
      </c>
      <c r="T180" s="4">
        <f t="shared" si="52"/>
        <v>27</v>
      </c>
      <c r="U180" s="153"/>
      <c r="V180" s="1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49" t="str">
        <f t="shared" si="53"/>
        <v xml:space="preserve"> </v>
      </c>
      <c r="AR180" s="47" t="str">
        <f t="shared" si="54"/>
        <v xml:space="preserve"> </v>
      </c>
      <c r="AS180" s="6">
        <f t="shared" si="55"/>
        <v>0</v>
      </c>
      <c r="AT180" s="19">
        <f t="shared" si="61"/>
        <v>20</v>
      </c>
      <c r="AU180" s="37" t="e">
        <f t="shared" si="56"/>
        <v>#VALUE!</v>
      </c>
    </row>
    <row r="181" spans="1:47" ht="15" customHeight="1">
      <c r="A181" s="1">
        <v>28</v>
      </c>
      <c r="B181" s="85">
        <f>รายชื่อนักเรียน!B171</f>
        <v>0</v>
      </c>
      <c r="C181" s="95" t="str">
        <f>รายชื่อนักเรียน!C171&amp;รายชื่อนักเรียน!D171</f>
        <v/>
      </c>
      <c r="D181" s="96">
        <f>รายชื่อนักเรียน!E171</f>
        <v>0</v>
      </c>
      <c r="E181" s="149"/>
      <c r="F181" s="149"/>
      <c r="G181" s="150"/>
      <c r="H181" s="150"/>
      <c r="I181" s="150"/>
      <c r="J181" s="150"/>
      <c r="K181" s="149"/>
      <c r="L181" s="149"/>
      <c r="M181" s="150"/>
      <c r="N181" s="150"/>
      <c r="O181" s="150"/>
      <c r="P181" s="3">
        <f t="shared" si="57"/>
        <v>0</v>
      </c>
      <c r="Q181" s="151"/>
      <c r="R181" s="3">
        <f t="shared" si="58"/>
        <v>0</v>
      </c>
      <c r="S181" s="12" t="str">
        <f t="shared" si="59"/>
        <v xml:space="preserve"> </v>
      </c>
      <c r="T181" s="4">
        <f t="shared" si="52"/>
        <v>28</v>
      </c>
      <c r="U181" s="153"/>
      <c r="V181" s="1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49" t="str">
        <f t="shared" si="53"/>
        <v xml:space="preserve"> </v>
      </c>
      <c r="AR181" s="47" t="str">
        <f t="shared" si="54"/>
        <v xml:space="preserve"> </v>
      </c>
      <c r="AS181" s="6">
        <f t="shared" si="55"/>
        <v>0</v>
      </c>
      <c r="AT181" s="19">
        <f t="shared" si="61"/>
        <v>20</v>
      </c>
      <c r="AU181" s="37" t="e">
        <f t="shared" si="56"/>
        <v>#VALUE!</v>
      </c>
    </row>
    <row r="182" spans="1:47" ht="15" customHeight="1">
      <c r="A182" s="1">
        <v>29</v>
      </c>
      <c r="B182" s="85">
        <f>รายชื่อนักเรียน!B172</f>
        <v>0</v>
      </c>
      <c r="C182" s="95" t="str">
        <f>รายชื่อนักเรียน!C172&amp;รายชื่อนักเรียน!D172</f>
        <v/>
      </c>
      <c r="D182" s="96">
        <f>รายชื่อนักเรียน!E172</f>
        <v>0</v>
      </c>
      <c r="E182" s="149"/>
      <c r="F182" s="149"/>
      <c r="G182" s="150"/>
      <c r="H182" s="150"/>
      <c r="I182" s="150"/>
      <c r="J182" s="150"/>
      <c r="K182" s="149"/>
      <c r="L182" s="149"/>
      <c r="M182" s="150"/>
      <c r="N182" s="150"/>
      <c r="O182" s="150"/>
      <c r="P182" s="3">
        <f t="shared" si="57"/>
        <v>0</v>
      </c>
      <c r="Q182" s="151"/>
      <c r="R182" s="3">
        <f t="shared" si="58"/>
        <v>0</v>
      </c>
      <c r="S182" s="12" t="str">
        <f t="shared" si="59"/>
        <v xml:space="preserve"> </v>
      </c>
      <c r="T182" s="4">
        <f t="shared" si="52"/>
        <v>29</v>
      </c>
      <c r="U182" s="153"/>
      <c r="V182" s="1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49" t="str">
        <f t="shared" si="53"/>
        <v xml:space="preserve"> </v>
      </c>
      <c r="AR182" s="47" t="str">
        <f t="shared" si="54"/>
        <v xml:space="preserve"> </v>
      </c>
      <c r="AS182" s="6">
        <f t="shared" si="55"/>
        <v>0</v>
      </c>
      <c r="AT182" s="19">
        <f t="shared" si="61"/>
        <v>20</v>
      </c>
      <c r="AU182" s="37" t="e">
        <f t="shared" si="56"/>
        <v>#VALUE!</v>
      </c>
    </row>
    <row r="183" spans="1:47" ht="15" customHeight="1">
      <c r="A183" s="1">
        <v>30</v>
      </c>
      <c r="B183" s="85">
        <f>รายชื่อนักเรียน!B173</f>
        <v>0</v>
      </c>
      <c r="C183" s="95" t="str">
        <f>รายชื่อนักเรียน!C173&amp;รายชื่อนักเรียน!D173</f>
        <v/>
      </c>
      <c r="D183" s="96">
        <f>รายชื่อนักเรียน!E173</f>
        <v>0</v>
      </c>
      <c r="E183" s="149"/>
      <c r="F183" s="149"/>
      <c r="G183" s="150"/>
      <c r="H183" s="150"/>
      <c r="I183" s="150"/>
      <c r="J183" s="150"/>
      <c r="K183" s="149"/>
      <c r="L183" s="149"/>
      <c r="M183" s="150"/>
      <c r="N183" s="150"/>
      <c r="O183" s="150"/>
      <c r="P183" s="3">
        <f t="shared" si="57"/>
        <v>0</v>
      </c>
      <c r="Q183" s="151"/>
      <c r="R183" s="3">
        <f t="shared" si="58"/>
        <v>0</v>
      </c>
      <c r="S183" s="12" t="str">
        <f t="shared" si="59"/>
        <v xml:space="preserve"> </v>
      </c>
      <c r="T183" s="4">
        <f t="shared" si="52"/>
        <v>30</v>
      </c>
      <c r="U183" s="153"/>
      <c r="V183" s="1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49" t="str">
        <f t="shared" si="53"/>
        <v xml:space="preserve"> </v>
      </c>
      <c r="AR183" s="47" t="str">
        <f t="shared" si="54"/>
        <v xml:space="preserve"> </v>
      </c>
      <c r="AS183" s="6">
        <f t="shared" si="55"/>
        <v>0</v>
      </c>
      <c r="AT183" s="19">
        <f t="shared" si="61"/>
        <v>20</v>
      </c>
      <c r="AU183" s="37" t="e">
        <f t="shared" si="56"/>
        <v>#VALUE!</v>
      </c>
    </row>
    <row r="184" spans="1:47" ht="15" customHeight="1">
      <c r="A184" s="1">
        <v>31</v>
      </c>
      <c r="B184" s="85">
        <f>รายชื่อนักเรียน!B174</f>
        <v>0</v>
      </c>
      <c r="C184" s="95" t="str">
        <f>รายชื่อนักเรียน!C174&amp;รายชื่อนักเรียน!D174</f>
        <v/>
      </c>
      <c r="D184" s="96">
        <f>รายชื่อนักเรียน!E174</f>
        <v>0</v>
      </c>
      <c r="E184" s="149"/>
      <c r="F184" s="149"/>
      <c r="G184" s="150"/>
      <c r="H184" s="150"/>
      <c r="I184" s="150"/>
      <c r="J184" s="150"/>
      <c r="K184" s="149"/>
      <c r="L184" s="149"/>
      <c r="M184" s="150"/>
      <c r="N184" s="150"/>
      <c r="O184" s="150"/>
      <c r="P184" s="3">
        <f t="shared" si="57"/>
        <v>0</v>
      </c>
      <c r="Q184" s="151"/>
      <c r="R184" s="3">
        <f t="shared" si="58"/>
        <v>0</v>
      </c>
      <c r="S184" s="12" t="str">
        <f t="shared" si="59"/>
        <v xml:space="preserve"> </v>
      </c>
      <c r="T184" s="4">
        <f t="shared" si="52"/>
        <v>31</v>
      </c>
      <c r="U184" s="153"/>
      <c r="V184" s="1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49" t="str">
        <f t="shared" si="53"/>
        <v xml:space="preserve"> </v>
      </c>
      <c r="AR184" s="47" t="str">
        <f t="shared" si="54"/>
        <v xml:space="preserve"> </v>
      </c>
      <c r="AS184" s="6">
        <f t="shared" si="55"/>
        <v>0</v>
      </c>
      <c r="AT184" s="19">
        <f t="shared" si="61"/>
        <v>20</v>
      </c>
      <c r="AU184" s="37" t="e">
        <f t="shared" si="56"/>
        <v>#VALUE!</v>
      </c>
    </row>
    <row r="185" spans="1:47" ht="15" customHeight="1">
      <c r="A185" s="1">
        <v>32</v>
      </c>
      <c r="B185" s="85">
        <f>รายชื่อนักเรียน!B175</f>
        <v>0</v>
      </c>
      <c r="C185" s="95" t="str">
        <f>รายชื่อนักเรียน!C175&amp;รายชื่อนักเรียน!D175</f>
        <v/>
      </c>
      <c r="D185" s="96">
        <f>รายชื่อนักเรียน!E175</f>
        <v>0</v>
      </c>
      <c r="E185" s="149"/>
      <c r="F185" s="149"/>
      <c r="G185" s="150"/>
      <c r="H185" s="150"/>
      <c r="I185" s="150"/>
      <c r="J185" s="150"/>
      <c r="K185" s="149"/>
      <c r="L185" s="149"/>
      <c r="M185" s="150"/>
      <c r="N185" s="150"/>
      <c r="O185" s="150"/>
      <c r="P185" s="3">
        <f t="shared" si="57"/>
        <v>0</v>
      </c>
      <c r="Q185" s="151"/>
      <c r="R185" s="3">
        <f t="shared" si="58"/>
        <v>0</v>
      </c>
      <c r="S185" s="12" t="str">
        <f t="shared" si="59"/>
        <v xml:space="preserve"> </v>
      </c>
      <c r="T185" s="4">
        <f t="shared" si="52"/>
        <v>32</v>
      </c>
      <c r="U185" s="153"/>
      <c r="V185" s="1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49" t="str">
        <f t="shared" si="53"/>
        <v xml:space="preserve"> </v>
      </c>
      <c r="AR185" s="47" t="str">
        <f t="shared" si="54"/>
        <v xml:space="preserve"> </v>
      </c>
      <c r="AS185" s="6">
        <f t="shared" si="55"/>
        <v>0</v>
      </c>
      <c r="AT185" s="19">
        <f t="shared" si="61"/>
        <v>20</v>
      </c>
      <c r="AU185" s="37" t="e">
        <f t="shared" si="56"/>
        <v>#VALUE!</v>
      </c>
    </row>
    <row r="186" spans="1:47" ht="15" customHeight="1">
      <c r="A186" s="1">
        <v>33</v>
      </c>
      <c r="B186" s="85">
        <f>รายชื่อนักเรียน!B176</f>
        <v>0</v>
      </c>
      <c r="C186" s="95" t="str">
        <f>รายชื่อนักเรียน!C176&amp;รายชื่อนักเรียน!D176</f>
        <v/>
      </c>
      <c r="D186" s="96">
        <f>รายชื่อนักเรียน!E176</f>
        <v>0</v>
      </c>
      <c r="E186" s="149"/>
      <c r="F186" s="149"/>
      <c r="G186" s="150"/>
      <c r="H186" s="150"/>
      <c r="I186" s="150"/>
      <c r="J186" s="150"/>
      <c r="K186" s="149"/>
      <c r="L186" s="149"/>
      <c r="M186" s="150"/>
      <c r="N186" s="150"/>
      <c r="O186" s="150"/>
      <c r="P186" s="3">
        <f t="shared" si="57"/>
        <v>0</v>
      </c>
      <c r="Q186" s="151"/>
      <c r="R186" s="3">
        <f t="shared" si="58"/>
        <v>0</v>
      </c>
      <c r="S186" s="12" t="str">
        <f t="shared" si="59"/>
        <v xml:space="preserve"> </v>
      </c>
      <c r="T186" s="4">
        <f t="shared" si="52"/>
        <v>33</v>
      </c>
      <c r="U186" s="153"/>
      <c r="V186" s="1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49" t="str">
        <f t="shared" si="53"/>
        <v xml:space="preserve"> </v>
      </c>
      <c r="AR186" s="47" t="str">
        <f t="shared" si="54"/>
        <v xml:space="preserve"> </v>
      </c>
      <c r="AS186" s="6">
        <f t="shared" si="55"/>
        <v>0</v>
      </c>
      <c r="AT186" s="19">
        <f t="shared" si="61"/>
        <v>20</v>
      </c>
      <c r="AU186" s="37" t="e">
        <f t="shared" si="56"/>
        <v>#VALUE!</v>
      </c>
    </row>
    <row r="187" spans="1:47" ht="15" customHeight="1">
      <c r="A187" s="1">
        <v>34</v>
      </c>
      <c r="B187" s="85">
        <f>รายชื่อนักเรียน!B177</f>
        <v>0</v>
      </c>
      <c r="C187" s="95" t="str">
        <f>รายชื่อนักเรียน!C177&amp;รายชื่อนักเรียน!D177</f>
        <v/>
      </c>
      <c r="D187" s="96">
        <f>รายชื่อนักเรียน!E177</f>
        <v>0</v>
      </c>
      <c r="E187" s="149"/>
      <c r="F187" s="149"/>
      <c r="G187" s="150"/>
      <c r="H187" s="150"/>
      <c r="I187" s="150"/>
      <c r="J187" s="150"/>
      <c r="K187" s="149"/>
      <c r="L187" s="149"/>
      <c r="M187" s="150"/>
      <c r="N187" s="150"/>
      <c r="O187" s="150"/>
      <c r="P187" s="3">
        <f t="shared" si="57"/>
        <v>0</v>
      </c>
      <c r="Q187" s="151"/>
      <c r="R187" s="3">
        <f t="shared" si="58"/>
        <v>0</v>
      </c>
      <c r="S187" s="12" t="str">
        <f t="shared" si="59"/>
        <v xml:space="preserve"> </v>
      </c>
      <c r="T187" s="4">
        <f t="shared" si="52"/>
        <v>34</v>
      </c>
      <c r="U187" s="153"/>
      <c r="V187" s="1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49" t="str">
        <f t="shared" si="53"/>
        <v xml:space="preserve"> </v>
      </c>
      <c r="AR187" s="47" t="str">
        <f t="shared" si="54"/>
        <v xml:space="preserve"> </v>
      </c>
      <c r="AS187" s="6">
        <f t="shared" si="55"/>
        <v>0</v>
      </c>
      <c r="AT187" s="19">
        <f t="shared" si="61"/>
        <v>20</v>
      </c>
      <c r="AU187" s="37" t="e">
        <f t="shared" si="56"/>
        <v>#VALUE!</v>
      </c>
    </row>
    <row r="188" spans="1:47" ht="15" customHeight="1">
      <c r="A188" s="1">
        <v>35</v>
      </c>
      <c r="B188" s="85">
        <f>รายชื่อนักเรียน!B178</f>
        <v>0</v>
      </c>
      <c r="C188" s="95" t="str">
        <f>รายชื่อนักเรียน!C178&amp;รายชื่อนักเรียน!D178</f>
        <v/>
      </c>
      <c r="D188" s="96">
        <f>รายชื่อนักเรียน!E178</f>
        <v>0</v>
      </c>
      <c r="E188" s="149"/>
      <c r="F188" s="149"/>
      <c r="G188" s="150"/>
      <c r="H188" s="150"/>
      <c r="I188" s="150"/>
      <c r="J188" s="150"/>
      <c r="K188" s="149"/>
      <c r="L188" s="149"/>
      <c r="M188" s="150"/>
      <c r="N188" s="150"/>
      <c r="O188" s="150"/>
      <c r="P188" s="3">
        <f t="shared" si="57"/>
        <v>0</v>
      </c>
      <c r="Q188" s="151"/>
      <c r="R188" s="3">
        <f t="shared" si="58"/>
        <v>0</v>
      </c>
      <c r="S188" s="12" t="str">
        <f t="shared" si="59"/>
        <v xml:space="preserve"> </v>
      </c>
      <c r="T188" s="4">
        <f t="shared" si="52"/>
        <v>35</v>
      </c>
      <c r="U188" s="153"/>
      <c r="V188" s="1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49" t="str">
        <f t="shared" si="53"/>
        <v xml:space="preserve"> </v>
      </c>
      <c r="AR188" s="47" t="str">
        <f t="shared" si="54"/>
        <v xml:space="preserve"> </v>
      </c>
      <c r="AS188" s="6">
        <f t="shared" si="55"/>
        <v>0</v>
      </c>
      <c r="AT188" s="19">
        <f t="shared" si="61"/>
        <v>20</v>
      </c>
      <c r="AU188" s="37" t="e">
        <f t="shared" si="56"/>
        <v>#VALUE!</v>
      </c>
    </row>
    <row r="189" spans="1:47" ht="15" customHeight="1">
      <c r="A189" s="1">
        <v>36</v>
      </c>
      <c r="B189" s="85">
        <f>รายชื่อนักเรียน!B179</f>
        <v>0</v>
      </c>
      <c r="C189" s="95" t="str">
        <f>รายชื่อนักเรียน!C179&amp;รายชื่อนักเรียน!D179</f>
        <v/>
      </c>
      <c r="D189" s="96">
        <f>รายชื่อนักเรียน!E179</f>
        <v>0</v>
      </c>
      <c r="E189" s="149"/>
      <c r="F189" s="150"/>
      <c r="G189" s="150"/>
      <c r="H189" s="150"/>
      <c r="I189" s="150"/>
      <c r="J189" s="149"/>
      <c r="K189" s="149"/>
      <c r="L189" s="150"/>
      <c r="M189" s="150"/>
      <c r="N189" s="150"/>
      <c r="O189" s="150"/>
      <c r="P189" s="3">
        <f t="shared" si="57"/>
        <v>0</v>
      </c>
      <c r="Q189" s="151"/>
      <c r="R189" s="3">
        <f>SUM(P189:Q189)</f>
        <v>0</v>
      </c>
      <c r="S189" s="12" t="str">
        <f t="shared" si="59"/>
        <v xml:space="preserve"> </v>
      </c>
      <c r="T189" s="4">
        <f t="shared" si="52"/>
        <v>36</v>
      </c>
      <c r="U189" s="153"/>
      <c r="V189" s="1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49" t="str">
        <f t="shared" si="53"/>
        <v xml:space="preserve"> </v>
      </c>
      <c r="AR189" s="47" t="str">
        <f t="shared" si="54"/>
        <v xml:space="preserve"> </v>
      </c>
      <c r="AS189" s="6">
        <f t="shared" si="55"/>
        <v>0</v>
      </c>
      <c r="AT189" s="19">
        <f t="shared" si="61"/>
        <v>20</v>
      </c>
      <c r="AU189" s="37" t="e">
        <f t="shared" si="56"/>
        <v>#VALUE!</v>
      </c>
    </row>
    <row r="190" spans="1:47" ht="15" customHeight="1">
      <c r="A190" s="1">
        <v>37</v>
      </c>
      <c r="B190" s="85">
        <f>รายชื่อนักเรียน!B180</f>
        <v>0</v>
      </c>
      <c r="C190" s="95" t="str">
        <f>รายชื่อนักเรียน!C180&amp;รายชื่อนักเรียน!D180</f>
        <v/>
      </c>
      <c r="D190" s="96">
        <f>รายชื่อนักเรียน!E180</f>
        <v>0</v>
      </c>
      <c r="E190" s="149"/>
      <c r="F190" s="150"/>
      <c r="G190" s="150"/>
      <c r="H190" s="150"/>
      <c r="I190" s="150"/>
      <c r="J190" s="149"/>
      <c r="K190" s="149"/>
      <c r="L190" s="150"/>
      <c r="M190" s="150"/>
      <c r="N190" s="150"/>
      <c r="O190" s="150"/>
      <c r="P190" s="3">
        <f t="shared" si="57"/>
        <v>0</v>
      </c>
      <c r="Q190" s="151"/>
      <c r="R190" s="3">
        <f t="shared" ref="R190" si="62">SUM(P190:Q190)</f>
        <v>0</v>
      </c>
      <c r="S190" s="12" t="str">
        <f t="shared" si="59"/>
        <v xml:space="preserve"> </v>
      </c>
      <c r="T190" s="4">
        <f t="shared" si="52"/>
        <v>37</v>
      </c>
      <c r="U190" s="153"/>
      <c r="V190" s="1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49" t="str">
        <f t="shared" si="53"/>
        <v xml:space="preserve"> </v>
      </c>
      <c r="AR190" s="47" t="str">
        <f t="shared" si="54"/>
        <v xml:space="preserve"> </v>
      </c>
      <c r="AS190" s="6">
        <f t="shared" si="55"/>
        <v>0</v>
      </c>
      <c r="AT190" s="19">
        <f t="shared" si="61"/>
        <v>20</v>
      </c>
      <c r="AU190" s="37" t="e">
        <f t="shared" si="56"/>
        <v>#VALUE!</v>
      </c>
    </row>
    <row r="191" spans="1:47" ht="15" customHeight="1">
      <c r="A191" s="1">
        <v>38</v>
      </c>
      <c r="B191" s="85">
        <f>รายชื่อนักเรียน!B181</f>
        <v>0</v>
      </c>
      <c r="C191" s="95" t="str">
        <f>รายชื่อนักเรียน!C181&amp;รายชื่อนักเรียน!D181</f>
        <v/>
      </c>
      <c r="D191" s="96">
        <f>รายชื่อนักเรียน!E181</f>
        <v>0</v>
      </c>
      <c r="E191" s="149"/>
      <c r="F191" s="150"/>
      <c r="G191" s="150"/>
      <c r="H191" s="150"/>
      <c r="I191" s="150"/>
      <c r="J191" s="149"/>
      <c r="K191" s="149"/>
      <c r="L191" s="150"/>
      <c r="M191" s="150"/>
      <c r="N191" s="150"/>
      <c r="O191" s="150"/>
      <c r="P191" s="3">
        <f t="shared" si="57"/>
        <v>0</v>
      </c>
      <c r="Q191" s="151"/>
      <c r="R191" s="3">
        <f t="shared" ref="R191:R193" si="63">SUM(P191:Q191)</f>
        <v>0</v>
      </c>
      <c r="S191" s="12" t="str">
        <f t="shared" si="59"/>
        <v xml:space="preserve"> </v>
      </c>
      <c r="T191" s="4">
        <f t="shared" si="52"/>
        <v>38</v>
      </c>
      <c r="U191" s="153"/>
      <c r="V191" s="1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49" t="str">
        <f t="shared" ref="AQ191:AQ193" si="64">IF(S191=" "," ",IF(S191&lt;&gt;" ",AT191,))</f>
        <v xml:space="preserve"> </v>
      </c>
      <c r="AR191" s="47" t="str">
        <f t="shared" ref="AR191:AR193" si="65">IF(AQ191=" "," ",IF(S191&lt;&gt;" ",AU191,))</f>
        <v xml:space="preserve"> </v>
      </c>
      <c r="AS191" s="6">
        <f t="shared" ref="AS191:AS193" si="66">SUM(W191:AP191)</f>
        <v>0</v>
      </c>
      <c r="AT191" s="19">
        <f t="shared" ref="AT191:AT193" si="67">SUM($AQ$6-AS191)</f>
        <v>20</v>
      </c>
      <c r="AU191" s="37" t="e">
        <f t="shared" ref="AU191:AU193" si="68">AQ191*100/$AQ$6</f>
        <v>#VALUE!</v>
      </c>
    </row>
    <row r="192" spans="1:47" ht="15" customHeight="1">
      <c r="A192" s="1">
        <v>39</v>
      </c>
      <c r="B192" s="85">
        <f>รายชื่อนักเรียน!B182</f>
        <v>0</v>
      </c>
      <c r="C192" s="95" t="str">
        <f>รายชื่อนักเรียน!C182&amp;รายชื่อนักเรียน!D182</f>
        <v/>
      </c>
      <c r="D192" s="96">
        <f>รายชื่อนักเรียน!E182</f>
        <v>0</v>
      </c>
      <c r="E192" s="149"/>
      <c r="F192" s="150"/>
      <c r="G192" s="150"/>
      <c r="H192" s="150"/>
      <c r="I192" s="150"/>
      <c r="J192" s="149"/>
      <c r="K192" s="149"/>
      <c r="L192" s="150"/>
      <c r="M192" s="150"/>
      <c r="N192" s="150"/>
      <c r="O192" s="150"/>
      <c r="P192" s="3">
        <f t="shared" si="57"/>
        <v>0</v>
      </c>
      <c r="Q192" s="151"/>
      <c r="R192" s="3">
        <f t="shared" si="63"/>
        <v>0</v>
      </c>
      <c r="S192" s="12" t="str">
        <f t="shared" si="59"/>
        <v xml:space="preserve"> </v>
      </c>
      <c r="T192" s="4">
        <f t="shared" si="52"/>
        <v>39</v>
      </c>
      <c r="U192" s="153"/>
      <c r="V192" s="1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49" t="str">
        <f t="shared" si="64"/>
        <v xml:space="preserve"> </v>
      </c>
      <c r="AR192" s="47" t="str">
        <f t="shared" si="65"/>
        <v xml:space="preserve"> </v>
      </c>
      <c r="AS192" s="6">
        <f t="shared" si="66"/>
        <v>0</v>
      </c>
      <c r="AT192" s="19">
        <f t="shared" si="67"/>
        <v>20</v>
      </c>
      <c r="AU192" s="37" t="e">
        <f t="shared" si="68"/>
        <v>#VALUE!</v>
      </c>
    </row>
    <row r="193" spans="1:49" ht="15" customHeight="1">
      <c r="A193" s="1">
        <v>40</v>
      </c>
      <c r="B193" s="85">
        <f>รายชื่อนักเรียน!B183</f>
        <v>0</v>
      </c>
      <c r="C193" s="95" t="str">
        <f>รายชื่อนักเรียน!C183&amp;รายชื่อนักเรียน!D183</f>
        <v/>
      </c>
      <c r="D193" s="96">
        <f>รายชื่อนักเรียน!E183</f>
        <v>0</v>
      </c>
      <c r="E193" s="149"/>
      <c r="F193" s="150"/>
      <c r="G193" s="150"/>
      <c r="H193" s="150"/>
      <c r="I193" s="150"/>
      <c r="J193" s="149"/>
      <c r="K193" s="149"/>
      <c r="L193" s="150"/>
      <c r="M193" s="150"/>
      <c r="N193" s="150"/>
      <c r="O193" s="150"/>
      <c r="P193" s="3">
        <f t="shared" si="57"/>
        <v>0</v>
      </c>
      <c r="Q193" s="151"/>
      <c r="R193" s="3">
        <f t="shared" si="63"/>
        <v>0</v>
      </c>
      <c r="S193" s="12" t="str">
        <f t="shared" si="59"/>
        <v xml:space="preserve"> </v>
      </c>
      <c r="T193" s="4">
        <f t="shared" si="52"/>
        <v>40</v>
      </c>
      <c r="U193" s="153"/>
      <c r="V193" s="1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49" t="str">
        <f t="shared" si="64"/>
        <v xml:space="preserve"> </v>
      </c>
      <c r="AR193" s="47" t="str">
        <f t="shared" si="65"/>
        <v xml:space="preserve"> </v>
      </c>
      <c r="AS193" s="6">
        <f t="shared" si="66"/>
        <v>0</v>
      </c>
      <c r="AT193" s="19">
        <f t="shared" si="67"/>
        <v>20</v>
      </c>
      <c r="AU193" s="37" t="e">
        <f t="shared" si="68"/>
        <v>#VALUE!</v>
      </c>
    </row>
    <row r="194" spans="1:49" ht="15" customHeight="1">
      <c r="A194" s="1">
        <v>41</v>
      </c>
      <c r="B194" s="85">
        <f>รายชื่อนักเรียน!B184</f>
        <v>0</v>
      </c>
      <c r="C194" s="95" t="str">
        <f>รายชื่อนักเรียน!C184&amp;รายชื่อนักเรียน!D184</f>
        <v/>
      </c>
      <c r="D194" s="96">
        <f>รายชื่อนักเรียน!E184</f>
        <v>0</v>
      </c>
      <c r="E194" s="149"/>
      <c r="F194" s="150"/>
      <c r="G194" s="150"/>
      <c r="H194" s="150"/>
      <c r="I194" s="150"/>
      <c r="J194" s="149"/>
      <c r="K194" s="149"/>
      <c r="L194" s="150"/>
      <c r="M194" s="150"/>
      <c r="N194" s="150"/>
      <c r="O194" s="150"/>
      <c r="P194" s="3">
        <f>SUM(E194:O194)</f>
        <v>0</v>
      </c>
      <c r="Q194" s="151"/>
      <c r="R194" s="3">
        <f>SUM(P194:Q194)</f>
        <v>0</v>
      </c>
      <c r="S194" s="12" t="str">
        <f t="shared" si="59"/>
        <v xml:space="preserve"> </v>
      </c>
      <c r="T194" s="4">
        <f t="shared" si="52"/>
        <v>41</v>
      </c>
      <c r="U194" s="153"/>
      <c r="V194" s="1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49" t="str">
        <f t="shared" si="53"/>
        <v xml:space="preserve"> </v>
      </c>
      <c r="AR194" s="47" t="str">
        <f t="shared" si="54"/>
        <v xml:space="preserve"> </v>
      </c>
      <c r="AS194" s="6">
        <f t="shared" ref="AS194" si="69">SUM(W194:AP194)</f>
        <v>0</v>
      </c>
      <c r="AT194" s="19">
        <f t="shared" ref="AT194" si="70">SUM($AQ$6-AS194)</f>
        <v>20</v>
      </c>
      <c r="AU194" s="37" t="e">
        <f t="shared" si="56"/>
        <v>#VALUE!</v>
      </c>
    </row>
    <row r="195" spans="1:49" ht="15" customHeight="1">
      <c r="A195" s="1">
        <v>42</v>
      </c>
      <c r="B195" s="85">
        <f>รายชื่อนักเรียน!B185</f>
        <v>0</v>
      </c>
      <c r="C195" s="95" t="str">
        <f>รายชื่อนักเรียน!C185&amp;รายชื่อนักเรียน!D185</f>
        <v/>
      </c>
      <c r="D195" s="96">
        <f>รายชื่อนักเรียน!E185</f>
        <v>0</v>
      </c>
      <c r="E195" s="149"/>
      <c r="F195" s="150"/>
      <c r="G195" s="150"/>
      <c r="H195" s="150"/>
      <c r="I195" s="150"/>
      <c r="J195" s="149"/>
      <c r="K195" s="149"/>
      <c r="L195" s="150"/>
      <c r="M195" s="150"/>
      <c r="N195" s="150"/>
      <c r="O195" s="150"/>
      <c r="P195" s="3">
        <f t="shared" ref="P195:P197" si="71">SUM(E195:O195)</f>
        <v>0</v>
      </c>
      <c r="Q195" s="151"/>
      <c r="R195" s="3">
        <f t="shared" ref="R195:R197" si="72">SUM(P195:Q195)</f>
        <v>0</v>
      </c>
      <c r="S195" s="12" t="str">
        <f t="shared" ref="S195:S197" si="73">IF(Q195="มส","มส",IF(Q195="ร","ร",IF(R195&gt;100,"fail",IF(R195&gt;=80,4,IF(R195&gt;=75,3.5,IF(R195&gt;=70,3,IF(R195&gt;=65,2.5,IF(R195&gt;=60,2,IF(R195&gt;=55,1.5,IF(R195&gt;=50,1,IF(R195&gt;=1,"0"," ")))))))))))</f>
        <v xml:space="preserve"> </v>
      </c>
      <c r="T195" s="4">
        <f t="shared" si="52"/>
        <v>42</v>
      </c>
      <c r="U195" s="153"/>
      <c r="V195" s="1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49" t="str">
        <f t="shared" ref="AQ195:AQ197" si="74">IF(S195=" "," ",IF(S195&lt;&gt;" ",AT195,))</f>
        <v xml:space="preserve"> </v>
      </c>
      <c r="AR195" s="47" t="str">
        <f t="shared" ref="AR195:AR198" si="75">IF(AQ195=" "," ",IF(S195&lt;&gt;" ",AU195,))</f>
        <v xml:space="preserve"> </v>
      </c>
      <c r="AS195" s="6">
        <f t="shared" ref="AS195:AS197" si="76">SUM(W195:AP195)</f>
        <v>0</v>
      </c>
      <c r="AT195" s="19">
        <f t="shared" ref="AT195:AT197" si="77">SUM($AQ$6-AS195)</f>
        <v>20</v>
      </c>
      <c r="AU195" s="37" t="e">
        <f t="shared" ref="AU195:AU198" si="78">AQ195*100/$AQ$6</f>
        <v>#VALUE!</v>
      </c>
    </row>
    <row r="196" spans="1:49" ht="15" customHeight="1">
      <c r="A196" s="1">
        <v>43</v>
      </c>
      <c r="B196" s="85">
        <f>รายชื่อนักเรียน!B186</f>
        <v>0</v>
      </c>
      <c r="C196" s="95" t="str">
        <f>รายชื่อนักเรียน!C186&amp;รายชื่อนักเรียน!D186</f>
        <v/>
      </c>
      <c r="D196" s="96">
        <f>รายชื่อนักเรียน!E186</f>
        <v>0</v>
      </c>
      <c r="E196" s="149"/>
      <c r="F196" s="150"/>
      <c r="G196" s="150"/>
      <c r="H196" s="150"/>
      <c r="I196" s="150"/>
      <c r="J196" s="149"/>
      <c r="K196" s="149"/>
      <c r="L196" s="150"/>
      <c r="M196" s="150"/>
      <c r="N196" s="150"/>
      <c r="O196" s="150"/>
      <c r="P196" s="3">
        <f t="shared" si="71"/>
        <v>0</v>
      </c>
      <c r="Q196" s="151"/>
      <c r="R196" s="3">
        <f t="shared" si="72"/>
        <v>0</v>
      </c>
      <c r="S196" s="12" t="str">
        <f t="shared" si="73"/>
        <v xml:space="preserve"> </v>
      </c>
      <c r="T196" s="4">
        <f t="shared" si="52"/>
        <v>43</v>
      </c>
      <c r="U196" s="153"/>
      <c r="V196" s="1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49" t="str">
        <f t="shared" si="74"/>
        <v xml:space="preserve"> </v>
      </c>
      <c r="AR196" s="47" t="str">
        <f t="shared" si="75"/>
        <v xml:space="preserve"> </v>
      </c>
      <c r="AS196" s="6">
        <f t="shared" si="76"/>
        <v>0</v>
      </c>
      <c r="AT196" s="19">
        <f t="shared" si="77"/>
        <v>20</v>
      </c>
      <c r="AU196" s="37" t="e">
        <f t="shared" si="78"/>
        <v>#VALUE!</v>
      </c>
    </row>
    <row r="197" spans="1:49" ht="15" customHeight="1">
      <c r="A197" s="1">
        <v>44</v>
      </c>
      <c r="B197" s="85">
        <f>รายชื่อนักเรียน!B187</f>
        <v>0</v>
      </c>
      <c r="C197" s="95" t="str">
        <f>รายชื่อนักเรียน!C187&amp;รายชื่อนักเรียน!D187</f>
        <v/>
      </c>
      <c r="D197" s="96">
        <f>รายชื่อนักเรียน!E187</f>
        <v>0</v>
      </c>
      <c r="E197" s="149"/>
      <c r="F197" s="150"/>
      <c r="G197" s="150"/>
      <c r="H197" s="150"/>
      <c r="I197" s="150"/>
      <c r="J197" s="149"/>
      <c r="K197" s="149"/>
      <c r="L197" s="150"/>
      <c r="M197" s="150"/>
      <c r="N197" s="150"/>
      <c r="O197" s="150"/>
      <c r="P197" s="3">
        <f t="shared" si="71"/>
        <v>0</v>
      </c>
      <c r="Q197" s="151"/>
      <c r="R197" s="3">
        <f t="shared" si="72"/>
        <v>0</v>
      </c>
      <c r="S197" s="12" t="str">
        <f t="shared" si="73"/>
        <v xml:space="preserve"> </v>
      </c>
      <c r="T197" s="4">
        <f t="shared" si="52"/>
        <v>44</v>
      </c>
      <c r="U197" s="153"/>
      <c r="V197" s="1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49" t="str">
        <f t="shared" si="74"/>
        <v xml:space="preserve"> </v>
      </c>
      <c r="AR197" s="47" t="str">
        <f t="shared" si="75"/>
        <v xml:space="preserve"> </v>
      </c>
      <c r="AS197" s="6">
        <f t="shared" si="76"/>
        <v>0</v>
      </c>
      <c r="AT197" s="19">
        <f t="shared" si="77"/>
        <v>20</v>
      </c>
      <c r="AU197" s="37" t="e">
        <f t="shared" si="78"/>
        <v>#VALUE!</v>
      </c>
    </row>
    <row r="198" spans="1:49" ht="15" customHeight="1">
      <c r="A198" s="1">
        <v>45</v>
      </c>
      <c r="B198" s="85">
        <f>รายชื่อนักเรียน!B188</f>
        <v>0</v>
      </c>
      <c r="C198" s="103" t="str">
        <f>รายชื่อนักเรียน!C188&amp;รายชื่อนักเรียน!D188</f>
        <v/>
      </c>
      <c r="D198" s="104">
        <f>รายชื่อนักเรียน!E188</f>
        <v>0</v>
      </c>
      <c r="E198" s="149"/>
      <c r="F198" s="150"/>
      <c r="G198" s="150"/>
      <c r="H198" s="150"/>
      <c r="I198" s="150"/>
      <c r="J198" s="149"/>
      <c r="K198" s="149"/>
      <c r="L198" s="150"/>
      <c r="M198" s="150"/>
      <c r="N198" s="150"/>
      <c r="O198" s="150"/>
      <c r="P198" s="3">
        <f t="shared" ref="P198" si="79">SUM(E198:O198)</f>
        <v>0</v>
      </c>
      <c r="Q198" s="151"/>
      <c r="R198" s="3">
        <f t="shared" ref="R198" si="80">SUM(P198:Q198)</f>
        <v>0</v>
      </c>
      <c r="S198" s="12" t="str">
        <f t="shared" ref="S198" si="81">IF(Q198="มส","มส",IF(Q198="ร","ร",IF(R198&gt;100,"fail",IF(R198&gt;=80,4,IF(R198&gt;=75,3.5,IF(R198&gt;=70,3,IF(R198&gt;=65,2.5,IF(R198&gt;=60,2,IF(R198&gt;=55,1.5,IF(R198&gt;=50,1,IF(R198&gt;=1,"0"," ")))))))))))</f>
        <v xml:space="preserve"> </v>
      </c>
      <c r="T198" s="4">
        <f t="shared" si="52"/>
        <v>45</v>
      </c>
      <c r="U198" s="153"/>
      <c r="V198" s="1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49" t="str">
        <f>IF(S198=" "," ",IF(S198&lt;&gt;" ",AT198,))</f>
        <v xml:space="preserve"> </v>
      </c>
      <c r="AR198" s="47" t="str">
        <f t="shared" si="75"/>
        <v xml:space="preserve"> </v>
      </c>
      <c r="AS198" s="6">
        <f>SUM(W198:AP198)</f>
        <v>0</v>
      </c>
      <c r="AT198" s="19">
        <f>SUM($AQ$6-AS198)</f>
        <v>20</v>
      </c>
      <c r="AU198" s="37" t="e">
        <f t="shared" si="78"/>
        <v>#VALUE!</v>
      </c>
    </row>
    <row r="199" spans="1:49" ht="9" customHeight="1">
      <c r="B199" s="101"/>
      <c r="C199" s="57"/>
      <c r="D199" s="57"/>
      <c r="S199" s="46"/>
      <c r="T199" s="52"/>
      <c r="U199" s="101"/>
      <c r="V199" s="101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02"/>
      <c r="AR199" s="14"/>
      <c r="AS199" s="6"/>
      <c r="AT199" s="19"/>
      <c r="AU199" s="37"/>
    </row>
    <row r="200" spans="1:49" ht="18.600000000000001" customHeight="1">
      <c r="A200" s="375" t="s">
        <v>83</v>
      </c>
      <c r="B200" s="375"/>
      <c r="C200" s="375"/>
      <c r="D200" s="375"/>
      <c r="E200" s="16"/>
      <c r="F200" s="16"/>
      <c r="G200" s="16"/>
      <c r="H200" s="16"/>
      <c r="I200" s="16"/>
      <c r="J200" s="16" t="s">
        <v>45</v>
      </c>
      <c r="K200" s="16"/>
      <c r="L200" s="16"/>
      <c r="M200" s="16"/>
      <c r="N200" s="16"/>
      <c r="O200" s="16"/>
      <c r="P200" s="16"/>
      <c r="Q200" s="51"/>
      <c r="R200" s="16"/>
      <c r="S200" s="46"/>
      <c r="T200" s="16"/>
      <c r="U200" s="16"/>
      <c r="V200" s="16" t="s">
        <v>46</v>
      </c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6">
        <f t="shared" ref="AQ200" si="82">IF(S200=" "," ",IF(S200&lt;&gt;" ",AT200,))</f>
        <v>0</v>
      </c>
      <c r="AR200" s="14"/>
      <c r="AS200" s="6">
        <f t="shared" ref="AS200" si="83">SUM(W200:AP200)</f>
        <v>0</v>
      </c>
      <c r="AT200" s="19"/>
      <c r="AU200" s="37">
        <f t="shared" ref="AU200" si="84">AQ200*100/$AQ$6</f>
        <v>0</v>
      </c>
    </row>
    <row r="201" spans="1:49" ht="15" customHeight="1">
      <c r="A201" s="105"/>
      <c r="B201" s="105" t="str">
        <f>B54</f>
        <v xml:space="preserve"> (  )</v>
      </c>
      <c r="C201" s="105"/>
      <c r="D201" s="105"/>
      <c r="E201" s="16"/>
      <c r="F201" s="16"/>
      <c r="G201" s="16"/>
      <c r="H201" s="16"/>
      <c r="I201" s="16"/>
      <c r="J201" s="16" t="s">
        <v>42</v>
      </c>
      <c r="K201" s="16"/>
      <c r="L201" s="16"/>
      <c r="M201" s="16"/>
      <c r="N201" s="16"/>
      <c r="O201" s="16"/>
      <c r="P201" s="16"/>
      <c r="Q201" s="51"/>
      <c r="R201" s="16"/>
      <c r="S201" s="46"/>
      <c r="T201" s="16"/>
      <c r="U201" s="16"/>
      <c r="V201" s="16" t="s">
        <v>175</v>
      </c>
      <c r="W201" s="55"/>
      <c r="X201" s="55"/>
      <c r="Y201" s="55"/>
      <c r="Z201" s="55"/>
      <c r="AA201" s="55"/>
      <c r="AB201" s="55"/>
      <c r="AC201" s="55"/>
      <c r="AD201" s="55"/>
      <c r="AE201" s="55"/>
      <c r="AF201" s="57"/>
      <c r="AG201" s="57" t="s">
        <v>47</v>
      </c>
      <c r="AH201" s="57" t="s">
        <v>43</v>
      </c>
      <c r="AI201" s="55"/>
      <c r="AJ201" s="57" t="s">
        <v>47</v>
      </c>
      <c r="AK201" s="57" t="s">
        <v>44</v>
      </c>
      <c r="AL201" s="55"/>
      <c r="AM201" s="16"/>
      <c r="AN201" s="57"/>
      <c r="AO201" s="57"/>
      <c r="AP201" s="16"/>
      <c r="AQ201" s="57"/>
      <c r="AR201" s="57"/>
      <c r="AS201" s="6"/>
      <c r="AT201" s="19"/>
      <c r="AU201" s="37"/>
    </row>
    <row r="202" spans="1:49" ht="15" customHeight="1">
      <c r="A202" s="16" t="s">
        <v>41</v>
      </c>
      <c r="E202" s="16"/>
      <c r="F202" s="16"/>
      <c r="G202" s="16"/>
      <c r="H202" s="16"/>
      <c r="I202" s="16"/>
      <c r="J202" s="16" t="s">
        <v>41</v>
      </c>
      <c r="K202" s="16"/>
      <c r="L202" s="16"/>
      <c r="M202" s="16"/>
      <c r="N202" s="16"/>
      <c r="O202" s="16"/>
      <c r="P202" s="16"/>
      <c r="Q202" s="51"/>
      <c r="R202" s="16"/>
      <c r="S202" s="46"/>
      <c r="T202" s="16"/>
      <c r="U202" s="16"/>
      <c r="V202" s="16" t="s">
        <v>41</v>
      </c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6">
        <f t="shared" ref="AQ202:AQ231" si="85">IF(S202=" "," ",IF(S202&lt;&gt;" ",AT202,))</f>
        <v>0</v>
      </c>
      <c r="AR202" s="14"/>
      <c r="AS202" s="6">
        <f t="shared" ref="AS202:AS231" si="86">SUM(W202:AP202)</f>
        <v>0</v>
      </c>
      <c r="AT202" s="19"/>
      <c r="AU202" s="37">
        <f t="shared" ref="AU202:AU231" si="87">AQ202*100/$AQ$6</f>
        <v>0</v>
      </c>
    </row>
    <row r="203" spans="1:49" ht="15" customHeight="1">
      <c r="A203" s="1">
        <v>1</v>
      </c>
      <c r="B203" s="85">
        <f>รายชื่อนักเรียน!B191</f>
        <v>0</v>
      </c>
      <c r="C203" s="95" t="str">
        <f>รายชื่อนักเรียน!C191&amp;รายชื่อนักเรียน!D191</f>
        <v/>
      </c>
      <c r="D203" s="96">
        <f>รายชื่อนักเรียน!E191</f>
        <v>0</v>
      </c>
      <c r="E203" s="149"/>
      <c r="F203" s="149"/>
      <c r="G203" s="150"/>
      <c r="H203" s="150"/>
      <c r="I203" s="150"/>
      <c r="J203" s="150"/>
      <c r="K203" s="149"/>
      <c r="L203" s="149"/>
      <c r="M203" s="150"/>
      <c r="N203" s="150"/>
      <c r="O203" s="150"/>
      <c r="P203" s="3">
        <f>SUM(E203:O203)</f>
        <v>0</v>
      </c>
      <c r="Q203" s="151"/>
      <c r="R203" s="3">
        <f>SUM(P203:Q203)</f>
        <v>0</v>
      </c>
      <c r="S203" s="12" t="str">
        <f>IF(Q203="มส","มส",IF(Q203="ร","ร",IF(R203&gt;100,"fail",IF(R203&gt;=80,4,IF(R203&gt;=75,3.5,IF(R203&gt;=70,3,IF(R203&gt;=65,2.5,IF(R203&gt;=60,2,IF(R203&gt;=55,1.5,IF(R203&gt;=50,1,IF(R203&gt;=1,"0"," ")))))))))))</f>
        <v xml:space="preserve"> </v>
      </c>
      <c r="T203" s="4">
        <f t="shared" ref="T203:T247" si="88">A203</f>
        <v>1</v>
      </c>
      <c r="U203" s="153"/>
      <c r="V203" s="1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49" t="str">
        <f>IF(S203=" "," ",IF(S203&lt;&gt;" ",AT203,))</f>
        <v xml:space="preserve"> </v>
      </c>
      <c r="AR203" s="47" t="str">
        <f t="shared" ref="AR203:AR230" si="89">IF(AQ203=" "," ",IF(S203&lt;&gt;" ",AU203,))</f>
        <v xml:space="preserve"> </v>
      </c>
      <c r="AS203" s="6">
        <f>SUM(W203:AP203)</f>
        <v>0</v>
      </c>
      <c r="AT203" s="19">
        <f t="shared" ref="AT203:AT230" si="90">SUM($AQ$6-AS203)</f>
        <v>20</v>
      </c>
      <c r="AU203" s="37" t="e">
        <f t="shared" si="87"/>
        <v>#VALUE!</v>
      </c>
    </row>
    <row r="204" spans="1:49" ht="15" customHeight="1">
      <c r="A204" s="1">
        <v>2</v>
      </c>
      <c r="B204" s="85">
        <f>รายชื่อนักเรียน!B192</f>
        <v>0</v>
      </c>
      <c r="C204" s="95" t="str">
        <f>รายชื่อนักเรียน!C192&amp;รายชื่อนักเรียน!D192</f>
        <v/>
      </c>
      <c r="D204" s="96">
        <f>รายชื่อนักเรียน!E192</f>
        <v>0</v>
      </c>
      <c r="E204" s="149"/>
      <c r="F204" s="149"/>
      <c r="G204" s="150"/>
      <c r="H204" s="150"/>
      <c r="I204" s="150"/>
      <c r="J204" s="150"/>
      <c r="K204" s="149"/>
      <c r="L204" s="149"/>
      <c r="M204" s="150"/>
      <c r="N204" s="150"/>
      <c r="O204" s="150"/>
      <c r="P204" s="3">
        <f t="shared" ref="P204:P246" si="91">SUM(E204:O204)</f>
        <v>0</v>
      </c>
      <c r="Q204" s="151"/>
      <c r="R204" s="3">
        <f t="shared" ref="R204:R237" si="92">SUM(P204:Q204)</f>
        <v>0</v>
      </c>
      <c r="S204" s="12" t="str">
        <f t="shared" ref="S204:S243" si="93">IF(Q204="มส","มส",IF(Q204="ร","ร",IF(R204&gt;100,"fail",IF(R204&gt;=80,4,IF(R204&gt;=75,3.5,IF(R204&gt;=70,3,IF(R204&gt;=65,2.5,IF(R204&gt;=60,2,IF(R204&gt;=55,1.5,IF(R204&gt;=50,1,IF(R204&gt;=1,"0"," ")))))))))))</f>
        <v xml:space="preserve"> </v>
      </c>
      <c r="T204" s="4">
        <f t="shared" si="88"/>
        <v>2</v>
      </c>
      <c r="U204" s="153"/>
      <c r="V204" s="1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49" t="str">
        <f t="shared" si="85"/>
        <v xml:space="preserve"> </v>
      </c>
      <c r="AR204" s="47" t="str">
        <f t="shared" si="89"/>
        <v xml:space="preserve"> </v>
      </c>
      <c r="AS204" s="6">
        <f t="shared" si="86"/>
        <v>0</v>
      </c>
      <c r="AT204" s="19">
        <f t="shared" si="90"/>
        <v>20</v>
      </c>
      <c r="AU204" s="37" t="e">
        <f t="shared" si="87"/>
        <v>#VALUE!</v>
      </c>
      <c r="AV204" s="17" t="s">
        <v>22</v>
      </c>
      <c r="AW204" s="214">
        <f>COUNTIF($S$203:$S$247,"ร")</f>
        <v>0</v>
      </c>
    </row>
    <row r="205" spans="1:49" ht="15" customHeight="1">
      <c r="A205" s="1">
        <v>3</v>
      </c>
      <c r="B205" s="85">
        <f>รายชื่อนักเรียน!B193</f>
        <v>0</v>
      </c>
      <c r="C205" s="95" t="str">
        <f>รายชื่อนักเรียน!C193&amp;รายชื่อนักเรียน!D193</f>
        <v/>
      </c>
      <c r="D205" s="96">
        <f>รายชื่อนักเรียน!E193</f>
        <v>0</v>
      </c>
      <c r="E205" s="149"/>
      <c r="F205" s="149"/>
      <c r="G205" s="150"/>
      <c r="H205" s="150"/>
      <c r="I205" s="150"/>
      <c r="J205" s="150"/>
      <c r="K205" s="149"/>
      <c r="L205" s="149"/>
      <c r="M205" s="150"/>
      <c r="N205" s="150"/>
      <c r="O205" s="150"/>
      <c r="P205" s="3">
        <f t="shared" si="91"/>
        <v>0</v>
      </c>
      <c r="Q205" s="151"/>
      <c r="R205" s="3">
        <f t="shared" si="92"/>
        <v>0</v>
      </c>
      <c r="S205" s="12" t="str">
        <f t="shared" si="93"/>
        <v xml:space="preserve"> </v>
      </c>
      <c r="T205" s="4">
        <f t="shared" si="88"/>
        <v>3</v>
      </c>
      <c r="U205" s="153"/>
      <c r="V205" s="1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49" t="str">
        <f t="shared" si="85"/>
        <v xml:space="preserve"> </v>
      </c>
      <c r="AR205" s="47" t="str">
        <f t="shared" si="89"/>
        <v xml:space="preserve"> </v>
      </c>
      <c r="AS205" s="6">
        <f t="shared" si="86"/>
        <v>0</v>
      </c>
      <c r="AT205" s="19">
        <f t="shared" si="90"/>
        <v>20</v>
      </c>
      <c r="AU205" s="37" t="e">
        <f t="shared" si="87"/>
        <v>#VALUE!</v>
      </c>
      <c r="AV205" s="2" t="s">
        <v>57</v>
      </c>
      <c r="AW205" s="214">
        <f>COUNTIF($S$203:$S$247,"มส")</f>
        <v>0</v>
      </c>
    </row>
    <row r="206" spans="1:49" ht="15" customHeight="1">
      <c r="A206" s="1">
        <v>4</v>
      </c>
      <c r="B206" s="85">
        <f>รายชื่อนักเรียน!B194</f>
        <v>0</v>
      </c>
      <c r="C206" s="95" t="str">
        <f>รายชื่อนักเรียน!C194&amp;รายชื่อนักเรียน!D194</f>
        <v/>
      </c>
      <c r="D206" s="96">
        <f>รายชื่อนักเรียน!E194</f>
        <v>0</v>
      </c>
      <c r="E206" s="149"/>
      <c r="F206" s="149"/>
      <c r="G206" s="150"/>
      <c r="H206" s="150"/>
      <c r="I206" s="150"/>
      <c r="J206" s="150"/>
      <c r="K206" s="149"/>
      <c r="L206" s="149"/>
      <c r="M206" s="150"/>
      <c r="N206" s="150"/>
      <c r="O206" s="150"/>
      <c r="P206" s="3">
        <f t="shared" si="91"/>
        <v>0</v>
      </c>
      <c r="Q206" s="151"/>
      <c r="R206" s="3">
        <f t="shared" si="92"/>
        <v>0</v>
      </c>
      <c r="S206" s="12" t="str">
        <f t="shared" si="93"/>
        <v xml:space="preserve"> </v>
      </c>
      <c r="T206" s="4">
        <f t="shared" si="88"/>
        <v>4</v>
      </c>
      <c r="U206" s="153"/>
      <c r="V206" s="1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49" t="str">
        <f t="shared" si="85"/>
        <v xml:space="preserve"> </v>
      </c>
      <c r="AR206" s="47" t="str">
        <f t="shared" si="89"/>
        <v xml:space="preserve"> </v>
      </c>
      <c r="AS206" s="6">
        <f t="shared" si="86"/>
        <v>0</v>
      </c>
      <c r="AT206" s="19">
        <f t="shared" si="90"/>
        <v>20</v>
      </c>
      <c r="AU206" s="37" t="e">
        <f t="shared" si="87"/>
        <v>#VALUE!</v>
      </c>
      <c r="AV206" s="18" t="s">
        <v>49</v>
      </c>
      <c r="AW206" s="214">
        <f>COUNTIF($S$203:$S$247,0)</f>
        <v>0</v>
      </c>
    </row>
    <row r="207" spans="1:49" ht="15" customHeight="1">
      <c r="A207" s="1">
        <v>5</v>
      </c>
      <c r="B207" s="85">
        <f>รายชื่อนักเรียน!B195</f>
        <v>0</v>
      </c>
      <c r="C207" s="95" t="str">
        <f>รายชื่อนักเรียน!C195&amp;รายชื่อนักเรียน!D195</f>
        <v/>
      </c>
      <c r="D207" s="96">
        <f>รายชื่อนักเรียน!E195</f>
        <v>0</v>
      </c>
      <c r="E207" s="149"/>
      <c r="F207" s="149"/>
      <c r="G207" s="150"/>
      <c r="H207" s="150"/>
      <c r="I207" s="150"/>
      <c r="J207" s="150"/>
      <c r="K207" s="149"/>
      <c r="L207" s="149"/>
      <c r="M207" s="150"/>
      <c r="N207" s="150"/>
      <c r="O207" s="150"/>
      <c r="P207" s="3">
        <f t="shared" si="91"/>
        <v>0</v>
      </c>
      <c r="Q207" s="151"/>
      <c r="R207" s="3">
        <f t="shared" si="92"/>
        <v>0</v>
      </c>
      <c r="S207" s="12" t="str">
        <f t="shared" si="93"/>
        <v xml:space="preserve"> </v>
      </c>
      <c r="T207" s="4">
        <f t="shared" si="88"/>
        <v>5</v>
      </c>
      <c r="U207" s="153"/>
      <c r="V207" s="1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49" t="str">
        <f t="shared" si="85"/>
        <v xml:space="preserve"> </v>
      </c>
      <c r="AR207" s="47" t="str">
        <f t="shared" si="89"/>
        <v xml:space="preserve"> </v>
      </c>
      <c r="AS207" s="6">
        <f t="shared" si="86"/>
        <v>0</v>
      </c>
      <c r="AT207" s="19">
        <f t="shared" si="90"/>
        <v>20</v>
      </c>
      <c r="AU207" s="37" t="e">
        <f t="shared" si="87"/>
        <v>#VALUE!</v>
      </c>
      <c r="AV207" s="214" t="s">
        <v>50</v>
      </c>
      <c r="AW207" s="214">
        <f>COUNTIF($S$203:$S$247,1)</f>
        <v>0</v>
      </c>
    </row>
    <row r="208" spans="1:49" ht="15" customHeight="1">
      <c r="A208" s="1">
        <v>6</v>
      </c>
      <c r="B208" s="85">
        <f>รายชื่อนักเรียน!B196</f>
        <v>0</v>
      </c>
      <c r="C208" s="95" t="str">
        <f>รายชื่อนักเรียน!C196&amp;รายชื่อนักเรียน!D196</f>
        <v/>
      </c>
      <c r="D208" s="96">
        <f>รายชื่อนักเรียน!E196</f>
        <v>0</v>
      </c>
      <c r="E208" s="149"/>
      <c r="F208" s="149"/>
      <c r="G208" s="150"/>
      <c r="H208" s="150"/>
      <c r="I208" s="150"/>
      <c r="J208" s="150"/>
      <c r="K208" s="149"/>
      <c r="L208" s="149"/>
      <c r="M208" s="150"/>
      <c r="N208" s="150"/>
      <c r="O208" s="150"/>
      <c r="P208" s="3">
        <f t="shared" si="91"/>
        <v>0</v>
      </c>
      <c r="Q208" s="151"/>
      <c r="R208" s="3">
        <f t="shared" si="92"/>
        <v>0</v>
      </c>
      <c r="S208" s="12" t="str">
        <f t="shared" si="93"/>
        <v xml:space="preserve"> </v>
      </c>
      <c r="T208" s="4">
        <f t="shared" si="88"/>
        <v>6</v>
      </c>
      <c r="U208" s="153"/>
      <c r="V208" s="1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49" t="str">
        <f t="shared" si="85"/>
        <v xml:space="preserve"> </v>
      </c>
      <c r="AR208" s="47" t="str">
        <f t="shared" si="89"/>
        <v xml:space="preserve"> </v>
      </c>
      <c r="AS208" s="6">
        <f t="shared" si="86"/>
        <v>0</v>
      </c>
      <c r="AT208" s="19">
        <f t="shared" si="90"/>
        <v>20</v>
      </c>
      <c r="AU208" s="37" t="e">
        <f t="shared" si="87"/>
        <v>#VALUE!</v>
      </c>
      <c r="AV208" s="214" t="s">
        <v>54</v>
      </c>
      <c r="AW208" s="214">
        <f>COUNTIF($S$203:$S$247,1.5)</f>
        <v>0</v>
      </c>
    </row>
    <row r="209" spans="1:50" ht="15" customHeight="1">
      <c r="A209" s="1">
        <v>7</v>
      </c>
      <c r="B209" s="85">
        <f>รายชื่อนักเรียน!B197</f>
        <v>0</v>
      </c>
      <c r="C209" s="95" t="str">
        <f>รายชื่อนักเรียน!C197&amp;รายชื่อนักเรียน!D197</f>
        <v/>
      </c>
      <c r="D209" s="96">
        <f>รายชื่อนักเรียน!E197</f>
        <v>0</v>
      </c>
      <c r="E209" s="149"/>
      <c r="F209" s="149"/>
      <c r="G209" s="150"/>
      <c r="H209" s="150"/>
      <c r="I209" s="150"/>
      <c r="J209" s="150"/>
      <c r="K209" s="149"/>
      <c r="L209" s="149"/>
      <c r="M209" s="150"/>
      <c r="N209" s="150"/>
      <c r="O209" s="150"/>
      <c r="P209" s="3">
        <f t="shared" si="91"/>
        <v>0</v>
      </c>
      <c r="Q209" s="151"/>
      <c r="R209" s="3">
        <f t="shared" si="92"/>
        <v>0</v>
      </c>
      <c r="S209" s="12" t="str">
        <f t="shared" si="93"/>
        <v xml:space="preserve"> </v>
      </c>
      <c r="T209" s="4">
        <f t="shared" si="88"/>
        <v>7</v>
      </c>
      <c r="U209" s="153"/>
      <c r="V209" s="1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49" t="str">
        <f t="shared" si="85"/>
        <v xml:space="preserve"> </v>
      </c>
      <c r="AR209" s="47" t="str">
        <f t="shared" si="89"/>
        <v xml:space="preserve"> </v>
      </c>
      <c r="AS209" s="6">
        <f t="shared" si="86"/>
        <v>0</v>
      </c>
      <c r="AT209" s="19">
        <f t="shared" si="90"/>
        <v>20</v>
      </c>
      <c r="AU209" s="37" t="e">
        <f t="shared" si="87"/>
        <v>#VALUE!</v>
      </c>
      <c r="AV209" s="214" t="s">
        <v>51</v>
      </c>
      <c r="AW209" s="214">
        <f>COUNTIF($S$203:$S$247,2)</f>
        <v>0</v>
      </c>
    </row>
    <row r="210" spans="1:50" ht="15" customHeight="1">
      <c r="A210" s="1">
        <v>8</v>
      </c>
      <c r="B210" s="85">
        <f>รายชื่อนักเรียน!B198</f>
        <v>0</v>
      </c>
      <c r="C210" s="95" t="str">
        <f>รายชื่อนักเรียน!C198&amp;รายชื่อนักเรียน!D198</f>
        <v/>
      </c>
      <c r="D210" s="96">
        <f>รายชื่อนักเรียน!E198</f>
        <v>0</v>
      </c>
      <c r="E210" s="149"/>
      <c r="F210" s="149"/>
      <c r="G210" s="150"/>
      <c r="H210" s="150"/>
      <c r="I210" s="150"/>
      <c r="J210" s="150"/>
      <c r="K210" s="149"/>
      <c r="L210" s="149"/>
      <c r="M210" s="150"/>
      <c r="N210" s="150"/>
      <c r="O210" s="150"/>
      <c r="P210" s="3">
        <f t="shared" si="91"/>
        <v>0</v>
      </c>
      <c r="Q210" s="151"/>
      <c r="R210" s="3">
        <f t="shared" si="92"/>
        <v>0</v>
      </c>
      <c r="S210" s="12" t="str">
        <f t="shared" si="93"/>
        <v xml:space="preserve"> </v>
      </c>
      <c r="T210" s="4">
        <f t="shared" si="88"/>
        <v>8</v>
      </c>
      <c r="U210" s="153"/>
      <c r="V210" s="1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49" t="str">
        <f t="shared" si="85"/>
        <v xml:space="preserve"> </v>
      </c>
      <c r="AR210" s="47" t="str">
        <f t="shared" si="89"/>
        <v xml:space="preserve"> </v>
      </c>
      <c r="AS210" s="6">
        <f t="shared" si="86"/>
        <v>0</v>
      </c>
      <c r="AT210" s="19">
        <f t="shared" si="90"/>
        <v>20</v>
      </c>
      <c r="AU210" s="37" t="e">
        <f t="shared" si="87"/>
        <v>#VALUE!</v>
      </c>
      <c r="AV210" s="214" t="s">
        <v>55</v>
      </c>
      <c r="AW210" s="214">
        <f>COUNTIF($S$203:$S$247,2.5)</f>
        <v>0</v>
      </c>
    </row>
    <row r="211" spans="1:50" ht="15" customHeight="1">
      <c r="A211" s="1">
        <v>9</v>
      </c>
      <c r="B211" s="85">
        <f>รายชื่อนักเรียน!B199</f>
        <v>0</v>
      </c>
      <c r="C211" s="95" t="str">
        <f>รายชื่อนักเรียน!C199&amp;รายชื่อนักเรียน!D199</f>
        <v/>
      </c>
      <c r="D211" s="96">
        <f>รายชื่อนักเรียน!E199</f>
        <v>0</v>
      </c>
      <c r="E211" s="149"/>
      <c r="F211" s="149"/>
      <c r="G211" s="150"/>
      <c r="H211" s="150"/>
      <c r="I211" s="150"/>
      <c r="J211" s="150"/>
      <c r="K211" s="149"/>
      <c r="L211" s="149"/>
      <c r="M211" s="150"/>
      <c r="N211" s="150"/>
      <c r="O211" s="150"/>
      <c r="P211" s="3">
        <f t="shared" si="91"/>
        <v>0</v>
      </c>
      <c r="Q211" s="151"/>
      <c r="R211" s="3">
        <f t="shared" si="92"/>
        <v>0</v>
      </c>
      <c r="S211" s="12" t="str">
        <f t="shared" si="93"/>
        <v xml:space="preserve"> </v>
      </c>
      <c r="T211" s="4">
        <f t="shared" si="88"/>
        <v>9</v>
      </c>
      <c r="U211" s="153"/>
      <c r="V211" s="1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49" t="str">
        <f t="shared" si="85"/>
        <v xml:space="preserve"> </v>
      </c>
      <c r="AR211" s="47" t="str">
        <f t="shared" si="89"/>
        <v xml:space="preserve"> </v>
      </c>
      <c r="AS211" s="6">
        <f t="shared" si="86"/>
        <v>0</v>
      </c>
      <c r="AT211" s="19">
        <f t="shared" si="90"/>
        <v>20</v>
      </c>
      <c r="AU211" s="37" t="e">
        <f t="shared" si="87"/>
        <v>#VALUE!</v>
      </c>
      <c r="AV211" s="214" t="s">
        <v>52</v>
      </c>
      <c r="AW211" s="214">
        <f>COUNTIF($S$203:$S$247,3)</f>
        <v>0</v>
      </c>
    </row>
    <row r="212" spans="1:50" ht="15" customHeight="1">
      <c r="A212" s="1">
        <v>10</v>
      </c>
      <c r="B212" s="85">
        <f>รายชื่อนักเรียน!B200</f>
        <v>0</v>
      </c>
      <c r="C212" s="95" t="str">
        <f>รายชื่อนักเรียน!C200&amp;รายชื่อนักเรียน!D200</f>
        <v/>
      </c>
      <c r="D212" s="96">
        <f>รายชื่อนักเรียน!E200</f>
        <v>0</v>
      </c>
      <c r="E212" s="149"/>
      <c r="F212" s="149"/>
      <c r="G212" s="150"/>
      <c r="H212" s="150"/>
      <c r="I212" s="150"/>
      <c r="J212" s="150"/>
      <c r="K212" s="149"/>
      <c r="L212" s="149"/>
      <c r="M212" s="150"/>
      <c r="N212" s="150"/>
      <c r="O212" s="150"/>
      <c r="P212" s="3">
        <f t="shared" si="91"/>
        <v>0</v>
      </c>
      <c r="Q212" s="151"/>
      <c r="R212" s="3">
        <f t="shared" si="92"/>
        <v>0</v>
      </c>
      <c r="S212" s="12" t="str">
        <f t="shared" si="93"/>
        <v xml:space="preserve"> </v>
      </c>
      <c r="T212" s="4">
        <f t="shared" si="88"/>
        <v>10</v>
      </c>
      <c r="U212" s="153"/>
      <c r="V212" s="1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49" t="str">
        <f t="shared" si="85"/>
        <v xml:space="preserve"> </v>
      </c>
      <c r="AR212" s="47" t="str">
        <f t="shared" si="89"/>
        <v xml:space="preserve"> </v>
      </c>
      <c r="AS212" s="6">
        <f t="shared" si="86"/>
        <v>0</v>
      </c>
      <c r="AT212" s="19">
        <f t="shared" si="90"/>
        <v>20</v>
      </c>
      <c r="AU212" s="37" t="e">
        <f t="shared" si="87"/>
        <v>#VALUE!</v>
      </c>
      <c r="AV212" s="214" t="s">
        <v>56</v>
      </c>
      <c r="AW212" s="214">
        <f>COUNTIF($S$203:$S$247,3.5)</f>
        <v>0</v>
      </c>
    </row>
    <row r="213" spans="1:50" ht="15" customHeight="1">
      <c r="A213" s="1">
        <v>11</v>
      </c>
      <c r="B213" s="85">
        <f>รายชื่อนักเรียน!B201</f>
        <v>0</v>
      </c>
      <c r="C213" s="95" t="str">
        <f>รายชื่อนักเรียน!C201&amp;รายชื่อนักเรียน!D201</f>
        <v/>
      </c>
      <c r="D213" s="96">
        <f>รายชื่อนักเรียน!E201</f>
        <v>0</v>
      </c>
      <c r="E213" s="149"/>
      <c r="F213" s="149"/>
      <c r="G213" s="150"/>
      <c r="H213" s="150"/>
      <c r="I213" s="150"/>
      <c r="J213" s="150"/>
      <c r="K213" s="149"/>
      <c r="L213" s="149"/>
      <c r="M213" s="150"/>
      <c r="N213" s="150"/>
      <c r="O213" s="150"/>
      <c r="P213" s="3">
        <f t="shared" si="91"/>
        <v>0</v>
      </c>
      <c r="Q213" s="151"/>
      <c r="R213" s="3">
        <f t="shared" si="92"/>
        <v>0</v>
      </c>
      <c r="S213" s="12" t="str">
        <f t="shared" si="93"/>
        <v xml:space="preserve"> </v>
      </c>
      <c r="T213" s="4">
        <f t="shared" si="88"/>
        <v>11</v>
      </c>
      <c r="U213" s="153"/>
      <c r="V213" s="1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49" t="str">
        <f t="shared" si="85"/>
        <v xml:space="preserve"> </v>
      </c>
      <c r="AR213" s="47" t="str">
        <f t="shared" si="89"/>
        <v xml:space="preserve"> </v>
      </c>
      <c r="AS213" s="6">
        <f t="shared" si="86"/>
        <v>0</v>
      </c>
      <c r="AT213" s="19">
        <f t="shared" si="90"/>
        <v>20</v>
      </c>
      <c r="AU213" s="37" t="e">
        <f t="shared" si="87"/>
        <v>#VALUE!</v>
      </c>
      <c r="AV213" s="214" t="s">
        <v>53</v>
      </c>
      <c r="AW213" s="214">
        <f>COUNTIF($S$203:$S$247,4)</f>
        <v>0</v>
      </c>
    </row>
    <row r="214" spans="1:50" ht="15" customHeight="1" thickBot="1">
      <c r="A214" s="1">
        <v>12</v>
      </c>
      <c r="B214" s="85">
        <f>รายชื่อนักเรียน!B202</f>
        <v>0</v>
      </c>
      <c r="C214" s="95" t="str">
        <f>รายชื่อนักเรียน!C202&amp;รายชื่อนักเรียน!D202</f>
        <v/>
      </c>
      <c r="D214" s="96">
        <f>รายชื่อนักเรียน!E202</f>
        <v>0</v>
      </c>
      <c r="E214" s="149"/>
      <c r="F214" s="149"/>
      <c r="G214" s="150"/>
      <c r="H214" s="150"/>
      <c r="I214" s="150"/>
      <c r="J214" s="150"/>
      <c r="K214" s="149"/>
      <c r="L214" s="149"/>
      <c r="M214" s="150"/>
      <c r="N214" s="150"/>
      <c r="O214" s="150"/>
      <c r="P214" s="3">
        <f t="shared" si="91"/>
        <v>0</v>
      </c>
      <c r="Q214" s="151"/>
      <c r="R214" s="3">
        <f t="shared" si="92"/>
        <v>0</v>
      </c>
      <c r="S214" s="12" t="str">
        <f t="shared" si="93"/>
        <v xml:space="preserve"> </v>
      </c>
      <c r="T214" s="4">
        <f t="shared" si="88"/>
        <v>12</v>
      </c>
      <c r="U214" s="153"/>
      <c r="V214" s="1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49" t="str">
        <f t="shared" si="85"/>
        <v xml:space="preserve"> </v>
      </c>
      <c r="AR214" s="47" t="str">
        <f t="shared" si="89"/>
        <v xml:space="preserve"> </v>
      </c>
      <c r="AS214" s="6">
        <f t="shared" si="86"/>
        <v>0</v>
      </c>
      <c r="AT214" s="19">
        <f t="shared" si="90"/>
        <v>20</v>
      </c>
      <c r="AU214" s="37" t="e">
        <f t="shared" si="87"/>
        <v>#VALUE!</v>
      </c>
      <c r="AV214" s="5" t="s">
        <v>58</v>
      </c>
      <c r="AW214" s="1">
        <f>SUM(AW204:AW213)</f>
        <v>0</v>
      </c>
    </row>
    <row r="215" spans="1:50" ht="15" customHeight="1">
      <c r="A215" s="1">
        <v>13</v>
      </c>
      <c r="B215" s="85">
        <f>รายชื่อนักเรียน!B203</f>
        <v>0</v>
      </c>
      <c r="C215" s="95" t="str">
        <f>รายชื่อนักเรียน!C203&amp;รายชื่อนักเรียน!D203</f>
        <v/>
      </c>
      <c r="D215" s="96">
        <f>รายชื่อนักเรียน!E203</f>
        <v>0</v>
      </c>
      <c r="E215" s="149"/>
      <c r="F215" s="149"/>
      <c r="G215" s="150"/>
      <c r="H215" s="150"/>
      <c r="I215" s="150"/>
      <c r="J215" s="150"/>
      <c r="K215" s="149"/>
      <c r="L215" s="149"/>
      <c r="M215" s="150"/>
      <c r="N215" s="150"/>
      <c r="O215" s="150"/>
      <c r="P215" s="3">
        <f t="shared" si="91"/>
        <v>0</v>
      </c>
      <c r="Q215" s="151"/>
      <c r="R215" s="3">
        <f t="shared" si="92"/>
        <v>0</v>
      </c>
      <c r="S215" s="12" t="str">
        <f t="shared" si="93"/>
        <v xml:space="preserve"> </v>
      </c>
      <c r="T215" s="4">
        <f t="shared" si="88"/>
        <v>13</v>
      </c>
      <c r="U215" s="153"/>
      <c r="V215" s="1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49" t="str">
        <f t="shared" si="85"/>
        <v xml:space="preserve"> </v>
      </c>
      <c r="AR215" s="47" t="str">
        <f t="shared" si="89"/>
        <v xml:space="preserve"> </v>
      </c>
      <c r="AS215" s="6">
        <f t="shared" si="86"/>
        <v>0</v>
      </c>
      <c r="AT215" s="19">
        <f t="shared" si="90"/>
        <v>20</v>
      </c>
      <c r="AU215" s="37" t="e">
        <f t="shared" si="87"/>
        <v>#VALUE!</v>
      </c>
      <c r="AV215" s="10"/>
      <c r="AW215" s="10"/>
    </row>
    <row r="216" spans="1:50" ht="15" customHeight="1">
      <c r="A216" s="1">
        <v>14</v>
      </c>
      <c r="B216" s="85">
        <f>รายชื่อนักเรียน!B204</f>
        <v>0</v>
      </c>
      <c r="C216" s="95" t="str">
        <f>รายชื่อนักเรียน!C204&amp;รายชื่อนักเรียน!D204</f>
        <v/>
      </c>
      <c r="D216" s="96">
        <f>รายชื่อนักเรียน!E204</f>
        <v>0</v>
      </c>
      <c r="E216" s="149"/>
      <c r="F216" s="149"/>
      <c r="G216" s="150"/>
      <c r="H216" s="150"/>
      <c r="I216" s="150"/>
      <c r="J216" s="150"/>
      <c r="K216" s="149"/>
      <c r="L216" s="149"/>
      <c r="M216" s="150"/>
      <c r="N216" s="150"/>
      <c r="O216" s="150"/>
      <c r="P216" s="3">
        <f t="shared" si="91"/>
        <v>0</v>
      </c>
      <c r="Q216" s="151"/>
      <c r="R216" s="3">
        <f t="shared" si="92"/>
        <v>0</v>
      </c>
      <c r="S216" s="12" t="str">
        <f t="shared" si="93"/>
        <v xml:space="preserve"> </v>
      </c>
      <c r="T216" s="4">
        <f t="shared" si="88"/>
        <v>14</v>
      </c>
      <c r="U216" s="153"/>
      <c r="V216" s="1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49" t="str">
        <f t="shared" si="85"/>
        <v xml:space="preserve"> </v>
      </c>
      <c r="AR216" s="47" t="str">
        <f t="shared" si="89"/>
        <v xml:space="preserve"> </v>
      </c>
      <c r="AS216" s="6">
        <f t="shared" si="86"/>
        <v>0</v>
      </c>
      <c r="AT216" s="19">
        <f t="shared" si="90"/>
        <v>20</v>
      </c>
      <c r="AU216" s="37" t="e">
        <f t="shared" si="87"/>
        <v>#VALUE!</v>
      </c>
      <c r="AV216" s="6"/>
      <c r="AW216" s="7" t="s">
        <v>61</v>
      </c>
    </row>
    <row r="217" spans="1:50" ht="15" customHeight="1">
      <c r="A217" s="1">
        <v>15</v>
      </c>
      <c r="B217" s="85">
        <f>รายชื่อนักเรียน!B205</f>
        <v>0</v>
      </c>
      <c r="C217" s="95" t="str">
        <f>รายชื่อนักเรียน!C205&amp;รายชื่อนักเรียน!D205</f>
        <v/>
      </c>
      <c r="D217" s="96">
        <f>รายชื่อนักเรียน!E205</f>
        <v>0</v>
      </c>
      <c r="E217" s="149"/>
      <c r="F217" s="149"/>
      <c r="G217" s="150"/>
      <c r="H217" s="150"/>
      <c r="I217" s="150"/>
      <c r="J217" s="150"/>
      <c r="K217" s="149"/>
      <c r="L217" s="149"/>
      <c r="M217" s="150"/>
      <c r="N217" s="150"/>
      <c r="O217" s="150"/>
      <c r="P217" s="3">
        <f t="shared" si="91"/>
        <v>0</v>
      </c>
      <c r="Q217" s="151"/>
      <c r="R217" s="3">
        <f t="shared" si="92"/>
        <v>0</v>
      </c>
      <c r="S217" s="12" t="str">
        <f t="shared" si="93"/>
        <v xml:space="preserve"> </v>
      </c>
      <c r="T217" s="4">
        <f t="shared" si="88"/>
        <v>15</v>
      </c>
      <c r="U217" s="153"/>
      <c r="V217" s="1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49" t="str">
        <f t="shared" si="85"/>
        <v xml:space="preserve"> </v>
      </c>
      <c r="AR217" s="47" t="str">
        <f t="shared" si="89"/>
        <v xml:space="preserve"> </v>
      </c>
      <c r="AS217" s="6">
        <f t="shared" si="86"/>
        <v>0</v>
      </c>
      <c r="AT217" s="19">
        <f t="shared" si="90"/>
        <v>20</v>
      </c>
      <c r="AU217" s="37" t="e">
        <f t="shared" si="87"/>
        <v>#VALUE!</v>
      </c>
      <c r="AV217" s="8" t="s">
        <v>59</v>
      </c>
      <c r="AW217" s="9">
        <f>COUNTIF($V$203:$V$247,3)</f>
        <v>0</v>
      </c>
      <c r="AX217" s="19">
        <f>SUM(AW217:AW220)</f>
        <v>0</v>
      </c>
    </row>
    <row r="218" spans="1:50" ht="15" customHeight="1">
      <c r="A218" s="1">
        <v>16</v>
      </c>
      <c r="B218" s="85">
        <f>รายชื่อนักเรียน!B206</f>
        <v>0</v>
      </c>
      <c r="C218" s="95" t="str">
        <f>รายชื่อนักเรียน!C206&amp;รายชื่อนักเรียน!D206</f>
        <v/>
      </c>
      <c r="D218" s="96">
        <f>รายชื่อนักเรียน!E206</f>
        <v>0</v>
      </c>
      <c r="E218" s="149"/>
      <c r="F218" s="149"/>
      <c r="G218" s="150"/>
      <c r="H218" s="150"/>
      <c r="I218" s="150"/>
      <c r="J218" s="150"/>
      <c r="K218" s="149"/>
      <c r="L218" s="149"/>
      <c r="M218" s="150"/>
      <c r="N218" s="150"/>
      <c r="O218" s="150"/>
      <c r="P218" s="3">
        <f t="shared" si="91"/>
        <v>0</v>
      </c>
      <c r="Q218" s="151"/>
      <c r="R218" s="3">
        <f t="shared" si="92"/>
        <v>0</v>
      </c>
      <c r="S218" s="12" t="str">
        <f t="shared" si="93"/>
        <v xml:space="preserve"> </v>
      </c>
      <c r="T218" s="4">
        <f t="shared" si="88"/>
        <v>16</v>
      </c>
      <c r="U218" s="153"/>
      <c r="V218" s="1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49" t="str">
        <f t="shared" si="85"/>
        <v xml:space="preserve"> </v>
      </c>
      <c r="AR218" s="47" t="str">
        <f t="shared" si="89"/>
        <v xml:space="preserve"> </v>
      </c>
      <c r="AS218" s="6">
        <f t="shared" si="86"/>
        <v>0</v>
      </c>
      <c r="AT218" s="19">
        <f t="shared" si="90"/>
        <v>20</v>
      </c>
      <c r="AU218" s="37" t="e">
        <f t="shared" si="87"/>
        <v>#VALUE!</v>
      </c>
      <c r="AV218" s="8" t="s">
        <v>60</v>
      </c>
      <c r="AW218" s="9">
        <f>COUNTIF($V$203:$V$247,2)</f>
        <v>0</v>
      </c>
    </row>
    <row r="219" spans="1:50" ht="15" customHeight="1">
      <c r="A219" s="1">
        <v>17</v>
      </c>
      <c r="B219" s="85">
        <f>รายชื่อนักเรียน!B207</f>
        <v>0</v>
      </c>
      <c r="C219" s="95" t="str">
        <f>รายชื่อนักเรียน!C207&amp;รายชื่อนักเรียน!D207</f>
        <v/>
      </c>
      <c r="D219" s="96">
        <f>รายชื่อนักเรียน!E207</f>
        <v>0</v>
      </c>
      <c r="E219" s="149"/>
      <c r="F219" s="149"/>
      <c r="G219" s="150"/>
      <c r="H219" s="150"/>
      <c r="I219" s="150"/>
      <c r="J219" s="150"/>
      <c r="K219" s="149"/>
      <c r="L219" s="149"/>
      <c r="M219" s="150"/>
      <c r="N219" s="150"/>
      <c r="O219" s="150"/>
      <c r="P219" s="3">
        <f t="shared" si="91"/>
        <v>0</v>
      </c>
      <c r="Q219" s="151"/>
      <c r="R219" s="3">
        <f t="shared" si="92"/>
        <v>0</v>
      </c>
      <c r="S219" s="12" t="str">
        <f t="shared" si="93"/>
        <v xml:space="preserve"> </v>
      </c>
      <c r="T219" s="4">
        <f t="shared" si="88"/>
        <v>17</v>
      </c>
      <c r="U219" s="153"/>
      <c r="V219" s="1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49" t="str">
        <f t="shared" si="85"/>
        <v xml:space="preserve"> </v>
      </c>
      <c r="AR219" s="47" t="str">
        <f t="shared" si="89"/>
        <v xml:space="preserve"> </v>
      </c>
      <c r="AS219" s="6">
        <f t="shared" si="86"/>
        <v>0</v>
      </c>
      <c r="AT219" s="19">
        <f t="shared" si="90"/>
        <v>20</v>
      </c>
      <c r="AU219" s="37" t="e">
        <f t="shared" si="87"/>
        <v>#VALUE!</v>
      </c>
      <c r="AV219" s="8" t="s">
        <v>63</v>
      </c>
      <c r="AW219" s="9">
        <f>COUNTIF($V$203:$V$247,1)</f>
        <v>0</v>
      </c>
    </row>
    <row r="220" spans="1:50" ht="15" customHeight="1">
      <c r="A220" s="1">
        <v>18</v>
      </c>
      <c r="B220" s="85">
        <f>รายชื่อนักเรียน!B208</f>
        <v>0</v>
      </c>
      <c r="C220" s="95" t="str">
        <f>รายชื่อนักเรียน!C208&amp;รายชื่อนักเรียน!D208</f>
        <v/>
      </c>
      <c r="D220" s="96">
        <f>รายชื่อนักเรียน!E208</f>
        <v>0</v>
      </c>
      <c r="E220" s="149"/>
      <c r="F220" s="149"/>
      <c r="G220" s="150"/>
      <c r="H220" s="150"/>
      <c r="I220" s="150"/>
      <c r="J220" s="150"/>
      <c r="K220" s="149"/>
      <c r="L220" s="149"/>
      <c r="M220" s="150"/>
      <c r="N220" s="150"/>
      <c r="O220" s="150"/>
      <c r="P220" s="3">
        <f t="shared" si="91"/>
        <v>0</v>
      </c>
      <c r="Q220" s="151"/>
      <c r="R220" s="3">
        <f t="shared" si="92"/>
        <v>0</v>
      </c>
      <c r="S220" s="12" t="str">
        <f t="shared" si="93"/>
        <v xml:space="preserve"> </v>
      </c>
      <c r="T220" s="4">
        <f t="shared" si="88"/>
        <v>18</v>
      </c>
      <c r="U220" s="153"/>
      <c r="V220" s="1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49" t="str">
        <f t="shared" si="85"/>
        <v xml:space="preserve"> </v>
      </c>
      <c r="AR220" s="47" t="str">
        <f t="shared" si="89"/>
        <v xml:space="preserve"> </v>
      </c>
      <c r="AS220" s="6">
        <f t="shared" si="86"/>
        <v>0</v>
      </c>
      <c r="AT220" s="19">
        <f t="shared" si="90"/>
        <v>20</v>
      </c>
      <c r="AU220" s="37" t="e">
        <f t="shared" si="87"/>
        <v>#VALUE!</v>
      </c>
      <c r="AV220" s="8" t="s">
        <v>64</v>
      </c>
      <c r="AW220" s="9">
        <f>COUNTIF($V$203:$V$247,0)</f>
        <v>0</v>
      </c>
    </row>
    <row r="221" spans="1:50" ht="15" customHeight="1">
      <c r="A221" s="1">
        <v>19</v>
      </c>
      <c r="B221" s="85">
        <f>รายชื่อนักเรียน!B209</f>
        <v>0</v>
      </c>
      <c r="C221" s="95" t="str">
        <f>รายชื่อนักเรียน!C209&amp;รายชื่อนักเรียน!D209</f>
        <v/>
      </c>
      <c r="D221" s="96">
        <f>รายชื่อนักเรียน!E209</f>
        <v>0</v>
      </c>
      <c r="E221" s="149"/>
      <c r="F221" s="149"/>
      <c r="G221" s="150"/>
      <c r="H221" s="150"/>
      <c r="I221" s="150"/>
      <c r="J221" s="150"/>
      <c r="K221" s="149"/>
      <c r="L221" s="149"/>
      <c r="M221" s="150"/>
      <c r="N221" s="150"/>
      <c r="O221" s="150"/>
      <c r="P221" s="3">
        <f t="shared" si="91"/>
        <v>0</v>
      </c>
      <c r="Q221" s="151"/>
      <c r="R221" s="3">
        <f t="shared" si="92"/>
        <v>0</v>
      </c>
      <c r="S221" s="12" t="str">
        <f t="shared" si="93"/>
        <v xml:space="preserve"> </v>
      </c>
      <c r="T221" s="4">
        <f t="shared" si="88"/>
        <v>19</v>
      </c>
      <c r="U221" s="153"/>
      <c r="V221" s="1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49" t="str">
        <f t="shared" si="85"/>
        <v xml:space="preserve"> </v>
      </c>
      <c r="AR221" s="47" t="str">
        <f t="shared" si="89"/>
        <v xml:space="preserve"> </v>
      </c>
      <c r="AS221" s="6">
        <f t="shared" si="86"/>
        <v>0</v>
      </c>
      <c r="AT221" s="19">
        <f t="shared" si="90"/>
        <v>20</v>
      </c>
      <c r="AU221" s="37" t="e">
        <f t="shared" si="87"/>
        <v>#VALUE!</v>
      </c>
      <c r="AV221" s="6"/>
      <c r="AW221" s="7" t="s">
        <v>62</v>
      </c>
    </row>
    <row r="222" spans="1:50" ht="15" customHeight="1">
      <c r="A222" s="1">
        <v>20</v>
      </c>
      <c r="B222" s="85">
        <f>รายชื่อนักเรียน!B210</f>
        <v>0</v>
      </c>
      <c r="C222" s="95" t="str">
        <f>รายชื่อนักเรียน!C210&amp;รายชื่อนักเรียน!D210</f>
        <v/>
      </c>
      <c r="D222" s="96">
        <f>รายชื่อนักเรียน!E210</f>
        <v>0</v>
      </c>
      <c r="E222" s="149"/>
      <c r="F222" s="149"/>
      <c r="G222" s="150"/>
      <c r="H222" s="150"/>
      <c r="I222" s="150"/>
      <c r="J222" s="150"/>
      <c r="K222" s="149"/>
      <c r="L222" s="149"/>
      <c r="M222" s="150"/>
      <c r="N222" s="150"/>
      <c r="O222" s="150"/>
      <c r="P222" s="3">
        <f t="shared" si="91"/>
        <v>0</v>
      </c>
      <c r="Q222" s="151"/>
      <c r="R222" s="3">
        <f t="shared" si="92"/>
        <v>0</v>
      </c>
      <c r="S222" s="12" t="str">
        <f t="shared" si="93"/>
        <v xml:space="preserve"> </v>
      </c>
      <c r="T222" s="4">
        <f t="shared" si="88"/>
        <v>20</v>
      </c>
      <c r="U222" s="153"/>
      <c r="V222" s="1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49" t="str">
        <f t="shared" si="85"/>
        <v xml:space="preserve"> </v>
      </c>
      <c r="AR222" s="47" t="str">
        <f t="shared" si="89"/>
        <v xml:space="preserve"> </v>
      </c>
      <c r="AS222" s="6">
        <f t="shared" si="86"/>
        <v>0</v>
      </c>
      <c r="AT222" s="19">
        <f t="shared" si="90"/>
        <v>20</v>
      </c>
      <c r="AU222" s="37" t="e">
        <f t="shared" si="87"/>
        <v>#VALUE!</v>
      </c>
      <c r="AV222" s="8" t="s">
        <v>59</v>
      </c>
      <c r="AW222" s="9">
        <f>COUNTIF($U$203:$U$247,3)</f>
        <v>0</v>
      </c>
      <c r="AX222" s="19">
        <f>SUM(AW222:AW225)</f>
        <v>0</v>
      </c>
    </row>
    <row r="223" spans="1:50" ht="15" customHeight="1">
      <c r="A223" s="1">
        <v>21</v>
      </c>
      <c r="B223" s="85">
        <f>รายชื่อนักเรียน!B211</f>
        <v>0</v>
      </c>
      <c r="C223" s="95" t="str">
        <f>รายชื่อนักเรียน!C211&amp;รายชื่อนักเรียน!D211</f>
        <v/>
      </c>
      <c r="D223" s="96">
        <f>รายชื่อนักเรียน!E211</f>
        <v>0</v>
      </c>
      <c r="E223" s="149"/>
      <c r="F223" s="149"/>
      <c r="G223" s="150"/>
      <c r="H223" s="150"/>
      <c r="I223" s="150"/>
      <c r="J223" s="150"/>
      <c r="K223" s="149"/>
      <c r="L223" s="149"/>
      <c r="M223" s="150"/>
      <c r="N223" s="150"/>
      <c r="O223" s="150"/>
      <c r="P223" s="3">
        <f t="shared" si="91"/>
        <v>0</v>
      </c>
      <c r="Q223" s="151"/>
      <c r="R223" s="3">
        <f t="shared" si="92"/>
        <v>0</v>
      </c>
      <c r="S223" s="12" t="str">
        <f t="shared" si="93"/>
        <v xml:space="preserve"> </v>
      </c>
      <c r="T223" s="4">
        <f t="shared" si="88"/>
        <v>21</v>
      </c>
      <c r="U223" s="153"/>
      <c r="V223" s="1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49" t="str">
        <f t="shared" si="85"/>
        <v xml:space="preserve"> </v>
      </c>
      <c r="AR223" s="47" t="str">
        <f t="shared" si="89"/>
        <v xml:space="preserve"> </v>
      </c>
      <c r="AS223" s="6">
        <f t="shared" si="86"/>
        <v>0</v>
      </c>
      <c r="AT223" s="19">
        <f t="shared" si="90"/>
        <v>20</v>
      </c>
      <c r="AU223" s="37" t="e">
        <f t="shared" si="87"/>
        <v>#VALUE!</v>
      </c>
      <c r="AV223" s="8" t="s">
        <v>60</v>
      </c>
      <c r="AW223" s="9">
        <f>COUNTIF($U$203:$U$247,2)</f>
        <v>0</v>
      </c>
    </row>
    <row r="224" spans="1:50" ht="15" customHeight="1">
      <c r="A224" s="1">
        <v>22</v>
      </c>
      <c r="B224" s="85">
        <f>รายชื่อนักเรียน!B212</f>
        <v>0</v>
      </c>
      <c r="C224" s="95" t="str">
        <f>รายชื่อนักเรียน!C212&amp;รายชื่อนักเรียน!D212</f>
        <v/>
      </c>
      <c r="D224" s="96">
        <f>รายชื่อนักเรียน!E212</f>
        <v>0</v>
      </c>
      <c r="E224" s="149"/>
      <c r="F224" s="149"/>
      <c r="G224" s="150"/>
      <c r="H224" s="150"/>
      <c r="I224" s="150"/>
      <c r="J224" s="150"/>
      <c r="K224" s="149"/>
      <c r="L224" s="149"/>
      <c r="M224" s="150"/>
      <c r="N224" s="150"/>
      <c r="O224" s="150"/>
      <c r="P224" s="3">
        <f t="shared" si="91"/>
        <v>0</v>
      </c>
      <c r="Q224" s="151"/>
      <c r="R224" s="3">
        <f t="shared" si="92"/>
        <v>0</v>
      </c>
      <c r="S224" s="12" t="str">
        <f t="shared" si="93"/>
        <v xml:space="preserve"> </v>
      </c>
      <c r="T224" s="4">
        <f t="shared" si="88"/>
        <v>22</v>
      </c>
      <c r="U224" s="153"/>
      <c r="V224" s="1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49" t="str">
        <f t="shared" si="85"/>
        <v xml:space="preserve"> </v>
      </c>
      <c r="AR224" s="47" t="str">
        <f t="shared" si="89"/>
        <v xml:space="preserve"> </v>
      </c>
      <c r="AS224" s="6">
        <f t="shared" si="86"/>
        <v>0</v>
      </c>
      <c r="AT224" s="19">
        <f t="shared" si="90"/>
        <v>20</v>
      </c>
      <c r="AU224" s="37" t="e">
        <f t="shared" si="87"/>
        <v>#VALUE!</v>
      </c>
      <c r="AV224" s="8" t="s">
        <v>63</v>
      </c>
      <c r="AW224" s="9">
        <f>COUNTIF($U$203:$U$247,1)</f>
        <v>0</v>
      </c>
    </row>
    <row r="225" spans="1:49" ht="15" customHeight="1">
      <c r="A225" s="1">
        <v>23</v>
      </c>
      <c r="B225" s="85">
        <f>รายชื่อนักเรียน!B213</f>
        <v>0</v>
      </c>
      <c r="C225" s="95" t="str">
        <f>รายชื่อนักเรียน!C213&amp;รายชื่อนักเรียน!D213</f>
        <v/>
      </c>
      <c r="D225" s="96">
        <f>รายชื่อนักเรียน!E213</f>
        <v>0</v>
      </c>
      <c r="E225" s="149"/>
      <c r="F225" s="149"/>
      <c r="G225" s="150"/>
      <c r="H225" s="150"/>
      <c r="I225" s="150"/>
      <c r="J225" s="150"/>
      <c r="K225" s="149"/>
      <c r="L225" s="149"/>
      <c r="M225" s="150"/>
      <c r="N225" s="150"/>
      <c r="O225" s="150"/>
      <c r="P225" s="3">
        <f t="shared" si="91"/>
        <v>0</v>
      </c>
      <c r="Q225" s="151"/>
      <c r="R225" s="3">
        <f t="shared" si="92"/>
        <v>0</v>
      </c>
      <c r="S225" s="12" t="str">
        <f t="shared" si="93"/>
        <v xml:space="preserve"> </v>
      </c>
      <c r="T225" s="4">
        <f t="shared" si="88"/>
        <v>23</v>
      </c>
      <c r="U225" s="153"/>
      <c r="V225" s="1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49" t="str">
        <f t="shared" si="85"/>
        <v xml:space="preserve"> </v>
      </c>
      <c r="AR225" s="47" t="str">
        <f t="shared" si="89"/>
        <v xml:space="preserve"> </v>
      </c>
      <c r="AS225" s="6">
        <f t="shared" si="86"/>
        <v>0</v>
      </c>
      <c r="AT225" s="19">
        <f t="shared" si="90"/>
        <v>20</v>
      </c>
      <c r="AU225" s="37" t="e">
        <f t="shared" si="87"/>
        <v>#VALUE!</v>
      </c>
      <c r="AV225" s="8" t="s">
        <v>64</v>
      </c>
      <c r="AW225" s="9">
        <f>COUNTIF($U$203:$U$247,0)</f>
        <v>0</v>
      </c>
    </row>
    <row r="226" spans="1:49" ht="15" customHeight="1">
      <c r="A226" s="1">
        <v>24</v>
      </c>
      <c r="B226" s="85">
        <f>รายชื่อนักเรียน!B214</f>
        <v>0</v>
      </c>
      <c r="C226" s="95" t="str">
        <f>รายชื่อนักเรียน!C214&amp;รายชื่อนักเรียน!D214</f>
        <v/>
      </c>
      <c r="D226" s="96">
        <f>รายชื่อนักเรียน!E214</f>
        <v>0</v>
      </c>
      <c r="E226" s="149"/>
      <c r="F226" s="149"/>
      <c r="G226" s="150"/>
      <c r="H226" s="150"/>
      <c r="I226" s="150"/>
      <c r="J226" s="150"/>
      <c r="K226" s="149"/>
      <c r="L226" s="149"/>
      <c r="M226" s="150"/>
      <c r="N226" s="150"/>
      <c r="O226" s="150"/>
      <c r="P226" s="3">
        <f t="shared" si="91"/>
        <v>0</v>
      </c>
      <c r="Q226" s="151"/>
      <c r="R226" s="3">
        <f t="shared" si="92"/>
        <v>0</v>
      </c>
      <c r="S226" s="12" t="str">
        <f t="shared" si="93"/>
        <v xml:space="preserve"> </v>
      </c>
      <c r="T226" s="4">
        <f t="shared" si="88"/>
        <v>24</v>
      </c>
      <c r="U226" s="153"/>
      <c r="V226" s="1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49" t="str">
        <f t="shared" si="85"/>
        <v xml:space="preserve"> </v>
      </c>
      <c r="AR226" s="47" t="str">
        <f t="shared" si="89"/>
        <v xml:space="preserve"> </v>
      </c>
      <c r="AS226" s="6">
        <f t="shared" si="86"/>
        <v>0</v>
      </c>
      <c r="AT226" s="19">
        <f t="shared" si="90"/>
        <v>20</v>
      </c>
      <c r="AU226" s="37" t="e">
        <f t="shared" si="87"/>
        <v>#VALUE!</v>
      </c>
    </row>
    <row r="227" spans="1:49" ht="15" customHeight="1">
      <c r="A227" s="1">
        <v>25</v>
      </c>
      <c r="B227" s="85">
        <f>รายชื่อนักเรียน!B215</f>
        <v>0</v>
      </c>
      <c r="C227" s="95" t="str">
        <f>รายชื่อนักเรียน!C215&amp;รายชื่อนักเรียน!D215</f>
        <v/>
      </c>
      <c r="D227" s="96">
        <f>รายชื่อนักเรียน!E215</f>
        <v>0</v>
      </c>
      <c r="E227" s="149"/>
      <c r="F227" s="149"/>
      <c r="G227" s="150"/>
      <c r="H227" s="150"/>
      <c r="I227" s="150"/>
      <c r="J227" s="150"/>
      <c r="K227" s="149"/>
      <c r="L227" s="149"/>
      <c r="M227" s="150"/>
      <c r="N227" s="150"/>
      <c r="O227" s="150"/>
      <c r="P227" s="3">
        <f t="shared" si="91"/>
        <v>0</v>
      </c>
      <c r="Q227" s="151"/>
      <c r="R227" s="3">
        <f t="shared" si="92"/>
        <v>0</v>
      </c>
      <c r="S227" s="12" t="str">
        <f t="shared" si="93"/>
        <v xml:space="preserve"> </v>
      </c>
      <c r="T227" s="4">
        <f t="shared" si="88"/>
        <v>25</v>
      </c>
      <c r="U227" s="153"/>
      <c r="V227" s="1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49" t="str">
        <f t="shared" si="85"/>
        <v xml:space="preserve"> </v>
      </c>
      <c r="AR227" s="47" t="str">
        <f t="shared" si="89"/>
        <v xml:space="preserve"> </v>
      </c>
      <c r="AS227" s="6">
        <f t="shared" si="86"/>
        <v>0</v>
      </c>
      <c r="AT227" s="19">
        <f t="shared" si="90"/>
        <v>20</v>
      </c>
      <c r="AU227" s="37" t="e">
        <f t="shared" si="87"/>
        <v>#VALUE!</v>
      </c>
    </row>
    <row r="228" spans="1:49" ht="15" customHeight="1">
      <c r="A228" s="1">
        <v>26</v>
      </c>
      <c r="B228" s="85">
        <f>รายชื่อนักเรียน!B216</f>
        <v>0</v>
      </c>
      <c r="C228" s="95" t="str">
        <f>รายชื่อนักเรียน!C216&amp;รายชื่อนักเรียน!D216</f>
        <v/>
      </c>
      <c r="D228" s="96">
        <f>รายชื่อนักเรียน!E216</f>
        <v>0</v>
      </c>
      <c r="E228" s="149"/>
      <c r="F228" s="149"/>
      <c r="G228" s="150"/>
      <c r="H228" s="150"/>
      <c r="I228" s="150"/>
      <c r="J228" s="150"/>
      <c r="K228" s="149"/>
      <c r="L228" s="149"/>
      <c r="M228" s="150"/>
      <c r="N228" s="150"/>
      <c r="O228" s="150"/>
      <c r="P228" s="3">
        <f t="shared" si="91"/>
        <v>0</v>
      </c>
      <c r="Q228" s="151"/>
      <c r="R228" s="3">
        <f t="shared" si="92"/>
        <v>0</v>
      </c>
      <c r="S228" s="12" t="str">
        <f t="shared" si="93"/>
        <v xml:space="preserve"> </v>
      </c>
      <c r="T228" s="4">
        <f t="shared" si="88"/>
        <v>26</v>
      </c>
      <c r="U228" s="153"/>
      <c r="V228" s="1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49" t="str">
        <f t="shared" si="85"/>
        <v xml:space="preserve"> </v>
      </c>
      <c r="AR228" s="47" t="str">
        <f t="shared" si="89"/>
        <v xml:space="preserve"> </v>
      </c>
      <c r="AS228" s="6">
        <f t="shared" si="86"/>
        <v>0</v>
      </c>
      <c r="AT228" s="19">
        <f t="shared" si="90"/>
        <v>20</v>
      </c>
      <c r="AU228" s="37" t="e">
        <f t="shared" si="87"/>
        <v>#VALUE!</v>
      </c>
    </row>
    <row r="229" spans="1:49" ht="15" customHeight="1">
      <c r="A229" s="1">
        <v>27</v>
      </c>
      <c r="B229" s="85">
        <f>รายชื่อนักเรียน!B217</f>
        <v>0</v>
      </c>
      <c r="C229" s="95" t="str">
        <f>รายชื่อนักเรียน!C217&amp;รายชื่อนักเรียน!D217</f>
        <v/>
      </c>
      <c r="D229" s="96">
        <f>รายชื่อนักเรียน!E217</f>
        <v>0</v>
      </c>
      <c r="E229" s="149"/>
      <c r="F229" s="149"/>
      <c r="G229" s="150"/>
      <c r="H229" s="150"/>
      <c r="I229" s="150"/>
      <c r="J229" s="150"/>
      <c r="K229" s="149"/>
      <c r="L229" s="149"/>
      <c r="M229" s="150"/>
      <c r="N229" s="150"/>
      <c r="O229" s="150"/>
      <c r="P229" s="3">
        <f t="shared" si="91"/>
        <v>0</v>
      </c>
      <c r="Q229" s="151"/>
      <c r="R229" s="3">
        <f t="shared" si="92"/>
        <v>0</v>
      </c>
      <c r="S229" s="12" t="str">
        <f t="shared" si="93"/>
        <v xml:space="preserve"> </v>
      </c>
      <c r="T229" s="4">
        <f t="shared" si="88"/>
        <v>27</v>
      </c>
      <c r="U229" s="153"/>
      <c r="V229" s="1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49" t="str">
        <f t="shared" si="85"/>
        <v xml:space="preserve"> </v>
      </c>
      <c r="AR229" s="47" t="str">
        <f t="shared" si="89"/>
        <v xml:space="preserve"> </v>
      </c>
      <c r="AS229" s="6">
        <f t="shared" si="86"/>
        <v>0</v>
      </c>
      <c r="AT229" s="19">
        <f t="shared" si="90"/>
        <v>20</v>
      </c>
      <c r="AU229" s="37" t="e">
        <f t="shared" si="87"/>
        <v>#VALUE!</v>
      </c>
    </row>
    <row r="230" spans="1:49" ht="15" customHeight="1">
      <c r="A230" s="1">
        <v>28</v>
      </c>
      <c r="B230" s="85">
        <f>รายชื่อนักเรียน!B218</f>
        <v>0</v>
      </c>
      <c r="C230" s="95" t="str">
        <f>รายชื่อนักเรียน!C218&amp;รายชื่อนักเรียน!D218</f>
        <v/>
      </c>
      <c r="D230" s="96">
        <f>รายชื่อนักเรียน!E218</f>
        <v>0</v>
      </c>
      <c r="E230" s="149"/>
      <c r="F230" s="149"/>
      <c r="G230" s="150"/>
      <c r="H230" s="150"/>
      <c r="I230" s="150"/>
      <c r="J230" s="150"/>
      <c r="K230" s="149"/>
      <c r="L230" s="149"/>
      <c r="M230" s="150"/>
      <c r="N230" s="150"/>
      <c r="O230" s="150"/>
      <c r="P230" s="3">
        <f t="shared" si="91"/>
        <v>0</v>
      </c>
      <c r="Q230" s="151"/>
      <c r="R230" s="3">
        <f t="shared" si="92"/>
        <v>0</v>
      </c>
      <c r="S230" s="12" t="str">
        <f t="shared" si="93"/>
        <v xml:space="preserve"> </v>
      </c>
      <c r="T230" s="4">
        <f t="shared" si="88"/>
        <v>28</v>
      </c>
      <c r="U230" s="153"/>
      <c r="V230" s="1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49" t="str">
        <f t="shared" si="85"/>
        <v xml:space="preserve"> </v>
      </c>
      <c r="AR230" s="47" t="str">
        <f t="shared" si="89"/>
        <v xml:space="preserve"> </v>
      </c>
      <c r="AS230" s="6">
        <f t="shared" si="86"/>
        <v>0</v>
      </c>
      <c r="AT230" s="19">
        <f t="shared" si="90"/>
        <v>20</v>
      </c>
      <c r="AU230" s="37" t="e">
        <f t="shared" si="87"/>
        <v>#VALUE!</v>
      </c>
    </row>
    <row r="231" spans="1:49" ht="15" customHeight="1">
      <c r="A231" s="1">
        <v>29</v>
      </c>
      <c r="B231" s="85">
        <f>รายชื่อนักเรียน!B219</f>
        <v>0</v>
      </c>
      <c r="C231" s="95" t="str">
        <f>รายชื่อนักเรียน!C219&amp;รายชื่อนักเรียน!D219</f>
        <v/>
      </c>
      <c r="D231" s="96">
        <f>รายชื่อนักเรียน!E219</f>
        <v>0</v>
      </c>
      <c r="E231" s="149"/>
      <c r="F231" s="149"/>
      <c r="G231" s="150"/>
      <c r="H231" s="150"/>
      <c r="I231" s="150"/>
      <c r="J231" s="150"/>
      <c r="K231" s="149"/>
      <c r="L231" s="149"/>
      <c r="M231" s="150"/>
      <c r="N231" s="150"/>
      <c r="O231" s="150"/>
      <c r="P231" s="3">
        <f t="shared" si="91"/>
        <v>0</v>
      </c>
      <c r="Q231" s="151"/>
      <c r="R231" s="3">
        <f t="shared" si="92"/>
        <v>0</v>
      </c>
      <c r="S231" s="12" t="str">
        <f t="shared" si="93"/>
        <v xml:space="preserve"> </v>
      </c>
      <c r="T231" s="4">
        <f t="shared" si="88"/>
        <v>29</v>
      </c>
      <c r="U231" s="153"/>
      <c r="V231" s="1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49" t="str">
        <f t="shared" si="85"/>
        <v xml:space="preserve"> </v>
      </c>
      <c r="AR231" s="47" t="str">
        <f>IF(AQ231=" "," ",IF(S231&lt;&gt;" ",AU231,))</f>
        <v xml:space="preserve"> </v>
      </c>
      <c r="AS231" s="6">
        <f t="shared" si="86"/>
        <v>0</v>
      </c>
      <c r="AT231" s="19">
        <f>SUM($AQ$6-AS231)</f>
        <v>20</v>
      </c>
      <c r="AU231" s="37" t="e">
        <f t="shared" si="87"/>
        <v>#VALUE!</v>
      </c>
    </row>
    <row r="232" spans="1:49" ht="15" customHeight="1">
      <c r="A232" s="1">
        <v>30</v>
      </c>
      <c r="B232" s="85">
        <f>รายชื่อนักเรียน!B220</f>
        <v>0</v>
      </c>
      <c r="C232" s="95" t="str">
        <f>รายชื่อนักเรียน!C220&amp;รายชื่อนักเรียน!D220</f>
        <v/>
      </c>
      <c r="D232" s="96">
        <f>รายชื่อนักเรียน!E220</f>
        <v>0</v>
      </c>
      <c r="E232" s="149"/>
      <c r="F232" s="149"/>
      <c r="G232" s="150"/>
      <c r="H232" s="150"/>
      <c r="I232" s="150"/>
      <c r="J232" s="150"/>
      <c r="K232" s="149"/>
      <c r="L232" s="149"/>
      <c r="M232" s="150"/>
      <c r="N232" s="150"/>
      <c r="O232" s="150"/>
      <c r="P232" s="3">
        <f t="shared" si="91"/>
        <v>0</v>
      </c>
      <c r="Q232" s="151"/>
      <c r="R232" s="3">
        <f t="shared" si="92"/>
        <v>0</v>
      </c>
      <c r="S232" s="12" t="str">
        <f t="shared" si="93"/>
        <v xml:space="preserve"> </v>
      </c>
      <c r="T232" s="4">
        <f t="shared" si="88"/>
        <v>30</v>
      </c>
      <c r="U232" s="153"/>
      <c r="V232" s="1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49" t="str">
        <f>IF(S232=" "," ",IF(S232&lt;&gt;" ",AT232,))</f>
        <v xml:space="preserve"> </v>
      </c>
      <c r="AR232" s="47" t="str">
        <f>IF(AQ232=" "," ",IF(S232&lt;&gt;" ",AU232,))</f>
        <v xml:space="preserve"> </v>
      </c>
      <c r="AS232" s="6">
        <f>SUM(W232:AP232)</f>
        <v>0</v>
      </c>
      <c r="AT232" s="19">
        <f>SUM($AQ$6-AS232)</f>
        <v>20</v>
      </c>
      <c r="AU232" s="37" t="e">
        <f>AQ232*100/$AQ$6</f>
        <v>#VALUE!</v>
      </c>
    </row>
    <row r="233" spans="1:49" ht="15" customHeight="1">
      <c r="A233" s="1">
        <v>31</v>
      </c>
      <c r="B233" s="85">
        <f>รายชื่อนักเรียน!B221</f>
        <v>0</v>
      </c>
      <c r="C233" s="95" t="str">
        <f>รายชื่อนักเรียน!C221&amp;รายชื่อนักเรียน!D221</f>
        <v/>
      </c>
      <c r="D233" s="96">
        <f>รายชื่อนักเรียน!E221</f>
        <v>0</v>
      </c>
      <c r="E233" s="149"/>
      <c r="F233" s="149"/>
      <c r="G233" s="150"/>
      <c r="H233" s="150"/>
      <c r="I233" s="150"/>
      <c r="J233" s="150"/>
      <c r="K233" s="149"/>
      <c r="L233" s="149"/>
      <c r="M233" s="150"/>
      <c r="N233" s="150"/>
      <c r="O233" s="150"/>
      <c r="P233" s="3">
        <f t="shared" si="91"/>
        <v>0</v>
      </c>
      <c r="Q233" s="151"/>
      <c r="R233" s="3">
        <f t="shared" si="92"/>
        <v>0</v>
      </c>
      <c r="S233" s="12" t="str">
        <f t="shared" si="93"/>
        <v xml:space="preserve"> </v>
      </c>
      <c r="T233" s="4">
        <f t="shared" si="88"/>
        <v>31</v>
      </c>
      <c r="U233" s="153"/>
      <c r="V233" s="1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49" t="str">
        <f t="shared" ref="AQ233:AQ242" si="94">IF(S233=" "," ",IF(S233&lt;&gt;" ",AT233,))</f>
        <v xml:space="preserve"> </v>
      </c>
      <c r="AR233" s="47" t="str">
        <f t="shared" ref="AR233:AR247" si="95">IF(AQ233=" "," ",IF(S233&lt;&gt;" ",AU233,))</f>
        <v xml:space="preserve"> </v>
      </c>
      <c r="AS233" s="6">
        <f t="shared" ref="AS233:AS241" si="96">SUM(W233:AP233)</f>
        <v>0</v>
      </c>
      <c r="AT233" s="19">
        <f t="shared" ref="AT233:AT247" si="97">SUM($AQ$6-AS233)</f>
        <v>20</v>
      </c>
      <c r="AU233" s="37" t="e">
        <f t="shared" ref="AU233:AU241" si="98">AQ233*100/$AQ$6</f>
        <v>#VALUE!</v>
      </c>
    </row>
    <row r="234" spans="1:49" ht="15" customHeight="1">
      <c r="A234" s="1">
        <v>32</v>
      </c>
      <c r="B234" s="85">
        <f>รายชื่อนักเรียน!B222</f>
        <v>0</v>
      </c>
      <c r="C234" s="95" t="str">
        <f>รายชื่อนักเรียน!C222&amp;รายชื่อนักเรียน!D222</f>
        <v/>
      </c>
      <c r="D234" s="96">
        <f>รายชื่อนักเรียน!E222</f>
        <v>0</v>
      </c>
      <c r="E234" s="149"/>
      <c r="F234" s="149"/>
      <c r="G234" s="150"/>
      <c r="H234" s="150"/>
      <c r="I234" s="150"/>
      <c r="J234" s="150"/>
      <c r="K234" s="149"/>
      <c r="L234" s="149"/>
      <c r="M234" s="150"/>
      <c r="N234" s="150"/>
      <c r="O234" s="150"/>
      <c r="P234" s="3">
        <f t="shared" si="91"/>
        <v>0</v>
      </c>
      <c r="Q234" s="151"/>
      <c r="R234" s="3">
        <f t="shared" si="92"/>
        <v>0</v>
      </c>
      <c r="S234" s="12" t="str">
        <f t="shared" si="93"/>
        <v xml:space="preserve"> </v>
      </c>
      <c r="T234" s="4">
        <f t="shared" si="88"/>
        <v>32</v>
      </c>
      <c r="U234" s="153"/>
      <c r="V234" s="1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49" t="str">
        <f t="shared" si="94"/>
        <v xml:space="preserve"> </v>
      </c>
      <c r="AR234" s="47" t="str">
        <f t="shared" si="95"/>
        <v xml:space="preserve"> </v>
      </c>
      <c r="AS234" s="6">
        <f t="shared" si="96"/>
        <v>0</v>
      </c>
      <c r="AT234" s="19">
        <f t="shared" si="97"/>
        <v>20</v>
      </c>
      <c r="AU234" s="37" t="e">
        <f t="shared" si="98"/>
        <v>#VALUE!</v>
      </c>
    </row>
    <row r="235" spans="1:49" ht="15" customHeight="1">
      <c r="A235" s="1">
        <v>33</v>
      </c>
      <c r="B235" s="85">
        <f>รายชื่อนักเรียน!B223</f>
        <v>0</v>
      </c>
      <c r="C235" s="95" t="str">
        <f>รายชื่อนักเรียน!C223&amp;รายชื่อนักเรียน!D223</f>
        <v/>
      </c>
      <c r="D235" s="96">
        <f>รายชื่อนักเรียน!E223</f>
        <v>0</v>
      </c>
      <c r="E235" s="149"/>
      <c r="F235" s="149"/>
      <c r="G235" s="150"/>
      <c r="H235" s="150"/>
      <c r="I235" s="150"/>
      <c r="J235" s="150"/>
      <c r="K235" s="149"/>
      <c r="L235" s="149"/>
      <c r="M235" s="150"/>
      <c r="N235" s="150"/>
      <c r="O235" s="150"/>
      <c r="P235" s="3">
        <f t="shared" si="91"/>
        <v>0</v>
      </c>
      <c r="Q235" s="151"/>
      <c r="R235" s="3">
        <f t="shared" si="92"/>
        <v>0</v>
      </c>
      <c r="S235" s="12" t="str">
        <f t="shared" si="93"/>
        <v xml:space="preserve"> </v>
      </c>
      <c r="T235" s="4">
        <f t="shared" si="88"/>
        <v>33</v>
      </c>
      <c r="U235" s="153"/>
      <c r="V235" s="1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49" t="str">
        <f t="shared" si="94"/>
        <v xml:space="preserve"> </v>
      </c>
      <c r="AR235" s="47" t="str">
        <f t="shared" si="95"/>
        <v xml:space="preserve"> </v>
      </c>
      <c r="AS235" s="6">
        <f t="shared" si="96"/>
        <v>0</v>
      </c>
      <c r="AT235" s="19">
        <f t="shared" si="97"/>
        <v>20</v>
      </c>
      <c r="AU235" s="37" t="e">
        <f t="shared" si="98"/>
        <v>#VALUE!</v>
      </c>
    </row>
    <row r="236" spans="1:49" ht="15" customHeight="1">
      <c r="A236" s="1">
        <v>34</v>
      </c>
      <c r="B236" s="85">
        <f>รายชื่อนักเรียน!B224</f>
        <v>0</v>
      </c>
      <c r="C236" s="95" t="str">
        <f>รายชื่อนักเรียน!C224&amp;รายชื่อนักเรียน!D224</f>
        <v/>
      </c>
      <c r="D236" s="96">
        <f>รายชื่อนักเรียน!E224</f>
        <v>0</v>
      </c>
      <c r="E236" s="149"/>
      <c r="F236" s="149"/>
      <c r="G236" s="150"/>
      <c r="H236" s="150"/>
      <c r="I236" s="150"/>
      <c r="J236" s="150"/>
      <c r="K236" s="149"/>
      <c r="L236" s="149"/>
      <c r="M236" s="150"/>
      <c r="N236" s="150"/>
      <c r="O236" s="150"/>
      <c r="P236" s="3">
        <f t="shared" si="91"/>
        <v>0</v>
      </c>
      <c r="Q236" s="151"/>
      <c r="R236" s="3">
        <f t="shared" si="92"/>
        <v>0</v>
      </c>
      <c r="S236" s="12" t="str">
        <f t="shared" si="93"/>
        <v xml:space="preserve"> </v>
      </c>
      <c r="T236" s="4">
        <f t="shared" si="88"/>
        <v>34</v>
      </c>
      <c r="U236" s="153"/>
      <c r="V236" s="1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49" t="str">
        <f t="shared" si="94"/>
        <v xml:space="preserve"> </v>
      </c>
      <c r="AR236" s="47" t="str">
        <f t="shared" si="95"/>
        <v xml:space="preserve"> </v>
      </c>
      <c r="AS236" s="6">
        <f t="shared" si="96"/>
        <v>0</v>
      </c>
      <c r="AT236" s="19">
        <f t="shared" si="97"/>
        <v>20</v>
      </c>
      <c r="AU236" s="37" t="e">
        <f t="shared" si="98"/>
        <v>#VALUE!</v>
      </c>
    </row>
    <row r="237" spans="1:49" ht="15" customHeight="1">
      <c r="A237" s="1">
        <v>35</v>
      </c>
      <c r="B237" s="85">
        <f>รายชื่อนักเรียน!B225</f>
        <v>0</v>
      </c>
      <c r="C237" s="95" t="str">
        <f>รายชื่อนักเรียน!C225&amp;รายชื่อนักเรียน!D225</f>
        <v/>
      </c>
      <c r="D237" s="96">
        <f>รายชื่อนักเรียน!E225</f>
        <v>0</v>
      </c>
      <c r="E237" s="149"/>
      <c r="F237" s="149"/>
      <c r="G237" s="150"/>
      <c r="H237" s="150"/>
      <c r="I237" s="150"/>
      <c r="J237" s="150"/>
      <c r="K237" s="149"/>
      <c r="L237" s="149"/>
      <c r="M237" s="150"/>
      <c r="N237" s="150"/>
      <c r="O237" s="150"/>
      <c r="P237" s="3">
        <f t="shared" si="91"/>
        <v>0</v>
      </c>
      <c r="Q237" s="151"/>
      <c r="R237" s="3">
        <f t="shared" si="92"/>
        <v>0</v>
      </c>
      <c r="S237" s="12" t="str">
        <f t="shared" si="93"/>
        <v xml:space="preserve"> </v>
      </c>
      <c r="T237" s="4">
        <f t="shared" si="88"/>
        <v>35</v>
      </c>
      <c r="U237" s="153"/>
      <c r="V237" s="1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49" t="str">
        <f t="shared" si="94"/>
        <v xml:space="preserve"> </v>
      </c>
      <c r="AR237" s="47" t="str">
        <f t="shared" si="95"/>
        <v xml:space="preserve"> </v>
      </c>
      <c r="AS237" s="6">
        <f t="shared" si="96"/>
        <v>0</v>
      </c>
      <c r="AT237" s="19">
        <f t="shared" si="97"/>
        <v>20</v>
      </c>
      <c r="AU237" s="37" t="e">
        <f t="shared" si="98"/>
        <v>#VALUE!</v>
      </c>
    </row>
    <row r="238" spans="1:49" ht="15" customHeight="1">
      <c r="A238" s="1">
        <v>36</v>
      </c>
      <c r="B238" s="85">
        <f>รายชื่อนักเรียน!B226</f>
        <v>0</v>
      </c>
      <c r="C238" s="95" t="str">
        <f>รายชื่อนักเรียน!C226&amp;รายชื่อนักเรียน!D226</f>
        <v/>
      </c>
      <c r="D238" s="96">
        <f>รายชื่อนักเรียน!E226</f>
        <v>0</v>
      </c>
      <c r="E238" s="149"/>
      <c r="F238" s="150"/>
      <c r="G238" s="150"/>
      <c r="H238" s="150"/>
      <c r="I238" s="150"/>
      <c r="J238" s="149"/>
      <c r="K238" s="149"/>
      <c r="L238" s="150"/>
      <c r="M238" s="150"/>
      <c r="N238" s="150"/>
      <c r="O238" s="150"/>
      <c r="P238" s="3">
        <f t="shared" si="91"/>
        <v>0</v>
      </c>
      <c r="Q238" s="152"/>
      <c r="R238" s="3">
        <f>SUM(P238:Q238)</f>
        <v>0</v>
      </c>
      <c r="S238" s="12" t="str">
        <f t="shared" si="93"/>
        <v xml:space="preserve"> </v>
      </c>
      <c r="T238" s="4">
        <f t="shared" si="88"/>
        <v>36</v>
      </c>
      <c r="U238" s="153"/>
      <c r="V238" s="1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49" t="str">
        <f t="shared" si="94"/>
        <v xml:space="preserve"> </v>
      </c>
      <c r="AR238" s="47" t="str">
        <f t="shared" si="95"/>
        <v xml:space="preserve"> </v>
      </c>
      <c r="AS238" s="6">
        <f t="shared" si="96"/>
        <v>0</v>
      </c>
      <c r="AT238" s="19">
        <f t="shared" si="97"/>
        <v>20</v>
      </c>
      <c r="AU238" s="37" t="e">
        <f t="shared" si="98"/>
        <v>#VALUE!</v>
      </c>
    </row>
    <row r="239" spans="1:49" ht="15" customHeight="1">
      <c r="A239" s="1">
        <v>37</v>
      </c>
      <c r="B239" s="85">
        <f>รายชื่อนักเรียน!B227</f>
        <v>0</v>
      </c>
      <c r="C239" s="95" t="str">
        <f>รายชื่อนักเรียน!C227&amp;รายชื่อนักเรียน!D227</f>
        <v/>
      </c>
      <c r="D239" s="96">
        <f>รายชื่อนักเรียน!E227</f>
        <v>0</v>
      </c>
      <c r="E239" s="149"/>
      <c r="F239" s="150"/>
      <c r="G239" s="150"/>
      <c r="H239" s="150"/>
      <c r="I239" s="150"/>
      <c r="J239" s="149"/>
      <c r="K239" s="149"/>
      <c r="L239" s="150"/>
      <c r="M239" s="150"/>
      <c r="N239" s="150"/>
      <c r="O239" s="150"/>
      <c r="P239" s="3">
        <f t="shared" si="91"/>
        <v>0</v>
      </c>
      <c r="Q239" s="152"/>
      <c r="R239" s="3">
        <f t="shared" ref="R239" si="99">SUM(P239:Q239)</f>
        <v>0</v>
      </c>
      <c r="S239" s="12" t="str">
        <f t="shared" si="93"/>
        <v xml:space="preserve"> </v>
      </c>
      <c r="T239" s="4">
        <f t="shared" si="88"/>
        <v>37</v>
      </c>
      <c r="U239" s="153"/>
      <c r="V239" s="1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49" t="str">
        <f t="shared" si="94"/>
        <v xml:space="preserve"> </v>
      </c>
      <c r="AR239" s="47" t="str">
        <f t="shared" si="95"/>
        <v xml:space="preserve"> </v>
      </c>
      <c r="AS239" s="6">
        <f t="shared" si="96"/>
        <v>0</v>
      </c>
      <c r="AT239" s="19">
        <f t="shared" si="97"/>
        <v>20</v>
      </c>
      <c r="AU239" s="37" t="e">
        <f t="shared" si="98"/>
        <v>#VALUE!</v>
      </c>
    </row>
    <row r="240" spans="1:49" ht="15" customHeight="1">
      <c r="A240" s="1">
        <v>38</v>
      </c>
      <c r="B240" s="85">
        <f>รายชื่อนักเรียน!B228</f>
        <v>0</v>
      </c>
      <c r="C240" s="95" t="str">
        <f>รายชื่อนักเรียน!C228&amp;รายชื่อนักเรียน!D228</f>
        <v/>
      </c>
      <c r="D240" s="96">
        <f>รายชื่อนักเรียน!E228</f>
        <v>0</v>
      </c>
      <c r="E240" s="149"/>
      <c r="F240" s="150"/>
      <c r="G240" s="150"/>
      <c r="H240" s="150"/>
      <c r="I240" s="150"/>
      <c r="J240" s="149"/>
      <c r="K240" s="149"/>
      <c r="L240" s="150"/>
      <c r="M240" s="150"/>
      <c r="N240" s="150"/>
      <c r="O240" s="150"/>
      <c r="P240" s="3">
        <f t="shared" si="91"/>
        <v>0</v>
      </c>
      <c r="Q240" s="152"/>
      <c r="R240" s="3">
        <f t="shared" ref="R240:R242" si="100">SUM(P240:Q240)</f>
        <v>0</v>
      </c>
      <c r="S240" s="12" t="str">
        <f t="shared" si="93"/>
        <v xml:space="preserve"> </v>
      </c>
      <c r="T240" s="4">
        <f t="shared" si="88"/>
        <v>38</v>
      </c>
      <c r="U240" s="153"/>
      <c r="V240" s="1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49" t="str">
        <f t="shared" si="94"/>
        <v xml:space="preserve"> </v>
      </c>
      <c r="AR240" s="47" t="str">
        <f t="shared" si="95"/>
        <v xml:space="preserve"> </v>
      </c>
      <c r="AS240" s="6">
        <f t="shared" si="96"/>
        <v>0</v>
      </c>
      <c r="AT240" s="19">
        <f t="shared" si="97"/>
        <v>20</v>
      </c>
      <c r="AU240" s="37" t="e">
        <f t="shared" si="98"/>
        <v>#VALUE!</v>
      </c>
    </row>
    <row r="241" spans="1:49" ht="15" customHeight="1">
      <c r="A241" s="1">
        <v>39</v>
      </c>
      <c r="B241" s="85">
        <f>รายชื่อนักเรียน!B229</f>
        <v>0</v>
      </c>
      <c r="C241" s="95" t="str">
        <f>รายชื่อนักเรียน!C229&amp;รายชื่อนักเรียน!D229</f>
        <v/>
      </c>
      <c r="D241" s="96">
        <f>รายชื่อนักเรียน!E229</f>
        <v>0</v>
      </c>
      <c r="E241" s="149"/>
      <c r="F241" s="150"/>
      <c r="G241" s="150"/>
      <c r="H241" s="150"/>
      <c r="I241" s="150"/>
      <c r="J241" s="149"/>
      <c r="K241" s="149"/>
      <c r="L241" s="150"/>
      <c r="M241" s="150"/>
      <c r="N241" s="150"/>
      <c r="O241" s="150"/>
      <c r="P241" s="3">
        <f t="shared" si="91"/>
        <v>0</v>
      </c>
      <c r="Q241" s="152"/>
      <c r="R241" s="3">
        <f t="shared" si="100"/>
        <v>0</v>
      </c>
      <c r="S241" s="12" t="str">
        <f t="shared" si="93"/>
        <v xml:space="preserve"> </v>
      </c>
      <c r="T241" s="4">
        <f t="shared" si="88"/>
        <v>39</v>
      </c>
      <c r="U241" s="153"/>
      <c r="V241" s="1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49" t="str">
        <f t="shared" si="94"/>
        <v xml:space="preserve"> </v>
      </c>
      <c r="AR241" s="47" t="str">
        <f t="shared" si="95"/>
        <v xml:space="preserve"> </v>
      </c>
      <c r="AS241" s="6">
        <f t="shared" si="96"/>
        <v>0</v>
      </c>
      <c r="AT241" s="19">
        <f t="shared" si="97"/>
        <v>20</v>
      </c>
      <c r="AU241" s="37" t="e">
        <f t="shared" si="98"/>
        <v>#VALUE!</v>
      </c>
    </row>
    <row r="242" spans="1:49" ht="15" customHeight="1">
      <c r="A242" s="1">
        <v>40</v>
      </c>
      <c r="B242" s="85">
        <f>รายชื่อนักเรียน!B230</f>
        <v>0</v>
      </c>
      <c r="C242" s="95" t="str">
        <f>รายชื่อนักเรียน!C230&amp;รายชื่อนักเรียน!D230</f>
        <v/>
      </c>
      <c r="D242" s="96">
        <f>รายชื่อนักเรียน!E230</f>
        <v>0</v>
      </c>
      <c r="E242" s="149"/>
      <c r="F242" s="150"/>
      <c r="G242" s="150"/>
      <c r="H242" s="150"/>
      <c r="I242" s="150"/>
      <c r="J242" s="149"/>
      <c r="K242" s="149"/>
      <c r="L242" s="150"/>
      <c r="M242" s="150"/>
      <c r="N242" s="150"/>
      <c r="O242" s="150"/>
      <c r="P242" s="3">
        <f t="shared" si="91"/>
        <v>0</v>
      </c>
      <c r="Q242" s="152"/>
      <c r="R242" s="3">
        <f t="shared" si="100"/>
        <v>0</v>
      </c>
      <c r="S242" s="12" t="str">
        <f t="shared" si="93"/>
        <v xml:space="preserve"> </v>
      </c>
      <c r="T242" s="4">
        <f t="shared" si="88"/>
        <v>40</v>
      </c>
      <c r="U242" s="153"/>
      <c r="V242" s="1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49" t="str">
        <f t="shared" si="94"/>
        <v xml:space="preserve"> </v>
      </c>
      <c r="AR242" s="47" t="str">
        <f t="shared" si="95"/>
        <v xml:space="preserve"> </v>
      </c>
      <c r="AS242" s="6">
        <f t="shared" ref="AS242:AS247" si="101">SUM(W242:AP242)</f>
        <v>0</v>
      </c>
      <c r="AT242" s="19">
        <f t="shared" si="97"/>
        <v>20</v>
      </c>
      <c r="AU242" s="37" t="e">
        <f t="shared" ref="AU242:AU246" si="102">AQ242*100/$AQ$6</f>
        <v>#VALUE!</v>
      </c>
    </row>
    <row r="243" spans="1:49" ht="15" customHeight="1">
      <c r="A243" s="1">
        <v>41</v>
      </c>
      <c r="B243" s="85">
        <f>รายชื่อนักเรียน!B231</f>
        <v>0</v>
      </c>
      <c r="C243" s="95" t="str">
        <f>รายชื่อนักเรียน!C231&amp;รายชื่อนักเรียน!D231</f>
        <v/>
      </c>
      <c r="D243" s="96">
        <f>รายชื่อนักเรียน!E231</f>
        <v>0</v>
      </c>
      <c r="E243" s="149"/>
      <c r="F243" s="150"/>
      <c r="G243" s="150"/>
      <c r="H243" s="150"/>
      <c r="I243" s="150"/>
      <c r="J243" s="149"/>
      <c r="K243" s="149"/>
      <c r="L243" s="150"/>
      <c r="M243" s="150"/>
      <c r="N243" s="150"/>
      <c r="O243" s="150"/>
      <c r="P243" s="3">
        <f t="shared" si="91"/>
        <v>0</v>
      </c>
      <c r="Q243" s="152"/>
      <c r="R243" s="3">
        <f t="shared" ref="R243" si="103">SUM(P243:Q243)</f>
        <v>0</v>
      </c>
      <c r="S243" s="12" t="str">
        <f t="shared" si="93"/>
        <v xml:space="preserve"> </v>
      </c>
      <c r="T243" s="4">
        <f t="shared" si="88"/>
        <v>41</v>
      </c>
      <c r="U243" s="153"/>
      <c r="V243" s="1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49" t="str">
        <f>IF(S243=" "," ",IF(S243&lt;&gt;" ",AT243,))</f>
        <v xml:space="preserve"> </v>
      </c>
      <c r="AR243" s="47" t="str">
        <f t="shared" si="95"/>
        <v xml:space="preserve"> </v>
      </c>
      <c r="AS243" s="6">
        <f t="shared" si="101"/>
        <v>0</v>
      </c>
      <c r="AT243" s="19">
        <f t="shared" si="97"/>
        <v>20</v>
      </c>
      <c r="AU243" s="37" t="e">
        <f t="shared" si="102"/>
        <v>#VALUE!</v>
      </c>
    </row>
    <row r="244" spans="1:49" ht="15" customHeight="1">
      <c r="A244" s="1">
        <v>42</v>
      </c>
      <c r="B244" s="85">
        <f>รายชื่อนักเรียน!B232</f>
        <v>0</v>
      </c>
      <c r="C244" s="95" t="str">
        <f>รายชื่อนักเรียน!C232&amp;รายชื่อนักเรียน!D232</f>
        <v/>
      </c>
      <c r="D244" s="96">
        <f>รายชื่อนักเรียน!E232</f>
        <v>0</v>
      </c>
      <c r="E244" s="149"/>
      <c r="F244" s="150"/>
      <c r="G244" s="150"/>
      <c r="H244" s="150"/>
      <c r="I244" s="150"/>
      <c r="J244" s="149"/>
      <c r="K244" s="149"/>
      <c r="L244" s="150"/>
      <c r="M244" s="150"/>
      <c r="N244" s="150"/>
      <c r="O244" s="150"/>
      <c r="P244" s="3">
        <f t="shared" si="91"/>
        <v>0</v>
      </c>
      <c r="Q244" s="151"/>
      <c r="R244" s="3">
        <f t="shared" ref="R244:R247" si="104">SUM(P244:Q244)</f>
        <v>0</v>
      </c>
      <c r="S244" s="12" t="str">
        <f t="shared" ref="S244:S247" si="105">IF(Q244="มส","มส",IF(Q244="ร","ร",IF(R244&gt;100,"fail",IF(R244&gt;=80,4,IF(R244&gt;=75,3.5,IF(R244&gt;=70,3,IF(R244&gt;=65,2.5,IF(R244&gt;=60,2,IF(R244&gt;=55,1.5,IF(R244&gt;=50,1,IF(R244&gt;=1,"0"," ")))))))))))</f>
        <v xml:space="preserve"> </v>
      </c>
      <c r="T244" s="4">
        <f t="shared" si="88"/>
        <v>42</v>
      </c>
      <c r="U244" s="153"/>
      <c r="V244" s="1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49" t="str">
        <f t="shared" ref="AQ244:AQ245" si="106">IF(S244=" "," ",IF(S244&lt;&gt;" ",AT244,))</f>
        <v xml:space="preserve"> </v>
      </c>
      <c r="AR244" s="47" t="str">
        <f t="shared" si="95"/>
        <v xml:space="preserve"> </v>
      </c>
      <c r="AS244" s="6">
        <f t="shared" si="101"/>
        <v>0</v>
      </c>
      <c r="AT244" s="19">
        <f t="shared" si="97"/>
        <v>20</v>
      </c>
      <c r="AU244" s="37" t="e">
        <f t="shared" si="102"/>
        <v>#VALUE!</v>
      </c>
    </row>
    <row r="245" spans="1:49" ht="15" customHeight="1">
      <c r="A245" s="1">
        <v>43</v>
      </c>
      <c r="B245" s="85">
        <f>รายชื่อนักเรียน!B233</f>
        <v>0</v>
      </c>
      <c r="C245" s="95" t="str">
        <f>รายชื่อนักเรียน!C233&amp;รายชื่อนักเรียน!D233</f>
        <v/>
      </c>
      <c r="D245" s="96">
        <f>รายชื่อนักเรียน!E233</f>
        <v>0</v>
      </c>
      <c r="E245" s="149"/>
      <c r="F245" s="150"/>
      <c r="G245" s="150"/>
      <c r="H245" s="150"/>
      <c r="I245" s="150"/>
      <c r="J245" s="149"/>
      <c r="K245" s="149"/>
      <c r="L245" s="150"/>
      <c r="M245" s="150"/>
      <c r="N245" s="150"/>
      <c r="O245" s="150"/>
      <c r="P245" s="3">
        <f t="shared" si="91"/>
        <v>0</v>
      </c>
      <c r="Q245" s="151"/>
      <c r="R245" s="3">
        <f t="shared" si="104"/>
        <v>0</v>
      </c>
      <c r="S245" s="12" t="str">
        <f t="shared" si="105"/>
        <v xml:space="preserve"> </v>
      </c>
      <c r="T245" s="4">
        <f t="shared" si="88"/>
        <v>43</v>
      </c>
      <c r="U245" s="153"/>
      <c r="V245" s="1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49" t="str">
        <f t="shared" si="106"/>
        <v xml:space="preserve"> </v>
      </c>
      <c r="AR245" s="47" t="str">
        <f t="shared" si="95"/>
        <v xml:space="preserve"> </v>
      </c>
      <c r="AS245" s="6">
        <f t="shared" si="101"/>
        <v>0</v>
      </c>
      <c r="AT245" s="19">
        <f t="shared" si="97"/>
        <v>20</v>
      </c>
      <c r="AU245" s="37" t="e">
        <f t="shared" si="102"/>
        <v>#VALUE!</v>
      </c>
    </row>
    <row r="246" spans="1:49" ht="15" customHeight="1">
      <c r="A246" s="1">
        <v>44</v>
      </c>
      <c r="B246" s="85">
        <f>รายชื่อนักเรียน!B234</f>
        <v>0</v>
      </c>
      <c r="C246" s="95" t="str">
        <f>รายชื่อนักเรียน!C234&amp;รายชื่อนักเรียน!D234</f>
        <v/>
      </c>
      <c r="D246" s="96">
        <f>รายชื่อนักเรียน!E234</f>
        <v>0</v>
      </c>
      <c r="E246" s="149"/>
      <c r="F246" s="150"/>
      <c r="G246" s="150"/>
      <c r="H246" s="150"/>
      <c r="I246" s="150"/>
      <c r="J246" s="149"/>
      <c r="K246" s="149"/>
      <c r="L246" s="150"/>
      <c r="M246" s="150"/>
      <c r="N246" s="150"/>
      <c r="O246" s="150"/>
      <c r="P246" s="3">
        <f t="shared" si="91"/>
        <v>0</v>
      </c>
      <c r="Q246" s="151"/>
      <c r="R246" s="3">
        <f t="shared" si="104"/>
        <v>0</v>
      </c>
      <c r="S246" s="12" t="str">
        <f t="shared" si="105"/>
        <v xml:space="preserve"> </v>
      </c>
      <c r="T246" s="4">
        <f t="shared" si="88"/>
        <v>44</v>
      </c>
      <c r="U246" s="153"/>
      <c r="V246" s="1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49" t="str">
        <f>IF(S246=" "," ",IF(S246&lt;&gt;" ",AT246,))</f>
        <v xml:space="preserve"> </v>
      </c>
      <c r="AR246" s="47" t="str">
        <f t="shared" si="95"/>
        <v xml:space="preserve"> </v>
      </c>
      <c r="AS246" s="6">
        <f t="shared" si="101"/>
        <v>0</v>
      </c>
      <c r="AT246" s="19">
        <f t="shared" si="97"/>
        <v>20</v>
      </c>
      <c r="AU246" s="37" t="e">
        <f t="shared" si="102"/>
        <v>#VALUE!</v>
      </c>
    </row>
    <row r="247" spans="1:49" ht="15" customHeight="1">
      <c r="A247" s="1">
        <v>45</v>
      </c>
      <c r="B247" s="85">
        <f>รายชื่อนักเรียน!B235</f>
        <v>0</v>
      </c>
      <c r="C247" s="103" t="str">
        <f>รายชื่อนักเรียน!C235&amp;รายชื่อนักเรียน!D235</f>
        <v/>
      </c>
      <c r="D247" s="104">
        <f>รายชื่อนักเรียน!E235</f>
        <v>0</v>
      </c>
      <c r="E247" s="149"/>
      <c r="F247" s="150"/>
      <c r="G247" s="150"/>
      <c r="H247" s="150"/>
      <c r="I247" s="150"/>
      <c r="J247" s="149"/>
      <c r="K247" s="149"/>
      <c r="L247" s="150"/>
      <c r="M247" s="150"/>
      <c r="N247" s="150"/>
      <c r="O247" s="150"/>
      <c r="P247" s="3">
        <f>SUM(E247:O247)</f>
        <v>0</v>
      </c>
      <c r="Q247" s="151"/>
      <c r="R247" s="3">
        <f t="shared" si="104"/>
        <v>0</v>
      </c>
      <c r="S247" s="12" t="str">
        <f t="shared" si="105"/>
        <v xml:space="preserve"> </v>
      </c>
      <c r="T247" s="4">
        <f t="shared" si="88"/>
        <v>45</v>
      </c>
      <c r="U247" s="153"/>
      <c r="V247" s="1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49" t="str">
        <f>IF(S247=" "," ",IF(S247&lt;&gt;" ",AT247,))</f>
        <v xml:space="preserve"> </v>
      </c>
      <c r="AR247" s="47" t="str">
        <f t="shared" si="95"/>
        <v xml:space="preserve"> </v>
      </c>
      <c r="AS247" s="6">
        <f t="shared" si="101"/>
        <v>0</v>
      </c>
      <c r="AT247" s="19">
        <f t="shared" si="97"/>
        <v>20</v>
      </c>
      <c r="AU247" s="37" t="e">
        <f t="shared" ref="AU247" si="107">AQ247*100/$AQ$6</f>
        <v>#VALUE!</v>
      </c>
    </row>
    <row r="248" spans="1:49" ht="9" customHeight="1">
      <c r="B248" s="101"/>
      <c r="C248" s="57"/>
      <c r="D248" s="57"/>
      <c r="S248" s="46"/>
      <c r="T248" s="52"/>
      <c r="U248" s="101"/>
      <c r="V248" s="101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02"/>
      <c r="AR248" s="14"/>
      <c r="AS248" s="6"/>
      <c r="AT248" s="19"/>
      <c r="AU248" s="37"/>
    </row>
    <row r="249" spans="1:49" ht="18.600000000000001" customHeight="1">
      <c r="A249" s="375" t="s">
        <v>83</v>
      </c>
      <c r="B249" s="375"/>
      <c r="C249" s="375"/>
      <c r="D249" s="375"/>
      <c r="E249" s="16"/>
      <c r="F249" s="16"/>
      <c r="G249" s="16"/>
      <c r="H249" s="16"/>
      <c r="I249" s="16"/>
      <c r="J249" s="16" t="s">
        <v>45</v>
      </c>
      <c r="K249" s="16"/>
      <c r="L249" s="16"/>
      <c r="M249" s="16"/>
      <c r="N249" s="16"/>
      <c r="O249" s="16"/>
      <c r="P249" s="16"/>
      <c r="Q249" s="51"/>
      <c r="R249" s="16"/>
      <c r="S249" s="46"/>
      <c r="T249" s="16"/>
      <c r="U249" s="16"/>
      <c r="V249" s="16" t="s">
        <v>46</v>
      </c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6">
        <f t="shared" ref="AQ249" si="108">IF(S249=" "," ",IF(S249&lt;&gt;" ",AT249,))</f>
        <v>0</v>
      </c>
      <c r="AR249" s="14"/>
      <c r="AS249" s="6">
        <f t="shared" ref="AS249" si="109">SUM(W249:AP249)</f>
        <v>0</v>
      </c>
      <c r="AT249" s="19"/>
      <c r="AU249" s="37">
        <f t="shared" ref="AU249" si="110">AQ249*100/$AQ$6</f>
        <v>0</v>
      </c>
    </row>
    <row r="250" spans="1:49" ht="15" customHeight="1">
      <c r="A250" s="105" t="str">
        <f>"      ( "&amp;ปกหน้า!K49&amp;" )"</f>
        <v xml:space="preserve">      ( พอใช้(2) )</v>
      </c>
      <c r="B250" s="105" t="str">
        <f>B54</f>
        <v xml:space="preserve"> (  )</v>
      </c>
      <c r="C250" s="105"/>
      <c r="D250" s="105"/>
      <c r="E250" s="16"/>
      <c r="F250" s="16"/>
      <c r="G250" s="16"/>
      <c r="H250" s="16"/>
      <c r="I250" s="16"/>
      <c r="J250" s="16" t="s">
        <v>42</v>
      </c>
      <c r="K250" s="16"/>
      <c r="L250" s="16"/>
      <c r="M250" s="16"/>
      <c r="N250" s="16"/>
      <c r="O250" s="16"/>
      <c r="P250" s="16"/>
      <c r="Q250" s="51"/>
      <c r="R250" s="16"/>
      <c r="S250" s="46"/>
      <c r="T250" s="16"/>
      <c r="U250" s="16"/>
      <c r="V250" s="16" t="s">
        <v>175</v>
      </c>
      <c r="W250" s="55"/>
      <c r="X250" s="55"/>
      <c r="Y250" s="55"/>
      <c r="Z250" s="55"/>
      <c r="AA250" s="55"/>
      <c r="AB250" s="55"/>
      <c r="AC250" s="55"/>
      <c r="AD250" s="55"/>
      <c r="AE250" s="55"/>
      <c r="AF250" s="57"/>
      <c r="AG250" s="57" t="s">
        <v>47</v>
      </c>
      <c r="AH250" s="57" t="s">
        <v>43</v>
      </c>
      <c r="AI250" s="55"/>
      <c r="AJ250" s="57" t="s">
        <v>47</v>
      </c>
      <c r="AK250" s="57" t="s">
        <v>44</v>
      </c>
      <c r="AL250" s="55"/>
      <c r="AM250" s="16"/>
      <c r="AN250" s="57"/>
      <c r="AO250" s="57"/>
      <c r="AP250" s="16"/>
      <c r="AQ250" s="57"/>
      <c r="AR250" s="57"/>
      <c r="AS250" s="6"/>
      <c r="AT250" s="19"/>
      <c r="AU250" s="37"/>
    </row>
    <row r="251" spans="1:49" ht="15" customHeight="1">
      <c r="A251" s="16" t="s">
        <v>41</v>
      </c>
      <c r="E251" s="16"/>
      <c r="F251" s="16"/>
      <c r="G251" s="16"/>
      <c r="H251" s="16"/>
      <c r="I251" s="16"/>
      <c r="J251" s="16" t="s">
        <v>41</v>
      </c>
      <c r="K251" s="16"/>
      <c r="L251" s="16"/>
      <c r="M251" s="16"/>
      <c r="N251" s="16"/>
      <c r="O251" s="16"/>
      <c r="P251" s="16"/>
      <c r="Q251" s="51"/>
      <c r="R251" s="16"/>
      <c r="S251" s="46"/>
      <c r="T251" s="16"/>
      <c r="U251" s="16"/>
      <c r="V251" s="16" t="s">
        <v>41</v>
      </c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6">
        <f t="shared" ref="AQ251" si="111">IF(S251=" "," ",IF(S251&lt;&gt;" ",AT251,))</f>
        <v>0</v>
      </c>
      <c r="AR251" s="14"/>
      <c r="AS251" s="6">
        <f t="shared" ref="AS251" si="112">SUM(W251:AP251)</f>
        <v>0</v>
      </c>
      <c r="AT251" s="19"/>
      <c r="AU251" s="37">
        <f t="shared" ref="AU251" si="113">AQ251*100/$AQ$6</f>
        <v>0</v>
      </c>
    </row>
    <row r="252" spans="1:49" ht="15" customHeight="1">
      <c r="A252" s="1">
        <v>1</v>
      </c>
      <c r="B252" s="85">
        <f>รายชื่อนักเรียน!B238</f>
        <v>0</v>
      </c>
      <c r="C252" s="95" t="str">
        <f>รายชื่อนักเรียน!C238&amp;รายชื่อนักเรียน!D238</f>
        <v/>
      </c>
      <c r="D252" s="96">
        <f>รายชื่อนักเรียน!E238</f>
        <v>0</v>
      </c>
      <c r="E252" s="149"/>
      <c r="F252" s="149"/>
      <c r="G252" s="150"/>
      <c r="H252" s="150"/>
      <c r="I252" s="150"/>
      <c r="J252" s="150"/>
      <c r="K252" s="149"/>
      <c r="L252" s="149"/>
      <c r="M252" s="150"/>
      <c r="N252" s="150"/>
      <c r="O252" s="150"/>
      <c r="P252" s="3">
        <f>SUM(E252:O252)</f>
        <v>0</v>
      </c>
      <c r="Q252" s="151"/>
      <c r="R252" s="3">
        <f>SUM(P252:Q252)</f>
        <v>0</v>
      </c>
      <c r="S252" s="12" t="str">
        <f>IF(Q252="มส","มส",IF(Q252="ร","ร",IF(R252&gt;100,"fail",IF(R252&gt;=80,4,IF(R252&gt;=75,3.5,IF(R252&gt;=70,3,IF(R252&gt;=65,2.5,IF(R252&gt;=60,2,IF(R252&gt;=55,1.5,IF(R252&gt;=50,1,IF(R252&gt;=1,"0"," ")))))))))))</f>
        <v xml:space="preserve"> </v>
      </c>
      <c r="T252" s="4">
        <f t="shared" ref="T252:T296" si="114">A252</f>
        <v>1</v>
      </c>
      <c r="U252" s="153"/>
      <c r="V252" s="1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49" t="str">
        <f t="shared" ref="AQ252:AQ288" si="115">IF(S252=" "," ",IF(S252&lt;&gt;" ",AT252,))</f>
        <v xml:space="preserve"> </v>
      </c>
      <c r="AR252" s="47" t="str">
        <f t="shared" ref="AR252:AR288" si="116">IF(AQ252=" "," ",IF(S252&lt;&gt;" ",AU252,))</f>
        <v xml:space="preserve"> </v>
      </c>
      <c r="AS252" s="6">
        <f t="shared" ref="AS252:AS288" si="117">SUM(W252:AP252)</f>
        <v>0</v>
      </c>
      <c r="AT252" s="19">
        <f>SUM($AQ$6-AS252)</f>
        <v>20</v>
      </c>
      <c r="AU252" s="37" t="e">
        <f t="shared" ref="AU252:AU288" si="118">AQ252*100/$AQ$6</f>
        <v>#VALUE!</v>
      </c>
    </row>
    <row r="253" spans="1:49" ht="15" customHeight="1">
      <c r="A253" s="1">
        <v>2</v>
      </c>
      <c r="B253" s="85">
        <f>รายชื่อนักเรียน!B239</f>
        <v>0</v>
      </c>
      <c r="C253" s="95" t="str">
        <f>รายชื่อนักเรียน!C239&amp;รายชื่อนักเรียน!D239</f>
        <v/>
      </c>
      <c r="D253" s="96">
        <f>รายชื่อนักเรียน!E239</f>
        <v>0</v>
      </c>
      <c r="E253" s="149"/>
      <c r="F253" s="149"/>
      <c r="G253" s="150"/>
      <c r="H253" s="150"/>
      <c r="I253" s="150"/>
      <c r="J253" s="150"/>
      <c r="K253" s="149"/>
      <c r="L253" s="149"/>
      <c r="M253" s="150"/>
      <c r="N253" s="150"/>
      <c r="O253" s="150"/>
      <c r="P253" s="3">
        <f t="shared" ref="P253:P293" si="119">SUM(E253:O253)</f>
        <v>0</v>
      </c>
      <c r="Q253" s="151"/>
      <c r="R253" s="3">
        <f t="shared" ref="R253:R286" si="120">SUM(P253:Q253)</f>
        <v>0</v>
      </c>
      <c r="S253" s="12" t="str">
        <f t="shared" ref="S253:S292" si="121">IF(Q253="มส","มส",IF(Q253="ร","ร",IF(R253&gt;100,"fail",IF(R253&gt;=80,4,IF(R253&gt;=75,3.5,IF(R253&gt;=70,3,IF(R253&gt;=65,2.5,IF(R253&gt;=60,2,IF(R253&gt;=55,1.5,IF(R253&gt;=50,1,IF(R253&gt;=1,"0"," ")))))))))))</f>
        <v xml:space="preserve"> </v>
      </c>
      <c r="T253" s="4">
        <f t="shared" si="114"/>
        <v>2</v>
      </c>
      <c r="U253" s="153"/>
      <c r="V253" s="1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49" t="str">
        <f t="shared" si="115"/>
        <v xml:space="preserve"> </v>
      </c>
      <c r="AR253" s="47" t="str">
        <f t="shared" si="116"/>
        <v xml:space="preserve"> </v>
      </c>
      <c r="AS253" s="6">
        <f t="shared" si="117"/>
        <v>0</v>
      </c>
      <c r="AT253" s="19">
        <f t="shared" ref="AT253:AT263" si="122">SUM($AQ$6-AS253)</f>
        <v>20</v>
      </c>
      <c r="AU253" s="37" t="e">
        <f t="shared" si="118"/>
        <v>#VALUE!</v>
      </c>
      <c r="AV253" s="17" t="s">
        <v>22</v>
      </c>
      <c r="AW253" s="214">
        <f>COUNTIF($S$252:$S$296,"ร")</f>
        <v>0</v>
      </c>
    </row>
    <row r="254" spans="1:49" ht="15" customHeight="1">
      <c r="A254" s="1">
        <v>3</v>
      </c>
      <c r="B254" s="85">
        <f>รายชื่อนักเรียน!B240</f>
        <v>0</v>
      </c>
      <c r="C254" s="95" t="str">
        <f>รายชื่อนักเรียน!C240&amp;รายชื่อนักเรียน!D240</f>
        <v/>
      </c>
      <c r="D254" s="96">
        <f>รายชื่อนักเรียน!E240</f>
        <v>0</v>
      </c>
      <c r="E254" s="149"/>
      <c r="F254" s="149"/>
      <c r="G254" s="150"/>
      <c r="H254" s="150"/>
      <c r="I254" s="150"/>
      <c r="J254" s="150"/>
      <c r="K254" s="149"/>
      <c r="L254" s="149"/>
      <c r="M254" s="150"/>
      <c r="N254" s="150"/>
      <c r="O254" s="150"/>
      <c r="P254" s="3">
        <f t="shared" si="119"/>
        <v>0</v>
      </c>
      <c r="Q254" s="151"/>
      <c r="R254" s="3">
        <f t="shared" si="120"/>
        <v>0</v>
      </c>
      <c r="S254" s="12" t="str">
        <f t="shared" si="121"/>
        <v xml:space="preserve"> </v>
      </c>
      <c r="T254" s="4">
        <f t="shared" si="114"/>
        <v>3</v>
      </c>
      <c r="U254" s="153"/>
      <c r="V254" s="1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49" t="str">
        <f t="shared" si="115"/>
        <v xml:space="preserve"> </v>
      </c>
      <c r="AR254" s="47" t="str">
        <f t="shared" si="116"/>
        <v xml:space="preserve"> </v>
      </c>
      <c r="AS254" s="6">
        <f t="shared" si="117"/>
        <v>0</v>
      </c>
      <c r="AT254" s="19">
        <f t="shared" si="122"/>
        <v>20</v>
      </c>
      <c r="AU254" s="37" t="e">
        <f t="shared" si="118"/>
        <v>#VALUE!</v>
      </c>
      <c r="AV254" s="2" t="s">
        <v>57</v>
      </c>
      <c r="AW254" s="214">
        <f>COUNTIF($S$252:$S$296,"มส")</f>
        <v>0</v>
      </c>
    </row>
    <row r="255" spans="1:49" ht="15" customHeight="1">
      <c r="A255" s="1">
        <v>4</v>
      </c>
      <c r="B255" s="85">
        <f>รายชื่อนักเรียน!B241</f>
        <v>0</v>
      </c>
      <c r="C255" s="95" t="str">
        <f>รายชื่อนักเรียน!C241&amp;รายชื่อนักเรียน!D241</f>
        <v/>
      </c>
      <c r="D255" s="96">
        <f>รายชื่อนักเรียน!E241</f>
        <v>0</v>
      </c>
      <c r="E255" s="149"/>
      <c r="F255" s="149"/>
      <c r="G255" s="150"/>
      <c r="H255" s="150"/>
      <c r="I255" s="150"/>
      <c r="J255" s="150"/>
      <c r="K255" s="149"/>
      <c r="L255" s="149"/>
      <c r="M255" s="150"/>
      <c r="N255" s="150"/>
      <c r="O255" s="150"/>
      <c r="P255" s="3">
        <f t="shared" si="119"/>
        <v>0</v>
      </c>
      <c r="Q255" s="151"/>
      <c r="R255" s="3">
        <f t="shared" si="120"/>
        <v>0</v>
      </c>
      <c r="S255" s="12" t="str">
        <f t="shared" si="121"/>
        <v xml:space="preserve"> </v>
      </c>
      <c r="T255" s="4">
        <f t="shared" si="114"/>
        <v>4</v>
      </c>
      <c r="U255" s="153"/>
      <c r="V255" s="1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49" t="str">
        <f t="shared" si="115"/>
        <v xml:space="preserve"> </v>
      </c>
      <c r="AR255" s="47" t="str">
        <f t="shared" si="116"/>
        <v xml:space="preserve"> </v>
      </c>
      <c r="AS255" s="6">
        <f t="shared" si="117"/>
        <v>0</v>
      </c>
      <c r="AT255" s="19">
        <f t="shared" si="122"/>
        <v>20</v>
      </c>
      <c r="AU255" s="37" t="e">
        <f t="shared" si="118"/>
        <v>#VALUE!</v>
      </c>
      <c r="AV255" s="18" t="s">
        <v>49</v>
      </c>
      <c r="AW255" s="214">
        <f>COUNTIF($S$252:$S$296,0)</f>
        <v>0</v>
      </c>
    </row>
    <row r="256" spans="1:49" ht="15" customHeight="1">
      <c r="A256" s="1">
        <v>5</v>
      </c>
      <c r="B256" s="85">
        <f>รายชื่อนักเรียน!B242</f>
        <v>0</v>
      </c>
      <c r="C256" s="95" t="str">
        <f>รายชื่อนักเรียน!C242&amp;รายชื่อนักเรียน!D242</f>
        <v/>
      </c>
      <c r="D256" s="96">
        <f>รายชื่อนักเรียน!E242</f>
        <v>0</v>
      </c>
      <c r="E256" s="149"/>
      <c r="F256" s="149"/>
      <c r="G256" s="150"/>
      <c r="H256" s="150"/>
      <c r="I256" s="150"/>
      <c r="J256" s="150"/>
      <c r="K256" s="149"/>
      <c r="L256" s="149"/>
      <c r="M256" s="150"/>
      <c r="N256" s="150"/>
      <c r="O256" s="150"/>
      <c r="P256" s="3">
        <f t="shared" si="119"/>
        <v>0</v>
      </c>
      <c r="Q256" s="151"/>
      <c r="R256" s="3">
        <f t="shared" si="120"/>
        <v>0</v>
      </c>
      <c r="S256" s="12" t="str">
        <f t="shared" si="121"/>
        <v xml:space="preserve"> </v>
      </c>
      <c r="T256" s="4">
        <f t="shared" si="114"/>
        <v>5</v>
      </c>
      <c r="U256" s="153"/>
      <c r="V256" s="1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49" t="str">
        <f t="shared" si="115"/>
        <v xml:space="preserve"> </v>
      </c>
      <c r="AR256" s="47" t="str">
        <f t="shared" si="116"/>
        <v xml:space="preserve"> </v>
      </c>
      <c r="AS256" s="6">
        <f t="shared" si="117"/>
        <v>0</v>
      </c>
      <c r="AT256" s="19">
        <f t="shared" si="122"/>
        <v>20</v>
      </c>
      <c r="AU256" s="37" t="e">
        <f t="shared" si="118"/>
        <v>#VALUE!</v>
      </c>
      <c r="AV256" s="214" t="s">
        <v>50</v>
      </c>
      <c r="AW256" s="214">
        <f>COUNTIF($S$252:$S$296,1)</f>
        <v>0</v>
      </c>
    </row>
    <row r="257" spans="1:50" ht="15" customHeight="1">
      <c r="A257" s="1">
        <v>6</v>
      </c>
      <c r="B257" s="85">
        <f>รายชื่อนักเรียน!B243</f>
        <v>0</v>
      </c>
      <c r="C257" s="95" t="str">
        <f>รายชื่อนักเรียน!C243&amp;รายชื่อนักเรียน!D243</f>
        <v/>
      </c>
      <c r="D257" s="96">
        <f>รายชื่อนักเรียน!E243</f>
        <v>0</v>
      </c>
      <c r="E257" s="149"/>
      <c r="F257" s="149"/>
      <c r="G257" s="150"/>
      <c r="H257" s="150"/>
      <c r="I257" s="150"/>
      <c r="J257" s="150"/>
      <c r="K257" s="149"/>
      <c r="L257" s="149"/>
      <c r="M257" s="150"/>
      <c r="N257" s="150"/>
      <c r="O257" s="150"/>
      <c r="P257" s="3">
        <f t="shared" si="119"/>
        <v>0</v>
      </c>
      <c r="Q257" s="151"/>
      <c r="R257" s="3">
        <f t="shared" si="120"/>
        <v>0</v>
      </c>
      <c r="S257" s="12" t="str">
        <f t="shared" si="121"/>
        <v xml:space="preserve"> </v>
      </c>
      <c r="T257" s="4">
        <f t="shared" si="114"/>
        <v>6</v>
      </c>
      <c r="U257" s="153"/>
      <c r="V257" s="1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49" t="str">
        <f t="shared" si="115"/>
        <v xml:space="preserve"> </v>
      </c>
      <c r="AR257" s="47" t="str">
        <f t="shared" si="116"/>
        <v xml:space="preserve"> </v>
      </c>
      <c r="AS257" s="6">
        <f t="shared" si="117"/>
        <v>0</v>
      </c>
      <c r="AT257" s="19">
        <f t="shared" si="122"/>
        <v>20</v>
      </c>
      <c r="AU257" s="37" t="e">
        <f t="shared" si="118"/>
        <v>#VALUE!</v>
      </c>
      <c r="AV257" s="214" t="s">
        <v>54</v>
      </c>
      <c r="AW257" s="214">
        <f>COUNTIF($S$252:$S$296,1.5)</f>
        <v>0</v>
      </c>
    </row>
    <row r="258" spans="1:50" ht="15" customHeight="1">
      <c r="A258" s="1">
        <v>7</v>
      </c>
      <c r="B258" s="85">
        <f>รายชื่อนักเรียน!B244</f>
        <v>0</v>
      </c>
      <c r="C258" s="95" t="str">
        <f>รายชื่อนักเรียน!C244&amp;รายชื่อนักเรียน!D244</f>
        <v/>
      </c>
      <c r="D258" s="96">
        <f>รายชื่อนักเรียน!E244</f>
        <v>0</v>
      </c>
      <c r="E258" s="149"/>
      <c r="F258" s="149"/>
      <c r="G258" s="150"/>
      <c r="H258" s="150"/>
      <c r="I258" s="150"/>
      <c r="J258" s="150"/>
      <c r="K258" s="149"/>
      <c r="L258" s="149"/>
      <c r="M258" s="150"/>
      <c r="N258" s="150"/>
      <c r="O258" s="150"/>
      <c r="P258" s="3">
        <f t="shared" si="119"/>
        <v>0</v>
      </c>
      <c r="Q258" s="151"/>
      <c r="R258" s="3">
        <f t="shared" si="120"/>
        <v>0</v>
      </c>
      <c r="S258" s="12" t="str">
        <f t="shared" si="121"/>
        <v xml:space="preserve"> </v>
      </c>
      <c r="T258" s="4">
        <f t="shared" si="114"/>
        <v>7</v>
      </c>
      <c r="U258" s="153"/>
      <c r="V258" s="1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49" t="str">
        <f t="shared" si="115"/>
        <v xml:space="preserve"> </v>
      </c>
      <c r="AR258" s="47" t="str">
        <f t="shared" si="116"/>
        <v xml:space="preserve"> </v>
      </c>
      <c r="AS258" s="6">
        <f t="shared" si="117"/>
        <v>0</v>
      </c>
      <c r="AT258" s="19">
        <f t="shared" si="122"/>
        <v>20</v>
      </c>
      <c r="AU258" s="37" t="e">
        <f t="shared" si="118"/>
        <v>#VALUE!</v>
      </c>
      <c r="AV258" s="214" t="s">
        <v>51</v>
      </c>
      <c r="AW258" s="214">
        <f>COUNTIF($S$252:$S$296,2)</f>
        <v>0</v>
      </c>
    </row>
    <row r="259" spans="1:50" ht="15" customHeight="1">
      <c r="A259" s="1">
        <v>8</v>
      </c>
      <c r="B259" s="85">
        <f>รายชื่อนักเรียน!B245</f>
        <v>0</v>
      </c>
      <c r="C259" s="95" t="str">
        <f>รายชื่อนักเรียน!C245&amp;รายชื่อนักเรียน!D245</f>
        <v/>
      </c>
      <c r="D259" s="96">
        <f>รายชื่อนักเรียน!E245</f>
        <v>0</v>
      </c>
      <c r="E259" s="149"/>
      <c r="F259" s="149"/>
      <c r="G259" s="150"/>
      <c r="H259" s="150"/>
      <c r="I259" s="150"/>
      <c r="J259" s="150"/>
      <c r="K259" s="149"/>
      <c r="L259" s="149"/>
      <c r="M259" s="150"/>
      <c r="N259" s="150"/>
      <c r="O259" s="150"/>
      <c r="P259" s="3">
        <f t="shared" si="119"/>
        <v>0</v>
      </c>
      <c r="Q259" s="151"/>
      <c r="R259" s="3">
        <f t="shared" si="120"/>
        <v>0</v>
      </c>
      <c r="S259" s="12" t="str">
        <f t="shared" si="121"/>
        <v xml:space="preserve"> </v>
      </c>
      <c r="T259" s="4">
        <f t="shared" si="114"/>
        <v>8</v>
      </c>
      <c r="U259" s="153"/>
      <c r="V259" s="1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49" t="str">
        <f t="shared" si="115"/>
        <v xml:space="preserve"> </v>
      </c>
      <c r="AR259" s="47" t="str">
        <f t="shared" si="116"/>
        <v xml:space="preserve"> </v>
      </c>
      <c r="AS259" s="6">
        <f t="shared" si="117"/>
        <v>0</v>
      </c>
      <c r="AT259" s="19">
        <f t="shared" si="122"/>
        <v>20</v>
      </c>
      <c r="AU259" s="37" t="e">
        <f t="shared" si="118"/>
        <v>#VALUE!</v>
      </c>
      <c r="AV259" s="214" t="s">
        <v>55</v>
      </c>
      <c r="AW259" s="214">
        <f>COUNTIF($S$252:$S$296,2.5)</f>
        <v>0</v>
      </c>
    </row>
    <row r="260" spans="1:50" ht="15" customHeight="1">
      <c r="A260" s="1">
        <v>9</v>
      </c>
      <c r="B260" s="85">
        <f>รายชื่อนักเรียน!B246</f>
        <v>0</v>
      </c>
      <c r="C260" s="95" t="str">
        <f>รายชื่อนักเรียน!C246&amp;รายชื่อนักเรียน!D246</f>
        <v/>
      </c>
      <c r="D260" s="96">
        <f>รายชื่อนักเรียน!E246</f>
        <v>0</v>
      </c>
      <c r="E260" s="149"/>
      <c r="F260" s="149"/>
      <c r="G260" s="150"/>
      <c r="H260" s="150"/>
      <c r="I260" s="150"/>
      <c r="J260" s="150"/>
      <c r="K260" s="149"/>
      <c r="L260" s="149"/>
      <c r="M260" s="150"/>
      <c r="N260" s="150"/>
      <c r="O260" s="150"/>
      <c r="P260" s="3">
        <f t="shared" si="119"/>
        <v>0</v>
      </c>
      <c r="Q260" s="151"/>
      <c r="R260" s="3">
        <f t="shared" si="120"/>
        <v>0</v>
      </c>
      <c r="S260" s="12" t="str">
        <f t="shared" si="121"/>
        <v xml:space="preserve"> </v>
      </c>
      <c r="T260" s="4">
        <f t="shared" si="114"/>
        <v>9</v>
      </c>
      <c r="U260" s="153"/>
      <c r="V260" s="1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49" t="str">
        <f t="shared" si="115"/>
        <v xml:space="preserve"> </v>
      </c>
      <c r="AR260" s="47" t="str">
        <f t="shared" si="116"/>
        <v xml:space="preserve"> </v>
      </c>
      <c r="AS260" s="6">
        <f t="shared" si="117"/>
        <v>0</v>
      </c>
      <c r="AT260" s="19">
        <f t="shared" si="122"/>
        <v>20</v>
      </c>
      <c r="AU260" s="37" t="e">
        <f t="shared" si="118"/>
        <v>#VALUE!</v>
      </c>
      <c r="AV260" s="214" t="s">
        <v>52</v>
      </c>
      <c r="AW260" s="214">
        <f>COUNTIF($S$252:$S$296,3)</f>
        <v>0</v>
      </c>
    </row>
    <row r="261" spans="1:50" ht="15" customHeight="1">
      <c r="A261" s="1">
        <v>10</v>
      </c>
      <c r="B261" s="85">
        <f>รายชื่อนักเรียน!B247</f>
        <v>0</v>
      </c>
      <c r="C261" s="95" t="str">
        <f>รายชื่อนักเรียน!C247&amp;รายชื่อนักเรียน!D247</f>
        <v/>
      </c>
      <c r="D261" s="96">
        <f>รายชื่อนักเรียน!E247</f>
        <v>0</v>
      </c>
      <c r="E261" s="149"/>
      <c r="F261" s="149"/>
      <c r="G261" s="150"/>
      <c r="H261" s="150"/>
      <c r="I261" s="150"/>
      <c r="J261" s="150"/>
      <c r="K261" s="149"/>
      <c r="L261" s="149"/>
      <c r="M261" s="150"/>
      <c r="N261" s="150"/>
      <c r="O261" s="150"/>
      <c r="P261" s="3">
        <f t="shared" si="119"/>
        <v>0</v>
      </c>
      <c r="Q261" s="151"/>
      <c r="R261" s="3">
        <f t="shared" si="120"/>
        <v>0</v>
      </c>
      <c r="S261" s="12" t="str">
        <f t="shared" si="121"/>
        <v xml:space="preserve"> </v>
      </c>
      <c r="T261" s="4">
        <f t="shared" si="114"/>
        <v>10</v>
      </c>
      <c r="U261" s="153"/>
      <c r="V261" s="1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49" t="str">
        <f t="shared" si="115"/>
        <v xml:space="preserve"> </v>
      </c>
      <c r="AR261" s="47" t="str">
        <f t="shared" si="116"/>
        <v xml:space="preserve"> </v>
      </c>
      <c r="AS261" s="6">
        <f t="shared" si="117"/>
        <v>0</v>
      </c>
      <c r="AT261" s="19">
        <f t="shared" si="122"/>
        <v>20</v>
      </c>
      <c r="AU261" s="37" t="e">
        <f t="shared" si="118"/>
        <v>#VALUE!</v>
      </c>
      <c r="AV261" s="214" t="s">
        <v>56</v>
      </c>
      <c r="AW261" s="214">
        <f>COUNTIF($S$252:$S$296,3.5)</f>
        <v>0</v>
      </c>
    </row>
    <row r="262" spans="1:50" ht="15" customHeight="1">
      <c r="A262" s="1">
        <v>11</v>
      </c>
      <c r="B262" s="85">
        <f>รายชื่อนักเรียน!B248</f>
        <v>0</v>
      </c>
      <c r="C262" s="95" t="str">
        <f>รายชื่อนักเรียน!C248&amp;รายชื่อนักเรียน!D248</f>
        <v/>
      </c>
      <c r="D262" s="96">
        <f>รายชื่อนักเรียน!E248</f>
        <v>0</v>
      </c>
      <c r="E262" s="149"/>
      <c r="F262" s="149"/>
      <c r="G262" s="150"/>
      <c r="H262" s="150"/>
      <c r="I262" s="150"/>
      <c r="J262" s="150"/>
      <c r="K262" s="149"/>
      <c r="L262" s="149"/>
      <c r="M262" s="150"/>
      <c r="N262" s="150"/>
      <c r="O262" s="150"/>
      <c r="P262" s="3">
        <f t="shared" si="119"/>
        <v>0</v>
      </c>
      <c r="Q262" s="151"/>
      <c r="R262" s="3">
        <f t="shared" si="120"/>
        <v>0</v>
      </c>
      <c r="S262" s="12" t="str">
        <f t="shared" si="121"/>
        <v xml:space="preserve"> </v>
      </c>
      <c r="T262" s="4">
        <f t="shared" si="114"/>
        <v>11</v>
      </c>
      <c r="U262" s="153"/>
      <c r="V262" s="1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49" t="str">
        <f t="shared" si="115"/>
        <v xml:space="preserve"> </v>
      </c>
      <c r="AR262" s="47" t="str">
        <f t="shared" si="116"/>
        <v xml:space="preserve"> </v>
      </c>
      <c r="AS262" s="6">
        <f t="shared" si="117"/>
        <v>0</v>
      </c>
      <c r="AT262" s="19">
        <f t="shared" si="122"/>
        <v>20</v>
      </c>
      <c r="AU262" s="37" t="e">
        <f t="shared" si="118"/>
        <v>#VALUE!</v>
      </c>
      <c r="AV262" s="214" t="s">
        <v>53</v>
      </c>
      <c r="AW262" s="214">
        <f>COUNTIF($S$252:$S$296,4)</f>
        <v>0</v>
      </c>
    </row>
    <row r="263" spans="1:50" ht="15" customHeight="1" thickBot="1">
      <c r="A263" s="1">
        <v>12</v>
      </c>
      <c r="B263" s="85">
        <f>รายชื่อนักเรียน!B249</f>
        <v>0</v>
      </c>
      <c r="C263" s="95" t="str">
        <f>รายชื่อนักเรียน!C249&amp;รายชื่อนักเรียน!D249</f>
        <v/>
      </c>
      <c r="D263" s="96">
        <f>รายชื่อนักเรียน!E249</f>
        <v>0</v>
      </c>
      <c r="E263" s="149"/>
      <c r="F263" s="149"/>
      <c r="G263" s="150"/>
      <c r="H263" s="150"/>
      <c r="I263" s="150"/>
      <c r="J263" s="150"/>
      <c r="K263" s="149"/>
      <c r="L263" s="149"/>
      <c r="M263" s="150"/>
      <c r="N263" s="150"/>
      <c r="O263" s="150"/>
      <c r="P263" s="3">
        <f t="shared" si="119"/>
        <v>0</v>
      </c>
      <c r="Q263" s="151"/>
      <c r="R263" s="3">
        <f t="shared" si="120"/>
        <v>0</v>
      </c>
      <c r="S263" s="12" t="str">
        <f t="shared" si="121"/>
        <v xml:space="preserve"> </v>
      </c>
      <c r="T263" s="4">
        <f t="shared" si="114"/>
        <v>12</v>
      </c>
      <c r="U263" s="153"/>
      <c r="V263" s="1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49" t="str">
        <f t="shared" si="115"/>
        <v xml:space="preserve"> </v>
      </c>
      <c r="AR263" s="47" t="str">
        <f t="shared" si="116"/>
        <v xml:space="preserve"> </v>
      </c>
      <c r="AS263" s="6">
        <f t="shared" si="117"/>
        <v>0</v>
      </c>
      <c r="AT263" s="19">
        <f t="shared" si="122"/>
        <v>20</v>
      </c>
      <c r="AU263" s="37" t="e">
        <f t="shared" si="118"/>
        <v>#VALUE!</v>
      </c>
      <c r="AV263" s="5" t="s">
        <v>58</v>
      </c>
      <c r="AW263" s="1">
        <f>SUM(AW253:AW262)</f>
        <v>0</v>
      </c>
    </row>
    <row r="264" spans="1:50" ht="15" customHeight="1">
      <c r="A264" s="1">
        <v>13</v>
      </c>
      <c r="B264" s="85">
        <f>รายชื่อนักเรียน!B250</f>
        <v>0</v>
      </c>
      <c r="C264" s="95" t="str">
        <f>รายชื่อนักเรียน!C250&amp;รายชื่อนักเรียน!D250</f>
        <v/>
      </c>
      <c r="D264" s="96">
        <f>รายชื่อนักเรียน!E250</f>
        <v>0</v>
      </c>
      <c r="E264" s="149"/>
      <c r="F264" s="149"/>
      <c r="G264" s="150"/>
      <c r="H264" s="150"/>
      <c r="I264" s="150"/>
      <c r="J264" s="150"/>
      <c r="K264" s="149"/>
      <c r="L264" s="149"/>
      <c r="M264" s="150"/>
      <c r="N264" s="150"/>
      <c r="O264" s="150"/>
      <c r="P264" s="3">
        <f t="shared" si="119"/>
        <v>0</v>
      </c>
      <c r="Q264" s="151"/>
      <c r="R264" s="3">
        <f t="shared" si="120"/>
        <v>0</v>
      </c>
      <c r="S264" s="12" t="str">
        <f t="shared" si="121"/>
        <v xml:space="preserve"> </v>
      </c>
      <c r="T264" s="4">
        <f t="shared" si="114"/>
        <v>13</v>
      </c>
      <c r="U264" s="153"/>
      <c r="V264" s="1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49" t="str">
        <f t="shared" si="115"/>
        <v xml:space="preserve"> </v>
      </c>
      <c r="AR264" s="47" t="str">
        <f t="shared" si="116"/>
        <v xml:space="preserve"> </v>
      </c>
      <c r="AS264" s="6">
        <f t="shared" si="117"/>
        <v>0</v>
      </c>
      <c r="AT264" s="19">
        <f>SUM($AQ$6-AS264)</f>
        <v>20</v>
      </c>
      <c r="AU264" s="37" t="e">
        <f t="shared" si="118"/>
        <v>#VALUE!</v>
      </c>
      <c r="AV264" s="10"/>
      <c r="AW264" s="10"/>
    </row>
    <row r="265" spans="1:50" ht="15" customHeight="1">
      <c r="A265" s="1">
        <v>14</v>
      </c>
      <c r="B265" s="85">
        <f>รายชื่อนักเรียน!B251</f>
        <v>0</v>
      </c>
      <c r="C265" s="95" t="str">
        <f>รายชื่อนักเรียน!C251&amp;รายชื่อนักเรียน!D251</f>
        <v/>
      </c>
      <c r="D265" s="96">
        <f>รายชื่อนักเรียน!E251</f>
        <v>0</v>
      </c>
      <c r="E265" s="149"/>
      <c r="F265" s="149"/>
      <c r="G265" s="150"/>
      <c r="H265" s="150"/>
      <c r="I265" s="150"/>
      <c r="J265" s="150"/>
      <c r="K265" s="149"/>
      <c r="L265" s="149"/>
      <c r="M265" s="150"/>
      <c r="N265" s="150"/>
      <c r="O265" s="150"/>
      <c r="P265" s="3">
        <f t="shared" si="119"/>
        <v>0</v>
      </c>
      <c r="Q265" s="151"/>
      <c r="R265" s="3">
        <f t="shared" si="120"/>
        <v>0</v>
      </c>
      <c r="S265" s="12" t="str">
        <f t="shared" si="121"/>
        <v xml:space="preserve"> </v>
      </c>
      <c r="T265" s="4">
        <f t="shared" si="114"/>
        <v>14</v>
      </c>
      <c r="U265" s="153"/>
      <c r="V265" s="1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49" t="str">
        <f t="shared" si="115"/>
        <v xml:space="preserve"> </v>
      </c>
      <c r="AR265" s="47" t="str">
        <f t="shared" si="116"/>
        <v xml:space="preserve"> </v>
      </c>
      <c r="AS265" s="6">
        <f t="shared" si="117"/>
        <v>0</v>
      </c>
      <c r="AT265" s="19">
        <f t="shared" ref="AT265:AT288" si="123">SUM($AQ$6-AS265)</f>
        <v>20</v>
      </c>
      <c r="AU265" s="37" t="e">
        <f t="shared" si="118"/>
        <v>#VALUE!</v>
      </c>
      <c r="AV265" s="6"/>
      <c r="AW265" s="7" t="s">
        <v>61</v>
      </c>
    </row>
    <row r="266" spans="1:50" ht="15" customHeight="1">
      <c r="A266" s="1">
        <v>15</v>
      </c>
      <c r="B266" s="85">
        <f>รายชื่อนักเรียน!B252</f>
        <v>0</v>
      </c>
      <c r="C266" s="95" t="str">
        <f>รายชื่อนักเรียน!C252&amp;รายชื่อนักเรียน!D252</f>
        <v/>
      </c>
      <c r="D266" s="96">
        <f>รายชื่อนักเรียน!E252</f>
        <v>0</v>
      </c>
      <c r="E266" s="149"/>
      <c r="F266" s="149"/>
      <c r="G266" s="150"/>
      <c r="H266" s="150"/>
      <c r="I266" s="150"/>
      <c r="J266" s="150"/>
      <c r="K266" s="149"/>
      <c r="L266" s="149"/>
      <c r="M266" s="150"/>
      <c r="N266" s="150"/>
      <c r="O266" s="150"/>
      <c r="P266" s="3">
        <f t="shared" si="119"/>
        <v>0</v>
      </c>
      <c r="Q266" s="151"/>
      <c r="R266" s="3">
        <f t="shared" si="120"/>
        <v>0</v>
      </c>
      <c r="S266" s="12" t="str">
        <f t="shared" si="121"/>
        <v xml:space="preserve"> </v>
      </c>
      <c r="T266" s="4">
        <f t="shared" si="114"/>
        <v>15</v>
      </c>
      <c r="U266" s="153"/>
      <c r="V266" s="1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49" t="str">
        <f t="shared" si="115"/>
        <v xml:space="preserve"> </v>
      </c>
      <c r="AR266" s="47" t="str">
        <f t="shared" si="116"/>
        <v xml:space="preserve"> </v>
      </c>
      <c r="AS266" s="6">
        <f t="shared" si="117"/>
        <v>0</v>
      </c>
      <c r="AT266" s="19">
        <f t="shared" si="123"/>
        <v>20</v>
      </c>
      <c r="AU266" s="37" t="e">
        <f t="shared" si="118"/>
        <v>#VALUE!</v>
      </c>
      <c r="AV266" s="8" t="s">
        <v>59</v>
      </c>
      <c r="AW266" s="9">
        <f>COUNTIF($V$252:$V$296,3)</f>
        <v>0</v>
      </c>
      <c r="AX266" s="19">
        <f>SUM(AW266:AW269)</f>
        <v>0</v>
      </c>
    </row>
    <row r="267" spans="1:50" ht="15" customHeight="1">
      <c r="A267" s="1">
        <v>16</v>
      </c>
      <c r="B267" s="85">
        <f>รายชื่อนักเรียน!B253</f>
        <v>0</v>
      </c>
      <c r="C267" s="95" t="str">
        <f>รายชื่อนักเรียน!C253&amp;รายชื่อนักเรียน!D253</f>
        <v/>
      </c>
      <c r="D267" s="96">
        <f>รายชื่อนักเรียน!E253</f>
        <v>0</v>
      </c>
      <c r="E267" s="149"/>
      <c r="F267" s="149"/>
      <c r="G267" s="150"/>
      <c r="H267" s="150"/>
      <c r="I267" s="150"/>
      <c r="J267" s="150"/>
      <c r="K267" s="149"/>
      <c r="L267" s="149"/>
      <c r="M267" s="150"/>
      <c r="N267" s="150"/>
      <c r="O267" s="150"/>
      <c r="P267" s="3">
        <f t="shared" si="119"/>
        <v>0</v>
      </c>
      <c r="Q267" s="151"/>
      <c r="R267" s="3">
        <f t="shared" si="120"/>
        <v>0</v>
      </c>
      <c r="S267" s="12" t="str">
        <f t="shared" si="121"/>
        <v xml:space="preserve"> </v>
      </c>
      <c r="T267" s="4">
        <f t="shared" si="114"/>
        <v>16</v>
      </c>
      <c r="U267" s="153"/>
      <c r="V267" s="1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49" t="str">
        <f t="shared" si="115"/>
        <v xml:space="preserve"> </v>
      </c>
      <c r="AR267" s="47" t="str">
        <f t="shared" si="116"/>
        <v xml:space="preserve"> </v>
      </c>
      <c r="AS267" s="6">
        <f t="shared" si="117"/>
        <v>0</v>
      </c>
      <c r="AT267" s="19">
        <f t="shared" si="123"/>
        <v>20</v>
      </c>
      <c r="AU267" s="37" t="e">
        <f t="shared" si="118"/>
        <v>#VALUE!</v>
      </c>
      <c r="AV267" s="8" t="s">
        <v>60</v>
      </c>
      <c r="AW267" s="9">
        <f>COUNTIF($V$252:$V$296,2)</f>
        <v>0</v>
      </c>
    </row>
    <row r="268" spans="1:50" ht="15" customHeight="1">
      <c r="A268" s="1">
        <v>17</v>
      </c>
      <c r="B268" s="85">
        <f>รายชื่อนักเรียน!B254</f>
        <v>0</v>
      </c>
      <c r="C268" s="95" t="str">
        <f>รายชื่อนักเรียน!C254&amp;รายชื่อนักเรียน!D254</f>
        <v/>
      </c>
      <c r="D268" s="96">
        <f>รายชื่อนักเรียน!E254</f>
        <v>0</v>
      </c>
      <c r="E268" s="149"/>
      <c r="F268" s="149"/>
      <c r="G268" s="150"/>
      <c r="H268" s="150"/>
      <c r="I268" s="150"/>
      <c r="J268" s="150"/>
      <c r="K268" s="149"/>
      <c r="L268" s="149"/>
      <c r="M268" s="150"/>
      <c r="N268" s="150"/>
      <c r="O268" s="150"/>
      <c r="P268" s="3">
        <f t="shared" si="119"/>
        <v>0</v>
      </c>
      <c r="Q268" s="151"/>
      <c r="R268" s="3">
        <f t="shared" si="120"/>
        <v>0</v>
      </c>
      <c r="S268" s="12" t="str">
        <f t="shared" si="121"/>
        <v xml:space="preserve"> </v>
      </c>
      <c r="T268" s="4">
        <f t="shared" si="114"/>
        <v>17</v>
      </c>
      <c r="U268" s="153"/>
      <c r="V268" s="1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49" t="str">
        <f t="shared" si="115"/>
        <v xml:space="preserve"> </v>
      </c>
      <c r="AR268" s="47" t="str">
        <f t="shared" si="116"/>
        <v xml:space="preserve"> </v>
      </c>
      <c r="AS268" s="6">
        <f t="shared" si="117"/>
        <v>0</v>
      </c>
      <c r="AT268" s="19">
        <f t="shared" si="123"/>
        <v>20</v>
      </c>
      <c r="AU268" s="37" t="e">
        <f t="shared" si="118"/>
        <v>#VALUE!</v>
      </c>
      <c r="AV268" s="8" t="s">
        <v>63</v>
      </c>
      <c r="AW268" s="9">
        <f>COUNTIF($V$252:$V$296,1)</f>
        <v>0</v>
      </c>
    </row>
    <row r="269" spans="1:50" ht="15" customHeight="1">
      <c r="A269" s="1">
        <v>18</v>
      </c>
      <c r="B269" s="85">
        <f>รายชื่อนักเรียน!B255</f>
        <v>0</v>
      </c>
      <c r="C269" s="95" t="str">
        <f>รายชื่อนักเรียน!C255&amp;รายชื่อนักเรียน!D255</f>
        <v/>
      </c>
      <c r="D269" s="96">
        <f>รายชื่อนักเรียน!E255</f>
        <v>0</v>
      </c>
      <c r="E269" s="149"/>
      <c r="F269" s="149"/>
      <c r="G269" s="150"/>
      <c r="H269" s="150"/>
      <c r="I269" s="150"/>
      <c r="J269" s="150"/>
      <c r="K269" s="149"/>
      <c r="L269" s="149"/>
      <c r="M269" s="150"/>
      <c r="N269" s="150"/>
      <c r="O269" s="150"/>
      <c r="P269" s="3">
        <f t="shared" si="119"/>
        <v>0</v>
      </c>
      <c r="Q269" s="151"/>
      <c r="R269" s="3">
        <f t="shared" si="120"/>
        <v>0</v>
      </c>
      <c r="S269" s="12" t="str">
        <f t="shared" si="121"/>
        <v xml:space="preserve"> </v>
      </c>
      <c r="T269" s="4">
        <f t="shared" si="114"/>
        <v>18</v>
      </c>
      <c r="U269" s="153"/>
      <c r="V269" s="1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49" t="str">
        <f t="shared" si="115"/>
        <v xml:space="preserve"> </v>
      </c>
      <c r="AR269" s="47" t="str">
        <f t="shared" si="116"/>
        <v xml:space="preserve"> </v>
      </c>
      <c r="AS269" s="6">
        <f t="shared" si="117"/>
        <v>0</v>
      </c>
      <c r="AT269" s="19">
        <f t="shared" si="123"/>
        <v>20</v>
      </c>
      <c r="AU269" s="37" t="e">
        <f t="shared" si="118"/>
        <v>#VALUE!</v>
      </c>
      <c r="AV269" s="8" t="s">
        <v>64</v>
      </c>
      <c r="AW269" s="9">
        <f>COUNTIF($V$252:$V$296,0)</f>
        <v>0</v>
      </c>
    </row>
    <row r="270" spans="1:50" ht="15" customHeight="1">
      <c r="A270" s="1">
        <v>19</v>
      </c>
      <c r="B270" s="85">
        <f>รายชื่อนักเรียน!B256</f>
        <v>0</v>
      </c>
      <c r="C270" s="95" t="str">
        <f>รายชื่อนักเรียน!C256&amp;รายชื่อนักเรียน!D256</f>
        <v/>
      </c>
      <c r="D270" s="96">
        <f>รายชื่อนักเรียน!E256</f>
        <v>0</v>
      </c>
      <c r="E270" s="149"/>
      <c r="F270" s="149"/>
      <c r="G270" s="150"/>
      <c r="H270" s="150"/>
      <c r="I270" s="150"/>
      <c r="J270" s="150"/>
      <c r="K270" s="149"/>
      <c r="L270" s="149"/>
      <c r="M270" s="150"/>
      <c r="N270" s="150"/>
      <c r="O270" s="150"/>
      <c r="P270" s="3">
        <f t="shared" si="119"/>
        <v>0</v>
      </c>
      <c r="Q270" s="151"/>
      <c r="R270" s="3">
        <f t="shared" si="120"/>
        <v>0</v>
      </c>
      <c r="S270" s="12" t="str">
        <f t="shared" si="121"/>
        <v xml:space="preserve"> </v>
      </c>
      <c r="T270" s="4">
        <f t="shared" si="114"/>
        <v>19</v>
      </c>
      <c r="U270" s="153"/>
      <c r="V270" s="1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49" t="str">
        <f t="shared" si="115"/>
        <v xml:space="preserve"> </v>
      </c>
      <c r="AR270" s="47" t="str">
        <f t="shared" si="116"/>
        <v xml:space="preserve"> </v>
      </c>
      <c r="AS270" s="6">
        <f t="shared" si="117"/>
        <v>0</v>
      </c>
      <c r="AT270" s="19">
        <f t="shared" si="123"/>
        <v>20</v>
      </c>
      <c r="AU270" s="37" t="e">
        <f t="shared" si="118"/>
        <v>#VALUE!</v>
      </c>
      <c r="AV270" s="6"/>
      <c r="AW270" s="7" t="s">
        <v>62</v>
      </c>
    </row>
    <row r="271" spans="1:50" ht="15" customHeight="1">
      <c r="A271" s="1">
        <v>20</v>
      </c>
      <c r="B271" s="85">
        <f>รายชื่อนักเรียน!B257</f>
        <v>0</v>
      </c>
      <c r="C271" s="95" t="str">
        <f>รายชื่อนักเรียน!C257&amp;รายชื่อนักเรียน!D257</f>
        <v/>
      </c>
      <c r="D271" s="96">
        <f>รายชื่อนักเรียน!E257</f>
        <v>0</v>
      </c>
      <c r="E271" s="149"/>
      <c r="F271" s="149"/>
      <c r="G271" s="150"/>
      <c r="H271" s="150"/>
      <c r="I271" s="150"/>
      <c r="J271" s="150"/>
      <c r="K271" s="149"/>
      <c r="L271" s="149"/>
      <c r="M271" s="150"/>
      <c r="N271" s="150"/>
      <c r="O271" s="150"/>
      <c r="P271" s="3">
        <f t="shared" si="119"/>
        <v>0</v>
      </c>
      <c r="Q271" s="151"/>
      <c r="R271" s="3">
        <f t="shared" si="120"/>
        <v>0</v>
      </c>
      <c r="S271" s="12" t="str">
        <f t="shared" si="121"/>
        <v xml:space="preserve"> </v>
      </c>
      <c r="T271" s="4">
        <f t="shared" si="114"/>
        <v>20</v>
      </c>
      <c r="U271" s="153"/>
      <c r="V271" s="1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49" t="str">
        <f t="shared" si="115"/>
        <v xml:space="preserve"> </v>
      </c>
      <c r="AR271" s="47" t="str">
        <f t="shared" si="116"/>
        <v xml:space="preserve"> </v>
      </c>
      <c r="AS271" s="6">
        <f t="shared" si="117"/>
        <v>0</v>
      </c>
      <c r="AT271" s="19">
        <f t="shared" si="123"/>
        <v>20</v>
      </c>
      <c r="AU271" s="37" t="e">
        <f t="shared" si="118"/>
        <v>#VALUE!</v>
      </c>
      <c r="AV271" s="8" t="s">
        <v>59</v>
      </c>
      <c r="AW271" s="9">
        <f>COUNTIF($U$252:$U$296,3)</f>
        <v>0</v>
      </c>
      <c r="AX271" s="19">
        <f>SUM(AW271:AW274)</f>
        <v>0</v>
      </c>
    </row>
    <row r="272" spans="1:50" ht="15" customHeight="1">
      <c r="A272" s="1">
        <v>21</v>
      </c>
      <c r="B272" s="85">
        <f>รายชื่อนักเรียน!B258</f>
        <v>0</v>
      </c>
      <c r="C272" s="95" t="str">
        <f>รายชื่อนักเรียน!C258&amp;รายชื่อนักเรียน!D258</f>
        <v/>
      </c>
      <c r="D272" s="96">
        <f>รายชื่อนักเรียน!E258</f>
        <v>0</v>
      </c>
      <c r="E272" s="149"/>
      <c r="F272" s="149"/>
      <c r="G272" s="150"/>
      <c r="H272" s="150"/>
      <c r="I272" s="150"/>
      <c r="J272" s="150"/>
      <c r="K272" s="149"/>
      <c r="L272" s="149"/>
      <c r="M272" s="150"/>
      <c r="N272" s="150"/>
      <c r="O272" s="150"/>
      <c r="P272" s="3">
        <f t="shared" si="119"/>
        <v>0</v>
      </c>
      <c r="Q272" s="151"/>
      <c r="R272" s="3">
        <f t="shared" si="120"/>
        <v>0</v>
      </c>
      <c r="S272" s="12" t="str">
        <f t="shared" si="121"/>
        <v xml:space="preserve"> </v>
      </c>
      <c r="T272" s="4">
        <f t="shared" si="114"/>
        <v>21</v>
      </c>
      <c r="U272" s="153"/>
      <c r="V272" s="1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49" t="str">
        <f t="shared" si="115"/>
        <v xml:space="preserve"> </v>
      </c>
      <c r="AR272" s="47" t="str">
        <f t="shared" si="116"/>
        <v xml:space="preserve"> </v>
      </c>
      <c r="AS272" s="6">
        <f t="shared" si="117"/>
        <v>0</v>
      </c>
      <c r="AT272" s="19">
        <f t="shared" si="123"/>
        <v>20</v>
      </c>
      <c r="AU272" s="37" t="e">
        <f t="shared" si="118"/>
        <v>#VALUE!</v>
      </c>
      <c r="AV272" s="8" t="s">
        <v>60</v>
      </c>
      <c r="AW272" s="9">
        <f>COUNTIF($U$252:$U$296,2)</f>
        <v>0</v>
      </c>
    </row>
    <row r="273" spans="1:49" ht="15" customHeight="1">
      <c r="A273" s="1">
        <v>22</v>
      </c>
      <c r="B273" s="85">
        <f>รายชื่อนักเรียน!B259</f>
        <v>0</v>
      </c>
      <c r="C273" s="95" t="str">
        <f>รายชื่อนักเรียน!C259&amp;รายชื่อนักเรียน!D259</f>
        <v/>
      </c>
      <c r="D273" s="96">
        <f>รายชื่อนักเรียน!E259</f>
        <v>0</v>
      </c>
      <c r="E273" s="149"/>
      <c r="F273" s="149"/>
      <c r="G273" s="150"/>
      <c r="H273" s="150"/>
      <c r="I273" s="150"/>
      <c r="J273" s="150"/>
      <c r="K273" s="149"/>
      <c r="L273" s="149"/>
      <c r="M273" s="150"/>
      <c r="N273" s="150"/>
      <c r="O273" s="150"/>
      <c r="P273" s="3">
        <f t="shared" si="119"/>
        <v>0</v>
      </c>
      <c r="Q273" s="151"/>
      <c r="R273" s="3">
        <f t="shared" si="120"/>
        <v>0</v>
      </c>
      <c r="S273" s="12" t="str">
        <f t="shared" si="121"/>
        <v xml:space="preserve"> </v>
      </c>
      <c r="T273" s="4">
        <f t="shared" si="114"/>
        <v>22</v>
      </c>
      <c r="U273" s="153"/>
      <c r="V273" s="1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49" t="str">
        <f t="shared" si="115"/>
        <v xml:space="preserve"> </v>
      </c>
      <c r="AR273" s="47" t="str">
        <f t="shared" si="116"/>
        <v xml:space="preserve"> </v>
      </c>
      <c r="AS273" s="6">
        <f t="shared" si="117"/>
        <v>0</v>
      </c>
      <c r="AT273" s="19">
        <f t="shared" si="123"/>
        <v>20</v>
      </c>
      <c r="AU273" s="37" t="e">
        <f t="shared" si="118"/>
        <v>#VALUE!</v>
      </c>
      <c r="AV273" s="8" t="s">
        <v>63</v>
      </c>
      <c r="AW273" s="9">
        <f>COUNTIF($U$252:$U$296,1)</f>
        <v>0</v>
      </c>
    </row>
    <row r="274" spans="1:49" ht="15" customHeight="1">
      <c r="A274" s="1">
        <v>23</v>
      </c>
      <c r="B274" s="85">
        <f>รายชื่อนักเรียน!B260</f>
        <v>0</v>
      </c>
      <c r="C274" s="95" t="str">
        <f>รายชื่อนักเรียน!C260&amp;รายชื่อนักเรียน!D260</f>
        <v/>
      </c>
      <c r="D274" s="96">
        <f>รายชื่อนักเรียน!E260</f>
        <v>0</v>
      </c>
      <c r="E274" s="149"/>
      <c r="F274" s="149"/>
      <c r="G274" s="150"/>
      <c r="H274" s="150"/>
      <c r="I274" s="150"/>
      <c r="J274" s="150"/>
      <c r="K274" s="149"/>
      <c r="L274" s="149"/>
      <c r="M274" s="150"/>
      <c r="N274" s="150"/>
      <c r="O274" s="150"/>
      <c r="P274" s="3">
        <f t="shared" si="119"/>
        <v>0</v>
      </c>
      <c r="Q274" s="151"/>
      <c r="R274" s="3">
        <f t="shared" si="120"/>
        <v>0</v>
      </c>
      <c r="S274" s="12" t="str">
        <f t="shared" si="121"/>
        <v xml:space="preserve"> </v>
      </c>
      <c r="T274" s="4">
        <f t="shared" si="114"/>
        <v>23</v>
      </c>
      <c r="U274" s="153"/>
      <c r="V274" s="1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49" t="str">
        <f t="shared" si="115"/>
        <v xml:space="preserve"> </v>
      </c>
      <c r="AR274" s="47" t="str">
        <f t="shared" si="116"/>
        <v xml:space="preserve"> </v>
      </c>
      <c r="AS274" s="6">
        <f t="shared" si="117"/>
        <v>0</v>
      </c>
      <c r="AT274" s="19">
        <f t="shared" si="123"/>
        <v>20</v>
      </c>
      <c r="AU274" s="37" t="e">
        <f t="shared" si="118"/>
        <v>#VALUE!</v>
      </c>
      <c r="AV274" s="8" t="s">
        <v>64</v>
      </c>
      <c r="AW274" s="9">
        <f>COUNTIF($U$252:$U$296,0)</f>
        <v>0</v>
      </c>
    </row>
    <row r="275" spans="1:49" ht="15" customHeight="1">
      <c r="A275" s="1">
        <v>24</v>
      </c>
      <c r="B275" s="85">
        <f>รายชื่อนักเรียน!B261</f>
        <v>0</v>
      </c>
      <c r="C275" s="95" t="str">
        <f>รายชื่อนักเรียน!C261&amp;รายชื่อนักเรียน!D261</f>
        <v/>
      </c>
      <c r="D275" s="96">
        <f>รายชื่อนักเรียน!E261</f>
        <v>0</v>
      </c>
      <c r="E275" s="149"/>
      <c r="F275" s="149"/>
      <c r="G275" s="150"/>
      <c r="H275" s="150"/>
      <c r="I275" s="150"/>
      <c r="J275" s="150"/>
      <c r="K275" s="149"/>
      <c r="L275" s="149"/>
      <c r="M275" s="150"/>
      <c r="N275" s="150"/>
      <c r="O275" s="150"/>
      <c r="P275" s="3">
        <f t="shared" si="119"/>
        <v>0</v>
      </c>
      <c r="Q275" s="151"/>
      <c r="R275" s="3">
        <f t="shared" si="120"/>
        <v>0</v>
      </c>
      <c r="S275" s="12" t="str">
        <f t="shared" si="121"/>
        <v xml:space="preserve"> </v>
      </c>
      <c r="T275" s="4">
        <f t="shared" si="114"/>
        <v>24</v>
      </c>
      <c r="U275" s="153"/>
      <c r="V275" s="1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49" t="str">
        <f t="shared" si="115"/>
        <v xml:space="preserve"> </v>
      </c>
      <c r="AR275" s="47" t="str">
        <f t="shared" si="116"/>
        <v xml:space="preserve"> </v>
      </c>
      <c r="AS275" s="6">
        <f t="shared" si="117"/>
        <v>0</v>
      </c>
      <c r="AT275" s="19">
        <f t="shared" si="123"/>
        <v>20</v>
      </c>
      <c r="AU275" s="37" t="e">
        <f t="shared" si="118"/>
        <v>#VALUE!</v>
      </c>
    </row>
    <row r="276" spans="1:49" ht="15" customHeight="1">
      <c r="A276" s="1">
        <v>25</v>
      </c>
      <c r="B276" s="85">
        <f>รายชื่อนักเรียน!B262</f>
        <v>0</v>
      </c>
      <c r="C276" s="95" t="str">
        <f>รายชื่อนักเรียน!C262&amp;รายชื่อนักเรียน!D262</f>
        <v/>
      </c>
      <c r="D276" s="96">
        <f>รายชื่อนักเรียน!E262</f>
        <v>0</v>
      </c>
      <c r="E276" s="149"/>
      <c r="F276" s="149"/>
      <c r="G276" s="150"/>
      <c r="H276" s="150"/>
      <c r="I276" s="150"/>
      <c r="J276" s="150"/>
      <c r="K276" s="149"/>
      <c r="L276" s="149"/>
      <c r="M276" s="150"/>
      <c r="N276" s="150"/>
      <c r="O276" s="150"/>
      <c r="P276" s="3">
        <f t="shared" si="119"/>
        <v>0</v>
      </c>
      <c r="Q276" s="151"/>
      <c r="R276" s="3">
        <f t="shared" si="120"/>
        <v>0</v>
      </c>
      <c r="S276" s="12" t="str">
        <f t="shared" si="121"/>
        <v xml:space="preserve"> </v>
      </c>
      <c r="T276" s="4">
        <f t="shared" si="114"/>
        <v>25</v>
      </c>
      <c r="U276" s="153"/>
      <c r="V276" s="1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49" t="str">
        <f t="shared" si="115"/>
        <v xml:space="preserve"> </v>
      </c>
      <c r="AR276" s="47" t="str">
        <f t="shared" si="116"/>
        <v xml:space="preserve"> </v>
      </c>
      <c r="AS276" s="6">
        <f t="shared" si="117"/>
        <v>0</v>
      </c>
      <c r="AT276" s="19">
        <f t="shared" si="123"/>
        <v>20</v>
      </c>
      <c r="AU276" s="37" t="e">
        <f t="shared" si="118"/>
        <v>#VALUE!</v>
      </c>
    </row>
    <row r="277" spans="1:49" ht="15" customHeight="1">
      <c r="A277" s="1">
        <v>26</v>
      </c>
      <c r="B277" s="85">
        <f>รายชื่อนักเรียน!B263</f>
        <v>0</v>
      </c>
      <c r="C277" s="95" t="str">
        <f>รายชื่อนักเรียน!C263&amp;รายชื่อนักเรียน!D263</f>
        <v/>
      </c>
      <c r="D277" s="96">
        <f>รายชื่อนักเรียน!E263</f>
        <v>0</v>
      </c>
      <c r="E277" s="149"/>
      <c r="F277" s="149"/>
      <c r="G277" s="150"/>
      <c r="H277" s="150"/>
      <c r="I277" s="150"/>
      <c r="J277" s="150"/>
      <c r="K277" s="149"/>
      <c r="L277" s="149"/>
      <c r="M277" s="150"/>
      <c r="N277" s="150"/>
      <c r="O277" s="150"/>
      <c r="P277" s="3">
        <f t="shared" si="119"/>
        <v>0</v>
      </c>
      <c r="Q277" s="151"/>
      <c r="R277" s="3">
        <f t="shared" si="120"/>
        <v>0</v>
      </c>
      <c r="S277" s="12" t="str">
        <f t="shared" si="121"/>
        <v xml:space="preserve"> </v>
      </c>
      <c r="T277" s="4">
        <f t="shared" si="114"/>
        <v>26</v>
      </c>
      <c r="U277" s="153"/>
      <c r="V277" s="1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49" t="str">
        <f t="shared" si="115"/>
        <v xml:space="preserve"> </v>
      </c>
      <c r="AR277" s="47" t="str">
        <f t="shared" si="116"/>
        <v xml:space="preserve"> </v>
      </c>
      <c r="AS277" s="6">
        <f t="shared" si="117"/>
        <v>0</v>
      </c>
      <c r="AT277" s="19">
        <f t="shared" si="123"/>
        <v>20</v>
      </c>
      <c r="AU277" s="37" t="e">
        <f t="shared" si="118"/>
        <v>#VALUE!</v>
      </c>
    </row>
    <row r="278" spans="1:49" ht="15" customHeight="1">
      <c r="A278" s="1">
        <v>27</v>
      </c>
      <c r="B278" s="85">
        <f>รายชื่อนักเรียน!B264</f>
        <v>0</v>
      </c>
      <c r="C278" s="95" t="str">
        <f>รายชื่อนักเรียน!C264&amp;รายชื่อนักเรียน!D264</f>
        <v/>
      </c>
      <c r="D278" s="96">
        <f>รายชื่อนักเรียน!E264</f>
        <v>0</v>
      </c>
      <c r="E278" s="149"/>
      <c r="F278" s="149"/>
      <c r="G278" s="150"/>
      <c r="H278" s="150"/>
      <c r="I278" s="150"/>
      <c r="J278" s="150"/>
      <c r="K278" s="149"/>
      <c r="L278" s="149"/>
      <c r="M278" s="150"/>
      <c r="N278" s="150"/>
      <c r="O278" s="150"/>
      <c r="P278" s="3">
        <f t="shared" si="119"/>
        <v>0</v>
      </c>
      <c r="Q278" s="151"/>
      <c r="R278" s="3">
        <f t="shared" si="120"/>
        <v>0</v>
      </c>
      <c r="S278" s="12" t="str">
        <f t="shared" si="121"/>
        <v xml:space="preserve"> </v>
      </c>
      <c r="T278" s="4">
        <f t="shared" si="114"/>
        <v>27</v>
      </c>
      <c r="U278" s="153"/>
      <c r="V278" s="1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49" t="str">
        <f t="shared" si="115"/>
        <v xml:space="preserve"> </v>
      </c>
      <c r="AR278" s="47" t="str">
        <f t="shared" si="116"/>
        <v xml:space="preserve"> </v>
      </c>
      <c r="AS278" s="6">
        <f t="shared" si="117"/>
        <v>0</v>
      </c>
      <c r="AT278" s="19">
        <f t="shared" si="123"/>
        <v>20</v>
      </c>
      <c r="AU278" s="37" t="e">
        <f t="shared" si="118"/>
        <v>#VALUE!</v>
      </c>
    </row>
    <row r="279" spans="1:49" ht="15" customHeight="1">
      <c r="A279" s="1">
        <v>28</v>
      </c>
      <c r="B279" s="85">
        <f>รายชื่อนักเรียน!B265</f>
        <v>0</v>
      </c>
      <c r="C279" s="95" t="str">
        <f>รายชื่อนักเรียน!C265&amp;รายชื่อนักเรียน!D265</f>
        <v/>
      </c>
      <c r="D279" s="96">
        <f>รายชื่อนักเรียน!E265</f>
        <v>0</v>
      </c>
      <c r="E279" s="149"/>
      <c r="F279" s="149"/>
      <c r="G279" s="150"/>
      <c r="H279" s="150"/>
      <c r="I279" s="150"/>
      <c r="J279" s="150"/>
      <c r="K279" s="149"/>
      <c r="L279" s="149"/>
      <c r="M279" s="150"/>
      <c r="N279" s="150"/>
      <c r="O279" s="150"/>
      <c r="P279" s="3">
        <f t="shared" si="119"/>
        <v>0</v>
      </c>
      <c r="Q279" s="151"/>
      <c r="R279" s="3">
        <f t="shared" si="120"/>
        <v>0</v>
      </c>
      <c r="S279" s="12" t="str">
        <f t="shared" si="121"/>
        <v xml:space="preserve"> </v>
      </c>
      <c r="T279" s="4">
        <f t="shared" si="114"/>
        <v>28</v>
      </c>
      <c r="U279" s="153"/>
      <c r="V279" s="1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49" t="str">
        <f t="shared" si="115"/>
        <v xml:space="preserve"> </v>
      </c>
      <c r="AR279" s="47" t="str">
        <f t="shared" si="116"/>
        <v xml:space="preserve"> </v>
      </c>
      <c r="AS279" s="6">
        <f t="shared" si="117"/>
        <v>0</v>
      </c>
      <c r="AT279" s="19">
        <f t="shared" si="123"/>
        <v>20</v>
      </c>
      <c r="AU279" s="37" t="e">
        <f t="shared" si="118"/>
        <v>#VALUE!</v>
      </c>
    </row>
    <row r="280" spans="1:49" ht="15" customHeight="1">
      <c r="A280" s="1">
        <v>29</v>
      </c>
      <c r="B280" s="85">
        <f>รายชื่อนักเรียน!B266</f>
        <v>0</v>
      </c>
      <c r="C280" s="95" t="str">
        <f>รายชื่อนักเรียน!C266&amp;รายชื่อนักเรียน!D266</f>
        <v/>
      </c>
      <c r="D280" s="96">
        <f>รายชื่อนักเรียน!E266</f>
        <v>0</v>
      </c>
      <c r="E280" s="149"/>
      <c r="F280" s="149"/>
      <c r="G280" s="150"/>
      <c r="H280" s="150"/>
      <c r="I280" s="150"/>
      <c r="J280" s="150"/>
      <c r="K280" s="149"/>
      <c r="L280" s="149"/>
      <c r="M280" s="150"/>
      <c r="N280" s="150"/>
      <c r="O280" s="150"/>
      <c r="P280" s="3">
        <f t="shared" si="119"/>
        <v>0</v>
      </c>
      <c r="Q280" s="151"/>
      <c r="R280" s="3">
        <f t="shared" si="120"/>
        <v>0</v>
      </c>
      <c r="S280" s="12" t="str">
        <f t="shared" si="121"/>
        <v xml:space="preserve"> </v>
      </c>
      <c r="T280" s="4">
        <f t="shared" si="114"/>
        <v>29</v>
      </c>
      <c r="U280" s="153"/>
      <c r="V280" s="1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49" t="str">
        <f t="shared" si="115"/>
        <v xml:space="preserve"> </v>
      </c>
      <c r="AR280" s="47" t="str">
        <f t="shared" si="116"/>
        <v xml:space="preserve"> </v>
      </c>
      <c r="AS280" s="6">
        <f t="shared" si="117"/>
        <v>0</v>
      </c>
      <c r="AT280" s="19">
        <f t="shared" si="123"/>
        <v>20</v>
      </c>
      <c r="AU280" s="37" t="e">
        <f t="shared" si="118"/>
        <v>#VALUE!</v>
      </c>
    </row>
    <row r="281" spans="1:49" ht="15" customHeight="1">
      <c r="A281" s="1">
        <v>30</v>
      </c>
      <c r="B281" s="85">
        <f>รายชื่อนักเรียน!B267</f>
        <v>0</v>
      </c>
      <c r="C281" s="95" t="str">
        <f>รายชื่อนักเรียน!C267&amp;รายชื่อนักเรียน!D267</f>
        <v/>
      </c>
      <c r="D281" s="96">
        <f>รายชื่อนักเรียน!E267</f>
        <v>0</v>
      </c>
      <c r="E281" s="149"/>
      <c r="F281" s="149"/>
      <c r="G281" s="150"/>
      <c r="H281" s="150"/>
      <c r="I281" s="150"/>
      <c r="J281" s="150"/>
      <c r="K281" s="149"/>
      <c r="L281" s="149"/>
      <c r="M281" s="150"/>
      <c r="N281" s="150"/>
      <c r="O281" s="150"/>
      <c r="P281" s="3">
        <f t="shared" si="119"/>
        <v>0</v>
      </c>
      <c r="Q281" s="151"/>
      <c r="R281" s="3">
        <f t="shared" si="120"/>
        <v>0</v>
      </c>
      <c r="S281" s="12" t="str">
        <f t="shared" si="121"/>
        <v xml:space="preserve"> </v>
      </c>
      <c r="T281" s="4">
        <f t="shared" si="114"/>
        <v>30</v>
      </c>
      <c r="U281" s="153"/>
      <c r="V281" s="1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49" t="str">
        <f t="shared" si="115"/>
        <v xml:space="preserve"> </v>
      </c>
      <c r="AR281" s="47" t="str">
        <f t="shared" si="116"/>
        <v xml:space="preserve"> </v>
      </c>
      <c r="AS281" s="6">
        <f t="shared" si="117"/>
        <v>0</v>
      </c>
      <c r="AT281" s="19">
        <f t="shared" si="123"/>
        <v>20</v>
      </c>
      <c r="AU281" s="37" t="e">
        <f t="shared" si="118"/>
        <v>#VALUE!</v>
      </c>
    </row>
    <row r="282" spans="1:49" ht="15" customHeight="1">
      <c r="A282" s="1">
        <v>31</v>
      </c>
      <c r="B282" s="85">
        <f>รายชื่อนักเรียน!B268</f>
        <v>0</v>
      </c>
      <c r="C282" s="95" t="str">
        <f>รายชื่อนักเรียน!C268&amp;รายชื่อนักเรียน!D268</f>
        <v/>
      </c>
      <c r="D282" s="96">
        <f>รายชื่อนักเรียน!E268</f>
        <v>0</v>
      </c>
      <c r="E282" s="149"/>
      <c r="F282" s="149"/>
      <c r="G282" s="150"/>
      <c r="H282" s="150"/>
      <c r="I282" s="150"/>
      <c r="J282" s="150"/>
      <c r="K282" s="149"/>
      <c r="L282" s="149"/>
      <c r="M282" s="150"/>
      <c r="N282" s="150"/>
      <c r="O282" s="150"/>
      <c r="P282" s="3">
        <f t="shared" si="119"/>
        <v>0</v>
      </c>
      <c r="Q282" s="151"/>
      <c r="R282" s="3">
        <f t="shared" si="120"/>
        <v>0</v>
      </c>
      <c r="S282" s="12" t="str">
        <f t="shared" si="121"/>
        <v xml:space="preserve"> </v>
      </c>
      <c r="T282" s="4">
        <f t="shared" si="114"/>
        <v>31</v>
      </c>
      <c r="U282" s="153"/>
      <c r="V282" s="1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49" t="str">
        <f t="shared" si="115"/>
        <v xml:space="preserve"> </v>
      </c>
      <c r="AR282" s="47" t="str">
        <f t="shared" si="116"/>
        <v xml:space="preserve"> </v>
      </c>
      <c r="AS282" s="6">
        <f t="shared" si="117"/>
        <v>0</v>
      </c>
      <c r="AT282" s="19">
        <f t="shared" si="123"/>
        <v>20</v>
      </c>
      <c r="AU282" s="37" t="e">
        <f t="shared" si="118"/>
        <v>#VALUE!</v>
      </c>
    </row>
    <row r="283" spans="1:49" ht="15" customHeight="1">
      <c r="A283" s="1">
        <v>32</v>
      </c>
      <c r="B283" s="85">
        <f>รายชื่อนักเรียน!B269</f>
        <v>0</v>
      </c>
      <c r="C283" s="95" t="str">
        <f>รายชื่อนักเรียน!C269&amp;รายชื่อนักเรียน!D269</f>
        <v/>
      </c>
      <c r="D283" s="96">
        <f>รายชื่อนักเรียน!E269</f>
        <v>0</v>
      </c>
      <c r="E283" s="149"/>
      <c r="F283" s="149"/>
      <c r="G283" s="150"/>
      <c r="H283" s="150"/>
      <c r="I283" s="150"/>
      <c r="J283" s="150"/>
      <c r="K283" s="149"/>
      <c r="L283" s="149"/>
      <c r="M283" s="150"/>
      <c r="N283" s="150"/>
      <c r="O283" s="150"/>
      <c r="P283" s="3">
        <f t="shared" si="119"/>
        <v>0</v>
      </c>
      <c r="Q283" s="151"/>
      <c r="R283" s="3">
        <f t="shared" si="120"/>
        <v>0</v>
      </c>
      <c r="S283" s="12" t="str">
        <f t="shared" si="121"/>
        <v xml:space="preserve"> </v>
      </c>
      <c r="T283" s="4">
        <f t="shared" si="114"/>
        <v>32</v>
      </c>
      <c r="U283" s="153"/>
      <c r="V283" s="1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49" t="str">
        <f t="shared" si="115"/>
        <v xml:space="preserve"> </v>
      </c>
      <c r="AR283" s="47" t="str">
        <f t="shared" si="116"/>
        <v xml:space="preserve"> </v>
      </c>
      <c r="AS283" s="6">
        <f t="shared" si="117"/>
        <v>0</v>
      </c>
      <c r="AT283" s="19">
        <f t="shared" si="123"/>
        <v>20</v>
      </c>
      <c r="AU283" s="37" t="e">
        <f t="shared" si="118"/>
        <v>#VALUE!</v>
      </c>
    </row>
    <row r="284" spans="1:49" ht="15" customHeight="1">
      <c r="A284" s="1">
        <v>33</v>
      </c>
      <c r="B284" s="85">
        <f>รายชื่อนักเรียน!B270</f>
        <v>0</v>
      </c>
      <c r="C284" s="95" t="str">
        <f>รายชื่อนักเรียน!C270&amp;รายชื่อนักเรียน!D270</f>
        <v/>
      </c>
      <c r="D284" s="96">
        <f>รายชื่อนักเรียน!E270</f>
        <v>0</v>
      </c>
      <c r="E284" s="149"/>
      <c r="F284" s="149"/>
      <c r="G284" s="150"/>
      <c r="H284" s="150"/>
      <c r="I284" s="150"/>
      <c r="J284" s="150"/>
      <c r="K284" s="149"/>
      <c r="L284" s="149"/>
      <c r="M284" s="150"/>
      <c r="N284" s="150"/>
      <c r="O284" s="150"/>
      <c r="P284" s="3">
        <f t="shared" si="119"/>
        <v>0</v>
      </c>
      <c r="Q284" s="151"/>
      <c r="R284" s="3">
        <f t="shared" si="120"/>
        <v>0</v>
      </c>
      <c r="S284" s="12" t="str">
        <f t="shared" si="121"/>
        <v xml:space="preserve"> </v>
      </c>
      <c r="T284" s="4">
        <f t="shared" si="114"/>
        <v>33</v>
      </c>
      <c r="U284" s="153"/>
      <c r="V284" s="1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49" t="str">
        <f t="shared" si="115"/>
        <v xml:space="preserve"> </v>
      </c>
      <c r="AR284" s="47" t="str">
        <f t="shared" si="116"/>
        <v xml:space="preserve"> </v>
      </c>
      <c r="AS284" s="6">
        <f t="shared" si="117"/>
        <v>0</v>
      </c>
      <c r="AT284" s="19">
        <f t="shared" si="123"/>
        <v>20</v>
      </c>
      <c r="AU284" s="37" t="e">
        <f t="shared" si="118"/>
        <v>#VALUE!</v>
      </c>
    </row>
    <row r="285" spans="1:49" ht="15" customHeight="1">
      <c r="A285" s="1">
        <v>34</v>
      </c>
      <c r="B285" s="85">
        <f>รายชื่อนักเรียน!B271</f>
        <v>0</v>
      </c>
      <c r="C285" s="95" t="str">
        <f>รายชื่อนักเรียน!C271&amp;รายชื่อนักเรียน!D271</f>
        <v/>
      </c>
      <c r="D285" s="96">
        <f>รายชื่อนักเรียน!E271</f>
        <v>0</v>
      </c>
      <c r="E285" s="149"/>
      <c r="F285" s="149"/>
      <c r="G285" s="150"/>
      <c r="H285" s="150"/>
      <c r="I285" s="150"/>
      <c r="J285" s="150"/>
      <c r="K285" s="149"/>
      <c r="L285" s="149"/>
      <c r="M285" s="150"/>
      <c r="N285" s="150"/>
      <c r="O285" s="150"/>
      <c r="P285" s="3">
        <f t="shared" si="119"/>
        <v>0</v>
      </c>
      <c r="Q285" s="151"/>
      <c r="R285" s="3">
        <f t="shared" si="120"/>
        <v>0</v>
      </c>
      <c r="S285" s="12" t="str">
        <f t="shared" si="121"/>
        <v xml:space="preserve"> </v>
      </c>
      <c r="T285" s="4">
        <f t="shared" si="114"/>
        <v>34</v>
      </c>
      <c r="U285" s="153"/>
      <c r="V285" s="1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49" t="str">
        <f t="shared" si="115"/>
        <v xml:space="preserve"> </v>
      </c>
      <c r="AR285" s="47" t="str">
        <f t="shared" si="116"/>
        <v xml:space="preserve"> </v>
      </c>
      <c r="AS285" s="6">
        <f t="shared" si="117"/>
        <v>0</v>
      </c>
      <c r="AT285" s="19">
        <f t="shared" si="123"/>
        <v>20</v>
      </c>
      <c r="AU285" s="37" t="e">
        <f t="shared" si="118"/>
        <v>#VALUE!</v>
      </c>
    </row>
    <row r="286" spans="1:49" ht="15" customHeight="1">
      <c r="A286" s="1">
        <v>35</v>
      </c>
      <c r="B286" s="85">
        <f>รายชื่อนักเรียน!B272</f>
        <v>0</v>
      </c>
      <c r="C286" s="95" t="str">
        <f>รายชื่อนักเรียน!C272&amp;รายชื่อนักเรียน!D272</f>
        <v/>
      </c>
      <c r="D286" s="96">
        <f>รายชื่อนักเรียน!E272</f>
        <v>0</v>
      </c>
      <c r="E286" s="149"/>
      <c r="F286" s="149"/>
      <c r="G286" s="150"/>
      <c r="H286" s="150"/>
      <c r="I286" s="150"/>
      <c r="J286" s="150"/>
      <c r="K286" s="149"/>
      <c r="L286" s="149"/>
      <c r="M286" s="150"/>
      <c r="N286" s="150"/>
      <c r="O286" s="150"/>
      <c r="P286" s="3">
        <f t="shared" si="119"/>
        <v>0</v>
      </c>
      <c r="Q286" s="151"/>
      <c r="R286" s="3">
        <f t="shared" si="120"/>
        <v>0</v>
      </c>
      <c r="S286" s="12" t="str">
        <f t="shared" si="121"/>
        <v xml:space="preserve"> </v>
      </c>
      <c r="T286" s="4">
        <f t="shared" si="114"/>
        <v>35</v>
      </c>
      <c r="U286" s="153"/>
      <c r="V286" s="1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49" t="str">
        <f t="shared" si="115"/>
        <v xml:space="preserve"> </v>
      </c>
      <c r="AR286" s="47" t="str">
        <f t="shared" si="116"/>
        <v xml:space="preserve"> </v>
      </c>
      <c r="AS286" s="6">
        <f t="shared" si="117"/>
        <v>0</v>
      </c>
      <c r="AT286" s="19">
        <f t="shared" si="123"/>
        <v>20</v>
      </c>
      <c r="AU286" s="37" t="e">
        <f t="shared" si="118"/>
        <v>#VALUE!</v>
      </c>
    </row>
    <row r="287" spans="1:49" ht="15" customHeight="1">
      <c r="A287" s="1">
        <v>36</v>
      </c>
      <c r="B287" s="85">
        <f>รายชื่อนักเรียน!B273</f>
        <v>0</v>
      </c>
      <c r="C287" s="95" t="str">
        <f>รายชื่อนักเรียน!C273&amp;รายชื่อนักเรียน!D273</f>
        <v/>
      </c>
      <c r="D287" s="96">
        <f>รายชื่อนักเรียน!E273</f>
        <v>0</v>
      </c>
      <c r="E287" s="149"/>
      <c r="F287" s="150"/>
      <c r="G287" s="150"/>
      <c r="H287" s="150"/>
      <c r="I287" s="150"/>
      <c r="J287" s="149"/>
      <c r="K287" s="149"/>
      <c r="L287" s="150"/>
      <c r="M287" s="150"/>
      <c r="N287" s="150"/>
      <c r="O287" s="150"/>
      <c r="P287" s="3">
        <f t="shared" si="119"/>
        <v>0</v>
      </c>
      <c r="Q287" s="152"/>
      <c r="R287" s="3">
        <f>SUM(P287:Q287)</f>
        <v>0</v>
      </c>
      <c r="S287" s="12" t="str">
        <f t="shared" si="121"/>
        <v xml:space="preserve"> </v>
      </c>
      <c r="T287" s="4">
        <f t="shared" si="114"/>
        <v>36</v>
      </c>
      <c r="U287" s="153"/>
      <c r="V287" s="1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49" t="str">
        <f t="shared" si="115"/>
        <v xml:space="preserve"> </v>
      </c>
      <c r="AR287" s="47" t="str">
        <f t="shared" si="116"/>
        <v xml:space="preserve"> </v>
      </c>
      <c r="AS287" s="6">
        <f t="shared" si="117"/>
        <v>0</v>
      </c>
      <c r="AT287" s="19">
        <f t="shared" si="123"/>
        <v>20</v>
      </c>
      <c r="AU287" s="37" t="e">
        <f t="shared" si="118"/>
        <v>#VALUE!</v>
      </c>
    </row>
    <row r="288" spans="1:49" ht="15" customHeight="1">
      <c r="A288" s="1">
        <v>37</v>
      </c>
      <c r="B288" s="85">
        <f>รายชื่อนักเรียน!B274</f>
        <v>0</v>
      </c>
      <c r="C288" s="95" t="str">
        <f>รายชื่อนักเรียน!C274&amp;รายชื่อนักเรียน!D274</f>
        <v/>
      </c>
      <c r="D288" s="96">
        <f>รายชื่อนักเรียน!E274</f>
        <v>0</v>
      </c>
      <c r="E288" s="149"/>
      <c r="F288" s="150"/>
      <c r="G288" s="150"/>
      <c r="H288" s="150"/>
      <c r="I288" s="150"/>
      <c r="J288" s="149"/>
      <c r="K288" s="149"/>
      <c r="L288" s="150"/>
      <c r="M288" s="150"/>
      <c r="N288" s="150"/>
      <c r="O288" s="150"/>
      <c r="P288" s="3">
        <f t="shared" si="119"/>
        <v>0</v>
      </c>
      <c r="Q288" s="152"/>
      <c r="R288" s="3">
        <f t="shared" ref="R288" si="124">SUM(P288:Q288)</f>
        <v>0</v>
      </c>
      <c r="S288" s="12" t="str">
        <f t="shared" si="121"/>
        <v xml:space="preserve"> </v>
      </c>
      <c r="T288" s="4">
        <f t="shared" si="114"/>
        <v>37</v>
      </c>
      <c r="U288" s="153"/>
      <c r="V288" s="1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49" t="str">
        <f t="shared" si="115"/>
        <v xml:space="preserve"> </v>
      </c>
      <c r="AR288" s="47" t="str">
        <f t="shared" si="116"/>
        <v xml:space="preserve"> </v>
      </c>
      <c r="AS288" s="6">
        <f t="shared" si="117"/>
        <v>0</v>
      </c>
      <c r="AT288" s="19">
        <f t="shared" si="123"/>
        <v>20</v>
      </c>
      <c r="AU288" s="37" t="e">
        <f t="shared" si="118"/>
        <v>#VALUE!</v>
      </c>
    </row>
    <row r="289" spans="1:47" ht="15" customHeight="1">
      <c r="A289" s="1">
        <v>38</v>
      </c>
      <c r="B289" s="85">
        <f>รายชื่อนักเรียน!B275</f>
        <v>0</v>
      </c>
      <c r="C289" s="95" t="str">
        <f>รายชื่อนักเรียน!C275&amp;รายชื่อนักเรียน!D275</f>
        <v/>
      </c>
      <c r="D289" s="96">
        <f>รายชื่อนักเรียน!E275</f>
        <v>0</v>
      </c>
      <c r="E289" s="149"/>
      <c r="F289" s="150"/>
      <c r="G289" s="150"/>
      <c r="H289" s="150"/>
      <c r="I289" s="150"/>
      <c r="J289" s="149"/>
      <c r="K289" s="149"/>
      <c r="L289" s="150"/>
      <c r="M289" s="150"/>
      <c r="N289" s="150"/>
      <c r="O289" s="150"/>
      <c r="P289" s="3">
        <f t="shared" si="119"/>
        <v>0</v>
      </c>
      <c r="Q289" s="152"/>
      <c r="R289" s="3">
        <f t="shared" ref="R289:R291" si="125">SUM(P289:Q289)</f>
        <v>0</v>
      </c>
      <c r="S289" s="12" t="str">
        <f t="shared" si="121"/>
        <v xml:space="preserve"> </v>
      </c>
      <c r="T289" s="4">
        <f t="shared" si="114"/>
        <v>38</v>
      </c>
      <c r="U289" s="153"/>
      <c r="V289" s="1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49" t="str">
        <f t="shared" ref="AQ289:AQ296" si="126">IF(S289=" "," ",IF(S289&lt;&gt;" ",AT289,))</f>
        <v xml:space="preserve"> </v>
      </c>
      <c r="AR289" s="47" t="str">
        <f t="shared" ref="AR289:AR296" si="127">IF(AQ289=" "," ",IF(S289&lt;&gt;" ",AU289,))</f>
        <v xml:space="preserve"> </v>
      </c>
      <c r="AS289" s="6">
        <f t="shared" ref="AS289:AS296" si="128">SUM(W289:AP289)</f>
        <v>0</v>
      </c>
      <c r="AT289" s="19">
        <f t="shared" ref="AT289:AT296" si="129">SUM($AQ$6-AS289)</f>
        <v>20</v>
      </c>
      <c r="AU289" s="37" t="e">
        <f t="shared" ref="AU289:AU296" si="130">AQ289*100/$AQ$6</f>
        <v>#VALUE!</v>
      </c>
    </row>
    <row r="290" spans="1:47" ht="15" customHeight="1">
      <c r="A290" s="1">
        <v>39</v>
      </c>
      <c r="B290" s="85">
        <f>รายชื่อนักเรียน!B276</f>
        <v>0</v>
      </c>
      <c r="C290" s="95" t="str">
        <f>รายชื่อนักเรียน!C276&amp;รายชื่อนักเรียน!D276</f>
        <v/>
      </c>
      <c r="D290" s="96">
        <f>รายชื่อนักเรียน!E276</f>
        <v>0</v>
      </c>
      <c r="E290" s="149"/>
      <c r="F290" s="150"/>
      <c r="G290" s="150"/>
      <c r="H290" s="150"/>
      <c r="I290" s="150"/>
      <c r="J290" s="149"/>
      <c r="K290" s="149"/>
      <c r="L290" s="150"/>
      <c r="M290" s="150"/>
      <c r="N290" s="150"/>
      <c r="O290" s="150"/>
      <c r="P290" s="3">
        <f t="shared" si="119"/>
        <v>0</v>
      </c>
      <c r="Q290" s="152"/>
      <c r="R290" s="3">
        <f t="shared" si="125"/>
        <v>0</v>
      </c>
      <c r="S290" s="12" t="str">
        <f t="shared" si="121"/>
        <v xml:space="preserve"> </v>
      </c>
      <c r="T290" s="4">
        <f t="shared" si="114"/>
        <v>39</v>
      </c>
      <c r="U290" s="153"/>
      <c r="V290" s="1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49" t="str">
        <f t="shared" si="126"/>
        <v xml:space="preserve"> </v>
      </c>
      <c r="AR290" s="47" t="str">
        <f t="shared" si="127"/>
        <v xml:space="preserve"> </v>
      </c>
      <c r="AS290" s="6">
        <f t="shared" si="128"/>
        <v>0</v>
      </c>
      <c r="AT290" s="19">
        <f t="shared" si="129"/>
        <v>20</v>
      </c>
      <c r="AU290" s="37" t="e">
        <f t="shared" si="130"/>
        <v>#VALUE!</v>
      </c>
    </row>
    <row r="291" spans="1:47" ht="15" customHeight="1">
      <c r="A291" s="1">
        <v>40</v>
      </c>
      <c r="B291" s="85">
        <f>รายชื่อนักเรียน!B277</f>
        <v>0</v>
      </c>
      <c r="C291" s="95" t="str">
        <f>รายชื่อนักเรียน!C277&amp;รายชื่อนักเรียน!D277</f>
        <v/>
      </c>
      <c r="D291" s="96">
        <f>รายชื่อนักเรียน!E277</f>
        <v>0</v>
      </c>
      <c r="E291" s="149"/>
      <c r="F291" s="150"/>
      <c r="G291" s="150"/>
      <c r="H291" s="150"/>
      <c r="I291" s="150"/>
      <c r="J291" s="149"/>
      <c r="K291" s="149"/>
      <c r="L291" s="150"/>
      <c r="M291" s="150"/>
      <c r="N291" s="150"/>
      <c r="O291" s="150"/>
      <c r="P291" s="3">
        <f t="shared" si="119"/>
        <v>0</v>
      </c>
      <c r="Q291" s="152"/>
      <c r="R291" s="3">
        <f t="shared" si="125"/>
        <v>0</v>
      </c>
      <c r="S291" s="12" t="str">
        <f t="shared" si="121"/>
        <v xml:space="preserve"> </v>
      </c>
      <c r="T291" s="4">
        <f t="shared" si="114"/>
        <v>40</v>
      </c>
      <c r="U291" s="153"/>
      <c r="V291" s="1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49" t="str">
        <f t="shared" si="126"/>
        <v xml:space="preserve"> </v>
      </c>
      <c r="AR291" s="47" t="str">
        <f t="shared" si="127"/>
        <v xml:space="preserve"> </v>
      </c>
      <c r="AS291" s="6">
        <f t="shared" si="128"/>
        <v>0</v>
      </c>
      <c r="AT291" s="19">
        <f t="shared" si="129"/>
        <v>20</v>
      </c>
      <c r="AU291" s="37" t="e">
        <f t="shared" si="130"/>
        <v>#VALUE!</v>
      </c>
    </row>
    <row r="292" spans="1:47" ht="15" customHeight="1">
      <c r="A292" s="1">
        <v>41</v>
      </c>
      <c r="B292" s="85">
        <f>รายชื่อนักเรียน!B278</f>
        <v>0</v>
      </c>
      <c r="C292" s="95" t="str">
        <f>รายชื่อนักเรียน!C278&amp;รายชื่อนักเรียน!D278</f>
        <v/>
      </c>
      <c r="D292" s="96">
        <f>รายชื่อนักเรียน!E278</f>
        <v>0</v>
      </c>
      <c r="E292" s="149"/>
      <c r="F292" s="150"/>
      <c r="G292" s="150"/>
      <c r="H292" s="150"/>
      <c r="I292" s="150"/>
      <c r="J292" s="149"/>
      <c r="K292" s="149"/>
      <c r="L292" s="150"/>
      <c r="M292" s="150"/>
      <c r="N292" s="150"/>
      <c r="O292" s="150"/>
      <c r="P292" s="3">
        <f t="shared" si="119"/>
        <v>0</v>
      </c>
      <c r="Q292" s="152"/>
      <c r="R292" s="3">
        <f t="shared" ref="R292" si="131">SUM(P292:Q292)</f>
        <v>0</v>
      </c>
      <c r="S292" s="12" t="str">
        <f t="shared" si="121"/>
        <v xml:space="preserve"> </v>
      </c>
      <c r="T292" s="4">
        <f t="shared" si="114"/>
        <v>41</v>
      </c>
      <c r="U292" s="153"/>
      <c r="V292" s="1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49" t="str">
        <f t="shared" si="126"/>
        <v xml:space="preserve"> </v>
      </c>
      <c r="AR292" s="47" t="str">
        <f t="shared" si="127"/>
        <v xml:space="preserve"> </v>
      </c>
      <c r="AS292" s="6">
        <f t="shared" si="128"/>
        <v>0</v>
      </c>
      <c r="AT292" s="19">
        <f t="shared" si="129"/>
        <v>20</v>
      </c>
      <c r="AU292" s="37" t="e">
        <f t="shared" si="130"/>
        <v>#VALUE!</v>
      </c>
    </row>
    <row r="293" spans="1:47" ht="15" customHeight="1">
      <c r="A293" s="1">
        <v>42</v>
      </c>
      <c r="B293" s="85">
        <f>รายชื่อนักเรียน!B279</f>
        <v>0</v>
      </c>
      <c r="C293" s="95" t="str">
        <f>รายชื่อนักเรียน!C279&amp;รายชื่อนักเรียน!D279</f>
        <v/>
      </c>
      <c r="D293" s="96">
        <f>รายชื่อนักเรียน!E279</f>
        <v>0</v>
      </c>
      <c r="E293" s="149"/>
      <c r="F293" s="150"/>
      <c r="G293" s="150"/>
      <c r="H293" s="150"/>
      <c r="I293" s="150"/>
      <c r="J293" s="149"/>
      <c r="K293" s="149"/>
      <c r="L293" s="150"/>
      <c r="M293" s="150"/>
      <c r="N293" s="150"/>
      <c r="O293" s="150"/>
      <c r="P293" s="3">
        <f t="shared" si="119"/>
        <v>0</v>
      </c>
      <c r="Q293" s="152"/>
      <c r="R293" s="3">
        <f t="shared" ref="R293:R295" si="132">SUM(P293:Q293)</f>
        <v>0</v>
      </c>
      <c r="S293" s="12" t="str">
        <f t="shared" ref="S293" si="133">IF(Q293="มส","มส",IF(Q293="ร","ร",IF(R293&gt;100,"fail",IF(R293&gt;=80,4,IF(R293&gt;=75,3.5,IF(R293&gt;=70,3,IF(R293&gt;=65,2.5,IF(R293&gt;=60,2,IF(R293&gt;=55,1.5,IF(R293&gt;=50,1,IF(R293&gt;=1,"0"," ")))))))))))</f>
        <v xml:space="preserve"> </v>
      </c>
      <c r="T293" s="4">
        <f t="shared" si="114"/>
        <v>42</v>
      </c>
      <c r="U293" s="153"/>
      <c r="V293" s="1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49" t="str">
        <f t="shared" si="126"/>
        <v xml:space="preserve"> </v>
      </c>
      <c r="AR293" s="47" t="str">
        <f t="shared" si="127"/>
        <v xml:space="preserve"> </v>
      </c>
      <c r="AS293" s="6">
        <f t="shared" si="128"/>
        <v>0</v>
      </c>
      <c r="AT293" s="19">
        <f t="shared" si="129"/>
        <v>20</v>
      </c>
      <c r="AU293" s="37" t="e">
        <f t="shared" si="130"/>
        <v>#VALUE!</v>
      </c>
    </row>
    <row r="294" spans="1:47" ht="15" customHeight="1">
      <c r="A294" s="1">
        <v>43</v>
      </c>
      <c r="B294" s="85">
        <f>รายชื่อนักเรียน!B280</f>
        <v>0</v>
      </c>
      <c r="C294" s="95" t="str">
        <f>รายชื่อนักเรียน!C280&amp;รายชื่อนักเรียน!D280</f>
        <v/>
      </c>
      <c r="D294" s="96">
        <f>รายชื่อนักเรียน!E280</f>
        <v>0</v>
      </c>
      <c r="E294" s="149"/>
      <c r="F294" s="150"/>
      <c r="G294" s="150"/>
      <c r="H294" s="150"/>
      <c r="I294" s="150"/>
      <c r="J294" s="149"/>
      <c r="K294" s="149"/>
      <c r="L294" s="150"/>
      <c r="M294" s="150"/>
      <c r="N294" s="150"/>
      <c r="O294" s="150"/>
      <c r="P294" s="3">
        <f>SUM(E294:O294)</f>
        <v>0</v>
      </c>
      <c r="Q294" s="152"/>
      <c r="R294" s="3">
        <f t="shared" si="132"/>
        <v>0</v>
      </c>
      <c r="S294" s="12" t="str">
        <f>IF(Q294="มส","มส",IF(Q294="ร","ร",IF(R294&gt;100,"fail",IF(R294&gt;=80,4,IF(R294&gt;=75,3.5,IF(R294&gt;=70,3,IF(R294&gt;=65,2.5,IF(R294&gt;=60,2,IF(R294&gt;=55,1.5,IF(R294&gt;=50,1,IF(R294&gt;=1,"0"," ")))))))))))</f>
        <v xml:space="preserve"> </v>
      </c>
      <c r="T294" s="4">
        <f t="shared" si="114"/>
        <v>43</v>
      </c>
      <c r="U294" s="153"/>
      <c r="V294" s="1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49" t="str">
        <f t="shared" si="126"/>
        <v xml:space="preserve"> </v>
      </c>
      <c r="AR294" s="47" t="str">
        <f t="shared" si="127"/>
        <v xml:space="preserve"> </v>
      </c>
      <c r="AS294" s="6">
        <f t="shared" si="128"/>
        <v>0</v>
      </c>
      <c r="AT294" s="19">
        <f t="shared" si="129"/>
        <v>20</v>
      </c>
      <c r="AU294" s="37" t="e">
        <f t="shared" si="130"/>
        <v>#VALUE!</v>
      </c>
    </row>
    <row r="295" spans="1:47" ht="15" customHeight="1">
      <c r="A295" s="1">
        <v>44</v>
      </c>
      <c r="B295" s="85">
        <f>รายชื่อนักเรียน!B281</f>
        <v>0</v>
      </c>
      <c r="C295" s="95" t="str">
        <f>รายชื่อนักเรียน!C281&amp;รายชื่อนักเรียน!D281</f>
        <v/>
      </c>
      <c r="D295" s="96">
        <f>รายชื่อนักเรียน!E281</f>
        <v>0</v>
      </c>
      <c r="E295" s="149"/>
      <c r="F295" s="150"/>
      <c r="G295" s="150"/>
      <c r="H295" s="150"/>
      <c r="I295" s="150"/>
      <c r="J295" s="149"/>
      <c r="K295" s="149"/>
      <c r="L295" s="150"/>
      <c r="M295" s="150"/>
      <c r="N295" s="150"/>
      <c r="O295" s="150"/>
      <c r="P295" s="3">
        <f>SUM(E295:O295)</f>
        <v>0</v>
      </c>
      <c r="Q295" s="152"/>
      <c r="R295" s="3">
        <f t="shared" si="132"/>
        <v>0</v>
      </c>
      <c r="S295" s="12" t="str">
        <f>IF(Q295="มส","มส",IF(Q295="ร","ร",IF(R295&gt;100,"fail",IF(R295&gt;=80,4,IF(R295&gt;=75,3.5,IF(R295&gt;=70,3,IF(R295&gt;=65,2.5,IF(R295&gt;=60,2,IF(R295&gt;=55,1.5,IF(R295&gt;=50,1,IF(R295&gt;=1,"0"," ")))))))))))</f>
        <v xml:space="preserve"> </v>
      </c>
      <c r="T295" s="4">
        <f t="shared" si="114"/>
        <v>44</v>
      </c>
      <c r="U295" s="153"/>
      <c r="V295" s="1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49" t="str">
        <f t="shared" si="126"/>
        <v xml:space="preserve"> </v>
      </c>
      <c r="AR295" s="47" t="str">
        <f t="shared" si="127"/>
        <v xml:space="preserve"> </v>
      </c>
      <c r="AS295" s="6">
        <f t="shared" si="128"/>
        <v>0</v>
      </c>
      <c r="AT295" s="19">
        <f t="shared" si="129"/>
        <v>20</v>
      </c>
      <c r="AU295" s="37" t="e">
        <f t="shared" si="130"/>
        <v>#VALUE!</v>
      </c>
    </row>
    <row r="296" spans="1:47" ht="15" customHeight="1">
      <c r="A296" s="1">
        <v>45</v>
      </c>
      <c r="B296" s="85">
        <f>รายชื่อนักเรียน!B282</f>
        <v>0</v>
      </c>
      <c r="C296" s="103" t="str">
        <f>รายชื่อนักเรียน!C282&amp;รายชื่อนักเรียน!D282</f>
        <v/>
      </c>
      <c r="D296" s="104">
        <f>รายชื่อนักเรียน!E282</f>
        <v>0</v>
      </c>
      <c r="E296" s="149"/>
      <c r="F296" s="150"/>
      <c r="G296" s="150"/>
      <c r="H296" s="150"/>
      <c r="I296" s="150"/>
      <c r="J296" s="149"/>
      <c r="K296" s="149"/>
      <c r="L296" s="150"/>
      <c r="M296" s="150"/>
      <c r="N296" s="150"/>
      <c r="O296" s="150"/>
      <c r="P296" s="3">
        <f>SUM(E296:O296)</f>
        <v>0</v>
      </c>
      <c r="Q296" s="152"/>
      <c r="R296" s="3">
        <f>SUM(P296:Q296)</f>
        <v>0</v>
      </c>
      <c r="S296" s="12" t="str">
        <f>IF(Q296="มส","มส",IF(Q296="ร","ร",IF(R296&gt;100,"fail",IF(R296&gt;=80,4,IF(R296&gt;=75,3.5,IF(R296&gt;=70,3,IF(R296&gt;=65,2.5,IF(R296&gt;=60,2,IF(R296&gt;=55,1.5,IF(R296&gt;=50,1,IF(R296&gt;=1,"0"," ")))))))))))</f>
        <v xml:space="preserve"> </v>
      </c>
      <c r="T296" s="4">
        <f t="shared" si="114"/>
        <v>45</v>
      </c>
      <c r="U296" s="153"/>
      <c r="V296" s="1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49" t="str">
        <f t="shared" si="126"/>
        <v xml:space="preserve"> </v>
      </c>
      <c r="AR296" s="47" t="str">
        <f t="shared" si="127"/>
        <v xml:space="preserve"> </v>
      </c>
      <c r="AS296" s="6">
        <f t="shared" si="128"/>
        <v>0</v>
      </c>
      <c r="AT296" s="19">
        <f t="shared" si="129"/>
        <v>20</v>
      </c>
      <c r="AU296" s="37" t="e">
        <f t="shared" si="130"/>
        <v>#VALUE!</v>
      </c>
    </row>
    <row r="297" spans="1:47" ht="9" customHeight="1">
      <c r="A297" s="251"/>
      <c r="B297" s="252"/>
      <c r="C297" s="253"/>
      <c r="D297" s="253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4"/>
      <c r="R297" s="251"/>
      <c r="S297" s="255"/>
      <c r="T297" s="254"/>
      <c r="U297" s="252"/>
      <c r="V297" s="252"/>
      <c r="W297" s="256"/>
      <c r="X297" s="256"/>
      <c r="Y297" s="256"/>
      <c r="Z297" s="256"/>
      <c r="AA297" s="256"/>
      <c r="AB297" s="256"/>
      <c r="AC297" s="256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7"/>
      <c r="AR297" s="258"/>
      <c r="AS297" s="6"/>
      <c r="AT297" s="19"/>
      <c r="AU297" s="37"/>
    </row>
    <row r="298" spans="1:47" ht="18.600000000000001" customHeight="1">
      <c r="A298" s="368" t="s">
        <v>83</v>
      </c>
      <c r="B298" s="368"/>
      <c r="C298" s="368"/>
      <c r="D298" s="368"/>
      <c r="E298" s="259"/>
      <c r="F298" s="259"/>
      <c r="G298" s="259"/>
      <c r="H298" s="259"/>
      <c r="I298" s="259"/>
      <c r="J298" s="259" t="s">
        <v>45</v>
      </c>
      <c r="K298" s="259"/>
      <c r="L298" s="259"/>
      <c r="M298" s="259"/>
      <c r="N298" s="259"/>
      <c r="O298" s="259"/>
      <c r="P298" s="259"/>
      <c r="Q298" s="260"/>
      <c r="R298" s="259"/>
      <c r="S298" s="255"/>
      <c r="T298" s="259"/>
      <c r="U298" s="259"/>
      <c r="V298" s="259" t="s">
        <v>46</v>
      </c>
      <c r="W298" s="261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2">
        <f t="shared" ref="AQ298" si="134">IF(S298=" "," ",IF(S298&lt;&gt;" ",AT298,))</f>
        <v>0</v>
      </c>
      <c r="AR298" s="258"/>
      <c r="AS298" s="6">
        <f t="shared" ref="AS298" si="135">SUM(W298:AP298)</f>
        <v>0</v>
      </c>
      <c r="AT298" s="19"/>
      <c r="AU298" s="37">
        <f t="shared" ref="AU298" si="136">AQ298*100/$AQ$6</f>
        <v>0</v>
      </c>
    </row>
    <row r="299" spans="1:47" ht="15" customHeight="1">
      <c r="A299" s="263" t="str">
        <f>"      ( "&amp;ปกหน้า!K104&amp;" )"</f>
        <v xml:space="preserve">      ( 4 )</v>
      </c>
      <c r="B299" s="263" t="str">
        <f>B54</f>
        <v xml:space="preserve"> (  )</v>
      </c>
      <c r="C299" s="263"/>
      <c r="D299" s="263"/>
      <c r="E299" s="259"/>
      <c r="F299" s="259"/>
      <c r="G299" s="259"/>
      <c r="H299" s="259"/>
      <c r="I299" s="259"/>
      <c r="J299" s="259" t="s">
        <v>42</v>
      </c>
      <c r="K299" s="259"/>
      <c r="L299" s="259"/>
      <c r="M299" s="259"/>
      <c r="N299" s="259"/>
      <c r="O299" s="259"/>
      <c r="P299" s="259"/>
      <c r="Q299" s="260"/>
      <c r="R299" s="259"/>
      <c r="S299" s="255"/>
      <c r="T299" s="259"/>
      <c r="U299" s="259"/>
      <c r="V299" s="259" t="s">
        <v>175</v>
      </c>
      <c r="W299" s="261"/>
      <c r="X299" s="261"/>
      <c r="Y299" s="261"/>
      <c r="Z299" s="261"/>
      <c r="AA299" s="261"/>
      <c r="AB299" s="261"/>
      <c r="AC299" s="261"/>
      <c r="AD299" s="261"/>
      <c r="AE299" s="261"/>
      <c r="AF299" s="253"/>
      <c r="AG299" s="57" t="s">
        <v>47</v>
      </c>
      <c r="AH299" s="57" t="s">
        <v>43</v>
      </c>
      <c r="AI299" s="55"/>
      <c r="AJ299" s="57" t="s">
        <v>47</v>
      </c>
      <c r="AK299" s="57" t="s">
        <v>44</v>
      </c>
      <c r="AL299" s="55"/>
      <c r="AM299" s="259"/>
      <c r="AN299" s="253"/>
      <c r="AO299" s="253"/>
      <c r="AP299" s="259"/>
      <c r="AQ299" s="253"/>
      <c r="AR299" s="253"/>
      <c r="AS299" s="6"/>
      <c r="AT299" s="19"/>
      <c r="AU299" s="37"/>
    </row>
    <row r="300" spans="1:47" ht="15" customHeight="1">
      <c r="A300" s="259" t="s">
        <v>41</v>
      </c>
      <c r="B300" s="259"/>
      <c r="C300" s="259"/>
      <c r="D300" s="259"/>
      <c r="E300" s="259"/>
      <c r="F300" s="259"/>
      <c r="G300" s="259"/>
      <c r="H300" s="259"/>
      <c r="I300" s="259"/>
      <c r="J300" s="259" t="s">
        <v>41</v>
      </c>
      <c r="K300" s="259"/>
      <c r="L300" s="259"/>
      <c r="M300" s="259"/>
      <c r="N300" s="259"/>
      <c r="O300" s="259"/>
      <c r="P300" s="259"/>
      <c r="Q300" s="260"/>
      <c r="R300" s="259"/>
      <c r="S300" s="255"/>
      <c r="T300" s="259"/>
      <c r="U300" s="259"/>
      <c r="V300" s="259" t="s">
        <v>41</v>
      </c>
      <c r="W300" s="261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2">
        <f t="shared" ref="AQ300" si="137">IF(S300=" "," ",IF(S300&lt;&gt;" ",AT300,))</f>
        <v>0</v>
      </c>
      <c r="AR300" s="258"/>
      <c r="AS300" s="6">
        <f t="shared" ref="AS300" si="138">SUM(W300:AP300)</f>
        <v>0</v>
      </c>
      <c r="AT300" s="19"/>
      <c r="AU300" s="37">
        <f t="shared" ref="AU300" si="139">AQ300*100/$AQ$6</f>
        <v>0</v>
      </c>
    </row>
  </sheetData>
  <sheetProtection algorithmName="SHA-512" hashValue="z7PdzxBtO03XtnnwYLfVxnM1j/Tgq0CIYV3dvxONOY5rVGKFb4p89VOrw6iWHX/OUZmjd9LNhnQ5UQpS3wOTFA==" saltValue="wcucqapfetEIW6XrAXhjoQ==" spinCount="100000" sheet="1" objects="1" scenarios="1"/>
  <protectedRanges>
    <protectedRange sqref="A1:D1 P1:AR1 M1:N1 Q1:Q52 Q252:Q297 M2:O41 E1:L41 E42:O52 U7:V52 U56:V101 E56:O101 Q56:Q101 E105:O150 Q105:Q150 U105:V150 E154:O199 U154:V199 E203:O248 E252:O297 U252:V297 Q154:Q199 U203:V248 Q203:Q248" name="ช่วง1"/>
    <protectedRange sqref="T55:AP55 A53:R55 T53:AP53 T104:AP104 A102:R104 T102:AP102 T153:AP153 A151:R153 T151:AP151 T202:AP202 A200:R202 T200:AP200 T251:AP251 A249:R251 T249:AP249 T300:AP300 T299:AE299 A298:R300 T298:AP298 T250:AE250 T201:AE201 T152:AE152 T103:AE103 T54:AE54" name="ช่วง1_3"/>
    <protectedRange sqref="AQ54:AR54 AN54:AO54 AQ103:AR103 AN103:AO103 AQ152:AR152 AN152:AO152 AQ201:AR201 AN201:AO201 AF201 AQ250:AR250 AN250:AO250 AF250 AQ299:AR299 AN299:AO299 AF299" name="ช่วง1_4"/>
    <protectedRange sqref="AF54" name="ช่วง1_4_1"/>
    <protectedRange sqref="AL201 AI201 AL250 AI250 AL299 AI299 AL152 AI152 AL103 AI103 AL54 AI54" name="ช่วง1_3_2"/>
    <protectedRange sqref="AJ201:AK201 AG201:AH201 AJ250:AK250 AG250:AH250 AJ299:AK299 AG299:AH299 AJ152:AK152 AF152:AH152 AJ103:AK103 AF103:AH103 AJ54:AK54 AG54:AH54" name="ช่วง1_4_2"/>
  </protectedRanges>
  <mergeCells count="30">
    <mergeCell ref="A298:D298"/>
    <mergeCell ref="A249:D249"/>
    <mergeCell ref="A200:D200"/>
    <mergeCell ref="A151:D151"/>
    <mergeCell ref="A102:D102"/>
    <mergeCell ref="J1:K1"/>
    <mergeCell ref="M1:O1"/>
    <mergeCell ref="A1:I1"/>
    <mergeCell ref="A53:D53"/>
    <mergeCell ref="A2:A6"/>
    <mergeCell ref="B2:B6"/>
    <mergeCell ref="C2:D6"/>
    <mergeCell ref="E3:I3"/>
    <mergeCell ref="AR2:AR4"/>
    <mergeCell ref="T2:T6"/>
    <mergeCell ref="V2:V6"/>
    <mergeCell ref="U2:U6"/>
    <mergeCell ref="AR5:AR6"/>
    <mergeCell ref="W2:AP3"/>
    <mergeCell ref="W4:AP5"/>
    <mergeCell ref="AQ2:AQ5"/>
    <mergeCell ref="Q2:Q5"/>
    <mergeCell ref="R2:R5"/>
    <mergeCell ref="S2:S6"/>
    <mergeCell ref="J3:J5"/>
    <mergeCell ref="P3:P5"/>
    <mergeCell ref="E2:P2"/>
    <mergeCell ref="K3:O3"/>
    <mergeCell ref="E4:I4"/>
    <mergeCell ref="K4:O4"/>
  </mergeCells>
  <phoneticPr fontId="10" type="noConversion"/>
  <conditionalFormatting sqref="S1:S1048576">
    <cfRule type="cellIs" dxfId="5" priority="1" operator="equal">
      <formula>"ร"</formula>
    </cfRule>
    <cfRule type="cellIs" dxfId="4" priority="3" operator="equal">
      <formula>"มส"</formula>
    </cfRule>
    <cfRule type="containsText" dxfId="3" priority="4" operator="containsText" text="0">
      <formula>NOT(ISERROR(SEARCH("0",S1)))</formula>
    </cfRule>
  </conditionalFormatting>
  <dataValidations count="1">
    <dataValidation type="list" allowBlank="1" showInputMessage="1" showErrorMessage="1" sqref="W248:AP248 W52:AP52 W101:AP101 W150:AP150 W199:AP199 W297:AP297" xr:uid="{C84C77DF-51EC-4C5E-B0B8-A044641875E5}">
      <formula1>#REF!</formula1>
    </dataValidation>
  </dataValidations>
  <pageMargins left="0.39370078740157483" right="7.874015748031496E-2" top="0.31496062992125984" bottom="0.11811023622047245" header="0.31496062992125984" footer="0.31496062992125984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20B34E-9368-4DB1-B1D2-37849FB34A4B}">
          <x14:formula1>
            <xm:f>'data help'!$C$18:$C$25</xm:f>
          </x14:formula1>
          <xm:sqref>W7:AP51 W56:AP100 W154:AP198 W105:AP149 W203:AP247 W252:AP296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C2755-90E6-49FB-A5F2-5A3B3C05A1EC}">
  <sheetPr>
    <tabColor rgb="FF0070C0"/>
  </sheetPr>
  <dimension ref="A1:Q297"/>
  <sheetViews>
    <sheetView showZeros="0" view="pageBreakPreview" zoomScale="110" zoomScaleNormal="90" zoomScaleSheetLayoutView="110" zoomScalePageLayoutView="10" workbookViewId="0">
      <pane ySplit="3" topLeftCell="A4" activePane="bottomLeft" state="frozen"/>
      <selection pane="bottomLeft" activeCell="C188" sqref="C188"/>
    </sheetView>
  </sheetViews>
  <sheetFormatPr defaultColWidth="9.296875" defaultRowHeight="24"/>
  <cols>
    <col min="1" max="1" width="5.59765625" style="10" customWidth="1"/>
    <col min="2" max="2" width="12.296875" style="16" customWidth="1"/>
    <col min="3" max="3" width="15.09765625" style="16" customWidth="1"/>
    <col min="4" max="4" width="13.59765625" style="16" customWidth="1"/>
    <col min="5" max="9" width="5.69921875" style="10" customWidth="1"/>
    <col min="10" max="10" width="7.8984375" style="10" bestFit="1" customWidth="1"/>
    <col min="11" max="11" width="4" style="10" customWidth="1"/>
    <col min="12" max="12" width="11.59765625" style="114" bestFit="1" customWidth="1"/>
    <col min="13" max="13" width="8.3984375" style="112" bestFit="1" customWidth="1"/>
    <col min="14" max="14" width="6.3984375" style="112" bestFit="1" customWidth="1"/>
    <col min="15" max="15" width="8.3984375" style="112" bestFit="1" customWidth="1"/>
    <col min="16" max="16" width="10.3984375" style="112" bestFit="1" customWidth="1"/>
    <col min="17" max="17" width="6.3984375" style="44" bestFit="1" customWidth="1"/>
    <col min="18" max="16384" width="9.296875" style="16"/>
  </cols>
  <sheetData>
    <row r="1" spans="1:17" ht="19.95" customHeight="1">
      <c r="A1" s="367" t="s">
        <v>179</v>
      </c>
      <c r="B1" s="367"/>
      <c r="C1" s="367"/>
      <c r="D1" s="367"/>
      <c r="E1" s="367"/>
      <c r="F1" s="367"/>
      <c r="G1" s="367"/>
      <c r="H1" s="367"/>
      <c r="I1" s="367"/>
      <c r="J1" s="15"/>
      <c r="K1" s="15"/>
    </row>
    <row r="2" spans="1:17">
      <c r="A2" s="329" t="s">
        <v>29</v>
      </c>
      <c r="B2" s="329" t="s">
        <v>30</v>
      </c>
      <c r="C2" s="369" t="s">
        <v>31</v>
      </c>
      <c r="D2" s="370"/>
      <c r="E2" s="342" t="s">
        <v>178</v>
      </c>
      <c r="F2" s="343"/>
      <c r="G2" s="343"/>
      <c r="H2" s="343"/>
      <c r="I2" s="343"/>
      <c r="J2" s="376" t="s">
        <v>132</v>
      </c>
      <c r="K2" s="108"/>
    </row>
    <row r="3" spans="1:17">
      <c r="A3" s="331"/>
      <c r="B3" s="331"/>
      <c r="C3" s="373"/>
      <c r="D3" s="374"/>
      <c r="E3" s="250">
        <v>1</v>
      </c>
      <c r="F3" s="250">
        <v>2</v>
      </c>
      <c r="G3" s="250">
        <v>3</v>
      </c>
      <c r="H3" s="250">
        <v>4</v>
      </c>
      <c r="I3" s="250">
        <v>5</v>
      </c>
      <c r="J3" s="376"/>
      <c r="K3" s="108"/>
    </row>
    <row r="4" spans="1:17" ht="15" customHeight="1">
      <c r="A4" s="1">
        <v>1</v>
      </c>
      <c r="B4" s="86">
        <f>รายชื่อนักเรียน!B3</f>
        <v>0</v>
      </c>
      <c r="C4" s="87" t="str">
        <f>รายชื่อนักเรียน!C3&amp;รายชื่อนักเรียน!D3</f>
        <v/>
      </c>
      <c r="D4" s="88">
        <f>รายชื่อนักเรียน!E3</f>
        <v>0</v>
      </c>
      <c r="E4" s="149"/>
      <c r="F4" s="149"/>
      <c r="G4" s="150"/>
      <c r="H4" s="150"/>
      <c r="I4" s="150"/>
      <c r="J4" s="154"/>
      <c r="K4" s="61"/>
      <c r="L4" s="234" t="s">
        <v>88</v>
      </c>
    </row>
    <row r="5" spans="1:17" ht="15" customHeight="1">
      <c r="A5" s="1">
        <v>2</v>
      </c>
      <c r="B5" s="86">
        <f>รายชื่อนักเรียน!B4</f>
        <v>0</v>
      </c>
      <c r="C5" s="87" t="str">
        <f>รายชื่อนักเรียน!C4&amp;รายชื่อนักเรียน!D4</f>
        <v/>
      </c>
      <c r="D5" s="88">
        <f>รายชื่อนักเรียน!E4</f>
        <v>0</v>
      </c>
      <c r="E5" s="149"/>
      <c r="F5" s="149"/>
      <c r="G5" s="150"/>
      <c r="H5" s="150"/>
      <c r="I5" s="150"/>
      <c r="J5" s="154"/>
      <c r="K5" s="61"/>
      <c r="L5" s="74" t="s">
        <v>138</v>
      </c>
      <c r="M5" s="74" t="s">
        <v>139</v>
      </c>
      <c r="N5" s="74" t="s">
        <v>140</v>
      </c>
      <c r="O5" s="107" t="s">
        <v>141</v>
      </c>
      <c r="P5" s="74" t="s">
        <v>142</v>
      </c>
      <c r="Q5" s="74" t="s">
        <v>38</v>
      </c>
    </row>
    <row r="6" spans="1:17" ht="15" customHeight="1">
      <c r="A6" s="1">
        <v>3</v>
      </c>
      <c r="B6" s="86">
        <f>รายชื่อนักเรียน!B5</f>
        <v>0</v>
      </c>
      <c r="C6" s="87" t="str">
        <f>รายชื่อนักเรียน!C5&amp;รายชื่อนักเรียน!D5</f>
        <v/>
      </c>
      <c r="D6" s="88">
        <f>รายชื่อนักเรียน!E5</f>
        <v>0</v>
      </c>
      <c r="E6" s="149"/>
      <c r="F6" s="149"/>
      <c r="G6" s="150"/>
      <c r="H6" s="150"/>
      <c r="I6" s="150"/>
      <c r="J6" s="154"/>
      <c r="K6" s="61"/>
      <c r="L6" s="74">
        <v>1</v>
      </c>
      <c r="M6" s="231">
        <f>COUNTIF(E4:E48,4)</f>
        <v>0</v>
      </c>
      <c r="N6" s="74">
        <f>COUNTIF(E4:E48,3)</f>
        <v>0</v>
      </c>
      <c r="O6" s="74">
        <f>COUNTIF(E4:E48,2)</f>
        <v>0</v>
      </c>
      <c r="P6" s="74">
        <f>COUNTIF(E4:E48,1)</f>
        <v>0</v>
      </c>
      <c r="Q6" s="74">
        <f>SUM(M6:P6)</f>
        <v>0</v>
      </c>
    </row>
    <row r="7" spans="1:17" ht="15" customHeight="1">
      <c r="A7" s="1">
        <v>4</v>
      </c>
      <c r="B7" s="86">
        <f>รายชื่อนักเรียน!B6</f>
        <v>0</v>
      </c>
      <c r="C7" s="87" t="str">
        <f>รายชื่อนักเรียน!C6&amp;รายชื่อนักเรียน!D6</f>
        <v/>
      </c>
      <c r="D7" s="88">
        <f>รายชื่อนักเรียน!E6</f>
        <v>0</v>
      </c>
      <c r="E7" s="149"/>
      <c r="F7" s="149"/>
      <c r="G7" s="150"/>
      <c r="H7" s="150"/>
      <c r="I7" s="150"/>
      <c r="J7" s="154"/>
      <c r="K7" s="61"/>
      <c r="L7" s="74">
        <v>2</v>
      </c>
      <c r="M7" s="231">
        <f>COUNTIF(F4:F48,4)</f>
        <v>0</v>
      </c>
      <c r="N7" s="74">
        <f>COUNTIF(F4:F48,3)</f>
        <v>0</v>
      </c>
      <c r="O7" s="74">
        <f>COUNTIF(F4:F48,2)</f>
        <v>0</v>
      </c>
      <c r="P7" s="74">
        <f>COUNTIF(F4:F48,1)</f>
        <v>0</v>
      </c>
      <c r="Q7" s="74">
        <f t="shared" ref="Q7:Q10" si="0">SUM(M7:P7)</f>
        <v>0</v>
      </c>
    </row>
    <row r="8" spans="1:17" ht="15" customHeight="1">
      <c r="A8" s="1">
        <v>5</v>
      </c>
      <c r="B8" s="86">
        <f>รายชื่อนักเรียน!B7</f>
        <v>0</v>
      </c>
      <c r="C8" s="87" t="str">
        <f>รายชื่อนักเรียน!C7&amp;รายชื่อนักเรียน!D7</f>
        <v/>
      </c>
      <c r="D8" s="88">
        <f>รายชื่อนักเรียน!E7</f>
        <v>0</v>
      </c>
      <c r="E8" s="149"/>
      <c r="F8" s="149"/>
      <c r="G8" s="150"/>
      <c r="H8" s="150"/>
      <c r="I8" s="150"/>
      <c r="J8" s="154"/>
      <c r="K8" s="61"/>
      <c r="L8" s="74">
        <v>3</v>
      </c>
      <c r="M8" s="231">
        <f>COUNTIF(G4:G48,4)</f>
        <v>0</v>
      </c>
      <c r="N8" s="74">
        <f>COUNTIF(G4:G48,3)</f>
        <v>0</v>
      </c>
      <c r="O8" s="74">
        <f>COUNTIF(G4:G48,2)</f>
        <v>0</v>
      </c>
      <c r="P8" s="74">
        <f>COUNTIF(G4:G48,1)</f>
        <v>0</v>
      </c>
      <c r="Q8" s="74">
        <f t="shared" si="0"/>
        <v>0</v>
      </c>
    </row>
    <row r="9" spans="1:17" ht="15" customHeight="1">
      <c r="A9" s="1">
        <v>6</v>
      </c>
      <c r="B9" s="86">
        <f>รายชื่อนักเรียน!B8</f>
        <v>0</v>
      </c>
      <c r="C9" s="87" t="str">
        <f>รายชื่อนักเรียน!C8&amp;รายชื่อนักเรียน!D8</f>
        <v/>
      </c>
      <c r="D9" s="88">
        <f>รายชื่อนักเรียน!E8</f>
        <v>0</v>
      </c>
      <c r="E9" s="149"/>
      <c r="F9" s="149"/>
      <c r="G9" s="150"/>
      <c r="H9" s="150"/>
      <c r="I9" s="150"/>
      <c r="J9" s="154"/>
      <c r="K9" s="61"/>
      <c r="L9" s="231">
        <v>4</v>
      </c>
      <c r="M9" s="231">
        <f>COUNTIF(H4:H48,4)</f>
        <v>0</v>
      </c>
      <c r="N9" s="231">
        <f>COUNTIF(H4:H48,3)</f>
        <v>0</v>
      </c>
      <c r="O9" s="74">
        <f>COUNTIF(H4:H48,2)</f>
        <v>0</v>
      </c>
      <c r="P9" s="74">
        <f>COUNTIF(H4:H48,1)</f>
        <v>0</v>
      </c>
      <c r="Q9" s="74">
        <f t="shared" si="0"/>
        <v>0</v>
      </c>
    </row>
    <row r="10" spans="1:17" ht="15" customHeight="1">
      <c r="A10" s="1">
        <v>7</v>
      </c>
      <c r="B10" s="86">
        <f>รายชื่อนักเรียน!B9</f>
        <v>0</v>
      </c>
      <c r="C10" s="87" t="str">
        <f>รายชื่อนักเรียน!C9&amp;รายชื่อนักเรียน!D9</f>
        <v/>
      </c>
      <c r="D10" s="88">
        <f>รายชื่อนักเรียน!E9</f>
        <v>0</v>
      </c>
      <c r="E10" s="149"/>
      <c r="F10" s="149"/>
      <c r="G10" s="150"/>
      <c r="H10" s="150"/>
      <c r="I10" s="150"/>
      <c r="J10" s="154"/>
      <c r="K10" s="61"/>
      <c r="L10" s="231">
        <v>5</v>
      </c>
      <c r="M10" s="231">
        <f>COUNTIF(I4:I48,4)</f>
        <v>0</v>
      </c>
      <c r="N10" s="74">
        <f>COUNTIF(I4:I48,3)</f>
        <v>0</v>
      </c>
      <c r="O10" s="74">
        <f>COUNTIF(I4:I48,2)</f>
        <v>0</v>
      </c>
      <c r="P10" s="74">
        <f>COUNTIF(I4:I48,1)</f>
        <v>0</v>
      </c>
      <c r="Q10" s="74">
        <f t="shared" si="0"/>
        <v>0</v>
      </c>
    </row>
    <row r="11" spans="1:17" ht="15" customHeight="1">
      <c r="A11" s="1">
        <v>8</v>
      </c>
      <c r="B11" s="86">
        <f>รายชื่อนักเรียน!B10</f>
        <v>0</v>
      </c>
      <c r="C11" s="87" t="str">
        <f>รายชื่อนักเรียน!C10&amp;รายชื่อนักเรียน!D10</f>
        <v/>
      </c>
      <c r="D11" s="88">
        <f>รายชื่อนักเรียน!E10</f>
        <v>0</v>
      </c>
      <c r="E11" s="149"/>
      <c r="F11" s="149"/>
      <c r="G11" s="150"/>
      <c r="H11" s="150"/>
      <c r="I11" s="150"/>
      <c r="J11" s="154"/>
      <c r="K11" s="61"/>
      <c r="L11" s="231" t="s">
        <v>195</v>
      </c>
      <c r="M11" s="231">
        <f>SUM(M6:M10)</f>
        <v>0</v>
      </c>
      <c r="N11" s="231">
        <f t="shared" ref="N11:P11" si="1">SUM(N6:N10)</f>
        <v>0</v>
      </c>
      <c r="O11" s="231">
        <f t="shared" si="1"/>
        <v>0</v>
      </c>
      <c r="P11" s="231">
        <f t="shared" si="1"/>
        <v>0</v>
      </c>
      <c r="Q11" s="231">
        <f>SUM(Q6:Q10)</f>
        <v>0</v>
      </c>
    </row>
    <row r="12" spans="1:17" ht="15" customHeight="1">
      <c r="A12" s="1">
        <v>9</v>
      </c>
      <c r="B12" s="86">
        <f>รายชื่อนักเรียน!B11</f>
        <v>0</v>
      </c>
      <c r="C12" s="87" t="str">
        <f>รายชื่อนักเรียน!C11&amp;รายชื่อนักเรียน!D11</f>
        <v/>
      </c>
      <c r="D12" s="88">
        <f>รายชื่อนักเรียน!E11</f>
        <v>0</v>
      </c>
      <c r="E12" s="149"/>
      <c r="F12" s="149"/>
      <c r="G12" s="150"/>
      <c r="H12" s="150"/>
      <c r="I12" s="150"/>
      <c r="J12" s="154"/>
      <c r="K12" s="61"/>
      <c r="L12" s="232"/>
      <c r="M12" s="232"/>
    </row>
    <row r="13" spans="1:17" ht="15" customHeight="1">
      <c r="A13" s="1">
        <v>10</v>
      </c>
      <c r="B13" s="86">
        <f>รายชื่อนักเรียน!B12</f>
        <v>0</v>
      </c>
      <c r="C13" s="87" t="str">
        <f>รายชื่อนักเรียน!C12&amp;รายชื่อนักเรียน!D12</f>
        <v/>
      </c>
      <c r="D13" s="88">
        <f>รายชื่อนักเรียน!E12</f>
        <v>0</v>
      </c>
      <c r="E13" s="149"/>
      <c r="F13" s="149"/>
      <c r="G13" s="150"/>
      <c r="H13" s="150"/>
      <c r="I13" s="150"/>
      <c r="J13" s="154"/>
      <c r="K13" s="61"/>
      <c r="L13" s="232"/>
      <c r="M13" s="232"/>
    </row>
    <row r="14" spans="1:17" ht="15" customHeight="1">
      <c r="A14" s="1">
        <v>11</v>
      </c>
      <c r="B14" s="86">
        <f>รายชื่อนักเรียน!B13</f>
        <v>0</v>
      </c>
      <c r="C14" s="87" t="str">
        <f>รายชื่อนักเรียน!C13&amp;รายชื่อนักเรียน!D13</f>
        <v/>
      </c>
      <c r="D14" s="88">
        <f>รายชื่อนักเรียน!E13</f>
        <v>0</v>
      </c>
      <c r="E14" s="149"/>
      <c r="F14" s="149"/>
      <c r="G14" s="150"/>
      <c r="H14" s="150"/>
      <c r="I14" s="150"/>
      <c r="J14" s="154"/>
      <c r="K14" s="61"/>
      <c r="L14" s="232"/>
      <c r="M14" s="232"/>
    </row>
    <row r="15" spans="1:17" ht="15" customHeight="1">
      <c r="A15" s="1">
        <v>12</v>
      </c>
      <c r="B15" s="86">
        <f>รายชื่อนักเรียน!B14</f>
        <v>0</v>
      </c>
      <c r="C15" s="87" t="str">
        <f>รายชื่อนักเรียน!C14&amp;รายชื่อนักเรียน!D14</f>
        <v/>
      </c>
      <c r="D15" s="88">
        <f>รายชื่อนักเรียน!E14</f>
        <v>0</v>
      </c>
      <c r="E15" s="149"/>
      <c r="F15" s="149"/>
      <c r="G15" s="150"/>
      <c r="H15" s="150"/>
      <c r="I15" s="150"/>
      <c r="J15" s="154"/>
      <c r="K15" s="61"/>
      <c r="L15" s="112"/>
    </row>
    <row r="16" spans="1:17" ht="15" customHeight="1">
      <c r="A16" s="1">
        <v>13</v>
      </c>
      <c r="B16" s="86">
        <f>รายชื่อนักเรียน!B15</f>
        <v>0</v>
      </c>
      <c r="C16" s="87" t="str">
        <f>รายชื่อนักเรียน!C15&amp;รายชื่อนักเรียน!D15</f>
        <v/>
      </c>
      <c r="D16" s="88">
        <f>รายชื่อนักเรียน!E15</f>
        <v>0</v>
      </c>
      <c r="E16" s="149"/>
      <c r="F16" s="149"/>
      <c r="G16" s="150"/>
      <c r="H16" s="150"/>
      <c r="I16" s="150"/>
      <c r="J16" s="154"/>
      <c r="K16" s="61"/>
      <c r="L16" s="112"/>
    </row>
    <row r="17" spans="1:14" ht="15" customHeight="1">
      <c r="A17" s="1">
        <v>14</v>
      </c>
      <c r="B17" s="86">
        <f>รายชื่อนักเรียน!B16</f>
        <v>0</v>
      </c>
      <c r="C17" s="87" t="str">
        <f>รายชื่อนักเรียน!C16&amp;รายชื่อนักเรียน!D16</f>
        <v/>
      </c>
      <c r="D17" s="88">
        <f>รายชื่อนักเรียน!E16</f>
        <v>0</v>
      </c>
      <c r="E17" s="149"/>
      <c r="F17" s="149"/>
      <c r="G17" s="150"/>
      <c r="H17" s="150"/>
      <c r="I17" s="150"/>
      <c r="J17" s="154"/>
      <c r="K17" s="61"/>
      <c r="L17" s="218"/>
      <c r="M17" s="218"/>
    </row>
    <row r="18" spans="1:14" ht="15" customHeight="1">
      <c r="A18" s="1">
        <v>15</v>
      </c>
      <c r="B18" s="86">
        <f>รายชื่อนักเรียน!B17</f>
        <v>0</v>
      </c>
      <c r="C18" s="87" t="str">
        <f>รายชื่อนักเรียน!C17&amp;รายชื่อนักเรียน!D17</f>
        <v/>
      </c>
      <c r="D18" s="88">
        <f>รายชื่อนักเรียน!E17</f>
        <v>0</v>
      </c>
      <c r="E18" s="149"/>
      <c r="F18" s="149"/>
      <c r="G18" s="150"/>
      <c r="H18" s="150"/>
      <c r="I18" s="150"/>
      <c r="J18" s="154"/>
      <c r="K18" s="61"/>
      <c r="L18" s="233"/>
      <c r="M18" s="218"/>
      <c r="N18" s="218"/>
    </row>
    <row r="19" spans="1:14" ht="15" customHeight="1">
      <c r="A19" s="1">
        <v>16</v>
      </c>
      <c r="B19" s="86">
        <f>รายชื่อนักเรียน!B18</f>
        <v>0</v>
      </c>
      <c r="C19" s="87" t="str">
        <f>รายชื่อนักเรียน!C18&amp;รายชื่อนักเรียน!D18</f>
        <v/>
      </c>
      <c r="D19" s="88">
        <f>รายชื่อนักเรียน!E18</f>
        <v>0</v>
      </c>
      <c r="E19" s="149"/>
      <c r="F19" s="149"/>
      <c r="G19" s="150"/>
      <c r="H19" s="150"/>
      <c r="I19" s="150"/>
      <c r="J19" s="154"/>
      <c r="K19" s="61"/>
      <c r="L19" s="233"/>
      <c r="M19" s="218"/>
    </row>
    <row r="20" spans="1:14" ht="15" customHeight="1">
      <c r="A20" s="1">
        <v>17</v>
      </c>
      <c r="B20" s="86">
        <f>รายชื่อนักเรียน!B19</f>
        <v>0</v>
      </c>
      <c r="C20" s="87" t="str">
        <f>รายชื่อนักเรียน!C19&amp;รายชื่อนักเรียน!D19</f>
        <v/>
      </c>
      <c r="D20" s="88">
        <f>รายชื่อนักเรียน!E19</f>
        <v>0</v>
      </c>
      <c r="E20" s="149"/>
      <c r="F20" s="149"/>
      <c r="G20" s="150"/>
      <c r="H20" s="150"/>
      <c r="I20" s="150"/>
      <c r="J20" s="154"/>
      <c r="K20" s="61"/>
      <c r="L20" s="233"/>
      <c r="M20" s="218"/>
    </row>
    <row r="21" spans="1:14" ht="15" customHeight="1">
      <c r="A21" s="1">
        <v>18</v>
      </c>
      <c r="B21" s="86">
        <f>รายชื่อนักเรียน!B20</f>
        <v>0</v>
      </c>
      <c r="C21" s="87" t="str">
        <f>รายชื่อนักเรียน!C20&amp;รายชื่อนักเรียน!D20</f>
        <v/>
      </c>
      <c r="D21" s="88">
        <f>รายชื่อนักเรียน!E20</f>
        <v>0</v>
      </c>
      <c r="E21" s="149"/>
      <c r="F21" s="149"/>
      <c r="G21" s="150"/>
      <c r="H21" s="150"/>
      <c r="I21" s="150"/>
      <c r="J21" s="154"/>
      <c r="K21" s="61"/>
      <c r="L21" s="233"/>
      <c r="M21" s="218"/>
    </row>
    <row r="22" spans="1:14" ht="15" customHeight="1">
      <c r="A22" s="1">
        <v>19</v>
      </c>
      <c r="B22" s="86">
        <f>รายชื่อนักเรียน!B21</f>
        <v>0</v>
      </c>
      <c r="C22" s="87" t="str">
        <f>รายชื่อนักเรียน!C21&amp;รายชื่อนักเรียน!D21</f>
        <v/>
      </c>
      <c r="D22" s="88">
        <f>รายชื่อนักเรียน!E21</f>
        <v>0</v>
      </c>
      <c r="E22" s="149"/>
      <c r="F22" s="149"/>
      <c r="G22" s="150"/>
      <c r="H22" s="150"/>
      <c r="I22" s="150"/>
      <c r="J22" s="154"/>
      <c r="K22" s="61"/>
      <c r="L22" s="218"/>
      <c r="M22" s="218"/>
    </row>
    <row r="23" spans="1:14" ht="15" customHeight="1">
      <c r="A23" s="1">
        <v>20</v>
      </c>
      <c r="B23" s="86">
        <f>รายชื่อนักเรียน!B22</f>
        <v>0</v>
      </c>
      <c r="C23" s="87" t="str">
        <f>รายชื่อนักเรียน!C22&amp;รายชื่อนักเรียน!D22</f>
        <v/>
      </c>
      <c r="D23" s="88">
        <f>รายชื่อนักเรียน!E22</f>
        <v>0</v>
      </c>
      <c r="E23" s="149"/>
      <c r="F23" s="149"/>
      <c r="G23" s="150"/>
      <c r="H23" s="150"/>
      <c r="I23" s="150"/>
      <c r="J23" s="154"/>
      <c r="K23" s="61"/>
      <c r="L23" s="233"/>
      <c r="M23" s="218"/>
      <c r="N23" s="218"/>
    </row>
    <row r="24" spans="1:14" ht="15" customHeight="1">
      <c r="A24" s="1">
        <v>21</v>
      </c>
      <c r="B24" s="86">
        <f>รายชื่อนักเรียน!B23</f>
        <v>0</v>
      </c>
      <c r="C24" s="87" t="str">
        <f>รายชื่อนักเรียน!C23&amp;รายชื่อนักเรียน!D23</f>
        <v/>
      </c>
      <c r="D24" s="88">
        <f>รายชื่อนักเรียน!E23</f>
        <v>0</v>
      </c>
      <c r="E24" s="149"/>
      <c r="F24" s="149"/>
      <c r="G24" s="150"/>
      <c r="H24" s="150"/>
      <c r="I24" s="150"/>
      <c r="J24" s="154"/>
      <c r="K24" s="61"/>
      <c r="L24" s="233"/>
      <c r="M24" s="218"/>
    </row>
    <row r="25" spans="1:14" ht="15" customHeight="1">
      <c r="A25" s="1">
        <v>22</v>
      </c>
      <c r="B25" s="86">
        <f>รายชื่อนักเรียน!B24</f>
        <v>0</v>
      </c>
      <c r="C25" s="87" t="str">
        <f>รายชื่อนักเรียน!C24&amp;รายชื่อนักเรียน!D24</f>
        <v/>
      </c>
      <c r="D25" s="88">
        <f>รายชื่อนักเรียน!E24</f>
        <v>0</v>
      </c>
      <c r="E25" s="149"/>
      <c r="F25" s="149"/>
      <c r="G25" s="150"/>
      <c r="H25" s="150"/>
      <c r="I25" s="150"/>
      <c r="J25" s="154"/>
      <c r="K25" s="61"/>
      <c r="L25" s="233"/>
      <c r="M25" s="218"/>
    </row>
    <row r="26" spans="1:14" ht="15" customHeight="1">
      <c r="A26" s="1">
        <v>23</v>
      </c>
      <c r="B26" s="86">
        <f>รายชื่อนักเรียน!B25</f>
        <v>0</v>
      </c>
      <c r="C26" s="87" t="str">
        <f>รายชื่อนักเรียน!C25&amp;รายชื่อนักเรียน!D25</f>
        <v/>
      </c>
      <c r="D26" s="88">
        <f>รายชื่อนักเรียน!E25</f>
        <v>0</v>
      </c>
      <c r="E26" s="149"/>
      <c r="F26" s="149"/>
      <c r="G26" s="150"/>
      <c r="H26" s="150"/>
      <c r="I26" s="150"/>
      <c r="J26" s="154"/>
      <c r="K26" s="61"/>
      <c r="L26" s="233"/>
      <c r="M26" s="218"/>
    </row>
    <row r="27" spans="1:14" ht="15" customHeight="1">
      <c r="A27" s="1">
        <v>24</v>
      </c>
      <c r="B27" s="86">
        <f>รายชื่อนักเรียน!B26</f>
        <v>0</v>
      </c>
      <c r="C27" s="87" t="str">
        <f>รายชื่อนักเรียน!C26&amp;รายชื่อนักเรียน!D26</f>
        <v/>
      </c>
      <c r="D27" s="88">
        <f>รายชื่อนักเรียน!E26</f>
        <v>0</v>
      </c>
      <c r="E27" s="149"/>
      <c r="F27" s="149"/>
      <c r="G27" s="150"/>
      <c r="H27" s="150"/>
      <c r="I27" s="150"/>
      <c r="J27" s="154"/>
      <c r="K27" s="61"/>
    </row>
    <row r="28" spans="1:14" ht="15" customHeight="1">
      <c r="A28" s="1">
        <v>25</v>
      </c>
      <c r="B28" s="86">
        <f>รายชื่อนักเรียน!B27</f>
        <v>0</v>
      </c>
      <c r="C28" s="87" t="str">
        <f>รายชื่อนักเรียน!C27&amp;รายชื่อนักเรียน!D27</f>
        <v/>
      </c>
      <c r="D28" s="88">
        <f>รายชื่อนักเรียน!E27</f>
        <v>0</v>
      </c>
      <c r="E28" s="149"/>
      <c r="F28" s="149"/>
      <c r="G28" s="150"/>
      <c r="H28" s="150"/>
      <c r="I28" s="150"/>
      <c r="J28" s="154"/>
      <c r="K28" s="61"/>
    </row>
    <row r="29" spans="1:14" ht="15" customHeight="1">
      <c r="A29" s="1">
        <v>26</v>
      </c>
      <c r="B29" s="86">
        <f>รายชื่อนักเรียน!B28</f>
        <v>0</v>
      </c>
      <c r="C29" s="87" t="str">
        <f>รายชื่อนักเรียน!C28&amp;รายชื่อนักเรียน!D28</f>
        <v/>
      </c>
      <c r="D29" s="88">
        <f>รายชื่อนักเรียน!E28</f>
        <v>0</v>
      </c>
      <c r="E29" s="149"/>
      <c r="F29" s="149"/>
      <c r="G29" s="150"/>
      <c r="H29" s="150"/>
      <c r="I29" s="150"/>
      <c r="J29" s="154"/>
      <c r="K29" s="61"/>
    </row>
    <row r="30" spans="1:14" ht="15" customHeight="1">
      <c r="A30" s="1">
        <v>27</v>
      </c>
      <c r="B30" s="86">
        <f>รายชื่อนักเรียน!B29</f>
        <v>0</v>
      </c>
      <c r="C30" s="87" t="str">
        <f>รายชื่อนักเรียน!C29&amp;รายชื่อนักเรียน!D29</f>
        <v/>
      </c>
      <c r="D30" s="88">
        <f>รายชื่อนักเรียน!E29</f>
        <v>0</v>
      </c>
      <c r="E30" s="149"/>
      <c r="F30" s="149"/>
      <c r="G30" s="150"/>
      <c r="H30" s="150"/>
      <c r="I30" s="150"/>
      <c r="J30" s="154"/>
      <c r="K30" s="61"/>
    </row>
    <row r="31" spans="1:14" ht="15" customHeight="1">
      <c r="A31" s="1">
        <v>28</v>
      </c>
      <c r="B31" s="86">
        <f>รายชื่อนักเรียน!B30</f>
        <v>0</v>
      </c>
      <c r="C31" s="87" t="str">
        <f>รายชื่อนักเรียน!C30&amp;รายชื่อนักเรียน!D30</f>
        <v/>
      </c>
      <c r="D31" s="88">
        <f>รายชื่อนักเรียน!E30</f>
        <v>0</v>
      </c>
      <c r="E31" s="149"/>
      <c r="F31" s="149"/>
      <c r="G31" s="150"/>
      <c r="H31" s="150"/>
      <c r="I31" s="150"/>
      <c r="J31" s="154"/>
      <c r="K31" s="61"/>
    </row>
    <row r="32" spans="1:14" ht="15" customHeight="1">
      <c r="A32" s="1">
        <v>29</v>
      </c>
      <c r="B32" s="86">
        <f>รายชื่อนักเรียน!B31</f>
        <v>0</v>
      </c>
      <c r="C32" s="87" t="str">
        <f>รายชื่อนักเรียน!C31&amp;รายชื่อนักเรียน!D31</f>
        <v/>
      </c>
      <c r="D32" s="88">
        <f>รายชื่อนักเรียน!E31</f>
        <v>0</v>
      </c>
      <c r="E32" s="149"/>
      <c r="F32" s="149"/>
      <c r="G32" s="150"/>
      <c r="H32" s="150"/>
      <c r="I32" s="150"/>
      <c r="J32" s="154"/>
      <c r="K32" s="61"/>
    </row>
    <row r="33" spans="1:11" ht="15" customHeight="1">
      <c r="A33" s="1">
        <v>30</v>
      </c>
      <c r="B33" s="86">
        <f>รายชื่อนักเรียน!B32</f>
        <v>0</v>
      </c>
      <c r="C33" s="87" t="str">
        <f>รายชื่อนักเรียน!C32&amp;รายชื่อนักเรียน!D32</f>
        <v/>
      </c>
      <c r="D33" s="88">
        <f>รายชื่อนักเรียน!E32</f>
        <v>0</v>
      </c>
      <c r="E33" s="149"/>
      <c r="F33" s="149"/>
      <c r="G33" s="150"/>
      <c r="H33" s="150"/>
      <c r="I33" s="150"/>
      <c r="J33" s="154"/>
      <c r="K33" s="61"/>
    </row>
    <row r="34" spans="1:11" ht="15" customHeight="1">
      <c r="A34" s="1">
        <v>31</v>
      </c>
      <c r="B34" s="86">
        <f>รายชื่อนักเรียน!B33</f>
        <v>0</v>
      </c>
      <c r="C34" s="87" t="str">
        <f>รายชื่อนักเรียน!C33&amp;รายชื่อนักเรียน!D33</f>
        <v/>
      </c>
      <c r="D34" s="88">
        <f>รายชื่อนักเรียน!E33</f>
        <v>0</v>
      </c>
      <c r="E34" s="149"/>
      <c r="F34" s="149"/>
      <c r="G34" s="150"/>
      <c r="H34" s="150"/>
      <c r="I34" s="150"/>
      <c r="J34" s="154"/>
      <c r="K34" s="61"/>
    </row>
    <row r="35" spans="1:11" ht="15" customHeight="1">
      <c r="A35" s="1">
        <v>32</v>
      </c>
      <c r="B35" s="86">
        <f>รายชื่อนักเรียน!B34</f>
        <v>0</v>
      </c>
      <c r="C35" s="87" t="str">
        <f>รายชื่อนักเรียน!C34&amp;รายชื่อนักเรียน!D34</f>
        <v/>
      </c>
      <c r="D35" s="88">
        <f>รายชื่อนักเรียน!E34</f>
        <v>0</v>
      </c>
      <c r="E35" s="149"/>
      <c r="F35" s="149"/>
      <c r="G35" s="150"/>
      <c r="H35" s="150"/>
      <c r="I35" s="150"/>
      <c r="J35" s="154"/>
      <c r="K35" s="61"/>
    </row>
    <row r="36" spans="1:11" ht="15" customHeight="1">
      <c r="A36" s="1">
        <v>33</v>
      </c>
      <c r="B36" s="86">
        <f>รายชื่อนักเรียน!B35</f>
        <v>0</v>
      </c>
      <c r="C36" s="87" t="str">
        <f>รายชื่อนักเรียน!C35&amp;รายชื่อนักเรียน!D35</f>
        <v/>
      </c>
      <c r="D36" s="88">
        <f>รายชื่อนักเรียน!E35</f>
        <v>0</v>
      </c>
      <c r="E36" s="149"/>
      <c r="F36" s="149"/>
      <c r="G36" s="150"/>
      <c r="H36" s="150"/>
      <c r="I36" s="150"/>
      <c r="J36" s="154"/>
      <c r="K36" s="61"/>
    </row>
    <row r="37" spans="1:11" ht="15" customHeight="1">
      <c r="A37" s="1">
        <v>34</v>
      </c>
      <c r="B37" s="86">
        <f>รายชื่อนักเรียน!B36</f>
        <v>0</v>
      </c>
      <c r="C37" s="87" t="str">
        <f>รายชื่อนักเรียน!C36&amp;รายชื่อนักเรียน!D36</f>
        <v/>
      </c>
      <c r="D37" s="88">
        <f>รายชื่อนักเรียน!E36</f>
        <v>0</v>
      </c>
      <c r="E37" s="149"/>
      <c r="F37" s="149"/>
      <c r="G37" s="150"/>
      <c r="H37" s="150"/>
      <c r="I37" s="150"/>
      <c r="J37" s="154"/>
      <c r="K37" s="61"/>
    </row>
    <row r="38" spans="1:11" ht="15" customHeight="1">
      <c r="A38" s="1">
        <v>35</v>
      </c>
      <c r="B38" s="86">
        <f>รายชื่อนักเรียน!B37</f>
        <v>0</v>
      </c>
      <c r="C38" s="87" t="str">
        <f>รายชื่อนักเรียน!C37&amp;รายชื่อนักเรียน!D37</f>
        <v/>
      </c>
      <c r="D38" s="88">
        <f>รายชื่อนักเรียน!E37</f>
        <v>0</v>
      </c>
      <c r="E38" s="149"/>
      <c r="F38" s="149"/>
      <c r="G38" s="150"/>
      <c r="H38" s="150"/>
      <c r="I38" s="150"/>
      <c r="J38" s="154"/>
      <c r="K38" s="61"/>
    </row>
    <row r="39" spans="1:11" ht="15" customHeight="1">
      <c r="A39" s="1">
        <v>36</v>
      </c>
      <c r="B39" s="86">
        <f>รายชื่อนักเรียน!B38</f>
        <v>0</v>
      </c>
      <c r="C39" s="87" t="str">
        <f>รายชื่อนักเรียน!C38&amp;รายชื่อนักเรียน!D38</f>
        <v/>
      </c>
      <c r="D39" s="88">
        <f>รายชื่อนักเรียน!E38</f>
        <v>0</v>
      </c>
      <c r="E39" s="149"/>
      <c r="F39" s="149"/>
      <c r="G39" s="150"/>
      <c r="H39" s="150"/>
      <c r="I39" s="150"/>
      <c r="J39" s="154"/>
      <c r="K39" s="61"/>
    </row>
    <row r="40" spans="1:11" ht="15" customHeight="1">
      <c r="A40" s="1">
        <v>37</v>
      </c>
      <c r="B40" s="86">
        <f>รายชื่อนักเรียน!B39</f>
        <v>0</v>
      </c>
      <c r="C40" s="87" t="str">
        <f>รายชื่อนักเรียน!C39&amp;รายชื่อนักเรียน!D39</f>
        <v/>
      </c>
      <c r="D40" s="88">
        <f>รายชื่อนักเรียน!E39</f>
        <v>0</v>
      </c>
      <c r="E40" s="149"/>
      <c r="F40" s="149"/>
      <c r="G40" s="150"/>
      <c r="H40" s="150"/>
      <c r="I40" s="150"/>
      <c r="J40" s="154"/>
      <c r="K40" s="61"/>
    </row>
    <row r="41" spans="1:11" ht="15" customHeight="1">
      <c r="A41" s="1">
        <v>38</v>
      </c>
      <c r="B41" s="86">
        <f>รายชื่อนักเรียน!B40</f>
        <v>0</v>
      </c>
      <c r="C41" s="87" t="str">
        <f>รายชื่อนักเรียน!C40&amp;รายชื่อนักเรียน!D40</f>
        <v/>
      </c>
      <c r="D41" s="88">
        <f>รายชื่อนักเรียน!E40</f>
        <v>0</v>
      </c>
      <c r="E41" s="149"/>
      <c r="F41" s="149"/>
      <c r="G41" s="150"/>
      <c r="H41" s="150"/>
      <c r="I41" s="150"/>
      <c r="J41" s="154"/>
      <c r="K41" s="61"/>
    </row>
    <row r="42" spans="1:11" ht="15" customHeight="1">
      <c r="A42" s="1">
        <v>39</v>
      </c>
      <c r="B42" s="86">
        <f>รายชื่อนักเรียน!B41</f>
        <v>0</v>
      </c>
      <c r="C42" s="87" t="str">
        <f>รายชื่อนักเรียน!C41&amp;รายชื่อนักเรียน!D41</f>
        <v/>
      </c>
      <c r="D42" s="88">
        <f>รายชื่อนักเรียน!E41</f>
        <v>0</v>
      </c>
      <c r="E42" s="149"/>
      <c r="F42" s="149"/>
      <c r="G42" s="150"/>
      <c r="H42" s="150"/>
      <c r="I42" s="150"/>
      <c r="J42" s="154"/>
      <c r="K42" s="61"/>
    </row>
    <row r="43" spans="1:11" ht="15" customHeight="1">
      <c r="A43" s="1">
        <v>40</v>
      </c>
      <c r="B43" s="86">
        <f>รายชื่อนักเรียน!B42</f>
        <v>0</v>
      </c>
      <c r="C43" s="87" t="str">
        <f>รายชื่อนักเรียน!C42&amp;รายชื่อนักเรียน!D42</f>
        <v/>
      </c>
      <c r="D43" s="88">
        <f>รายชื่อนักเรียน!E42</f>
        <v>0</v>
      </c>
      <c r="E43" s="149"/>
      <c r="F43" s="149"/>
      <c r="G43" s="150"/>
      <c r="H43" s="150"/>
      <c r="I43" s="150"/>
      <c r="J43" s="154"/>
      <c r="K43" s="61"/>
    </row>
    <row r="44" spans="1:11" ht="15" customHeight="1">
      <c r="A44" s="1">
        <v>41</v>
      </c>
      <c r="B44" s="86">
        <f>รายชื่อนักเรียน!B43</f>
        <v>0</v>
      </c>
      <c r="C44" s="87" t="str">
        <f>รายชื่อนักเรียน!C43&amp;รายชื่อนักเรียน!D43</f>
        <v/>
      </c>
      <c r="D44" s="88">
        <f>รายชื่อนักเรียน!E43</f>
        <v>0</v>
      </c>
      <c r="E44" s="149"/>
      <c r="F44" s="149"/>
      <c r="G44" s="150"/>
      <c r="H44" s="150"/>
      <c r="I44" s="150"/>
      <c r="J44" s="154"/>
      <c r="K44" s="61"/>
    </row>
    <row r="45" spans="1:11" ht="15" customHeight="1">
      <c r="A45" s="1">
        <v>42</v>
      </c>
      <c r="B45" s="86">
        <f>รายชื่อนักเรียน!B44</f>
        <v>0</v>
      </c>
      <c r="C45" s="87" t="str">
        <f>รายชื่อนักเรียน!C44&amp;รายชื่อนักเรียน!D44</f>
        <v/>
      </c>
      <c r="D45" s="88">
        <f>รายชื่อนักเรียน!E44</f>
        <v>0</v>
      </c>
      <c r="E45" s="149"/>
      <c r="F45" s="149"/>
      <c r="G45" s="150"/>
      <c r="H45" s="150"/>
      <c r="I45" s="150"/>
      <c r="J45" s="154"/>
      <c r="K45" s="61"/>
    </row>
    <row r="46" spans="1:11" ht="15" customHeight="1">
      <c r="A46" s="1">
        <v>43</v>
      </c>
      <c r="B46" s="86">
        <f>รายชื่อนักเรียน!B45</f>
        <v>0</v>
      </c>
      <c r="C46" s="87" t="str">
        <f>รายชื่อนักเรียน!C45&amp;รายชื่อนักเรียน!D45</f>
        <v/>
      </c>
      <c r="D46" s="88">
        <f>รายชื่อนักเรียน!E45</f>
        <v>0</v>
      </c>
      <c r="E46" s="149"/>
      <c r="F46" s="149"/>
      <c r="G46" s="150"/>
      <c r="H46" s="150"/>
      <c r="I46" s="150"/>
      <c r="J46" s="154"/>
      <c r="K46" s="61"/>
    </row>
    <row r="47" spans="1:11" ht="15" customHeight="1">
      <c r="A47" s="1">
        <v>44</v>
      </c>
      <c r="B47" s="86">
        <f>รายชื่อนักเรียน!B46</f>
        <v>0</v>
      </c>
      <c r="C47" s="87" t="str">
        <f>รายชื่อนักเรียน!C46&amp;รายชื่อนักเรียน!D46</f>
        <v/>
      </c>
      <c r="D47" s="88">
        <f>รายชื่อนักเรียน!E46</f>
        <v>0</v>
      </c>
      <c r="E47" s="149"/>
      <c r="F47" s="149"/>
      <c r="G47" s="150"/>
      <c r="H47" s="150"/>
      <c r="I47" s="150"/>
      <c r="J47" s="154"/>
      <c r="K47" s="61"/>
    </row>
    <row r="48" spans="1:11" ht="15" customHeight="1">
      <c r="A48" s="1">
        <v>45</v>
      </c>
      <c r="B48" s="86">
        <f>รายชื่อนักเรียน!B47</f>
        <v>0</v>
      </c>
      <c r="C48" s="89" t="str">
        <f>รายชื่อนักเรียน!C47&amp;รายชื่อนักเรียน!D47</f>
        <v/>
      </c>
      <c r="D48" s="90">
        <f>รายชื่อนักเรียน!E47</f>
        <v>0</v>
      </c>
      <c r="E48" s="149"/>
      <c r="F48" s="149"/>
      <c r="G48" s="150"/>
      <c r="H48" s="150"/>
      <c r="I48" s="150"/>
      <c r="J48" s="154"/>
      <c r="K48" s="61"/>
    </row>
    <row r="49" spans="1:17" ht="9" customHeight="1">
      <c r="B49" s="101"/>
      <c r="C49" s="109"/>
      <c r="D49" s="57"/>
      <c r="J49" s="46"/>
      <c r="K49" s="46"/>
    </row>
    <row r="50" spans="1:17" ht="18.600000000000001" customHeight="1">
      <c r="A50" s="375" t="s">
        <v>174</v>
      </c>
      <c r="B50" s="375"/>
      <c r="C50" s="375"/>
      <c r="D50" s="375"/>
      <c r="E50" s="16"/>
      <c r="F50" s="16"/>
      <c r="G50" s="16"/>
      <c r="H50" s="16"/>
      <c r="I50" s="16"/>
      <c r="J50" s="46"/>
      <c r="K50" s="46"/>
    </row>
    <row r="51" spans="1:17" ht="15" customHeight="1">
      <c r="A51" s="105"/>
      <c r="B51" s="19" t="str">
        <f>" ( "&amp;ปกหน้า!K7&amp;" )"</f>
        <v xml:space="preserve"> (  )</v>
      </c>
      <c r="C51" s="105"/>
      <c r="D51" s="105"/>
      <c r="E51" s="16"/>
      <c r="F51" s="16"/>
      <c r="G51" s="16"/>
      <c r="H51" s="16"/>
      <c r="I51" s="16"/>
      <c r="J51" s="46"/>
      <c r="K51" s="46"/>
    </row>
    <row r="52" spans="1:17" ht="15" customHeight="1">
      <c r="A52" s="16" t="s">
        <v>41</v>
      </c>
      <c r="E52" s="16"/>
      <c r="F52" s="16"/>
      <c r="G52" s="16"/>
      <c r="H52" s="16"/>
      <c r="I52" s="16"/>
      <c r="J52" s="46"/>
      <c r="K52" s="46"/>
    </row>
    <row r="53" spans="1:17" ht="15" customHeight="1">
      <c r="A53" s="1">
        <v>1</v>
      </c>
      <c r="B53" s="86">
        <f>รายชื่อนักเรียน!B50</f>
        <v>0</v>
      </c>
      <c r="C53" s="97" t="str">
        <f>รายชื่อนักเรียน!C50&amp;รายชื่อนักเรียน!D50</f>
        <v/>
      </c>
      <c r="D53" s="98">
        <f>รายชื่อนักเรียน!E50</f>
        <v>0</v>
      </c>
      <c r="E53" s="149"/>
      <c r="F53" s="149"/>
      <c r="G53" s="150"/>
      <c r="H53" s="150"/>
      <c r="I53" s="150"/>
      <c r="J53" s="154"/>
      <c r="K53" s="61"/>
      <c r="L53" s="234" t="s">
        <v>89</v>
      </c>
    </row>
    <row r="54" spans="1:17" ht="15" customHeight="1">
      <c r="A54" s="1">
        <v>2</v>
      </c>
      <c r="B54" s="86">
        <f>รายชื่อนักเรียน!B51</f>
        <v>0</v>
      </c>
      <c r="C54" s="97" t="str">
        <f>รายชื่อนักเรียน!C51&amp;รายชื่อนักเรียน!D51</f>
        <v/>
      </c>
      <c r="D54" s="98">
        <f>รายชื่อนักเรียน!E51</f>
        <v>0</v>
      </c>
      <c r="E54" s="149"/>
      <c r="F54" s="149"/>
      <c r="G54" s="150"/>
      <c r="H54" s="150"/>
      <c r="I54" s="150"/>
      <c r="J54" s="154"/>
      <c r="K54" s="61"/>
      <c r="L54" s="230" t="s">
        <v>138</v>
      </c>
      <c r="M54" s="74" t="s">
        <v>139</v>
      </c>
      <c r="N54" s="74" t="s">
        <v>140</v>
      </c>
      <c r="O54" s="107" t="s">
        <v>141</v>
      </c>
      <c r="P54" s="74" t="s">
        <v>142</v>
      </c>
      <c r="Q54" s="74" t="s">
        <v>38</v>
      </c>
    </row>
    <row r="55" spans="1:17" ht="15" customHeight="1">
      <c r="A55" s="1">
        <v>3</v>
      </c>
      <c r="B55" s="86">
        <f>รายชื่อนักเรียน!B52</f>
        <v>0</v>
      </c>
      <c r="C55" s="97" t="str">
        <f>รายชื่อนักเรียน!C52&amp;รายชื่อนักเรียน!D52</f>
        <v/>
      </c>
      <c r="D55" s="98">
        <f>รายชื่อนักเรียน!E52</f>
        <v>0</v>
      </c>
      <c r="E55" s="149"/>
      <c r="F55" s="149"/>
      <c r="G55" s="150"/>
      <c r="H55" s="150"/>
      <c r="I55" s="150"/>
      <c r="J55" s="154"/>
      <c r="K55" s="61"/>
      <c r="L55" s="74">
        <v>1</v>
      </c>
      <c r="M55" s="231">
        <f>COUNTIF(E53:E97,4)</f>
        <v>0</v>
      </c>
      <c r="N55" s="74">
        <f>COUNTIF(E53:E97,3)</f>
        <v>0</v>
      </c>
      <c r="O55" s="74">
        <f>COUNTIF(E53:E97,2)</f>
        <v>0</v>
      </c>
      <c r="P55" s="74">
        <f>COUNTIF(E53:E97,1)</f>
        <v>0</v>
      </c>
      <c r="Q55" s="74">
        <f>SUM(M55:P55)</f>
        <v>0</v>
      </c>
    </row>
    <row r="56" spans="1:17" ht="15" customHeight="1">
      <c r="A56" s="1">
        <v>4</v>
      </c>
      <c r="B56" s="86">
        <f>รายชื่อนักเรียน!B53</f>
        <v>0</v>
      </c>
      <c r="C56" s="97" t="str">
        <f>รายชื่อนักเรียน!C53&amp;รายชื่อนักเรียน!D53</f>
        <v/>
      </c>
      <c r="D56" s="98">
        <f>รายชื่อนักเรียน!E53</f>
        <v>0</v>
      </c>
      <c r="E56" s="149"/>
      <c r="F56" s="149"/>
      <c r="G56" s="150"/>
      <c r="H56" s="150"/>
      <c r="I56" s="150"/>
      <c r="J56" s="154"/>
      <c r="K56" s="61"/>
      <c r="L56" s="74">
        <v>2</v>
      </c>
      <c r="M56" s="231">
        <f>COUNTIF(F53:F97,4)</f>
        <v>0</v>
      </c>
      <c r="N56" s="74">
        <f>COUNTIF(F53:F97,3)</f>
        <v>0</v>
      </c>
      <c r="O56" s="74">
        <f>COUNTIF(F53:F97,2)</f>
        <v>0</v>
      </c>
      <c r="P56" s="74">
        <f>COUNTIF(F53:F97,1)</f>
        <v>0</v>
      </c>
      <c r="Q56" s="74">
        <f t="shared" ref="Q56:Q59" si="2">SUM(M56:P56)</f>
        <v>0</v>
      </c>
    </row>
    <row r="57" spans="1:17" ht="15" customHeight="1">
      <c r="A57" s="1">
        <v>5</v>
      </c>
      <c r="B57" s="86">
        <f>รายชื่อนักเรียน!B54</f>
        <v>0</v>
      </c>
      <c r="C57" s="97" t="str">
        <f>รายชื่อนักเรียน!C54&amp;รายชื่อนักเรียน!D54</f>
        <v/>
      </c>
      <c r="D57" s="98">
        <f>รายชื่อนักเรียน!E54</f>
        <v>0</v>
      </c>
      <c r="E57" s="149"/>
      <c r="F57" s="149"/>
      <c r="G57" s="150"/>
      <c r="H57" s="150"/>
      <c r="I57" s="150"/>
      <c r="J57" s="154"/>
      <c r="K57" s="61"/>
      <c r="L57" s="74">
        <v>3</v>
      </c>
      <c r="M57" s="231">
        <f>COUNTIF(G53:G97,4)</f>
        <v>0</v>
      </c>
      <c r="N57" s="74">
        <f>COUNTIF(G53:G97,3)</f>
        <v>0</v>
      </c>
      <c r="O57" s="74">
        <f>COUNTIF(G53:G97,2)</f>
        <v>0</v>
      </c>
      <c r="P57" s="74">
        <f>COUNTIF(G53:G97,1)</f>
        <v>0</v>
      </c>
      <c r="Q57" s="74">
        <f t="shared" si="2"/>
        <v>0</v>
      </c>
    </row>
    <row r="58" spans="1:17" ht="15" customHeight="1">
      <c r="A58" s="1">
        <v>6</v>
      </c>
      <c r="B58" s="86">
        <f>รายชื่อนักเรียน!B55</f>
        <v>0</v>
      </c>
      <c r="C58" s="97" t="str">
        <f>รายชื่อนักเรียน!C55&amp;รายชื่อนักเรียน!D55</f>
        <v/>
      </c>
      <c r="D58" s="98">
        <f>รายชื่อนักเรียน!E55</f>
        <v>0</v>
      </c>
      <c r="E58" s="149"/>
      <c r="F58" s="149"/>
      <c r="G58" s="150"/>
      <c r="H58" s="150"/>
      <c r="I58" s="150"/>
      <c r="J58" s="154"/>
      <c r="K58" s="61"/>
      <c r="L58" s="231">
        <v>4</v>
      </c>
      <c r="M58" s="231">
        <f>COUNTIF(H53:H97,4)</f>
        <v>0</v>
      </c>
      <c r="N58" s="231">
        <f>COUNTIF(H53:H97,3)</f>
        <v>0</v>
      </c>
      <c r="O58" s="74">
        <f>COUNTIF(H53:H97,2)</f>
        <v>0</v>
      </c>
      <c r="P58" s="74">
        <f>COUNTIF(H53:H97,1)</f>
        <v>0</v>
      </c>
      <c r="Q58" s="74">
        <f t="shared" si="2"/>
        <v>0</v>
      </c>
    </row>
    <row r="59" spans="1:17" ht="15" customHeight="1">
      <c r="A59" s="1">
        <v>7</v>
      </c>
      <c r="B59" s="86">
        <f>รายชื่อนักเรียน!B56</f>
        <v>0</v>
      </c>
      <c r="C59" s="97" t="str">
        <f>รายชื่อนักเรียน!C56&amp;รายชื่อนักเรียน!D56</f>
        <v/>
      </c>
      <c r="D59" s="98">
        <f>รายชื่อนักเรียน!E56</f>
        <v>0</v>
      </c>
      <c r="E59" s="149"/>
      <c r="F59" s="149"/>
      <c r="G59" s="150"/>
      <c r="H59" s="150"/>
      <c r="I59" s="150"/>
      <c r="J59" s="154"/>
      <c r="K59" s="61"/>
      <c r="L59" s="231">
        <v>5</v>
      </c>
      <c r="M59" s="231">
        <f>COUNTIF(I53:I97,4)</f>
        <v>0</v>
      </c>
      <c r="N59" s="74">
        <f>COUNTIF(I53:I97,3)</f>
        <v>0</v>
      </c>
      <c r="O59" s="74">
        <f>COUNTIF(I53:I97,2)</f>
        <v>0</v>
      </c>
      <c r="P59" s="74">
        <f>COUNTIF(I53:I97,1)</f>
        <v>0</v>
      </c>
      <c r="Q59" s="74">
        <f t="shared" si="2"/>
        <v>0</v>
      </c>
    </row>
    <row r="60" spans="1:17" ht="15" customHeight="1">
      <c r="A60" s="1">
        <v>8</v>
      </c>
      <c r="B60" s="86">
        <f>รายชื่อนักเรียน!B57</f>
        <v>0</v>
      </c>
      <c r="C60" s="97" t="str">
        <f>รายชื่อนักเรียน!C57&amp;รายชื่อนักเรียน!D57</f>
        <v/>
      </c>
      <c r="D60" s="98">
        <f>รายชื่อนักเรียน!E57</f>
        <v>0</v>
      </c>
      <c r="E60" s="149"/>
      <c r="F60" s="149"/>
      <c r="G60" s="150"/>
      <c r="H60" s="150"/>
      <c r="I60" s="150"/>
      <c r="J60" s="154"/>
      <c r="K60" s="61"/>
      <c r="L60" s="231" t="s">
        <v>195</v>
      </c>
      <c r="M60" s="231">
        <f>SUM(M55:M59)</f>
        <v>0</v>
      </c>
      <c r="N60" s="231">
        <f t="shared" ref="N60:P60" si="3">SUM(N55:N59)</f>
        <v>0</v>
      </c>
      <c r="O60" s="231">
        <f t="shared" si="3"/>
        <v>0</v>
      </c>
      <c r="P60" s="231">
        <f t="shared" si="3"/>
        <v>0</v>
      </c>
      <c r="Q60" s="231">
        <f>SUM(Q55:Q59)</f>
        <v>0</v>
      </c>
    </row>
    <row r="61" spans="1:17" ht="15" customHeight="1">
      <c r="A61" s="1">
        <v>9</v>
      </c>
      <c r="B61" s="86">
        <f>รายชื่อนักเรียน!B58</f>
        <v>0</v>
      </c>
      <c r="C61" s="97" t="str">
        <f>รายชื่อนักเรียน!C58&amp;รายชื่อนักเรียน!D58</f>
        <v/>
      </c>
      <c r="D61" s="98">
        <f>รายชื่อนักเรียน!E58</f>
        <v>0</v>
      </c>
      <c r="E61" s="149"/>
      <c r="F61" s="149"/>
      <c r="G61" s="150"/>
      <c r="H61" s="150"/>
      <c r="I61" s="150"/>
      <c r="J61" s="154"/>
      <c r="K61" s="61"/>
      <c r="L61" s="232"/>
      <c r="M61" s="232"/>
    </row>
    <row r="62" spans="1:17" ht="15" customHeight="1">
      <c r="A62" s="1">
        <v>10</v>
      </c>
      <c r="B62" s="86">
        <f>รายชื่อนักเรียน!B59</f>
        <v>0</v>
      </c>
      <c r="C62" s="97" t="str">
        <f>รายชื่อนักเรียน!C59&amp;รายชื่อนักเรียน!D59</f>
        <v/>
      </c>
      <c r="D62" s="98">
        <f>รายชื่อนักเรียน!E59</f>
        <v>0</v>
      </c>
      <c r="E62" s="149"/>
      <c r="F62" s="149"/>
      <c r="G62" s="150"/>
      <c r="H62" s="150"/>
      <c r="I62" s="150"/>
      <c r="J62" s="154"/>
      <c r="K62" s="61"/>
      <c r="L62" s="232"/>
      <c r="M62" s="232"/>
    </row>
    <row r="63" spans="1:17" ht="15" customHeight="1">
      <c r="A63" s="1">
        <v>11</v>
      </c>
      <c r="B63" s="86">
        <f>รายชื่อนักเรียน!B60</f>
        <v>0</v>
      </c>
      <c r="C63" s="97" t="str">
        <f>รายชื่อนักเรียน!C60&amp;รายชื่อนักเรียน!D60</f>
        <v/>
      </c>
      <c r="D63" s="98">
        <f>รายชื่อนักเรียน!E60</f>
        <v>0</v>
      </c>
      <c r="E63" s="149"/>
      <c r="F63" s="149"/>
      <c r="G63" s="150"/>
      <c r="H63" s="150"/>
      <c r="I63" s="150"/>
      <c r="J63" s="154"/>
      <c r="K63" s="61"/>
      <c r="L63" s="232"/>
      <c r="M63" s="232"/>
    </row>
    <row r="64" spans="1:17" ht="15" customHeight="1">
      <c r="A64" s="1">
        <v>12</v>
      </c>
      <c r="B64" s="86">
        <f>รายชื่อนักเรียน!B61</f>
        <v>0</v>
      </c>
      <c r="C64" s="97" t="str">
        <f>รายชื่อนักเรียน!C61&amp;รายชื่อนักเรียน!D61</f>
        <v/>
      </c>
      <c r="D64" s="98">
        <f>รายชื่อนักเรียน!E61</f>
        <v>0</v>
      </c>
      <c r="E64" s="149"/>
      <c r="F64" s="149"/>
      <c r="G64" s="150"/>
      <c r="H64" s="150"/>
      <c r="I64" s="150"/>
      <c r="J64" s="154"/>
      <c r="K64" s="61"/>
      <c r="L64" s="112"/>
    </row>
    <row r="65" spans="1:14" ht="15" customHeight="1">
      <c r="A65" s="1">
        <v>13</v>
      </c>
      <c r="B65" s="86">
        <f>รายชื่อนักเรียน!B62</f>
        <v>0</v>
      </c>
      <c r="C65" s="97" t="str">
        <f>รายชื่อนักเรียน!C62&amp;รายชื่อนักเรียน!D62</f>
        <v/>
      </c>
      <c r="D65" s="98">
        <f>รายชื่อนักเรียน!E62</f>
        <v>0</v>
      </c>
      <c r="E65" s="149"/>
      <c r="F65" s="149"/>
      <c r="G65" s="150"/>
      <c r="H65" s="150"/>
      <c r="I65" s="150"/>
      <c r="J65" s="154"/>
      <c r="K65" s="61"/>
      <c r="L65" s="112"/>
    </row>
    <row r="66" spans="1:14" ht="15" customHeight="1">
      <c r="A66" s="1">
        <v>14</v>
      </c>
      <c r="B66" s="86">
        <f>รายชื่อนักเรียน!B63</f>
        <v>0</v>
      </c>
      <c r="C66" s="97" t="str">
        <f>รายชื่อนักเรียน!C63&amp;รายชื่อนักเรียน!D63</f>
        <v/>
      </c>
      <c r="D66" s="98">
        <f>รายชื่อนักเรียน!E63</f>
        <v>0</v>
      </c>
      <c r="E66" s="149"/>
      <c r="F66" s="149"/>
      <c r="G66" s="150"/>
      <c r="H66" s="150"/>
      <c r="I66" s="150"/>
      <c r="J66" s="154"/>
      <c r="K66" s="61"/>
      <c r="L66" s="218"/>
      <c r="M66" s="218"/>
    </row>
    <row r="67" spans="1:14" ht="15" customHeight="1">
      <c r="A67" s="1">
        <v>15</v>
      </c>
      <c r="B67" s="86">
        <f>รายชื่อนักเรียน!B64</f>
        <v>0</v>
      </c>
      <c r="C67" s="97" t="str">
        <f>รายชื่อนักเรียน!C64&amp;รายชื่อนักเรียน!D64</f>
        <v/>
      </c>
      <c r="D67" s="98">
        <f>รายชื่อนักเรียน!E64</f>
        <v>0</v>
      </c>
      <c r="E67" s="149"/>
      <c r="F67" s="149"/>
      <c r="G67" s="150"/>
      <c r="H67" s="150"/>
      <c r="I67" s="150"/>
      <c r="J67" s="154"/>
      <c r="K67" s="61"/>
      <c r="L67" s="233"/>
      <c r="M67" s="218"/>
      <c r="N67" s="218"/>
    </row>
    <row r="68" spans="1:14" ht="15" customHeight="1">
      <c r="A68" s="1">
        <v>16</v>
      </c>
      <c r="B68" s="86">
        <f>รายชื่อนักเรียน!B65</f>
        <v>0</v>
      </c>
      <c r="C68" s="97" t="str">
        <f>รายชื่อนักเรียน!C65&amp;รายชื่อนักเรียน!D65</f>
        <v/>
      </c>
      <c r="D68" s="98">
        <f>รายชื่อนักเรียน!E65</f>
        <v>0</v>
      </c>
      <c r="E68" s="149"/>
      <c r="F68" s="149"/>
      <c r="G68" s="150"/>
      <c r="H68" s="150"/>
      <c r="I68" s="150"/>
      <c r="J68" s="154"/>
      <c r="K68" s="61"/>
      <c r="L68" s="233"/>
      <c r="M68" s="218"/>
    </row>
    <row r="69" spans="1:14" ht="15" customHeight="1">
      <c r="A69" s="1">
        <v>17</v>
      </c>
      <c r="B69" s="86">
        <f>รายชื่อนักเรียน!B66</f>
        <v>0</v>
      </c>
      <c r="C69" s="97" t="str">
        <f>รายชื่อนักเรียน!C66&amp;รายชื่อนักเรียน!D66</f>
        <v/>
      </c>
      <c r="D69" s="98">
        <f>รายชื่อนักเรียน!E66</f>
        <v>0</v>
      </c>
      <c r="E69" s="149"/>
      <c r="F69" s="149"/>
      <c r="G69" s="150"/>
      <c r="H69" s="150"/>
      <c r="I69" s="150"/>
      <c r="J69" s="154"/>
      <c r="K69" s="61"/>
      <c r="L69" s="233"/>
      <c r="M69" s="218"/>
    </row>
    <row r="70" spans="1:14" ht="15" customHeight="1">
      <c r="A70" s="1">
        <v>18</v>
      </c>
      <c r="B70" s="86">
        <f>รายชื่อนักเรียน!B67</f>
        <v>0</v>
      </c>
      <c r="C70" s="97" t="str">
        <f>รายชื่อนักเรียน!C67&amp;รายชื่อนักเรียน!D67</f>
        <v/>
      </c>
      <c r="D70" s="98">
        <f>รายชื่อนักเรียน!E67</f>
        <v>0</v>
      </c>
      <c r="E70" s="149"/>
      <c r="F70" s="149"/>
      <c r="G70" s="150"/>
      <c r="H70" s="150"/>
      <c r="I70" s="150"/>
      <c r="J70" s="154"/>
      <c r="K70" s="61"/>
      <c r="L70" s="233"/>
      <c r="M70" s="218"/>
    </row>
    <row r="71" spans="1:14" ht="15" customHeight="1">
      <c r="A71" s="1">
        <v>19</v>
      </c>
      <c r="B71" s="86">
        <f>รายชื่อนักเรียน!B68</f>
        <v>0</v>
      </c>
      <c r="C71" s="97" t="str">
        <f>รายชื่อนักเรียน!C68&amp;รายชื่อนักเรียน!D68</f>
        <v/>
      </c>
      <c r="D71" s="98">
        <f>รายชื่อนักเรียน!E68</f>
        <v>0</v>
      </c>
      <c r="E71" s="149"/>
      <c r="F71" s="149"/>
      <c r="G71" s="150"/>
      <c r="H71" s="150"/>
      <c r="I71" s="150"/>
      <c r="J71" s="154"/>
      <c r="K71" s="61"/>
      <c r="L71" s="218"/>
      <c r="M71" s="218"/>
    </row>
    <row r="72" spans="1:14" ht="15" customHeight="1">
      <c r="A72" s="1">
        <v>20</v>
      </c>
      <c r="B72" s="86">
        <f>รายชื่อนักเรียน!B69</f>
        <v>0</v>
      </c>
      <c r="C72" s="97" t="str">
        <f>รายชื่อนักเรียน!C69&amp;รายชื่อนักเรียน!D69</f>
        <v/>
      </c>
      <c r="D72" s="98">
        <f>รายชื่อนักเรียน!E69</f>
        <v>0</v>
      </c>
      <c r="E72" s="149"/>
      <c r="F72" s="149"/>
      <c r="G72" s="150"/>
      <c r="H72" s="150"/>
      <c r="I72" s="150"/>
      <c r="J72" s="154"/>
      <c r="K72" s="61"/>
      <c r="L72" s="233"/>
      <c r="M72" s="218"/>
      <c r="N72" s="218"/>
    </row>
    <row r="73" spans="1:14" ht="15" customHeight="1">
      <c r="A73" s="1">
        <v>21</v>
      </c>
      <c r="B73" s="86">
        <f>รายชื่อนักเรียน!B70</f>
        <v>0</v>
      </c>
      <c r="C73" s="97" t="str">
        <f>รายชื่อนักเรียน!C70&amp;รายชื่อนักเรียน!D70</f>
        <v/>
      </c>
      <c r="D73" s="98">
        <f>รายชื่อนักเรียน!E70</f>
        <v>0</v>
      </c>
      <c r="E73" s="149"/>
      <c r="F73" s="149"/>
      <c r="G73" s="150"/>
      <c r="H73" s="150"/>
      <c r="I73" s="150"/>
      <c r="J73" s="154"/>
      <c r="K73" s="61"/>
      <c r="L73" s="233"/>
      <c r="M73" s="218"/>
    </row>
    <row r="74" spans="1:14" ht="15" customHeight="1">
      <c r="A74" s="1">
        <v>22</v>
      </c>
      <c r="B74" s="86">
        <f>รายชื่อนักเรียน!B71</f>
        <v>0</v>
      </c>
      <c r="C74" s="97" t="str">
        <f>รายชื่อนักเรียน!C71&amp;รายชื่อนักเรียน!D71</f>
        <v/>
      </c>
      <c r="D74" s="98">
        <f>รายชื่อนักเรียน!E71</f>
        <v>0</v>
      </c>
      <c r="E74" s="149"/>
      <c r="F74" s="149"/>
      <c r="G74" s="150"/>
      <c r="H74" s="150"/>
      <c r="I74" s="150"/>
      <c r="J74" s="154"/>
      <c r="K74" s="61"/>
      <c r="L74" s="233"/>
      <c r="M74" s="218"/>
    </row>
    <row r="75" spans="1:14" ht="15" customHeight="1">
      <c r="A75" s="1">
        <v>23</v>
      </c>
      <c r="B75" s="86">
        <f>รายชื่อนักเรียน!B72</f>
        <v>0</v>
      </c>
      <c r="C75" s="97" t="str">
        <f>รายชื่อนักเรียน!C72&amp;รายชื่อนักเรียน!D72</f>
        <v/>
      </c>
      <c r="D75" s="98">
        <f>รายชื่อนักเรียน!E72</f>
        <v>0</v>
      </c>
      <c r="E75" s="149"/>
      <c r="F75" s="149"/>
      <c r="G75" s="150"/>
      <c r="H75" s="150"/>
      <c r="I75" s="150"/>
      <c r="J75" s="154"/>
      <c r="K75" s="61"/>
      <c r="L75" s="233"/>
      <c r="M75" s="218"/>
    </row>
    <row r="76" spans="1:14" ht="15" customHeight="1">
      <c r="A76" s="1">
        <v>24</v>
      </c>
      <c r="B76" s="86">
        <f>รายชื่อนักเรียน!B73</f>
        <v>0</v>
      </c>
      <c r="C76" s="97" t="str">
        <f>รายชื่อนักเรียน!C73&amp;รายชื่อนักเรียน!D73</f>
        <v/>
      </c>
      <c r="D76" s="98">
        <f>รายชื่อนักเรียน!E73</f>
        <v>0</v>
      </c>
      <c r="E76" s="149"/>
      <c r="F76" s="149"/>
      <c r="G76" s="150"/>
      <c r="H76" s="150"/>
      <c r="I76" s="150"/>
      <c r="J76" s="154"/>
      <c r="K76" s="61"/>
    </row>
    <row r="77" spans="1:14" ht="15" customHeight="1">
      <c r="A77" s="1">
        <v>25</v>
      </c>
      <c r="B77" s="86">
        <f>รายชื่อนักเรียน!B74</f>
        <v>0</v>
      </c>
      <c r="C77" s="97" t="str">
        <f>รายชื่อนักเรียน!C74&amp;รายชื่อนักเรียน!D74</f>
        <v/>
      </c>
      <c r="D77" s="98">
        <f>รายชื่อนักเรียน!E74</f>
        <v>0</v>
      </c>
      <c r="E77" s="149"/>
      <c r="F77" s="149"/>
      <c r="G77" s="150"/>
      <c r="H77" s="150"/>
      <c r="I77" s="150"/>
      <c r="J77" s="154"/>
      <c r="K77" s="61"/>
    </row>
    <row r="78" spans="1:14" ht="15" customHeight="1">
      <c r="A78" s="1">
        <v>26</v>
      </c>
      <c r="B78" s="86">
        <f>รายชื่อนักเรียน!B75</f>
        <v>0</v>
      </c>
      <c r="C78" s="97" t="str">
        <f>รายชื่อนักเรียน!C75&amp;รายชื่อนักเรียน!D75</f>
        <v/>
      </c>
      <c r="D78" s="98">
        <f>รายชื่อนักเรียน!E75</f>
        <v>0</v>
      </c>
      <c r="E78" s="149"/>
      <c r="F78" s="149"/>
      <c r="G78" s="150"/>
      <c r="H78" s="150"/>
      <c r="I78" s="150"/>
      <c r="J78" s="154"/>
      <c r="K78" s="61"/>
    </row>
    <row r="79" spans="1:14" ht="15" customHeight="1">
      <c r="A79" s="1">
        <v>27</v>
      </c>
      <c r="B79" s="86">
        <f>รายชื่อนักเรียน!B76</f>
        <v>0</v>
      </c>
      <c r="C79" s="97" t="str">
        <f>รายชื่อนักเรียน!C76&amp;รายชื่อนักเรียน!D76</f>
        <v/>
      </c>
      <c r="D79" s="98">
        <f>รายชื่อนักเรียน!E76</f>
        <v>0</v>
      </c>
      <c r="E79" s="149"/>
      <c r="F79" s="149"/>
      <c r="G79" s="150"/>
      <c r="H79" s="150"/>
      <c r="I79" s="150"/>
      <c r="J79" s="154"/>
      <c r="K79" s="61"/>
    </row>
    <row r="80" spans="1:14" ht="15" customHeight="1">
      <c r="A80" s="1">
        <v>28</v>
      </c>
      <c r="B80" s="86">
        <f>รายชื่อนักเรียน!B77</f>
        <v>0</v>
      </c>
      <c r="C80" s="97" t="str">
        <f>รายชื่อนักเรียน!C77&amp;รายชื่อนักเรียน!D77</f>
        <v/>
      </c>
      <c r="D80" s="98">
        <f>รายชื่อนักเรียน!E77</f>
        <v>0</v>
      </c>
      <c r="E80" s="149"/>
      <c r="F80" s="149"/>
      <c r="G80" s="150"/>
      <c r="H80" s="150"/>
      <c r="I80" s="150"/>
      <c r="J80" s="154"/>
      <c r="K80" s="61"/>
    </row>
    <row r="81" spans="1:11" ht="15" customHeight="1">
      <c r="A81" s="1">
        <v>29</v>
      </c>
      <c r="B81" s="86">
        <f>รายชื่อนักเรียน!B78</f>
        <v>0</v>
      </c>
      <c r="C81" s="97" t="str">
        <f>รายชื่อนักเรียน!C78&amp;รายชื่อนักเรียน!D78</f>
        <v/>
      </c>
      <c r="D81" s="98">
        <f>รายชื่อนักเรียน!E78</f>
        <v>0</v>
      </c>
      <c r="E81" s="149"/>
      <c r="F81" s="149"/>
      <c r="G81" s="150"/>
      <c r="H81" s="150"/>
      <c r="I81" s="150"/>
      <c r="J81" s="154"/>
      <c r="K81" s="61"/>
    </row>
    <row r="82" spans="1:11" ht="15" customHeight="1">
      <c r="A82" s="1">
        <v>30</v>
      </c>
      <c r="B82" s="86">
        <f>รายชื่อนักเรียน!B79</f>
        <v>0</v>
      </c>
      <c r="C82" s="97" t="str">
        <f>รายชื่อนักเรียน!C79&amp;รายชื่อนักเรียน!D79</f>
        <v/>
      </c>
      <c r="D82" s="98">
        <f>รายชื่อนักเรียน!E79</f>
        <v>0</v>
      </c>
      <c r="E82" s="149"/>
      <c r="F82" s="149"/>
      <c r="G82" s="150"/>
      <c r="H82" s="150"/>
      <c r="I82" s="150"/>
      <c r="J82" s="154"/>
      <c r="K82" s="61"/>
    </row>
    <row r="83" spans="1:11" ht="15" customHeight="1">
      <c r="A83" s="1">
        <v>31</v>
      </c>
      <c r="B83" s="86">
        <f>รายชื่อนักเรียน!B80</f>
        <v>0</v>
      </c>
      <c r="C83" s="97" t="str">
        <f>รายชื่อนักเรียน!C80&amp;รายชื่อนักเรียน!D80</f>
        <v/>
      </c>
      <c r="D83" s="98">
        <f>รายชื่อนักเรียน!E80</f>
        <v>0</v>
      </c>
      <c r="E83" s="149"/>
      <c r="F83" s="149"/>
      <c r="G83" s="150"/>
      <c r="H83" s="150"/>
      <c r="I83" s="150"/>
      <c r="J83" s="154"/>
      <c r="K83" s="61"/>
    </row>
    <row r="84" spans="1:11" ht="15" customHeight="1">
      <c r="A84" s="1">
        <v>32</v>
      </c>
      <c r="B84" s="86">
        <f>รายชื่อนักเรียน!B81</f>
        <v>0</v>
      </c>
      <c r="C84" s="97" t="str">
        <f>รายชื่อนักเรียน!C81&amp;รายชื่อนักเรียน!D81</f>
        <v/>
      </c>
      <c r="D84" s="98">
        <f>รายชื่อนักเรียน!E81</f>
        <v>0</v>
      </c>
      <c r="E84" s="149"/>
      <c r="F84" s="149"/>
      <c r="G84" s="150"/>
      <c r="H84" s="150"/>
      <c r="I84" s="150"/>
      <c r="J84" s="154"/>
      <c r="K84" s="61"/>
    </row>
    <row r="85" spans="1:11" ht="15" customHeight="1">
      <c r="A85" s="1">
        <v>33</v>
      </c>
      <c r="B85" s="86">
        <f>รายชื่อนักเรียน!B82</f>
        <v>0</v>
      </c>
      <c r="C85" s="97" t="str">
        <f>รายชื่อนักเรียน!C82&amp;รายชื่อนักเรียน!D82</f>
        <v/>
      </c>
      <c r="D85" s="98">
        <f>รายชื่อนักเรียน!E82</f>
        <v>0</v>
      </c>
      <c r="E85" s="149"/>
      <c r="F85" s="149"/>
      <c r="G85" s="150"/>
      <c r="H85" s="150"/>
      <c r="I85" s="150"/>
      <c r="J85" s="154"/>
      <c r="K85" s="61"/>
    </row>
    <row r="86" spans="1:11" ht="15" customHeight="1">
      <c r="A86" s="1">
        <v>34</v>
      </c>
      <c r="B86" s="86">
        <f>รายชื่อนักเรียน!B83</f>
        <v>0</v>
      </c>
      <c r="C86" s="97" t="str">
        <f>รายชื่อนักเรียน!C83&amp;รายชื่อนักเรียน!D83</f>
        <v/>
      </c>
      <c r="D86" s="98">
        <f>รายชื่อนักเรียน!E83</f>
        <v>0</v>
      </c>
      <c r="E86" s="149"/>
      <c r="F86" s="149"/>
      <c r="G86" s="150"/>
      <c r="H86" s="150"/>
      <c r="I86" s="150"/>
      <c r="J86" s="154"/>
      <c r="K86" s="61"/>
    </row>
    <row r="87" spans="1:11" ht="15" customHeight="1">
      <c r="A87" s="1">
        <v>35</v>
      </c>
      <c r="B87" s="86">
        <f>รายชื่อนักเรียน!B84</f>
        <v>0</v>
      </c>
      <c r="C87" s="97" t="str">
        <f>รายชื่อนักเรียน!C84&amp;รายชื่อนักเรียน!D84</f>
        <v/>
      </c>
      <c r="D87" s="98">
        <f>รายชื่อนักเรียน!E84</f>
        <v>0</v>
      </c>
      <c r="E87" s="149"/>
      <c r="F87" s="149"/>
      <c r="G87" s="150"/>
      <c r="H87" s="150"/>
      <c r="I87" s="150"/>
      <c r="J87" s="154"/>
      <c r="K87" s="61"/>
    </row>
    <row r="88" spans="1:11" ht="15" customHeight="1">
      <c r="A88" s="1">
        <v>36</v>
      </c>
      <c r="B88" s="86">
        <f>รายชื่อนักเรียน!B85</f>
        <v>0</v>
      </c>
      <c r="C88" s="97" t="str">
        <f>รายชื่อนักเรียน!C85&amp;รายชื่อนักเรียน!D85</f>
        <v/>
      </c>
      <c r="D88" s="98">
        <f>รายชื่อนักเรียน!E85</f>
        <v>0</v>
      </c>
      <c r="E88" s="149"/>
      <c r="F88" s="149"/>
      <c r="G88" s="150"/>
      <c r="H88" s="150"/>
      <c r="I88" s="150"/>
      <c r="J88" s="154"/>
      <c r="K88" s="61"/>
    </row>
    <row r="89" spans="1:11" ht="15" customHeight="1">
      <c r="A89" s="1">
        <v>37</v>
      </c>
      <c r="B89" s="86">
        <f>รายชื่อนักเรียน!B86</f>
        <v>0</v>
      </c>
      <c r="C89" s="97" t="str">
        <f>รายชื่อนักเรียน!C86&amp;รายชื่อนักเรียน!D86</f>
        <v/>
      </c>
      <c r="D89" s="98">
        <f>รายชื่อนักเรียน!E86</f>
        <v>0</v>
      </c>
      <c r="E89" s="149"/>
      <c r="F89" s="149"/>
      <c r="G89" s="150"/>
      <c r="H89" s="150"/>
      <c r="I89" s="150"/>
      <c r="J89" s="154"/>
      <c r="K89" s="61"/>
    </row>
    <row r="90" spans="1:11" ht="15" customHeight="1">
      <c r="A90" s="1">
        <v>38</v>
      </c>
      <c r="B90" s="86">
        <f>รายชื่อนักเรียน!B87</f>
        <v>0</v>
      </c>
      <c r="C90" s="97" t="str">
        <f>รายชื่อนักเรียน!C87&amp;รายชื่อนักเรียน!D87</f>
        <v/>
      </c>
      <c r="D90" s="98">
        <f>รายชื่อนักเรียน!E87</f>
        <v>0</v>
      </c>
      <c r="E90" s="149"/>
      <c r="F90" s="149"/>
      <c r="G90" s="150"/>
      <c r="H90" s="150"/>
      <c r="I90" s="150"/>
      <c r="J90" s="154"/>
      <c r="K90" s="61"/>
    </row>
    <row r="91" spans="1:11" ht="15" customHeight="1">
      <c r="A91" s="1">
        <v>39</v>
      </c>
      <c r="B91" s="86">
        <f>รายชื่อนักเรียน!B88</f>
        <v>0</v>
      </c>
      <c r="C91" s="97" t="str">
        <f>รายชื่อนักเรียน!C88&amp;รายชื่อนักเรียน!D88</f>
        <v/>
      </c>
      <c r="D91" s="98">
        <f>รายชื่อนักเรียน!E88</f>
        <v>0</v>
      </c>
      <c r="E91" s="149"/>
      <c r="F91" s="149"/>
      <c r="G91" s="150"/>
      <c r="H91" s="150"/>
      <c r="I91" s="150"/>
      <c r="J91" s="154"/>
      <c r="K91" s="61"/>
    </row>
    <row r="92" spans="1:11" ht="15" customHeight="1">
      <c r="A92" s="1">
        <v>40</v>
      </c>
      <c r="B92" s="86">
        <f>รายชื่อนักเรียน!B89</f>
        <v>0</v>
      </c>
      <c r="C92" s="97" t="str">
        <f>รายชื่อนักเรียน!C89&amp;รายชื่อนักเรียน!D89</f>
        <v/>
      </c>
      <c r="D92" s="98">
        <f>รายชื่อนักเรียน!E89</f>
        <v>0</v>
      </c>
      <c r="E92" s="149"/>
      <c r="F92" s="149"/>
      <c r="G92" s="150"/>
      <c r="H92" s="150"/>
      <c r="I92" s="150"/>
      <c r="J92" s="154"/>
      <c r="K92" s="61"/>
    </row>
    <row r="93" spans="1:11" ht="15" customHeight="1">
      <c r="A93" s="1">
        <v>41</v>
      </c>
      <c r="B93" s="86">
        <f>รายชื่อนักเรียน!B90</f>
        <v>0</v>
      </c>
      <c r="C93" s="97" t="str">
        <f>รายชื่อนักเรียน!C90&amp;รายชื่อนักเรียน!D90</f>
        <v/>
      </c>
      <c r="D93" s="98">
        <f>รายชื่อนักเรียน!E90</f>
        <v>0</v>
      </c>
      <c r="E93" s="149"/>
      <c r="F93" s="149"/>
      <c r="G93" s="150"/>
      <c r="H93" s="150"/>
      <c r="I93" s="150"/>
      <c r="J93" s="154"/>
      <c r="K93" s="61"/>
    </row>
    <row r="94" spans="1:11" ht="15" customHeight="1">
      <c r="A94" s="1">
        <v>42</v>
      </c>
      <c r="B94" s="86">
        <f>รายชื่อนักเรียน!B91</f>
        <v>0</v>
      </c>
      <c r="C94" s="97" t="str">
        <f>รายชื่อนักเรียน!C91&amp;รายชื่อนักเรียน!D91</f>
        <v/>
      </c>
      <c r="D94" s="98">
        <f>รายชื่อนักเรียน!E91</f>
        <v>0</v>
      </c>
      <c r="E94" s="149"/>
      <c r="F94" s="149"/>
      <c r="G94" s="150"/>
      <c r="H94" s="150"/>
      <c r="I94" s="150"/>
      <c r="J94" s="154"/>
      <c r="K94" s="61"/>
    </row>
    <row r="95" spans="1:11" ht="15" customHeight="1">
      <c r="A95" s="1">
        <v>43</v>
      </c>
      <c r="B95" s="86">
        <f>รายชื่อนักเรียน!B92</f>
        <v>0</v>
      </c>
      <c r="C95" s="97" t="str">
        <f>รายชื่อนักเรียน!C92&amp;รายชื่อนักเรียน!D92</f>
        <v/>
      </c>
      <c r="D95" s="98">
        <f>รายชื่อนักเรียน!E92</f>
        <v>0</v>
      </c>
      <c r="E95" s="149"/>
      <c r="F95" s="149"/>
      <c r="G95" s="150"/>
      <c r="H95" s="150"/>
      <c r="I95" s="150"/>
      <c r="J95" s="154"/>
      <c r="K95" s="61"/>
    </row>
    <row r="96" spans="1:11" ht="15" customHeight="1">
      <c r="A96" s="1">
        <v>44</v>
      </c>
      <c r="B96" s="86">
        <f>รายชื่อนักเรียน!B93</f>
        <v>0</v>
      </c>
      <c r="C96" s="97" t="str">
        <f>รายชื่อนักเรียน!C93&amp;รายชื่อนักเรียน!D93</f>
        <v/>
      </c>
      <c r="D96" s="98">
        <f>รายชื่อนักเรียน!E93</f>
        <v>0</v>
      </c>
      <c r="E96" s="149"/>
      <c r="F96" s="149"/>
      <c r="G96" s="150"/>
      <c r="H96" s="150"/>
      <c r="I96" s="150"/>
      <c r="J96" s="154"/>
      <c r="K96" s="61"/>
    </row>
    <row r="97" spans="1:17" ht="15" customHeight="1">
      <c r="A97" s="1">
        <v>45</v>
      </c>
      <c r="B97" s="86">
        <f>รายชื่อนักเรียน!B94</f>
        <v>0</v>
      </c>
      <c r="C97" s="99" t="str">
        <f>รายชื่อนักเรียน!C94&amp;รายชื่อนักเรียน!D94</f>
        <v/>
      </c>
      <c r="D97" s="100">
        <f>รายชื่อนักเรียน!E94</f>
        <v>0</v>
      </c>
      <c r="E97" s="149"/>
      <c r="F97" s="149"/>
      <c r="G97" s="150"/>
      <c r="H97" s="150"/>
      <c r="I97" s="150"/>
      <c r="J97" s="154"/>
      <c r="K97" s="61"/>
    </row>
    <row r="98" spans="1:17" ht="9" customHeight="1">
      <c r="B98" s="101"/>
      <c r="C98" s="57"/>
      <c r="D98" s="57"/>
      <c r="J98" s="46"/>
      <c r="K98" s="46"/>
    </row>
    <row r="99" spans="1:17" ht="18.600000000000001" customHeight="1">
      <c r="A99" s="375" t="s">
        <v>173</v>
      </c>
      <c r="B99" s="375"/>
      <c r="C99" s="375"/>
      <c r="D99" s="375"/>
      <c r="E99" s="16"/>
      <c r="F99" s="16"/>
      <c r="G99" s="16"/>
      <c r="H99" s="16"/>
      <c r="I99" s="16"/>
      <c r="J99" s="46"/>
      <c r="K99" s="46"/>
    </row>
    <row r="100" spans="1:17" ht="15" customHeight="1">
      <c r="A100" s="105"/>
      <c r="B100" s="105" t="str">
        <f>B51</f>
        <v xml:space="preserve"> (  )</v>
      </c>
      <c r="C100" s="105"/>
      <c r="D100" s="105"/>
      <c r="E100" s="16"/>
      <c r="F100" s="16"/>
      <c r="G100" s="16"/>
      <c r="H100" s="16"/>
      <c r="I100" s="16"/>
      <c r="J100" s="46"/>
      <c r="K100" s="46"/>
    </row>
    <row r="101" spans="1:17" ht="15" customHeight="1">
      <c r="A101" s="16" t="s">
        <v>41</v>
      </c>
      <c r="E101" s="16"/>
      <c r="F101" s="16"/>
      <c r="G101" s="16"/>
      <c r="H101" s="16"/>
      <c r="I101" s="16"/>
      <c r="J101" s="46"/>
      <c r="K101" s="46"/>
    </row>
    <row r="102" spans="1:17" ht="15" customHeight="1">
      <c r="A102" s="1">
        <v>1</v>
      </c>
      <c r="B102" s="86">
        <f>รายชื่อนักเรียน!B97</f>
        <v>0</v>
      </c>
      <c r="C102" s="97" t="str">
        <f>รายชื่อนักเรียน!C97&amp;รายชื่อนักเรียน!D97</f>
        <v/>
      </c>
      <c r="D102" s="98">
        <f>รายชื่อนักเรียน!E97</f>
        <v>0</v>
      </c>
      <c r="E102" s="149"/>
      <c r="F102" s="149"/>
      <c r="G102" s="150"/>
      <c r="H102" s="150"/>
      <c r="I102" s="150"/>
      <c r="J102" s="154"/>
      <c r="K102" s="61"/>
      <c r="L102" s="234" t="s">
        <v>90</v>
      </c>
    </row>
    <row r="103" spans="1:17" ht="15" customHeight="1">
      <c r="A103" s="1">
        <v>2</v>
      </c>
      <c r="B103" s="86">
        <f>รายชื่อนักเรียน!B98</f>
        <v>0</v>
      </c>
      <c r="C103" s="97" t="str">
        <f>รายชื่อนักเรียน!C98&amp;รายชื่อนักเรียน!D98</f>
        <v/>
      </c>
      <c r="D103" s="98">
        <f>รายชื่อนักเรียน!E98</f>
        <v>0</v>
      </c>
      <c r="E103" s="149"/>
      <c r="F103" s="149"/>
      <c r="G103" s="150"/>
      <c r="H103" s="150"/>
      <c r="I103" s="150"/>
      <c r="J103" s="154"/>
      <c r="K103" s="61"/>
      <c r="L103" s="230" t="s">
        <v>138</v>
      </c>
      <c r="M103" s="74" t="s">
        <v>139</v>
      </c>
      <c r="N103" s="74" t="s">
        <v>140</v>
      </c>
      <c r="O103" s="107" t="s">
        <v>141</v>
      </c>
      <c r="P103" s="74" t="s">
        <v>142</v>
      </c>
      <c r="Q103" s="74" t="s">
        <v>38</v>
      </c>
    </row>
    <row r="104" spans="1:17" ht="15" customHeight="1">
      <c r="A104" s="1">
        <v>3</v>
      </c>
      <c r="B104" s="86">
        <f>รายชื่อนักเรียน!B99</f>
        <v>0</v>
      </c>
      <c r="C104" s="97" t="str">
        <f>รายชื่อนักเรียน!C99&amp;รายชื่อนักเรียน!D99</f>
        <v/>
      </c>
      <c r="D104" s="98">
        <f>รายชื่อนักเรียน!E99</f>
        <v>0</v>
      </c>
      <c r="E104" s="149"/>
      <c r="F104" s="149"/>
      <c r="G104" s="150"/>
      <c r="H104" s="150"/>
      <c r="I104" s="150"/>
      <c r="J104" s="154"/>
      <c r="K104" s="61"/>
      <c r="L104" s="74">
        <v>1</v>
      </c>
      <c r="M104" s="231">
        <f>COUNTIF(E102:E146,4)</f>
        <v>0</v>
      </c>
      <c r="N104" s="74">
        <f>COUNTIF(E102:E146,3)</f>
        <v>0</v>
      </c>
      <c r="O104" s="74">
        <f>COUNTIF(E102:E146,2)</f>
        <v>0</v>
      </c>
      <c r="P104" s="74">
        <f>COUNTIF(E102:E146,1)</f>
        <v>0</v>
      </c>
      <c r="Q104" s="74">
        <f>SUM(M104:P104)</f>
        <v>0</v>
      </c>
    </row>
    <row r="105" spans="1:17" ht="15" customHeight="1">
      <c r="A105" s="1">
        <v>4</v>
      </c>
      <c r="B105" s="86">
        <f>รายชื่อนักเรียน!B100</f>
        <v>0</v>
      </c>
      <c r="C105" s="97" t="str">
        <f>รายชื่อนักเรียน!C100&amp;รายชื่อนักเรียน!D100</f>
        <v/>
      </c>
      <c r="D105" s="98">
        <f>รายชื่อนักเรียน!E100</f>
        <v>0</v>
      </c>
      <c r="E105" s="149"/>
      <c r="F105" s="149"/>
      <c r="G105" s="149"/>
      <c r="H105" s="149"/>
      <c r="I105" s="149"/>
      <c r="J105" s="154"/>
      <c r="K105" s="61"/>
      <c r="L105" s="74">
        <v>2</v>
      </c>
      <c r="M105" s="231">
        <f>COUNTIF(F102:F146,4)</f>
        <v>0</v>
      </c>
      <c r="N105" s="74">
        <f>COUNTIF(F102:F146,3)</f>
        <v>0</v>
      </c>
      <c r="O105" s="74">
        <f>COUNTIF(F102:F146,2)</f>
        <v>0</v>
      </c>
      <c r="P105" s="74">
        <f>COUNTIF(F102:F146,1)</f>
        <v>0</v>
      </c>
      <c r="Q105" s="74">
        <f t="shared" ref="Q105:Q108" si="4">SUM(M105:P105)</f>
        <v>0</v>
      </c>
    </row>
    <row r="106" spans="1:17" ht="15" customHeight="1">
      <c r="A106" s="1">
        <v>5</v>
      </c>
      <c r="B106" s="86">
        <f>รายชื่อนักเรียน!B101</f>
        <v>0</v>
      </c>
      <c r="C106" s="97" t="str">
        <f>รายชื่อนักเรียน!C101&amp;รายชื่อนักเรียน!D101</f>
        <v/>
      </c>
      <c r="D106" s="98">
        <f>รายชื่อนักเรียน!E101</f>
        <v>0</v>
      </c>
      <c r="E106" s="149"/>
      <c r="F106" s="149"/>
      <c r="G106" s="149"/>
      <c r="H106" s="149"/>
      <c r="I106" s="149"/>
      <c r="J106" s="154"/>
      <c r="K106" s="61"/>
      <c r="L106" s="74">
        <v>3</v>
      </c>
      <c r="M106" s="231">
        <f>COUNTIF(G102:G146,4)</f>
        <v>0</v>
      </c>
      <c r="N106" s="74">
        <f>COUNTIF(G102:G146,3)</f>
        <v>0</v>
      </c>
      <c r="O106" s="74">
        <f>COUNTIF(G102:G146,2)</f>
        <v>0</v>
      </c>
      <c r="P106" s="74">
        <f>COUNTIF(G102:G146,1)</f>
        <v>0</v>
      </c>
      <c r="Q106" s="74">
        <f t="shared" si="4"/>
        <v>0</v>
      </c>
    </row>
    <row r="107" spans="1:17" ht="15" customHeight="1">
      <c r="A107" s="1">
        <v>6</v>
      </c>
      <c r="B107" s="86">
        <f>รายชื่อนักเรียน!B102</f>
        <v>0</v>
      </c>
      <c r="C107" s="97" t="str">
        <f>รายชื่อนักเรียน!C102&amp;รายชื่อนักเรียน!D102</f>
        <v/>
      </c>
      <c r="D107" s="98">
        <f>รายชื่อนักเรียน!E102</f>
        <v>0</v>
      </c>
      <c r="E107" s="149"/>
      <c r="F107" s="149"/>
      <c r="G107" s="149"/>
      <c r="H107" s="149"/>
      <c r="I107" s="149"/>
      <c r="J107" s="154"/>
      <c r="K107" s="61"/>
      <c r="L107" s="231">
        <v>4</v>
      </c>
      <c r="M107" s="231">
        <f>COUNTIF(H102:H146,4)</f>
        <v>0</v>
      </c>
      <c r="N107" s="231">
        <f>COUNTIF(H102:H146,3)</f>
        <v>0</v>
      </c>
      <c r="O107" s="74">
        <f>COUNTIF(H102:H146,2)</f>
        <v>0</v>
      </c>
      <c r="P107" s="74">
        <f>COUNTIF(H102:H146,1)</f>
        <v>0</v>
      </c>
      <c r="Q107" s="74">
        <f t="shared" si="4"/>
        <v>0</v>
      </c>
    </row>
    <row r="108" spans="1:17" ht="15" customHeight="1">
      <c r="A108" s="1">
        <v>7</v>
      </c>
      <c r="B108" s="86">
        <f>รายชื่อนักเรียน!B103</f>
        <v>0</v>
      </c>
      <c r="C108" s="97" t="str">
        <f>รายชื่อนักเรียน!C103&amp;รายชื่อนักเรียน!D103</f>
        <v/>
      </c>
      <c r="D108" s="98">
        <f>รายชื่อนักเรียน!E103</f>
        <v>0</v>
      </c>
      <c r="E108" s="149"/>
      <c r="F108" s="149"/>
      <c r="G108" s="149"/>
      <c r="H108" s="149"/>
      <c r="I108" s="149"/>
      <c r="J108" s="154"/>
      <c r="K108" s="61"/>
      <c r="L108" s="231">
        <v>5</v>
      </c>
      <c r="M108" s="231">
        <f>COUNTIF(I102:I146,4)</f>
        <v>0</v>
      </c>
      <c r="N108" s="74">
        <f>COUNTIF(I102:I146,3)</f>
        <v>0</v>
      </c>
      <c r="O108" s="74">
        <f>COUNTIF(I102:I146,2)</f>
        <v>0</v>
      </c>
      <c r="P108" s="74">
        <f>COUNTIF(I102:I146,1)</f>
        <v>0</v>
      </c>
      <c r="Q108" s="74">
        <f t="shared" si="4"/>
        <v>0</v>
      </c>
    </row>
    <row r="109" spans="1:17" ht="15" customHeight="1">
      <c r="A109" s="1">
        <v>8</v>
      </c>
      <c r="B109" s="86">
        <f>รายชื่อนักเรียน!B104</f>
        <v>0</v>
      </c>
      <c r="C109" s="97" t="str">
        <f>รายชื่อนักเรียน!C104&amp;รายชื่อนักเรียน!D104</f>
        <v/>
      </c>
      <c r="D109" s="98">
        <f>รายชื่อนักเรียน!E104</f>
        <v>0</v>
      </c>
      <c r="E109" s="149"/>
      <c r="F109" s="149"/>
      <c r="G109" s="149"/>
      <c r="H109" s="149"/>
      <c r="I109" s="149"/>
      <c r="J109" s="154"/>
      <c r="K109" s="61"/>
      <c r="L109" s="231" t="s">
        <v>195</v>
      </c>
      <c r="M109" s="231">
        <f>SUM(M104:M108)</f>
        <v>0</v>
      </c>
      <c r="N109" s="231">
        <f t="shared" ref="N109:Q109" si="5">SUM(N104:N108)</f>
        <v>0</v>
      </c>
      <c r="O109" s="231">
        <f t="shared" si="5"/>
        <v>0</v>
      </c>
      <c r="P109" s="231">
        <f t="shared" si="5"/>
        <v>0</v>
      </c>
      <c r="Q109" s="231">
        <f t="shared" si="5"/>
        <v>0</v>
      </c>
    </row>
    <row r="110" spans="1:17" ht="15" customHeight="1">
      <c r="A110" s="1">
        <v>9</v>
      </c>
      <c r="B110" s="86">
        <f>รายชื่อนักเรียน!B105</f>
        <v>0</v>
      </c>
      <c r="C110" s="97" t="str">
        <f>รายชื่อนักเรียน!C105&amp;รายชื่อนักเรียน!D105</f>
        <v/>
      </c>
      <c r="D110" s="98">
        <f>รายชื่อนักเรียน!E105</f>
        <v>0</v>
      </c>
      <c r="E110" s="149"/>
      <c r="F110" s="149"/>
      <c r="G110" s="149"/>
      <c r="H110" s="149"/>
      <c r="I110" s="149"/>
      <c r="J110" s="154"/>
      <c r="K110" s="61"/>
      <c r="L110" s="232"/>
      <c r="M110" s="232"/>
    </row>
    <row r="111" spans="1:17" ht="15" customHeight="1">
      <c r="A111" s="1">
        <v>10</v>
      </c>
      <c r="B111" s="86">
        <f>รายชื่อนักเรียน!B106</f>
        <v>0</v>
      </c>
      <c r="C111" s="97" t="str">
        <f>รายชื่อนักเรียน!C106&amp;รายชื่อนักเรียน!D106</f>
        <v/>
      </c>
      <c r="D111" s="98">
        <f>รายชื่อนักเรียน!E106</f>
        <v>0</v>
      </c>
      <c r="E111" s="149"/>
      <c r="F111" s="149"/>
      <c r="G111" s="149"/>
      <c r="H111" s="149"/>
      <c r="I111" s="149"/>
      <c r="J111" s="154"/>
      <c r="K111" s="61"/>
      <c r="L111" s="232"/>
      <c r="M111" s="232"/>
    </row>
    <row r="112" spans="1:17" ht="15" customHeight="1">
      <c r="A112" s="1">
        <v>11</v>
      </c>
      <c r="B112" s="86">
        <f>รายชื่อนักเรียน!B107</f>
        <v>0</v>
      </c>
      <c r="C112" s="97" t="str">
        <f>รายชื่อนักเรียน!C107&amp;รายชื่อนักเรียน!D107</f>
        <v/>
      </c>
      <c r="D112" s="98">
        <f>รายชื่อนักเรียน!E107</f>
        <v>0</v>
      </c>
      <c r="E112" s="149"/>
      <c r="F112" s="149"/>
      <c r="G112" s="149"/>
      <c r="H112" s="149"/>
      <c r="I112" s="149"/>
      <c r="J112" s="154"/>
      <c r="K112" s="61"/>
      <c r="L112" s="232"/>
      <c r="M112" s="232"/>
    </row>
    <row r="113" spans="1:14" ht="15" customHeight="1">
      <c r="A113" s="1">
        <v>12</v>
      </c>
      <c r="B113" s="86">
        <f>รายชื่อนักเรียน!B108</f>
        <v>0</v>
      </c>
      <c r="C113" s="97" t="str">
        <f>รายชื่อนักเรียน!C108&amp;รายชื่อนักเรียน!D108</f>
        <v/>
      </c>
      <c r="D113" s="98">
        <f>รายชื่อนักเรียน!E108</f>
        <v>0</v>
      </c>
      <c r="E113" s="149"/>
      <c r="F113" s="149"/>
      <c r="G113" s="150"/>
      <c r="H113" s="150"/>
      <c r="I113" s="149"/>
      <c r="J113" s="154"/>
      <c r="K113" s="61"/>
      <c r="L113" s="112"/>
    </row>
    <row r="114" spans="1:14" ht="15" customHeight="1">
      <c r="A114" s="1">
        <v>13</v>
      </c>
      <c r="B114" s="86">
        <f>รายชื่อนักเรียน!B109</f>
        <v>0</v>
      </c>
      <c r="C114" s="97" t="str">
        <f>รายชื่อนักเรียน!C109&amp;รายชื่อนักเรียน!D109</f>
        <v/>
      </c>
      <c r="D114" s="98">
        <f>รายชื่อนักเรียน!E109</f>
        <v>0</v>
      </c>
      <c r="E114" s="149"/>
      <c r="F114" s="149"/>
      <c r="G114" s="150"/>
      <c r="H114" s="150"/>
      <c r="I114" s="149"/>
      <c r="J114" s="154"/>
      <c r="K114" s="61"/>
      <c r="L114" s="112"/>
    </row>
    <row r="115" spans="1:14" ht="15" customHeight="1">
      <c r="A115" s="1">
        <v>14</v>
      </c>
      <c r="B115" s="86">
        <f>รายชื่อนักเรียน!B110</f>
        <v>0</v>
      </c>
      <c r="C115" s="97" t="str">
        <f>รายชื่อนักเรียน!C110&amp;รายชื่อนักเรียน!D110</f>
        <v/>
      </c>
      <c r="D115" s="98">
        <f>รายชื่อนักเรียน!E110</f>
        <v>0</v>
      </c>
      <c r="E115" s="149"/>
      <c r="F115" s="149"/>
      <c r="G115" s="150"/>
      <c r="H115" s="150"/>
      <c r="I115" s="149"/>
      <c r="J115" s="154"/>
      <c r="K115" s="61"/>
      <c r="L115" s="218"/>
      <c r="M115" s="218"/>
    </row>
    <row r="116" spans="1:14" ht="15" customHeight="1">
      <c r="A116" s="1">
        <v>15</v>
      </c>
      <c r="B116" s="86">
        <f>รายชื่อนักเรียน!B111</f>
        <v>0</v>
      </c>
      <c r="C116" s="97" t="str">
        <f>รายชื่อนักเรียน!C111&amp;รายชื่อนักเรียน!D111</f>
        <v/>
      </c>
      <c r="D116" s="98">
        <f>รายชื่อนักเรียน!E111</f>
        <v>0</v>
      </c>
      <c r="E116" s="149"/>
      <c r="F116" s="149"/>
      <c r="G116" s="150"/>
      <c r="H116" s="150"/>
      <c r="I116" s="149"/>
      <c r="J116" s="154"/>
      <c r="K116" s="61"/>
      <c r="L116" s="233"/>
      <c r="M116" s="218"/>
      <c r="N116" s="218">
        <f>SUM(M116:M119)</f>
        <v>0</v>
      </c>
    </row>
    <row r="117" spans="1:14" ht="15" customHeight="1">
      <c r="A117" s="1">
        <v>16</v>
      </c>
      <c r="B117" s="86">
        <f>รายชื่อนักเรียน!B112</f>
        <v>0</v>
      </c>
      <c r="C117" s="97" t="str">
        <f>รายชื่อนักเรียน!C112&amp;รายชื่อนักเรียน!D112</f>
        <v/>
      </c>
      <c r="D117" s="98">
        <f>รายชื่อนักเรียน!E112</f>
        <v>0</v>
      </c>
      <c r="E117" s="149"/>
      <c r="F117" s="149"/>
      <c r="G117" s="150"/>
      <c r="H117" s="150"/>
      <c r="I117" s="149"/>
      <c r="J117" s="154"/>
      <c r="K117" s="61"/>
      <c r="L117" s="233"/>
      <c r="M117" s="218"/>
    </row>
    <row r="118" spans="1:14" ht="15" customHeight="1">
      <c r="A118" s="1">
        <v>17</v>
      </c>
      <c r="B118" s="86">
        <f>รายชื่อนักเรียน!B113</f>
        <v>0</v>
      </c>
      <c r="C118" s="97" t="str">
        <f>รายชื่อนักเรียน!C113&amp;รายชื่อนักเรียน!D113</f>
        <v/>
      </c>
      <c r="D118" s="98">
        <f>รายชื่อนักเรียน!E113</f>
        <v>0</v>
      </c>
      <c r="E118" s="149"/>
      <c r="F118" s="149"/>
      <c r="G118" s="150"/>
      <c r="H118" s="150"/>
      <c r="I118" s="149"/>
      <c r="J118" s="154"/>
      <c r="K118" s="61"/>
      <c r="L118" s="233"/>
      <c r="M118" s="218"/>
    </row>
    <row r="119" spans="1:14" ht="15" customHeight="1">
      <c r="A119" s="1">
        <v>18</v>
      </c>
      <c r="B119" s="86">
        <f>รายชื่อนักเรียน!B114</f>
        <v>0</v>
      </c>
      <c r="C119" s="97" t="str">
        <f>รายชื่อนักเรียน!C114&amp;รายชื่อนักเรียน!D114</f>
        <v/>
      </c>
      <c r="D119" s="98">
        <f>รายชื่อนักเรียน!E114</f>
        <v>0</v>
      </c>
      <c r="E119" s="149"/>
      <c r="F119" s="149"/>
      <c r="G119" s="150"/>
      <c r="H119" s="150"/>
      <c r="I119" s="149"/>
      <c r="J119" s="154"/>
      <c r="K119" s="61"/>
      <c r="L119" s="233"/>
      <c r="M119" s="218"/>
    </row>
    <row r="120" spans="1:14" ht="15" customHeight="1">
      <c r="A120" s="1">
        <v>19</v>
      </c>
      <c r="B120" s="86">
        <f>รายชื่อนักเรียน!B115</f>
        <v>0</v>
      </c>
      <c r="C120" s="97" t="str">
        <f>รายชื่อนักเรียน!C115&amp;รายชื่อนักเรียน!D115</f>
        <v/>
      </c>
      <c r="D120" s="98">
        <f>รายชื่อนักเรียน!E115</f>
        <v>0</v>
      </c>
      <c r="E120" s="149"/>
      <c r="F120" s="149"/>
      <c r="G120" s="150"/>
      <c r="H120" s="150"/>
      <c r="I120" s="149"/>
      <c r="J120" s="154"/>
      <c r="K120" s="61"/>
      <c r="L120" s="218"/>
      <c r="M120" s="218"/>
    </row>
    <row r="121" spans="1:14" ht="15" customHeight="1">
      <c r="A121" s="1">
        <v>20</v>
      </c>
      <c r="B121" s="86">
        <f>รายชื่อนักเรียน!B116</f>
        <v>0</v>
      </c>
      <c r="C121" s="97" t="str">
        <f>รายชื่อนักเรียน!C116&amp;รายชื่อนักเรียน!D116</f>
        <v/>
      </c>
      <c r="D121" s="98">
        <f>รายชื่อนักเรียน!E116</f>
        <v>0</v>
      </c>
      <c r="E121" s="149"/>
      <c r="F121" s="149"/>
      <c r="G121" s="150"/>
      <c r="H121" s="150"/>
      <c r="I121" s="149"/>
      <c r="J121" s="154"/>
      <c r="K121" s="61"/>
      <c r="L121" s="233"/>
      <c r="M121" s="218"/>
      <c r="N121" s="218">
        <f>SUM(M121:M124)</f>
        <v>0</v>
      </c>
    </row>
    <row r="122" spans="1:14" ht="15" customHeight="1">
      <c r="A122" s="1">
        <v>21</v>
      </c>
      <c r="B122" s="86">
        <f>รายชื่อนักเรียน!B117</f>
        <v>0</v>
      </c>
      <c r="C122" s="97" t="str">
        <f>รายชื่อนักเรียน!C117&amp;รายชื่อนักเรียน!D117</f>
        <v/>
      </c>
      <c r="D122" s="98">
        <f>รายชื่อนักเรียน!E117</f>
        <v>0</v>
      </c>
      <c r="E122" s="149"/>
      <c r="F122" s="149"/>
      <c r="G122" s="150"/>
      <c r="H122" s="150"/>
      <c r="I122" s="149"/>
      <c r="J122" s="154"/>
      <c r="K122" s="61"/>
      <c r="L122" s="233"/>
      <c r="M122" s="218"/>
    </row>
    <row r="123" spans="1:14" ht="15" customHeight="1">
      <c r="A123" s="1">
        <v>22</v>
      </c>
      <c r="B123" s="86">
        <f>รายชื่อนักเรียน!B118</f>
        <v>0</v>
      </c>
      <c r="C123" s="97" t="str">
        <f>รายชื่อนักเรียน!C118&amp;รายชื่อนักเรียน!D118</f>
        <v/>
      </c>
      <c r="D123" s="98">
        <f>รายชื่อนักเรียน!E118</f>
        <v>0</v>
      </c>
      <c r="E123" s="149"/>
      <c r="F123" s="149"/>
      <c r="G123" s="150"/>
      <c r="H123" s="150"/>
      <c r="I123" s="149"/>
      <c r="J123" s="154"/>
      <c r="K123" s="61"/>
      <c r="L123" s="233"/>
      <c r="M123" s="218"/>
    </row>
    <row r="124" spans="1:14" ht="15" customHeight="1">
      <c r="A124" s="1">
        <v>23</v>
      </c>
      <c r="B124" s="86">
        <f>รายชื่อนักเรียน!B119</f>
        <v>0</v>
      </c>
      <c r="C124" s="97" t="str">
        <f>รายชื่อนักเรียน!C119&amp;รายชื่อนักเรียน!D119</f>
        <v/>
      </c>
      <c r="D124" s="98">
        <f>รายชื่อนักเรียน!E119</f>
        <v>0</v>
      </c>
      <c r="E124" s="149"/>
      <c r="F124" s="149"/>
      <c r="G124" s="150"/>
      <c r="H124" s="150"/>
      <c r="I124" s="149"/>
      <c r="J124" s="154"/>
      <c r="K124" s="61"/>
      <c r="L124" s="233"/>
      <c r="M124" s="218"/>
    </row>
    <row r="125" spans="1:14" ht="15" customHeight="1">
      <c r="A125" s="1">
        <v>24</v>
      </c>
      <c r="B125" s="86">
        <f>รายชื่อนักเรียน!B120</f>
        <v>0</v>
      </c>
      <c r="C125" s="97" t="str">
        <f>รายชื่อนักเรียน!C120&amp;รายชื่อนักเรียน!D120</f>
        <v/>
      </c>
      <c r="D125" s="98">
        <f>รายชื่อนักเรียน!E120</f>
        <v>0</v>
      </c>
      <c r="E125" s="149"/>
      <c r="F125" s="149"/>
      <c r="G125" s="150"/>
      <c r="H125" s="150"/>
      <c r="I125" s="149"/>
      <c r="J125" s="154"/>
      <c r="K125" s="61"/>
    </row>
    <row r="126" spans="1:14" ht="15" customHeight="1">
      <c r="A126" s="1">
        <v>25</v>
      </c>
      <c r="B126" s="86">
        <f>รายชื่อนักเรียน!B121</f>
        <v>0</v>
      </c>
      <c r="C126" s="97" t="str">
        <f>รายชื่อนักเรียน!C121&amp;รายชื่อนักเรียน!D121</f>
        <v/>
      </c>
      <c r="D126" s="98">
        <f>รายชื่อนักเรียน!E121</f>
        <v>0</v>
      </c>
      <c r="E126" s="149"/>
      <c r="F126" s="149"/>
      <c r="G126" s="150"/>
      <c r="H126" s="150"/>
      <c r="I126" s="149"/>
      <c r="J126" s="154"/>
      <c r="K126" s="61"/>
    </row>
    <row r="127" spans="1:14" ht="15" customHeight="1">
      <c r="A127" s="1">
        <v>26</v>
      </c>
      <c r="B127" s="86">
        <f>รายชื่อนักเรียน!B122</f>
        <v>0</v>
      </c>
      <c r="C127" s="97" t="str">
        <f>รายชื่อนักเรียน!C122&amp;รายชื่อนักเรียน!D122</f>
        <v/>
      </c>
      <c r="D127" s="98">
        <f>รายชื่อนักเรียน!E122</f>
        <v>0</v>
      </c>
      <c r="E127" s="149"/>
      <c r="F127" s="149"/>
      <c r="G127" s="150"/>
      <c r="H127" s="150"/>
      <c r="I127" s="149"/>
      <c r="J127" s="154"/>
      <c r="K127" s="61"/>
    </row>
    <row r="128" spans="1:14" ht="15" customHeight="1">
      <c r="A128" s="1">
        <v>27</v>
      </c>
      <c r="B128" s="86">
        <f>รายชื่อนักเรียน!B123</f>
        <v>0</v>
      </c>
      <c r="C128" s="97" t="str">
        <f>รายชื่อนักเรียน!C123&amp;รายชื่อนักเรียน!D123</f>
        <v/>
      </c>
      <c r="D128" s="98">
        <f>รายชื่อนักเรียน!E123</f>
        <v>0</v>
      </c>
      <c r="E128" s="149"/>
      <c r="F128" s="149"/>
      <c r="G128" s="150"/>
      <c r="H128" s="150"/>
      <c r="I128" s="149"/>
      <c r="J128" s="154"/>
      <c r="K128" s="61"/>
    </row>
    <row r="129" spans="1:11" ht="15" customHeight="1">
      <c r="A129" s="1">
        <v>28</v>
      </c>
      <c r="B129" s="86">
        <f>รายชื่อนักเรียน!B124</f>
        <v>0</v>
      </c>
      <c r="C129" s="97" t="str">
        <f>รายชื่อนักเรียน!C124&amp;รายชื่อนักเรียน!D124</f>
        <v/>
      </c>
      <c r="D129" s="98">
        <f>รายชื่อนักเรียน!E124</f>
        <v>0</v>
      </c>
      <c r="E129" s="149"/>
      <c r="F129" s="149"/>
      <c r="G129" s="150"/>
      <c r="H129" s="150"/>
      <c r="I129" s="149"/>
      <c r="J129" s="154"/>
      <c r="K129" s="61"/>
    </row>
    <row r="130" spans="1:11" ht="15" customHeight="1">
      <c r="A130" s="1">
        <v>29</v>
      </c>
      <c r="B130" s="86">
        <f>รายชื่อนักเรียน!B125</f>
        <v>0</v>
      </c>
      <c r="C130" s="97" t="str">
        <f>รายชื่อนักเรียน!C125&amp;รายชื่อนักเรียน!D125</f>
        <v/>
      </c>
      <c r="D130" s="98">
        <f>รายชื่อนักเรียน!E125</f>
        <v>0</v>
      </c>
      <c r="E130" s="149"/>
      <c r="F130" s="149"/>
      <c r="G130" s="150"/>
      <c r="H130" s="150"/>
      <c r="I130" s="149"/>
      <c r="J130" s="154"/>
      <c r="K130" s="61"/>
    </row>
    <row r="131" spans="1:11" ht="15" customHeight="1">
      <c r="A131" s="1">
        <v>30</v>
      </c>
      <c r="B131" s="86">
        <f>รายชื่อนักเรียน!B126</f>
        <v>0</v>
      </c>
      <c r="C131" s="97" t="str">
        <f>รายชื่อนักเรียน!C126&amp;รายชื่อนักเรียน!D126</f>
        <v/>
      </c>
      <c r="D131" s="98">
        <f>รายชื่อนักเรียน!E126</f>
        <v>0</v>
      </c>
      <c r="E131" s="149"/>
      <c r="F131" s="149"/>
      <c r="G131" s="150"/>
      <c r="H131" s="150"/>
      <c r="I131" s="149"/>
      <c r="J131" s="154"/>
      <c r="K131" s="61"/>
    </row>
    <row r="132" spans="1:11" ht="15" customHeight="1">
      <c r="A132" s="1">
        <v>31</v>
      </c>
      <c r="B132" s="86">
        <f>รายชื่อนักเรียน!B127</f>
        <v>0</v>
      </c>
      <c r="C132" s="97" t="str">
        <f>รายชื่อนักเรียน!C127&amp;รายชื่อนักเรียน!D127</f>
        <v/>
      </c>
      <c r="D132" s="98">
        <f>รายชื่อนักเรียน!E127</f>
        <v>0</v>
      </c>
      <c r="E132" s="149"/>
      <c r="F132" s="149"/>
      <c r="G132" s="150"/>
      <c r="H132" s="150"/>
      <c r="I132" s="149"/>
      <c r="J132" s="154"/>
      <c r="K132" s="61"/>
    </row>
    <row r="133" spans="1:11" ht="15" customHeight="1">
      <c r="A133" s="1">
        <v>32</v>
      </c>
      <c r="B133" s="86">
        <f>รายชื่อนักเรียน!B128</f>
        <v>0</v>
      </c>
      <c r="C133" s="97" t="str">
        <f>รายชื่อนักเรียน!C128&amp;รายชื่อนักเรียน!D128</f>
        <v/>
      </c>
      <c r="D133" s="98">
        <f>รายชื่อนักเรียน!E128</f>
        <v>0</v>
      </c>
      <c r="E133" s="149"/>
      <c r="F133" s="149"/>
      <c r="G133" s="150"/>
      <c r="H133" s="150"/>
      <c r="I133" s="149"/>
      <c r="J133" s="154"/>
      <c r="K133" s="61"/>
    </row>
    <row r="134" spans="1:11" ht="15" customHeight="1">
      <c r="A134" s="1">
        <v>33</v>
      </c>
      <c r="B134" s="86">
        <f>รายชื่อนักเรียน!B129</f>
        <v>0</v>
      </c>
      <c r="C134" s="97" t="str">
        <f>รายชื่อนักเรียน!C129&amp;รายชื่อนักเรียน!D129</f>
        <v/>
      </c>
      <c r="D134" s="98">
        <f>รายชื่อนักเรียน!E129</f>
        <v>0</v>
      </c>
      <c r="E134" s="149"/>
      <c r="F134" s="149"/>
      <c r="G134" s="150"/>
      <c r="H134" s="150"/>
      <c r="I134" s="149"/>
      <c r="J134" s="154"/>
      <c r="K134" s="61"/>
    </row>
    <row r="135" spans="1:11" ht="15" customHeight="1">
      <c r="A135" s="1">
        <v>34</v>
      </c>
      <c r="B135" s="86">
        <f>รายชื่อนักเรียน!B130</f>
        <v>0</v>
      </c>
      <c r="C135" s="97" t="str">
        <f>รายชื่อนักเรียน!C130&amp;รายชื่อนักเรียน!D130</f>
        <v/>
      </c>
      <c r="D135" s="98">
        <f>รายชื่อนักเรียน!E130</f>
        <v>0</v>
      </c>
      <c r="E135" s="149"/>
      <c r="F135" s="149"/>
      <c r="G135" s="150"/>
      <c r="H135" s="150"/>
      <c r="I135" s="149"/>
      <c r="J135" s="154"/>
      <c r="K135" s="61"/>
    </row>
    <row r="136" spans="1:11" ht="15" customHeight="1">
      <c r="A136" s="1">
        <v>35</v>
      </c>
      <c r="B136" s="86">
        <f>รายชื่อนักเรียน!B131</f>
        <v>0</v>
      </c>
      <c r="C136" s="97" t="str">
        <f>รายชื่อนักเรียน!C131&amp;รายชื่อนักเรียน!D131</f>
        <v/>
      </c>
      <c r="D136" s="98">
        <f>รายชื่อนักเรียน!E131</f>
        <v>0</v>
      </c>
      <c r="E136" s="149"/>
      <c r="F136" s="149"/>
      <c r="G136" s="150"/>
      <c r="H136" s="150"/>
      <c r="I136" s="149"/>
      <c r="J136" s="154"/>
      <c r="K136" s="61"/>
    </row>
    <row r="137" spans="1:11" ht="15" customHeight="1">
      <c r="A137" s="1">
        <v>36</v>
      </c>
      <c r="B137" s="86">
        <f>รายชื่อนักเรียน!B132</f>
        <v>0</v>
      </c>
      <c r="C137" s="97" t="str">
        <f>รายชื่อนักเรียน!C132&amp;รายชื่อนักเรียน!D132</f>
        <v/>
      </c>
      <c r="D137" s="98">
        <f>รายชื่อนักเรียน!E132</f>
        <v>0</v>
      </c>
      <c r="E137" s="149"/>
      <c r="F137" s="149"/>
      <c r="G137" s="150"/>
      <c r="H137" s="150"/>
      <c r="I137" s="149"/>
      <c r="J137" s="154"/>
      <c r="K137" s="61"/>
    </row>
    <row r="138" spans="1:11" ht="15" customHeight="1">
      <c r="A138" s="1">
        <v>37</v>
      </c>
      <c r="B138" s="86">
        <f>รายชื่อนักเรียน!B133</f>
        <v>0</v>
      </c>
      <c r="C138" s="97" t="str">
        <f>รายชื่อนักเรียน!C133&amp;รายชื่อนักเรียน!D133</f>
        <v/>
      </c>
      <c r="D138" s="98">
        <f>รายชื่อนักเรียน!E133</f>
        <v>0</v>
      </c>
      <c r="E138" s="149"/>
      <c r="F138" s="149"/>
      <c r="G138" s="150"/>
      <c r="H138" s="150"/>
      <c r="I138" s="149"/>
      <c r="J138" s="154"/>
      <c r="K138" s="61"/>
    </row>
    <row r="139" spans="1:11" ht="15" customHeight="1">
      <c r="A139" s="1">
        <v>38</v>
      </c>
      <c r="B139" s="86">
        <f>รายชื่อนักเรียน!B134</f>
        <v>0</v>
      </c>
      <c r="C139" s="97" t="str">
        <f>รายชื่อนักเรียน!C134&amp;รายชื่อนักเรียน!D134</f>
        <v/>
      </c>
      <c r="D139" s="98">
        <f>รายชื่อนักเรียน!E134</f>
        <v>0</v>
      </c>
      <c r="E139" s="149"/>
      <c r="F139" s="149"/>
      <c r="G139" s="150"/>
      <c r="H139" s="150"/>
      <c r="I139" s="149"/>
      <c r="J139" s="154"/>
      <c r="K139" s="61"/>
    </row>
    <row r="140" spans="1:11" ht="15" customHeight="1">
      <c r="A140" s="1">
        <v>39</v>
      </c>
      <c r="B140" s="86">
        <f>รายชื่อนักเรียน!B135</f>
        <v>0</v>
      </c>
      <c r="C140" s="97" t="str">
        <f>รายชื่อนักเรียน!C135&amp;รายชื่อนักเรียน!D135</f>
        <v/>
      </c>
      <c r="D140" s="98">
        <f>รายชื่อนักเรียน!E135</f>
        <v>0</v>
      </c>
      <c r="E140" s="149"/>
      <c r="F140" s="149"/>
      <c r="G140" s="150"/>
      <c r="H140" s="150"/>
      <c r="I140" s="149"/>
      <c r="J140" s="154"/>
      <c r="K140" s="61"/>
    </row>
    <row r="141" spans="1:11" ht="15" customHeight="1">
      <c r="A141" s="1">
        <v>40</v>
      </c>
      <c r="B141" s="86">
        <f>รายชื่อนักเรียน!B136</f>
        <v>0</v>
      </c>
      <c r="C141" s="97" t="str">
        <f>รายชื่อนักเรียน!C136&amp;รายชื่อนักเรียน!D136</f>
        <v/>
      </c>
      <c r="D141" s="98">
        <f>รายชื่อนักเรียน!E136</f>
        <v>0</v>
      </c>
      <c r="E141" s="149"/>
      <c r="F141" s="149"/>
      <c r="G141" s="150"/>
      <c r="H141" s="150"/>
      <c r="I141" s="149"/>
      <c r="J141" s="154"/>
      <c r="K141" s="61"/>
    </row>
    <row r="142" spans="1:11" ht="15" customHeight="1">
      <c r="A142" s="1">
        <v>41</v>
      </c>
      <c r="B142" s="86">
        <f>รายชื่อนักเรียน!B137</f>
        <v>0</v>
      </c>
      <c r="C142" s="97" t="str">
        <f>รายชื่อนักเรียน!C137&amp;รายชื่อนักเรียน!D137</f>
        <v/>
      </c>
      <c r="D142" s="98">
        <f>รายชื่อนักเรียน!E137</f>
        <v>0</v>
      </c>
      <c r="E142" s="149"/>
      <c r="F142" s="149"/>
      <c r="G142" s="150"/>
      <c r="H142" s="150"/>
      <c r="I142" s="149"/>
      <c r="J142" s="154"/>
      <c r="K142" s="61"/>
    </row>
    <row r="143" spans="1:11" ht="15" customHeight="1">
      <c r="A143" s="1">
        <v>42</v>
      </c>
      <c r="B143" s="86">
        <f>รายชื่อนักเรียน!B138</f>
        <v>0</v>
      </c>
      <c r="C143" s="97" t="str">
        <f>รายชื่อนักเรียน!C138&amp;รายชื่อนักเรียน!D138</f>
        <v/>
      </c>
      <c r="D143" s="98">
        <f>รายชื่อนักเรียน!E138</f>
        <v>0</v>
      </c>
      <c r="E143" s="149"/>
      <c r="F143" s="149"/>
      <c r="G143" s="150"/>
      <c r="H143" s="150"/>
      <c r="I143" s="149"/>
      <c r="J143" s="154"/>
      <c r="K143" s="61"/>
    </row>
    <row r="144" spans="1:11" ht="15" customHeight="1">
      <c r="A144" s="1">
        <v>43</v>
      </c>
      <c r="B144" s="86">
        <f>รายชื่อนักเรียน!B139</f>
        <v>0</v>
      </c>
      <c r="C144" s="97" t="str">
        <f>รายชื่อนักเรียน!C139&amp;รายชื่อนักเรียน!D139</f>
        <v/>
      </c>
      <c r="D144" s="98">
        <f>รายชื่อนักเรียน!E139</f>
        <v>0</v>
      </c>
      <c r="E144" s="149"/>
      <c r="F144" s="149"/>
      <c r="G144" s="150"/>
      <c r="H144" s="150"/>
      <c r="I144" s="149"/>
      <c r="J144" s="154"/>
      <c r="K144" s="61"/>
    </row>
    <row r="145" spans="1:17" ht="15" customHeight="1">
      <c r="A145" s="1">
        <v>44</v>
      </c>
      <c r="B145" s="86">
        <f>รายชื่อนักเรียน!B140</f>
        <v>0</v>
      </c>
      <c r="C145" s="97" t="str">
        <f>รายชื่อนักเรียน!C140&amp;รายชื่อนักเรียน!D140</f>
        <v/>
      </c>
      <c r="D145" s="98">
        <f>รายชื่อนักเรียน!E140</f>
        <v>0</v>
      </c>
      <c r="E145" s="149"/>
      <c r="F145" s="149"/>
      <c r="G145" s="150"/>
      <c r="H145" s="150"/>
      <c r="I145" s="149"/>
      <c r="J145" s="154"/>
      <c r="K145" s="61"/>
    </row>
    <row r="146" spans="1:17" ht="15" customHeight="1">
      <c r="A146" s="1">
        <v>45</v>
      </c>
      <c r="B146" s="86">
        <f>รายชื่อนักเรียน!B141</f>
        <v>0</v>
      </c>
      <c r="C146" s="99" t="str">
        <f>รายชื่อนักเรียน!C141&amp;รายชื่อนักเรียน!D141</f>
        <v/>
      </c>
      <c r="D146" s="100">
        <f>รายชื่อนักเรียน!E141</f>
        <v>0</v>
      </c>
      <c r="E146" s="149"/>
      <c r="F146" s="149"/>
      <c r="G146" s="150"/>
      <c r="H146" s="150"/>
      <c r="I146" s="149"/>
      <c r="J146" s="154"/>
      <c r="K146" s="61"/>
    </row>
    <row r="147" spans="1:17" ht="9.75" customHeight="1">
      <c r="B147" s="101"/>
      <c r="C147" s="57"/>
      <c r="D147" s="57"/>
      <c r="J147" s="46"/>
      <c r="K147" s="46"/>
    </row>
    <row r="148" spans="1:17" ht="18.600000000000001" customHeight="1">
      <c r="A148" s="375" t="s">
        <v>83</v>
      </c>
      <c r="B148" s="375"/>
      <c r="C148" s="375"/>
      <c r="D148" s="375"/>
      <c r="E148" s="16"/>
      <c r="F148" s="16"/>
      <c r="G148" s="16"/>
      <c r="H148" s="16"/>
      <c r="I148" s="16"/>
      <c r="J148" s="46"/>
      <c r="K148" s="46"/>
    </row>
    <row r="149" spans="1:17" ht="15" customHeight="1">
      <c r="A149" s="105"/>
      <c r="B149" s="105" t="str">
        <f>B51</f>
        <v xml:space="preserve"> (  )</v>
      </c>
      <c r="C149" s="105"/>
      <c r="D149" s="105"/>
      <c r="E149" s="16"/>
      <c r="F149" s="16"/>
      <c r="G149" s="16"/>
      <c r="H149" s="16"/>
      <c r="I149" s="16"/>
      <c r="J149" s="46"/>
      <c r="K149" s="46"/>
    </row>
    <row r="150" spans="1:17" ht="15" customHeight="1">
      <c r="A150" s="16" t="s">
        <v>41</v>
      </c>
      <c r="E150" s="16"/>
      <c r="F150" s="16"/>
      <c r="G150" s="16"/>
      <c r="H150" s="16"/>
      <c r="I150" s="16"/>
      <c r="J150" s="46"/>
      <c r="K150" s="46"/>
    </row>
    <row r="151" spans="1:17" ht="15" customHeight="1">
      <c r="A151" s="1">
        <v>1</v>
      </c>
      <c r="B151" s="85">
        <f>รายชื่อนักเรียน!B144</f>
        <v>0</v>
      </c>
      <c r="C151" s="95" t="str">
        <f>รายชื่อนักเรียน!C144&amp;รายชื่อนักเรียน!D144</f>
        <v/>
      </c>
      <c r="D151" s="96">
        <f>รายชื่อนักเรียน!E144</f>
        <v>0</v>
      </c>
      <c r="E151" s="149"/>
      <c r="F151" s="149"/>
      <c r="G151" s="149"/>
      <c r="H151" s="149"/>
      <c r="I151" s="149"/>
      <c r="J151" s="154"/>
      <c r="K151" s="61"/>
      <c r="L151" s="234" t="s">
        <v>91</v>
      </c>
    </row>
    <row r="152" spans="1:17" ht="15" customHeight="1">
      <c r="A152" s="1">
        <v>2</v>
      </c>
      <c r="B152" s="85">
        <f>รายชื่อนักเรียน!B145</f>
        <v>0</v>
      </c>
      <c r="C152" s="95" t="str">
        <f>รายชื่อนักเรียน!C145&amp;รายชื่อนักเรียน!D145</f>
        <v/>
      </c>
      <c r="D152" s="96">
        <f>รายชื่อนักเรียน!E145</f>
        <v>0</v>
      </c>
      <c r="E152" s="149"/>
      <c r="F152" s="149"/>
      <c r="G152" s="149"/>
      <c r="H152" s="149"/>
      <c r="I152" s="149"/>
      <c r="J152" s="154"/>
      <c r="K152" s="61"/>
      <c r="L152" s="230" t="s">
        <v>138</v>
      </c>
      <c r="M152" s="74" t="s">
        <v>139</v>
      </c>
      <c r="N152" s="74" t="s">
        <v>140</v>
      </c>
      <c r="O152" s="107" t="s">
        <v>141</v>
      </c>
      <c r="P152" s="74" t="s">
        <v>142</v>
      </c>
      <c r="Q152" s="74" t="s">
        <v>38</v>
      </c>
    </row>
    <row r="153" spans="1:17" ht="15" customHeight="1">
      <c r="A153" s="1">
        <v>3</v>
      </c>
      <c r="B153" s="85">
        <f>รายชื่อนักเรียน!B146</f>
        <v>0</v>
      </c>
      <c r="C153" s="95" t="str">
        <f>รายชื่อนักเรียน!C146&amp;รายชื่อนักเรียน!D146</f>
        <v/>
      </c>
      <c r="D153" s="96">
        <f>รายชื่อนักเรียน!E146</f>
        <v>0</v>
      </c>
      <c r="E153" s="149"/>
      <c r="F153" s="149"/>
      <c r="G153" s="149"/>
      <c r="H153" s="149"/>
      <c r="I153" s="149"/>
      <c r="J153" s="154"/>
      <c r="K153" s="61"/>
      <c r="L153" s="74">
        <v>1</v>
      </c>
      <c r="M153" s="231">
        <f>COUNTIF(E151:E195,4)</f>
        <v>0</v>
      </c>
      <c r="N153" s="74">
        <f>COUNTIF(E151:E195,3)</f>
        <v>0</v>
      </c>
      <c r="O153" s="74">
        <f>COUNTIF(E151:E195,2)</f>
        <v>0</v>
      </c>
      <c r="P153" s="74">
        <f>COUNTIF(E151:E195,1)</f>
        <v>0</v>
      </c>
      <c r="Q153" s="74">
        <f>SUM(M153:P153)</f>
        <v>0</v>
      </c>
    </row>
    <row r="154" spans="1:17" ht="15" customHeight="1">
      <c r="A154" s="1">
        <v>4</v>
      </c>
      <c r="B154" s="85">
        <f>รายชื่อนักเรียน!B147</f>
        <v>0</v>
      </c>
      <c r="C154" s="95" t="str">
        <f>รายชื่อนักเรียน!C147&amp;รายชื่อนักเรียน!D147</f>
        <v/>
      </c>
      <c r="D154" s="96">
        <f>รายชื่อนักเรียน!E147</f>
        <v>0</v>
      </c>
      <c r="E154" s="149"/>
      <c r="F154" s="149"/>
      <c r="G154" s="149"/>
      <c r="H154" s="149"/>
      <c r="I154" s="149"/>
      <c r="J154" s="154"/>
      <c r="K154" s="61"/>
      <c r="L154" s="74">
        <v>2</v>
      </c>
      <c r="M154" s="231">
        <f>COUNTIF(F151:F195,4)</f>
        <v>0</v>
      </c>
      <c r="N154" s="74">
        <f>COUNTIF(F151:F195,3)</f>
        <v>0</v>
      </c>
      <c r="O154" s="74">
        <f>COUNTIF(F151:F195,2)</f>
        <v>0</v>
      </c>
      <c r="P154" s="74">
        <f>COUNTIF(F151:F195,1)</f>
        <v>0</v>
      </c>
      <c r="Q154" s="74">
        <f t="shared" ref="Q154:Q157" si="6">SUM(M154:P154)</f>
        <v>0</v>
      </c>
    </row>
    <row r="155" spans="1:17" ht="15" customHeight="1">
      <c r="A155" s="1">
        <v>5</v>
      </c>
      <c r="B155" s="85">
        <f>รายชื่อนักเรียน!B148</f>
        <v>0</v>
      </c>
      <c r="C155" s="95" t="str">
        <f>รายชื่อนักเรียน!C148&amp;รายชื่อนักเรียน!D148</f>
        <v/>
      </c>
      <c r="D155" s="96">
        <f>รายชื่อนักเรียน!E148</f>
        <v>0</v>
      </c>
      <c r="E155" s="149"/>
      <c r="F155" s="149"/>
      <c r="G155" s="149"/>
      <c r="H155" s="149"/>
      <c r="I155" s="149"/>
      <c r="J155" s="154"/>
      <c r="K155" s="61"/>
      <c r="L155" s="74">
        <v>3</v>
      </c>
      <c r="M155" s="231">
        <f>COUNTIF(G151:G195,4)</f>
        <v>0</v>
      </c>
      <c r="N155" s="74">
        <f>COUNTIF(G151:G195,3)</f>
        <v>0</v>
      </c>
      <c r="O155" s="74">
        <f>COUNTIF(G151:G195,2)</f>
        <v>0</v>
      </c>
      <c r="P155" s="74">
        <f>COUNTIF(G151:G195,1)</f>
        <v>0</v>
      </c>
      <c r="Q155" s="74">
        <f t="shared" si="6"/>
        <v>0</v>
      </c>
    </row>
    <row r="156" spans="1:17" ht="15" customHeight="1">
      <c r="A156" s="1">
        <v>6</v>
      </c>
      <c r="B156" s="85">
        <f>รายชื่อนักเรียน!B149</f>
        <v>0</v>
      </c>
      <c r="C156" s="95" t="str">
        <f>รายชื่อนักเรียน!C149&amp;รายชื่อนักเรียน!D149</f>
        <v/>
      </c>
      <c r="D156" s="96">
        <f>รายชื่อนักเรียน!E149</f>
        <v>0</v>
      </c>
      <c r="E156" s="149"/>
      <c r="F156" s="149"/>
      <c r="G156" s="149"/>
      <c r="H156" s="149"/>
      <c r="I156" s="149"/>
      <c r="J156" s="154"/>
      <c r="K156" s="61"/>
      <c r="L156" s="231">
        <v>4</v>
      </c>
      <c r="M156" s="231">
        <f>COUNTIF(H151:H195,4)</f>
        <v>0</v>
      </c>
      <c r="N156" s="231">
        <f>COUNTIF(H151:H195,3)</f>
        <v>0</v>
      </c>
      <c r="O156" s="74">
        <f>COUNTIF(H151:H195,2)</f>
        <v>0</v>
      </c>
      <c r="P156" s="74">
        <f>COUNTIF(H151:H195,1)</f>
        <v>0</v>
      </c>
      <c r="Q156" s="74">
        <f t="shared" si="6"/>
        <v>0</v>
      </c>
    </row>
    <row r="157" spans="1:17" ht="15" customHeight="1">
      <c r="A157" s="1">
        <v>7</v>
      </c>
      <c r="B157" s="85">
        <f>รายชื่อนักเรียน!B150</f>
        <v>0</v>
      </c>
      <c r="C157" s="95" t="str">
        <f>รายชื่อนักเรียน!C150&amp;รายชื่อนักเรียน!D150</f>
        <v/>
      </c>
      <c r="D157" s="96">
        <f>รายชื่อนักเรียน!E150</f>
        <v>0</v>
      </c>
      <c r="E157" s="149"/>
      <c r="F157" s="149"/>
      <c r="G157" s="149"/>
      <c r="H157" s="149"/>
      <c r="I157" s="149"/>
      <c r="J157" s="154"/>
      <c r="K157" s="61"/>
      <c r="L157" s="231">
        <v>5</v>
      </c>
      <c r="M157" s="231">
        <f>COUNTIF(I151:I195,4)</f>
        <v>0</v>
      </c>
      <c r="N157" s="74">
        <f>COUNTIF(I151:I195,3)</f>
        <v>0</v>
      </c>
      <c r="O157" s="74">
        <f>COUNTIF(I151:I195,2)</f>
        <v>0</v>
      </c>
      <c r="P157" s="74">
        <f>COUNTIF(I151:I195,1)</f>
        <v>0</v>
      </c>
      <c r="Q157" s="74">
        <f t="shared" si="6"/>
        <v>0</v>
      </c>
    </row>
    <row r="158" spans="1:17" ht="15" customHeight="1">
      <c r="A158" s="1">
        <v>8</v>
      </c>
      <c r="B158" s="85">
        <f>รายชื่อนักเรียน!B151</f>
        <v>0</v>
      </c>
      <c r="C158" s="95" t="str">
        <f>รายชื่อนักเรียน!C151&amp;รายชื่อนักเรียน!D151</f>
        <v/>
      </c>
      <c r="D158" s="96">
        <f>รายชื่อนักเรียน!E151</f>
        <v>0</v>
      </c>
      <c r="E158" s="149"/>
      <c r="F158" s="149"/>
      <c r="G158" s="149"/>
      <c r="H158" s="149"/>
      <c r="I158" s="149"/>
      <c r="J158" s="154"/>
      <c r="K158" s="61"/>
      <c r="L158" s="231" t="s">
        <v>195</v>
      </c>
      <c r="M158" s="231">
        <f>SUM(M153:M157)</f>
        <v>0</v>
      </c>
      <c r="N158" s="231">
        <f t="shared" ref="N158:Q158" si="7">SUM(N153:N157)</f>
        <v>0</v>
      </c>
      <c r="O158" s="231">
        <f t="shared" si="7"/>
        <v>0</v>
      </c>
      <c r="P158" s="231">
        <f t="shared" si="7"/>
        <v>0</v>
      </c>
      <c r="Q158" s="231">
        <f t="shared" si="7"/>
        <v>0</v>
      </c>
    </row>
    <row r="159" spans="1:17" ht="15" customHeight="1">
      <c r="A159" s="1">
        <v>9</v>
      </c>
      <c r="B159" s="85">
        <f>รายชื่อนักเรียน!B152</f>
        <v>0</v>
      </c>
      <c r="C159" s="95" t="str">
        <f>รายชื่อนักเรียน!C152&amp;รายชื่อนักเรียน!D152</f>
        <v/>
      </c>
      <c r="D159" s="96">
        <f>รายชื่อนักเรียน!E152</f>
        <v>0</v>
      </c>
      <c r="E159" s="149"/>
      <c r="F159" s="149"/>
      <c r="G159" s="150"/>
      <c r="H159" s="150"/>
      <c r="I159" s="149"/>
      <c r="J159" s="154"/>
      <c r="K159" s="61"/>
      <c r="L159" s="232"/>
      <c r="M159" s="232"/>
    </row>
    <row r="160" spans="1:17" ht="15" customHeight="1">
      <c r="A160" s="1">
        <v>10</v>
      </c>
      <c r="B160" s="85">
        <f>รายชื่อนักเรียน!B153</f>
        <v>0</v>
      </c>
      <c r="C160" s="95" t="str">
        <f>รายชื่อนักเรียน!C153&amp;รายชื่อนักเรียน!D153</f>
        <v/>
      </c>
      <c r="D160" s="96">
        <f>รายชื่อนักเรียน!E153</f>
        <v>0</v>
      </c>
      <c r="E160" s="149"/>
      <c r="F160" s="149"/>
      <c r="G160" s="150"/>
      <c r="H160" s="150"/>
      <c r="I160" s="149"/>
      <c r="J160" s="154"/>
      <c r="K160" s="61"/>
      <c r="L160" s="232"/>
      <c r="M160" s="232"/>
    </row>
    <row r="161" spans="1:14" ht="15" customHeight="1">
      <c r="A161" s="1">
        <v>11</v>
      </c>
      <c r="B161" s="85">
        <f>รายชื่อนักเรียน!B154</f>
        <v>0</v>
      </c>
      <c r="C161" s="95" t="str">
        <f>รายชื่อนักเรียน!C154&amp;รายชื่อนักเรียน!D154</f>
        <v/>
      </c>
      <c r="D161" s="96">
        <f>รายชื่อนักเรียน!E154</f>
        <v>0</v>
      </c>
      <c r="E161" s="149"/>
      <c r="F161" s="149"/>
      <c r="G161" s="150"/>
      <c r="H161" s="150"/>
      <c r="I161" s="149"/>
      <c r="J161" s="154"/>
      <c r="K161" s="61"/>
      <c r="L161" s="232"/>
      <c r="M161" s="232"/>
    </row>
    <row r="162" spans="1:14" ht="15" customHeight="1">
      <c r="A162" s="1">
        <v>12</v>
      </c>
      <c r="B162" s="85">
        <f>รายชื่อนักเรียน!B155</f>
        <v>0</v>
      </c>
      <c r="C162" s="95" t="str">
        <f>รายชื่อนักเรียน!C155&amp;รายชื่อนักเรียน!D155</f>
        <v/>
      </c>
      <c r="D162" s="96">
        <f>รายชื่อนักเรียน!E155</f>
        <v>0</v>
      </c>
      <c r="E162" s="149"/>
      <c r="F162" s="149"/>
      <c r="G162" s="150"/>
      <c r="H162" s="150"/>
      <c r="I162" s="149"/>
      <c r="J162" s="154"/>
      <c r="K162" s="61"/>
      <c r="L162" s="112"/>
    </row>
    <row r="163" spans="1:14" ht="15" customHeight="1">
      <c r="A163" s="1">
        <v>13</v>
      </c>
      <c r="B163" s="85">
        <f>รายชื่อนักเรียน!B156</f>
        <v>0</v>
      </c>
      <c r="C163" s="95" t="str">
        <f>รายชื่อนักเรียน!C156&amp;รายชื่อนักเรียน!D156</f>
        <v/>
      </c>
      <c r="D163" s="96">
        <f>รายชื่อนักเรียน!E156</f>
        <v>0</v>
      </c>
      <c r="E163" s="149"/>
      <c r="F163" s="149"/>
      <c r="G163" s="150"/>
      <c r="H163" s="150"/>
      <c r="I163" s="149"/>
      <c r="J163" s="154"/>
      <c r="K163" s="61"/>
      <c r="L163" s="112"/>
    </row>
    <row r="164" spans="1:14" ht="15" customHeight="1">
      <c r="A164" s="1">
        <v>14</v>
      </c>
      <c r="B164" s="85">
        <f>รายชื่อนักเรียน!B157</f>
        <v>0</v>
      </c>
      <c r="C164" s="95" t="str">
        <f>รายชื่อนักเรียน!C157&amp;รายชื่อนักเรียน!D157</f>
        <v/>
      </c>
      <c r="D164" s="96">
        <f>รายชื่อนักเรียน!E157</f>
        <v>0</v>
      </c>
      <c r="E164" s="149"/>
      <c r="F164" s="149"/>
      <c r="G164" s="150"/>
      <c r="H164" s="150"/>
      <c r="I164" s="149"/>
      <c r="J164" s="154"/>
      <c r="K164" s="61"/>
      <c r="L164" s="218"/>
      <c r="M164" s="218"/>
    </row>
    <row r="165" spans="1:14" ht="15" customHeight="1">
      <c r="A165" s="1">
        <v>15</v>
      </c>
      <c r="B165" s="85">
        <f>รายชื่อนักเรียน!B158</f>
        <v>0</v>
      </c>
      <c r="C165" s="95" t="str">
        <f>รายชื่อนักเรียน!C158&amp;รายชื่อนักเรียน!D158</f>
        <v/>
      </c>
      <c r="D165" s="96">
        <f>รายชื่อนักเรียน!E158</f>
        <v>0</v>
      </c>
      <c r="E165" s="149"/>
      <c r="F165" s="149"/>
      <c r="G165" s="150"/>
      <c r="H165" s="150"/>
      <c r="I165" s="149"/>
      <c r="J165" s="154"/>
      <c r="K165" s="61"/>
      <c r="L165" s="233"/>
      <c r="M165" s="218"/>
      <c r="N165" s="218">
        <f>SUM(M165:M168)</f>
        <v>0</v>
      </c>
    </row>
    <row r="166" spans="1:14" ht="15" customHeight="1">
      <c r="A166" s="1">
        <v>16</v>
      </c>
      <c r="B166" s="85">
        <f>รายชื่อนักเรียน!B159</f>
        <v>0</v>
      </c>
      <c r="C166" s="95" t="str">
        <f>รายชื่อนักเรียน!C159&amp;รายชื่อนักเรียน!D159</f>
        <v/>
      </c>
      <c r="D166" s="96">
        <f>รายชื่อนักเรียน!E159</f>
        <v>0</v>
      </c>
      <c r="E166" s="149"/>
      <c r="F166" s="149"/>
      <c r="G166" s="150"/>
      <c r="H166" s="150"/>
      <c r="I166" s="149"/>
      <c r="J166" s="154"/>
      <c r="K166" s="61"/>
      <c r="L166" s="233"/>
      <c r="M166" s="218"/>
    </row>
    <row r="167" spans="1:14" ht="15" customHeight="1">
      <c r="A167" s="1">
        <v>17</v>
      </c>
      <c r="B167" s="85">
        <f>รายชื่อนักเรียน!B160</f>
        <v>0</v>
      </c>
      <c r="C167" s="95" t="str">
        <f>รายชื่อนักเรียน!C160&amp;รายชื่อนักเรียน!D160</f>
        <v/>
      </c>
      <c r="D167" s="96">
        <f>รายชื่อนักเรียน!E160</f>
        <v>0</v>
      </c>
      <c r="E167" s="149"/>
      <c r="F167" s="149"/>
      <c r="G167" s="150"/>
      <c r="H167" s="150"/>
      <c r="I167" s="149"/>
      <c r="J167" s="154"/>
      <c r="K167" s="61"/>
      <c r="L167" s="233"/>
      <c r="M167" s="218"/>
    </row>
    <row r="168" spans="1:14" ht="15" customHeight="1">
      <c r="A168" s="1">
        <v>18</v>
      </c>
      <c r="B168" s="85">
        <f>รายชื่อนักเรียน!B161</f>
        <v>0</v>
      </c>
      <c r="C168" s="95" t="str">
        <f>รายชื่อนักเรียน!C161&amp;รายชื่อนักเรียน!D161</f>
        <v/>
      </c>
      <c r="D168" s="96">
        <f>รายชื่อนักเรียน!E161</f>
        <v>0</v>
      </c>
      <c r="E168" s="149"/>
      <c r="F168" s="149"/>
      <c r="G168" s="150"/>
      <c r="H168" s="150"/>
      <c r="I168" s="149"/>
      <c r="J168" s="154"/>
      <c r="K168" s="61"/>
      <c r="L168" s="233"/>
      <c r="M168" s="218"/>
    </row>
    <row r="169" spans="1:14" ht="15" customHeight="1">
      <c r="A169" s="1">
        <v>19</v>
      </c>
      <c r="B169" s="85">
        <f>รายชื่อนักเรียน!B162</f>
        <v>0</v>
      </c>
      <c r="C169" s="95" t="str">
        <f>รายชื่อนักเรียน!C162&amp;รายชื่อนักเรียน!D162</f>
        <v/>
      </c>
      <c r="D169" s="96">
        <f>รายชื่อนักเรียน!E162</f>
        <v>0</v>
      </c>
      <c r="E169" s="149"/>
      <c r="F169" s="149"/>
      <c r="G169" s="150"/>
      <c r="H169" s="150"/>
      <c r="I169" s="149"/>
      <c r="J169" s="154"/>
      <c r="K169" s="61"/>
      <c r="L169" s="218"/>
      <c r="M169" s="218"/>
    </row>
    <row r="170" spans="1:14" ht="15" customHeight="1">
      <c r="A170" s="1">
        <v>20</v>
      </c>
      <c r="B170" s="85">
        <f>รายชื่อนักเรียน!B163</f>
        <v>0</v>
      </c>
      <c r="C170" s="95" t="str">
        <f>รายชื่อนักเรียน!C163&amp;รายชื่อนักเรียน!D163</f>
        <v/>
      </c>
      <c r="D170" s="96">
        <f>รายชื่อนักเรียน!E163</f>
        <v>0</v>
      </c>
      <c r="E170" s="149"/>
      <c r="F170" s="149"/>
      <c r="G170" s="150"/>
      <c r="H170" s="150"/>
      <c r="I170" s="149"/>
      <c r="J170" s="154"/>
      <c r="K170" s="61"/>
      <c r="L170" s="233"/>
      <c r="M170" s="218"/>
      <c r="N170" s="218">
        <f>SUM(M170:M173)</f>
        <v>0</v>
      </c>
    </row>
    <row r="171" spans="1:14" ht="15" customHeight="1">
      <c r="A171" s="1">
        <v>21</v>
      </c>
      <c r="B171" s="85">
        <f>รายชื่อนักเรียน!B164</f>
        <v>0</v>
      </c>
      <c r="C171" s="95" t="str">
        <f>รายชื่อนักเรียน!C164&amp;รายชื่อนักเรียน!D164</f>
        <v/>
      </c>
      <c r="D171" s="96">
        <f>รายชื่อนักเรียน!E164</f>
        <v>0</v>
      </c>
      <c r="E171" s="149"/>
      <c r="F171" s="149"/>
      <c r="G171" s="150"/>
      <c r="H171" s="150"/>
      <c r="I171" s="149"/>
      <c r="J171" s="154"/>
      <c r="K171" s="61"/>
      <c r="L171" s="233"/>
      <c r="M171" s="218"/>
    </row>
    <row r="172" spans="1:14" ht="15" customHeight="1">
      <c r="A172" s="1">
        <v>22</v>
      </c>
      <c r="B172" s="85">
        <f>รายชื่อนักเรียน!B165</f>
        <v>0</v>
      </c>
      <c r="C172" s="95" t="str">
        <f>รายชื่อนักเรียน!C165&amp;รายชื่อนักเรียน!D165</f>
        <v/>
      </c>
      <c r="D172" s="96">
        <f>รายชื่อนักเรียน!E165</f>
        <v>0</v>
      </c>
      <c r="E172" s="149"/>
      <c r="F172" s="149"/>
      <c r="G172" s="150"/>
      <c r="H172" s="150"/>
      <c r="I172" s="149"/>
      <c r="J172" s="154"/>
      <c r="K172" s="61"/>
      <c r="L172" s="233"/>
      <c r="M172" s="218"/>
    </row>
    <row r="173" spans="1:14" ht="15" customHeight="1">
      <c r="A173" s="1">
        <v>23</v>
      </c>
      <c r="B173" s="85">
        <f>รายชื่อนักเรียน!B166</f>
        <v>0</v>
      </c>
      <c r="C173" s="95" t="str">
        <f>รายชื่อนักเรียน!C166&amp;รายชื่อนักเรียน!D166</f>
        <v/>
      </c>
      <c r="D173" s="96">
        <f>รายชื่อนักเรียน!E166</f>
        <v>0</v>
      </c>
      <c r="E173" s="149"/>
      <c r="F173" s="149"/>
      <c r="G173" s="150"/>
      <c r="H173" s="150"/>
      <c r="I173" s="149"/>
      <c r="J173" s="154"/>
      <c r="K173" s="61"/>
      <c r="L173" s="233"/>
      <c r="M173" s="218"/>
    </row>
    <row r="174" spans="1:14" ht="15" customHeight="1">
      <c r="A174" s="1">
        <v>24</v>
      </c>
      <c r="B174" s="85">
        <f>รายชื่อนักเรียน!B167</f>
        <v>0</v>
      </c>
      <c r="C174" s="95" t="str">
        <f>รายชื่อนักเรียน!C167&amp;รายชื่อนักเรียน!D167</f>
        <v/>
      </c>
      <c r="D174" s="96">
        <f>รายชื่อนักเรียน!E167</f>
        <v>0</v>
      </c>
      <c r="E174" s="149"/>
      <c r="F174" s="149"/>
      <c r="G174" s="150"/>
      <c r="H174" s="150"/>
      <c r="I174" s="149"/>
      <c r="J174" s="154"/>
      <c r="K174" s="61"/>
    </row>
    <row r="175" spans="1:14" ht="15" customHeight="1">
      <c r="A175" s="1">
        <v>25</v>
      </c>
      <c r="B175" s="85">
        <f>รายชื่อนักเรียน!B168</f>
        <v>0</v>
      </c>
      <c r="C175" s="95" t="str">
        <f>รายชื่อนักเรียน!C168&amp;รายชื่อนักเรียน!D168</f>
        <v/>
      </c>
      <c r="D175" s="96">
        <f>รายชื่อนักเรียน!E168</f>
        <v>0</v>
      </c>
      <c r="E175" s="149"/>
      <c r="F175" s="149"/>
      <c r="G175" s="150"/>
      <c r="H175" s="150"/>
      <c r="I175" s="149"/>
      <c r="J175" s="154"/>
      <c r="K175" s="61"/>
    </row>
    <row r="176" spans="1:14" ht="15" customHeight="1">
      <c r="A176" s="1">
        <v>26</v>
      </c>
      <c r="B176" s="85">
        <f>รายชื่อนักเรียน!B169</f>
        <v>0</v>
      </c>
      <c r="C176" s="95" t="str">
        <f>รายชื่อนักเรียน!C169&amp;รายชื่อนักเรียน!D169</f>
        <v/>
      </c>
      <c r="D176" s="96">
        <f>รายชื่อนักเรียน!E169</f>
        <v>0</v>
      </c>
      <c r="E176" s="149"/>
      <c r="F176" s="149"/>
      <c r="G176" s="150"/>
      <c r="H176" s="150"/>
      <c r="I176" s="149"/>
      <c r="J176" s="154"/>
      <c r="K176" s="61"/>
    </row>
    <row r="177" spans="1:11" ht="15" customHeight="1">
      <c r="A177" s="1">
        <v>27</v>
      </c>
      <c r="B177" s="85">
        <f>รายชื่อนักเรียน!B170</f>
        <v>0</v>
      </c>
      <c r="C177" s="95" t="str">
        <f>รายชื่อนักเรียน!C170&amp;รายชื่อนักเรียน!D170</f>
        <v/>
      </c>
      <c r="D177" s="96">
        <f>รายชื่อนักเรียน!E170</f>
        <v>0</v>
      </c>
      <c r="E177" s="149"/>
      <c r="F177" s="149"/>
      <c r="G177" s="150"/>
      <c r="H177" s="150"/>
      <c r="I177" s="149"/>
      <c r="J177" s="154"/>
      <c r="K177" s="61"/>
    </row>
    <row r="178" spans="1:11" ht="15" customHeight="1">
      <c r="A178" s="1">
        <v>28</v>
      </c>
      <c r="B178" s="85">
        <f>รายชื่อนักเรียน!B171</f>
        <v>0</v>
      </c>
      <c r="C178" s="95" t="str">
        <f>รายชื่อนักเรียน!C171&amp;รายชื่อนักเรียน!D171</f>
        <v/>
      </c>
      <c r="D178" s="96">
        <f>รายชื่อนักเรียน!E171</f>
        <v>0</v>
      </c>
      <c r="E178" s="149"/>
      <c r="F178" s="149"/>
      <c r="G178" s="150"/>
      <c r="H178" s="150"/>
      <c r="I178" s="149"/>
      <c r="J178" s="154"/>
      <c r="K178" s="61"/>
    </row>
    <row r="179" spans="1:11" ht="15" customHeight="1">
      <c r="A179" s="1">
        <v>29</v>
      </c>
      <c r="B179" s="85">
        <f>รายชื่อนักเรียน!B172</f>
        <v>0</v>
      </c>
      <c r="C179" s="95" t="str">
        <f>รายชื่อนักเรียน!C172&amp;รายชื่อนักเรียน!D172</f>
        <v/>
      </c>
      <c r="D179" s="96">
        <f>รายชื่อนักเรียน!E172</f>
        <v>0</v>
      </c>
      <c r="E179" s="149"/>
      <c r="F179" s="149"/>
      <c r="G179" s="150"/>
      <c r="H179" s="150"/>
      <c r="I179" s="149"/>
      <c r="J179" s="154"/>
      <c r="K179" s="61"/>
    </row>
    <row r="180" spans="1:11" ht="15" customHeight="1">
      <c r="A180" s="1">
        <v>30</v>
      </c>
      <c r="B180" s="85">
        <f>รายชื่อนักเรียน!B173</f>
        <v>0</v>
      </c>
      <c r="C180" s="95" t="str">
        <f>รายชื่อนักเรียน!C173&amp;รายชื่อนักเรียน!D173</f>
        <v/>
      </c>
      <c r="D180" s="96">
        <f>รายชื่อนักเรียน!E173</f>
        <v>0</v>
      </c>
      <c r="E180" s="149"/>
      <c r="F180" s="149"/>
      <c r="G180" s="150"/>
      <c r="H180" s="150"/>
      <c r="I180" s="149"/>
      <c r="J180" s="154"/>
      <c r="K180" s="61"/>
    </row>
    <row r="181" spans="1:11" ht="15" customHeight="1">
      <c r="A181" s="1">
        <v>31</v>
      </c>
      <c r="B181" s="85">
        <f>รายชื่อนักเรียน!B174</f>
        <v>0</v>
      </c>
      <c r="C181" s="95" t="str">
        <f>รายชื่อนักเรียน!C174&amp;รายชื่อนักเรียน!D174</f>
        <v/>
      </c>
      <c r="D181" s="96">
        <f>รายชื่อนักเรียน!E174</f>
        <v>0</v>
      </c>
      <c r="E181" s="149"/>
      <c r="F181" s="149"/>
      <c r="G181" s="150"/>
      <c r="H181" s="150"/>
      <c r="I181" s="149"/>
      <c r="J181" s="154"/>
      <c r="K181" s="61"/>
    </row>
    <row r="182" spans="1:11" ht="15" customHeight="1">
      <c r="A182" s="1">
        <v>32</v>
      </c>
      <c r="B182" s="85">
        <f>รายชื่อนักเรียน!B175</f>
        <v>0</v>
      </c>
      <c r="C182" s="95" t="str">
        <f>รายชื่อนักเรียน!C175&amp;รายชื่อนักเรียน!D175</f>
        <v/>
      </c>
      <c r="D182" s="96">
        <f>รายชื่อนักเรียน!E175</f>
        <v>0</v>
      </c>
      <c r="E182" s="149"/>
      <c r="F182" s="149"/>
      <c r="G182" s="150"/>
      <c r="H182" s="150"/>
      <c r="I182" s="149"/>
      <c r="J182" s="154"/>
      <c r="K182" s="61"/>
    </row>
    <row r="183" spans="1:11" ht="15" customHeight="1">
      <c r="A183" s="1">
        <v>33</v>
      </c>
      <c r="B183" s="85">
        <f>รายชื่อนักเรียน!B176</f>
        <v>0</v>
      </c>
      <c r="C183" s="95" t="str">
        <f>รายชื่อนักเรียน!C176&amp;รายชื่อนักเรียน!D176</f>
        <v/>
      </c>
      <c r="D183" s="96">
        <f>รายชื่อนักเรียน!E176</f>
        <v>0</v>
      </c>
      <c r="E183" s="149"/>
      <c r="F183" s="149"/>
      <c r="G183" s="150"/>
      <c r="H183" s="150"/>
      <c r="I183" s="149"/>
      <c r="J183" s="154"/>
      <c r="K183" s="61"/>
    </row>
    <row r="184" spans="1:11" ht="15" customHeight="1">
      <c r="A184" s="1">
        <v>34</v>
      </c>
      <c r="B184" s="85">
        <f>รายชื่อนักเรียน!B177</f>
        <v>0</v>
      </c>
      <c r="C184" s="95" t="str">
        <f>รายชื่อนักเรียน!C177&amp;รายชื่อนักเรียน!D177</f>
        <v/>
      </c>
      <c r="D184" s="96">
        <f>รายชื่อนักเรียน!E177</f>
        <v>0</v>
      </c>
      <c r="E184" s="149"/>
      <c r="F184" s="149"/>
      <c r="G184" s="150"/>
      <c r="H184" s="150"/>
      <c r="I184" s="149"/>
      <c r="J184" s="154"/>
      <c r="K184" s="61"/>
    </row>
    <row r="185" spans="1:11" ht="15" customHeight="1">
      <c r="A185" s="1">
        <v>35</v>
      </c>
      <c r="B185" s="85">
        <f>รายชื่อนักเรียน!B178</f>
        <v>0</v>
      </c>
      <c r="C185" s="95" t="str">
        <f>รายชื่อนักเรียน!C178&amp;รายชื่อนักเรียน!D178</f>
        <v/>
      </c>
      <c r="D185" s="96">
        <f>รายชื่อนักเรียน!E178</f>
        <v>0</v>
      </c>
      <c r="E185" s="149"/>
      <c r="F185" s="149"/>
      <c r="G185" s="150"/>
      <c r="H185" s="150"/>
      <c r="I185" s="149"/>
      <c r="J185" s="154"/>
      <c r="K185" s="61"/>
    </row>
    <row r="186" spans="1:11" ht="15" customHeight="1">
      <c r="A186" s="1">
        <v>36</v>
      </c>
      <c r="B186" s="85">
        <f>รายชื่อนักเรียน!B179</f>
        <v>0</v>
      </c>
      <c r="C186" s="95" t="str">
        <f>รายชื่อนักเรียน!C179&amp;รายชื่อนักเรียน!D179</f>
        <v/>
      </c>
      <c r="D186" s="96">
        <f>รายชื่อนักเรียน!E179</f>
        <v>0</v>
      </c>
      <c r="E186" s="149"/>
      <c r="F186" s="149"/>
      <c r="G186" s="150"/>
      <c r="H186" s="150"/>
      <c r="I186" s="149"/>
      <c r="J186" s="154"/>
      <c r="K186" s="61"/>
    </row>
    <row r="187" spans="1:11" ht="15" customHeight="1">
      <c r="A187" s="1">
        <v>37</v>
      </c>
      <c r="B187" s="85">
        <f>รายชื่อนักเรียน!B180</f>
        <v>0</v>
      </c>
      <c r="C187" s="95" t="str">
        <f>รายชื่อนักเรียน!C180&amp;รายชื่อนักเรียน!D180</f>
        <v/>
      </c>
      <c r="D187" s="96">
        <f>รายชื่อนักเรียน!E180</f>
        <v>0</v>
      </c>
      <c r="E187" s="149"/>
      <c r="F187" s="149"/>
      <c r="G187" s="150"/>
      <c r="H187" s="150"/>
      <c r="I187" s="149"/>
      <c r="J187" s="154"/>
      <c r="K187" s="61"/>
    </row>
    <row r="188" spans="1:11" ht="15" customHeight="1">
      <c r="A188" s="1">
        <v>38</v>
      </c>
      <c r="B188" s="85">
        <f>รายชื่อนักเรียน!B181</f>
        <v>0</v>
      </c>
      <c r="C188" s="95" t="str">
        <f>รายชื่อนักเรียน!C181&amp;รายชื่อนักเรียน!D181</f>
        <v/>
      </c>
      <c r="D188" s="96">
        <f>รายชื่อนักเรียน!E181</f>
        <v>0</v>
      </c>
      <c r="E188" s="149"/>
      <c r="F188" s="149"/>
      <c r="G188" s="150"/>
      <c r="H188" s="150"/>
      <c r="I188" s="149"/>
      <c r="J188" s="154"/>
      <c r="K188" s="61"/>
    </row>
    <row r="189" spans="1:11" ht="15" customHeight="1">
      <c r="A189" s="1">
        <v>39</v>
      </c>
      <c r="B189" s="85">
        <f>รายชื่อนักเรียน!B182</f>
        <v>0</v>
      </c>
      <c r="C189" s="95" t="str">
        <f>รายชื่อนักเรียน!C182&amp;รายชื่อนักเรียน!D182</f>
        <v/>
      </c>
      <c r="D189" s="96">
        <f>รายชื่อนักเรียน!E182</f>
        <v>0</v>
      </c>
      <c r="E189" s="149"/>
      <c r="F189" s="149"/>
      <c r="G189" s="150"/>
      <c r="H189" s="150"/>
      <c r="I189" s="149"/>
      <c r="J189" s="154"/>
      <c r="K189" s="61"/>
    </row>
    <row r="190" spans="1:11" ht="15" customHeight="1">
      <c r="A190" s="1">
        <v>40</v>
      </c>
      <c r="B190" s="85">
        <f>รายชื่อนักเรียน!B183</f>
        <v>0</v>
      </c>
      <c r="C190" s="95" t="str">
        <f>รายชื่อนักเรียน!C183&amp;รายชื่อนักเรียน!D183</f>
        <v/>
      </c>
      <c r="D190" s="96">
        <f>รายชื่อนักเรียน!E183</f>
        <v>0</v>
      </c>
      <c r="E190" s="149"/>
      <c r="F190" s="149"/>
      <c r="G190" s="150"/>
      <c r="H190" s="150"/>
      <c r="I190" s="149"/>
      <c r="J190" s="154"/>
      <c r="K190" s="61"/>
    </row>
    <row r="191" spans="1:11" ht="15" customHeight="1">
      <c r="A191" s="1">
        <v>41</v>
      </c>
      <c r="B191" s="85">
        <f>รายชื่อนักเรียน!B184</f>
        <v>0</v>
      </c>
      <c r="C191" s="95" t="str">
        <f>รายชื่อนักเรียน!C184&amp;รายชื่อนักเรียน!D184</f>
        <v/>
      </c>
      <c r="D191" s="96">
        <f>รายชื่อนักเรียน!E184</f>
        <v>0</v>
      </c>
      <c r="E191" s="149"/>
      <c r="F191" s="149"/>
      <c r="G191" s="150"/>
      <c r="H191" s="150"/>
      <c r="I191" s="149"/>
      <c r="J191" s="154"/>
      <c r="K191" s="61"/>
    </row>
    <row r="192" spans="1:11" ht="15" customHeight="1">
      <c r="A192" s="1">
        <v>42</v>
      </c>
      <c r="B192" s="85">
        <f>รายชื่อนักเรียน!B185</f>
        <v>0</v>
      </c>
      <c r="C192" s="95" t="str">
        <f>รายชื่อนักเรียน!C185&amp;รายชื่อนักเรียน!D185</f>
        <v/>
      </c>
      <c r="D192" s="96">
        <f>รายชื่อนักเรียน!E185</f>
        <v>0</v>
      </c>
      <c r="E192" s="149"/>
      <c r="F192" s="149"/>
      <c r="G192" s="150"/>
      <c r="H192" s="150"/>
      <c r="I192" s="149"/>
      <c r="J192" s="154"/>
      <c r="K192" s="61"/>
    </row>
    <row r="193" spans="1:17" ht="15" customHeight="1">
      <c r="A193" s="1">
        <v>43</v>
      </c>
      <c r="B193" s="85">
        <f>รายชื่อนักเรียน!B186</f>
        <v>0</v>
      </c>
      <c r="C193" s="95" t="str">
        <f>รายชื่อนักเรียน!C186&amp;รายชื่อนักเรียน!D186</f>
        <v/>
      </c>
      <c r="D193" s="96">
        <f>รายชื่อนักเรียน!E186</f>
        <v>0</v>
      </c>
      <c r="E193" s="149"/>
      <c r="F193" s="149"/>
      <c r="G193" s="150"/>
      <c r="H193" s="150"/>
      <c r="I193" s="149"/>
      <c r="J193" s="154"/>
      <c r="K193" s="61"/>
    </row>
    <row r="194" spans="1:17" ht="15" customHeight="1">
      <c r="A194" s="1">
        <v>44</v>
      </c>
      <c r="B194" s="85">
        <f>รายชื่อนักเรียน!B187</f>
        <v>0</v>
      </c>
      <c r="C194" s="95" t="str">
        <f>รายชื่อนักเรียน!C187&amp;รายชื่อนักเรียน!D187</f>
        <v/>
      </c>
      <c r="D194" s="96">
        <f>รายชื่อนักเรียน!E187</f>
        <v>0</v>
      </c>
      <c r="E194" s="149"/>
      <c r="F194" s="149"/>
      <c r="G194" s="150"/>
      <c r="H194" s="150"/>
      <c r="I194" s="149"/>
      <c r="J194" s="154"/>
      <c r="K194" s="61"/>
    </row>
    <row r="195" spans="1:17" ht="15" customHeight="1">
      <c r="A195" s="1">
        <v>45</v>
      </c>
      <c r="B195" s="85">
        <f>รายชื่อนักเรียน!B188</f>
        <v>0</v>
      </c>
      <c r="C195" s="103" t="str">
        <f>รายชื่อนักเรียน!C188&amp;รายชื่อนักเรียน!D188</f>
        <v/>
      </c>
      <c r="D195" s="104">
        <f>รายชื่อนักเรียน!E188</f>
        <v>0</v>
      </c>
      <c r="E195" s="149"/>
      <c r="F195" s="149"/>
      <c r="G195" s="150"/>
      <c r="H195" s="150"/>
      <c r="I195" s="149"/>
      <c r="J195" s="154"/>
      <c r="K195" s="61"/>
    </row>
    <row r="196" spans="1:17" ht="9" customHeight="1">
      <c r="B196" s="101"/>
      <c r="C196" s="57"/>
      <c r="D196" s="57"/>
      <c r="J196" s="46"/>
      <c r="K196" s="46"/>
    </row>
    <row r="197" spans="1:17" ht="18.600000000000001" customHeight="1">
      <c r="A197" s="375" t="s">
        <v>83</v>
      </c>
      <c r="B197" s="375"/>
      <c r="C197" s="375"/>
      <c r="D197" s="375"/>
      <c r="E197" s="16"/>
      <c r="F197" s="16"/>
      <c r="G197" s="16"/>
      <c r="H197" s="16"/>
      <c r="I197" s="16"/>
      <c r="J197" s="46"/>
      <c r="K197" s="46"/>
    </row>
    <row r="198" spans="1:17" ht="15" customHeight="1">
      <c r="A198" s="105"/>
      <c r="B198" s="105" t="str">
        <f>B51</f>
        <v xml:space="preserve"> (  )</v>
      </c>
      <c r="C198" s="105"/>
      <c r="D198" s="105"/>
      <c r="E198" s="16"/>
      <c r="F198" s="16"/>
      <c r="G198" s="16"/>
      <c r="H198" s="16"/>
      <c r="I198" s="16"/>
      <c r="J198" s="46"/>
      <c r="K198" s="46"/>
    </row>
    <row r="199" spans="1:17" ht="15" customHeight="1">
      <c r="A199" s="16" t="s">
        <v>41</v>
      </c>
      <c r="E199" s="16"/>
      <c r="F199" s="16"/>
      <c r="G199" s="16"/>
      <c r="H199" s="16"/>
      <c r="I199" s="16"/>
      <c r="J199" s="46"/>
      <c r="K199" s="46"/>
    </row>
    <row r="200" spans="1:17" ht="15" customHeight="1">
      <c r="A200" s="1">
        <v>1</v>
      </c>
      <c r="B200" s="85">
        <f>รายชื่อนักเรียน!B191</f>
        <v>0</v>
      </c>
      <c r="C200" s="95" t="str">
        <f>รายชื่อนักเรียน!C191&amp;รายชื่อนักเรียน!D191</f>
        <v/>
      </c>
      <c r="D200" s="96">
        <f>รายชื่อนักเรียน!E191</f>
        <v>0</v>
      </c>
      <c r="E200" s="149"/>
      <c r="F200" s="149"/>
      <c r="G200" s="150"/>
      <c r="H200" s="150"/>
      <c r="I200" s="150"/>
      <c r="J200" s="154"/>
      <c r="K200" s="61"/>
      <c r="L200" s="234" t="s">
        <v>92</v>
      </c>
    </row>
    <row r="201" spans="1:17" ht="15" customHeight="1">
      <c r="A201" s="1">
        <v>2</v>
      </c>
      <c r="B201" s="85">
        <f>รายชื่อนักเรียน!B192</f>
        <v>0</v>
      </c>
      <c r="C201" s="95" t="str">
        <f>รายชื่อนักเรียน!C192&amp;รายชื่อนักเรียน!D192</f>
        <v/>
      </c>
      <c r="D201" s="96">
        <f>รายชื่อนักเรียน!E192</f>
        <v>0</v>
      </c>
      <c r="E201" s="149"/>
      <c r="F201" s="149"/>
      <c r="G201" s="149"/>
      <c r="H201" s="149"/>
      <c r="I201" s="150"/>
      <c r="J201" s="154"/>
      <c r="K201" s="61"/>
      <c r="L201" s="230" t="s">
        <v>138</v>
      </c>
      <c r="M201" s="74" t="s">
        <v>139</v>
      </c>
      <c r="N201" s="74" t="s">
        <v>140</v>
      </c>
      <c r="O201" s="107" t="s">
        <v>141</v>
      </c>
      <c r="P201" s="74" t="s">
        <v>142</v>
      </c>
      <c r="Q201" s="74" t="s">
        <v>38</v>
      </c>
    </row>
    <row r="202" spans="1:17" ht="15" customHeight="1">
      <c r="A202" s="1">
        <v>3</v>
      </c>
      <c r="B202" s="85">
        <f>รายชื่อนักเรียน!B193</f>
        <v>0</v>
      </c>
      <c r="C202" s="95" t="str">
        <f>รายชื่อนักเรียน!C193&amp;รายชื่อนักเรียน!D193</f>
        <v/>
      </c>
      <c r="D202" s="96">
        <f>รายชื่อนักเรียน!E193</f>
        <v>0</v>
      </c>
      <c r="E202" s="149"/>
      <c r="F202" s="149"/>
      <c r="G202" s="150"/>
      <c r="H202" s="150"/>
      <c r="I202" s="150"/>
      <c r="J202" s="154"/>
      <c r="K202" s="61"/>
      <c r="L202" s="74">
        <v>1</v>
      </c>
      <c r="M202" s="231">
        <f>COUNTIF(E200:E244,4)</f>
        <v>0</v>
      </c>
      <c r="N202" s="74">
        <f>COUNTIF(E200:E244,3)</f>
        <v>0</v>
      </c>
      <c r="O202" s="74">
        <f>COUNTIF(E200:E244,2)</f>
        <v>0</v>
      </c>
      <c r="P202" s="74">
        <f>COUNTIF(E200:E244,1)</f>
        <v>0</v>
      </c>
      <c r="Q202" s="74">
        <f>SUM(M202:P202)</f>
        <v>0</v>
      </c>
    </row>
    <row r="203" spans="1:17" ht="15" customHeight="1">
      <c r="A203" s="1">
        <v>4</v>
      </c>
      <c r="B203" s="85">
        <f>รายชื่อนักเรียน!B194</f>
        <v>0</v>
      </c>
      <c r="C203" s="95" t="str">
        <f>รายชื่อนักเรียน!C194&amp;รายชื่อนักเรียน!D194</f>
        <v/>
      </c>
      <c r="D203" s="96">
        <f>รายชื่อนักเรียน!E194</f>
        <v>0</v>
      </c>
      <c r="E203" s="149"/>
      <c r="F203" s="149"/>
      <c r="G203" s="150"/>
      <c r="H203" s="150"/>
      <c r="I203" s="150"/>
      <c r="J203" s="154"/>
      <c r="K203" s="61"/>
      <c r="L203" s="74">
        <v>2</v>
      </c>
      <c r="M203" s="231">
        <f>COUNTIF(F200:F244,4)</f>
        <v>0</v>
      </c>
      <c r="N203" s="74">
        <f>COUNTIF(F200:F244,3)</f>
        <v>0</v>
      </c>
      <c r="O203" s="74">
        <f>COUNTIF(F200:F244,2)</f>
        <v>0</v>
      </c>
      <c r="P203" s="74">
        <f>COUNTIF(F200:F244,1)</f>
        <v>0</v>
      </c>
      <c r="Q203" s="74">
        <f t="shared" ref="Q203:Q206" si="8">SUM(M203:P203)</f>
        <v>0</v>
      </c>
    </row>
    <row r="204" spans="1:17" ht="15" customHeight="1">
      <c r="A204" s="1">
        <v>5</v>
      </c>
      <c r="B204" s="85">
        <f>รายชื่อนักเรียน!B195</f>
        <v>0</v>
      </c>
      <c r="C204" s="95" t="str">
        <f>รายชื่อนักเรียน!C195&amp;รายชื่อนักเรียน!D195</f>
        <v/>
      </c>
      <c r="D204" s="96">
        <f>รายชื่อนักเรียน!E195</f>
        <v>0</v>
      </c>
      <c r="E204" s="149"/>
      <c r="F204" s="149"/>
      <c r="G204" s="150"/>
      <c r="H204" s="150"/>
      <c r="I204" s="150"/>
      <c r="J204" s="154"/>
      <c r="K204" s="61"/>
      <c r="L204" s="74">
        <v>3</v>
      </c>
      <c r="M204" s="231">
        <f>COUNTIF(G200:G244,4)</f>
        <v>0</v>
      </c>
      <c r="N204" s="74">
        <f>COUNTIF(G200:G244,3)</f>
        <v>0</v>
      </c>
      <c r="O204" s="74">
        <f>COUNTIF(G200:G244,2)</f>
        <v>0</v>
      </c>
      <c r="P204" s="74">
        <f>COUNTIF(G200:G244,1)</f>
        <v>0</v>
      </c>
      <c r="Q204" s="74">
        <f t="shared" si="8"/>
        <v>0</v>
      </c>
    </row>
    <row r="205" spans="1:17" ht="15" customHeight="1">
      <c r="A205" s="1">
        <v>6</v>
      </c>
      <c r="B205" s="85">
        <f>รายชื่อนักเรียน!B196</f>
        <v>0</v>
      </c>
      <c r="C205" s="95" t="str">
        <f>รายชื่อนักเรียน!C196&amp;รายชื่อนักเรียน!D196</f>
        <v/>
      </c>
      <c r="D205" s="96">
        <f>รายชื่อนักเรียน!E196</f>
        <v>0</v>
      </c>
      <c r="E205" s="149"/>
      <c r="F205" s="149"/>
      <c r="G205" s="150"/>
      <c r="H205" s="150"/>
      <c r="I205" s="150"/>
      <c r="J205" s="154"/>
      <c r="K205" s="61"/>
      <c r="L205" s="231">
        <v>4</v>
      </c>
      <c r="M205" s="231">
        <f>COUNTIF(H200:H244,4)</f>
        <v>0</v>
      </c>
      <c r="N205" s="231">
        <f>COUNTIF(H200:H244,3)</f>
        <v>0</v>
      </c>
      <c r="O205" s="74">
        <f>COUNTIF(H200:H244,2)</f>
        <v>0</v>
      </c>
      <c r="P205" s="74">
        <f>COUNTIF(H200:H244,1)</f>
        <v>0</v>
      </c>
      <c r="Q205" s="74">
        <f t="shared" si="8"/>
        <v>0</v>
      </c>
    </row>
    <row r="206" spans="1:17" ht="15" customHeight="1">
      <c r="A206" s="1">
        <v>7</v>
      </c>
      <c r="B206" s="85">
        <f>รายชื่อนักเรียน!B197</f>
        <v>0</v>
      </c>
      <c r="C206" s="95" t="str">
        <f>รายชื่อนักเรียน!C197&amp;รายชื่อนักเรียน!D197</f>
        <v/>
      </c>
      <c r="D206" s="96">
        <f>รายชื่อนักเรียน!E197</f>
        <v>0</v>
      </c>
      <c r="E206" s="149"/>
      <c r="F206" s="149"/>
      <c r="G206" s="150"/>
      <c r="H206" s="150"/>
      <c r="I206" s="150"/>
      <c r="J206" s="154"/>
      <c r="K206" s="61"/>
      <c r="L206" s="231">
        <v>5</v>
      </c>
      <c r="M206" s="231">
        <f>COUNTIF(I200:I244,4)</f>
        <v>0</v>
      </c>
      <c r="N206" s="74">
        <f>COUNTIF(I200:I244,3)</f>
        <v>0</v>
      </c>
      <c r="O206" s="74">
        <f>COUNTIF(I200:I244,2)</f>
        <v>0</v>
      </c>
      <c r="P206" s="74">
        <f>COUNTIF(I200:I244,1)</f>
        <v>0</v>
      </c>
      <c r="Q206" s="74">
        <f t="shared" si="8"/>
        <v>0</v>
      </c>
    </row>
    <row r="207" spans="1:17" ht="15" customHeight="1">
      <c r="A207" s="1">
        <v>8</v>
      </c>
      <c r="B207" s="85">
        <f>รายชื่อนักเรียน!B198</f>
        <v>0</v>
      </c>
      <c r="C207" s="95" t="str">
        <f>รายชื่อนักเรียน!C198&amp;รายชื่อนักเรียน!D198</f>
        <v/>
      </c>
      <c r="D207" s="96">
        <f>รายชื่อนักเรียน!E198</f>
        <v>0</v>
      </c>
      <c r="E207" s="149"/>
      <c r="F207" s="149"/>
      <c r="G207" s="150"/>
      <c r="H207" s="150"/>
      <c r="I207" s="150"/>
      <c r="J207" s="154"/>
      <c r="K207" s="61"/>
      <c r="L207" s="231" t="s">
        <v>195</v>
      </c>
      <c r="M207" s="231">
        <f>SUM(M202:M206)</f>
        <v>0</v>
      </c>
      <c r="N207" s="231">
        <f t="shared" ref="N207:Q207" si="9">SUM(N202:N206)</f>
        <v>0</v>
      </c>
      <c r="O207" s="231">
        <f t="shared" si="9"/>
        <v>0</v>
      </c>
      <c r="P207" s="231">
        <f t="shared" si="9"/>
        <v>0</v>
      </c>
      <c r="Q207" s="231">
        <f t="shared" si="9"/>
        <v>0</v>
      </c>
    </row>
    <row r="208" spans="1:17" ht="15" customHeight="1">
      <c r="A208" s="1">
        <v>9</v>
      </c>
      <c r="B208" s="85">
        <f>รายชื่อนักเรียน!B199</f>
        <v>0</v>
      </c>
      <c r="C208" s="95" t="str">
        <f>รายชื่อนักเรียน!C199&amp;รายชื่อนักเรียน!D199</f>
        <v/>
      </c>
      <c r="D208" s="96">
        <f>รายชื่อนักเรียน!E199</f>
        <v>0</v>
      </c>
      <c r="E208" s="149"/>
      <c r="F208" s="149"/>
      <c r="G208" s="150"/>
      <c r="H208" s="150"/>
      <c r="I208" s="150"/>
      <c r="J208" s="154"/>
      <c r="K208" s="61"/>
      <c r="L208" s="232"/>
      <c r="M208" s="232"/>
    </row>
    <row r="209" spans="1:14" ht="15" customHeight="1">
      <c r="A209" s="1">
        <v>10</v>
      </c>
      <c r="B209" s="85">
        <f>รายชื่อนักเรียน!B200</f>
        <v>0</v>
      </c>
      <c r="C209" s="95" t="str">
        <f>รายชื่อนักเรียน!C200&amp;รายชื่อนักเรียน!D200</f>
        <v/>
      </c>
      <c r="D209" s="96">
        <f>รายชื่อนักเรียน!E200</f>
        <v>0</v>
      </c>
      <c r="E209" s="149"/>
      <c r="F209" s="149"/>
      <c r="G209" s="150"/>
      <c r="H209" s="150"/>
      <c r="I209" s="150"/>
      <c r="J209" s="154"/>
      <c r="K209" s="61"/>
      <c r="L209" s="232"/>
      <c r="M209" s="232"/>
    </row>
    <row r="210" spans="1:14" ht="15" customHeight="1">
      <c r="A210" s="1">
        <v>11</v>
      </c>
      <c r="B210" s="85">
        <f>รายชื่อนักเรียน!B201</f>
        <v>0</v>
      </c>
      <c r="C210" s="95" t="str">
        <f>รายชื่อนักเรียน!C201&amp;รายชื่อนักเรียน!D201</f>
        <v/>
      </c>
      <c r="D210" s="96">
        <f>รายชื่อนักเรียน!E201</f>
        <v>0</v>
      </c>
      <c r="E210" s="149"/>
      <c r="F210" s="149"/>
      <c r="G210" s="150"/>
      <c r="H210" s="150"/>
      <c r="I210" s="150"/>
      <c r="J210" s="154"/>
      <c r="K210" s="61"/>
      <c r="L210" s="232"/>
      <c r="M210" s="232"/>
    </row>
    <row r="211" spans="1:14" ht="15" customHeight="1">
      <c r="A211" s="1">
        <v>12</v>
      </c>
      <c r="B211" s="85">
        <f>รายชื่อนักเรียน!B202</f>
        <v>0</v>
      </c>
      <c r="C211" s="95" t="str">
        <f>รายชื่อนักเรียน!C202&amp;รายชื่อนักเรียน!D202</f>
        <v/>
      </c>
      <c r="D211" s="96">
        <f>รายชื่อนักเรียน!E202</f>
        <v>0</v>
      </c>
      <c r="E211" s="149"/>
      <c r="F211" s="149"/>
      <c r="G211" s="150"/>
      <c r="H211" s="150"/>
      <c r="I211" s="150"/>
      <c r="J211" s="154"/>
      <c r="K211" s="61"/>
      <c r="L211" s="112"/>
    </row>
    <row r="212" spans="1:14" ht="15" customHeight="1">
      <c r="A212" s="1">
        <v>13</v>
      </c>
      <c r="B212" s="85">
        <f>รายชื่อนักเรียน!B203</f>
        <v>0</v>
      </c>
      <c r="C212" s="95" t="str">
        <f>รายชื่อนักเรียน!C203&amp;รายชื่อนักเรียน!D203</f>
        <v/>
      </c>
      <c r="D212" s="96">
        <f>รายชื่อนักเรียน!E203</f>
        <v>0</v>
      </c>
      <c r="E212" s="149"/>
      <c r="F212" s="149"/>
      <c r="G212" s="150"/>
      <c r="H212" s="150"/>
      <c r="I212" s="150"/>
      <c r="J212" s="154"/>
      <c r="K212" s="61"/>
      <c r="L212" s="112"/>
    </row>
    <row r="213" spans="1:14" ht="15" customHeight="1">
      <c r="A213" s="1">
        <v>14</v>
      </c>
      <c r="B213" s="85">
        <f>รายชื่อนักเรียน!B204</f>
        <v>0</v>
      </c>
      <c r="C213" s="95" t="str">
        <f>รายชื่อนักเรียน!C204&amp;รายชื่อนักเรียน!D204</f>
        <v/>
      </c>
      <c r="D213" s="96">
        <f>รายชื่อนักเรียน!E204</f>
        <v>0</v>
      </c>
      <c r="E213" s="149"/>
      <c r="F213" s="149"/>
      <c r="G213" s="150"/>
      <c r="H213" s="150"/>
      <c r="I213" s="150"/>
      <c r="J213" s="154"/>
      <c r="K213" s="61"/>
      <c r="L213" s="218"/>
      <c r="M213" s="218"/>
    </row>
    <row r="214" spans="1:14" ht="15" customHeight="1">
      <c r="A214" s="1">
        <v>15</v>
      </c>
      <c r="B214" s="85">
        <f>รายชื่อนักเรียน!B205</f>
        <v>0</v>
      </c>
      <c r="C214" s="95" t="str">
        <f>รายชื่อนักเรียน!C205&amp;รายชื่อนักเรียน!D205</f>
        <v/>
      </c>
      <c r="D214" s="96">
        <f>รายชื่อนักเรียน!E205</f>
        <v>0</v>
      </c>
      <c r="E214" s="149"/>
      <c r="F214" s="149"/>
      <c r="G214" s="150"/>
      <c r="H214" s="150"/>
      <c r="I214" s="150"/>
      <c r="J214" s="154"/>
      <c r="K214" s="61"/>
      <c r="L214" s="233"/>
      <c r="M214" s="218"/>
      <c r="N214" s="218">
        <f>SUM(M214:M217)</f>
        <v>0</v>
      </c>
    </row>
    <row r="215" spans="1:14" ht="15" customHeight="1">
      <c r="A215" s="1">
        <v>16</v>
      </c>
      <c r="B215" s="85">
        <f>รายชื่อนักเรียน!B206</f>
        <v>0</v>
      </c>
      <c r="C215" s="95" t="str">
        <f>รายชื่อนักเรียน!C206&amp;รายชื่อนักเรียน!D206</f>
        <v/>
      </c>
      <c r="D215" s="96">
        <f>รายชื่อนักเรียน!E206</f>
        <v>0</v>
      </c>
      <c r="E215" s="149"/>
      <c r="F215" s="149"/>
      <c r="G215" s="150"/>
      <c r="H215" s="150"/>
      <c r="I215" s="150"/>
      <c r="J215" s="154"/>
      <c r="K215" s="61"/>
      <c r="L215" s="233"/>
      <c r="M215" s="218"/>
    </row>
    <row r="216" spans="1:14" ht="15" customHeight="1">
      <c r="A216" s="1">
        <v>17</v>
      </c>
      <c r="B216" s="85">
        <f>รายชื่อนักเรียน!B207</f>
        <v>0</v>
      </c>
      <c r="C216" s="95" t="str">
        <f>รายชื่อนักเรียน!C207&amp;รายชื่อนักเรียน!D207</f>
        <v/>
      </c>
      <c r="D216" s="96">
        <f>รายชื่อนักเรียน!E207</f>
        <v>0</v>
      </c>
      <c r="E216" s="149"/>
      <c r="F216" s="149"/>
      <c r="G216" s="150"/>
      <c r="H216" s="150"/>
      <c r="I216" s="150"/>
      <c r="J216" s="154"/>
      <c r="K216" s="61"/>
      <c r="L216" s="233"/>
      <c r="M216" s="218"/>
    </row>
    <row r="217" spans="1:14" ht="15" customHeight="1">
      <c r="A217" s="1">
        <v>18</v>
      </c>
      <c r="B217" s="85">
        <f>รายชื่อนักเรียน!B208</f>
        <v>0</v>
      </c>
      <c r="C217" s="95" t="str">
        <f>รายชื่อนักเรียน!C208&amp;รายชื่อนักเรียน!D208</f>
        <v/>
      </c>
      <c r="D217" s="96">
        <f>รายชื่อนักเรียน!E208</f>
        <v>0</v>
      </c>
      <c r="E217" s="149"/>
      <c r="F217" s="149"/>
      <c r="G217" s="150"/>
      <c r="H217" s="150"/>
      <c r="I217" s="150"/>
      <c r="J217" s="154"/>
      <c r="K217" s="61"/>
      <c r="L217" s="233"/>
      <c r="M217" s="218"/>
    </row>
    <row r="218" spans="1:14" ht="15" customHeight="1">
      <c r="A218" s="1">
        <v>19</v>
      </c>
      <c r="B218" s="85">
        <f>รายชื่อนักเรียน!B209</f>
        <v>0</v>
      </c>
      <c r="C218" s="95" t="str">
        <f>รายชื่อนักเรียน!C209&amp;รายชื่อนักเรียน!D209</f>
        <v/>
      </c>
      <c r="D218" s="96">
        <f>รายชื่อนักเรียน!E209</f>
        <v>0</v>
      </c>
      <c r="E218" s="149"/>
      <c r="F218" s="149"/>
      <c r="G218" s="150"/>
      <c r="H218" s="150"/>
      <c r="I218" s="150"/>
      <c r="J218" s="154"/>
      <c r="K218" s="61"/>
      <c r="L218" s="218"/>
      <c r="M218" s="218"/>
    </row>
    <row r="219" spans="1:14" ht="15" customHeight="1">
      <c r="A219" s="1">
        <v>20</v>
      </c>
      <c r="B219" s="85">
        <f>รายชื่อนักเรียน!B210</f>
        <v>0</v>
      </c>
      <c r="C219" s="95" t="str">
        <f>รายชื่อนักเรียน!C210&amp;รายชื่อนักเรียน!D210</f>
        <v/>
      </c>
      <c r="D219" s="96">
        <f>รายชื่อนักเรียน!E210</f>
        <v>0</v>
      </c>
      <c r="E219" s="149"/>
      <c r="F219" s="149"/>
      <c r="G219" s="150"/>
      <c r="H219" s="150"/>
      <c r="I219" s="150"/>
      <c r="J219" s="154"/>
      <c r="K219" s="61"/>
      <c r="L219" s="233"/>
      <c r="M219" s="218"/>
      <c r="N219" s="218">
        <f>SUM(M219:M222)</f>
        <v>0</v>
      </c>
    </row>
    <row r="220" spans="1:14" ht="15" customHeight="1">
      <c r="A220" s="1">
        <v>21</v>
      </c>
      <c r="B220" s="85">
        <f>รายชื่อนักเรียน!B211</f>
        <v>0</v>
      </c>
      <c r="C220" s="95" t="str">
        <f>รายชื่อนักเรียน!C211&amp;รายชื่อนักเรียน!D211</f>
        <v/>
      </c>
      <c r="D220" s="96">
        <f>รายชื่อนักเรียน!E211</f>
        <v>0</v>
      </c>
      <c r="E220" s="149"/>
      <c r="F220" s="149"/>
      <c r="G220" s="150"/>
      <c r="H220" s="150"/>
      <c r="I220" s="150"/>
      <c r="J220" s="154"/>
      <c r="K220" s="61"/>
      <c r="L220" s="233"/>
      <c r="M220" s="218"/>
    </row>
    <row r="221" spans="1:14" ht="15" customHeight="1">
      <c r="A221" s="1">
        <v>22</v>
      </c>
      <c r="B221" s="85">
        <f>รายชื่อนักเรียน!B212</f>
        <v>0</v>
      </c>
      <c r="C221" s="95" t="str">
        <f>รายชื่อนักเรียน!C212&amp;รายชื่อนักเรียน!D212</f>
        <v/>
      </c>
      <c r="D221" s="96">
        <f>รายชื่อนักเรียน!E212</f>
        <v>0</v>
      </c>
      <c r="E221" s="149"/>
      <c r="F221" s="149"/>
      <c r="G221" s="150"/>
      <c r="H221" s="150"/>
      <c r="I221" s="150"/>
      <c r="J221" s="154"/>
      <c r="K221" s="61"/>
      <c r="L221" s="233"/>
      <c r="M221" s="218"/>
    </row>
    <row r="222" spans="1:14" ht="15" customHeight="1">
      <c r="A222" s="1">
        <v>23</v>
      </c>
      <c r="B222" s="85">
        <f>รายชื่อนักเรียน!B213</f>
        <v>0</v>
      </c>
      <c r="C222" s="95" t="str">
        <f>รายชื่อนักเรียน!C213&amp;รายชื่อนักเรียน!D213</f>
        <v/>
      </c>
      <c r="D222" s="96">
        <f>รายชื่อนักเรียน!E213</f>
        <v>0</v>
      </c>
      <c r="E222" s="149"/>
      <c r="F222" s="149"/>
      <c r="G222" s="150"/>
      <c r="H222" s="150"/>
      <c r="I222" s="150"/>
      <c r="J222" s="154"/>
      <c r="K222" s="61"/>
      <c r="L222" s="233"/>
      <c r="M222" s="218"/>
    </row>
    <row r="223" spans="1:14" ht="15" customHeight="1">
      <c r="A223" s="1">
        <v>24</v>
      </c>
      <c r="B223" s="85">
        <f>รายชื่อนักเรียน!B214</f>
        <v>0</v>
      </c>
      <c r="C223" s="95" t="str">
        <f>รายชื่อนักเรียน!C214&amp;รายชื่อนักเรียน!D214</f>
        <v/>
      </c>
      <c r="D223" s="96">
        <f>รายชื่อนักเรียน!E214</f>
        <v>0</v>
      </c>
      <c r="E223" s="149"/>
      <c r="F223" s="149"/>
      <c r="G223" s="150"/>
      <c r="H223" s="150"/>
      <c r="I223" s="150"/>
      <c r="J223" s="154"/>
      <c r="K223" s="61"/>
    </row>
    <row r="224" spans="1:14" ht="15" customHeight="1">
      <c r="A224" s="1">
        <v>25</v>
      </c>
      <c r="B224" s="85">
        <f>รายชื่อนักเรียน!B215</f>
        <v>0</v>
      </c>
      <c r="C224" s="95" t="str">
        <f>รายชื่อนักเรียน!C215&amp;รายชื่อนักเรียน!D215</f>
        <v/>
      </c>
      <c r="D224" s="96">
        <f>รายชื่อนักเรียน!E215</f>
        <v>0</v>
      </c>
      <c r="E224" s="149"/>
      <c r="F224" s="149"/>
      <c r="G224" s="150"/>
      <c r="H224" s="150"/>
      <c r="I224" s="150"/>
      <c r="J224" s="154"/>
      <c r="K224" s="61"/>
    </row>
    <row r="225" spans="1:11" ht="15" customHeight="1">
      <c r="A225" s="1">
        <v>26</v>
      </c>
      <c r="B225" s="85">
        <f>รายชื่อนักเรียน!B216</f>
        <v>0</v>
      </c>
      <c r="C225" s="95" t="str">
        <f>รายชื่อนักเรียน!C216&amp;รายชื่อนักเรียน!D216</f>
        <v/>
      </c>
      <c r="D225" s="96">
        <f>รายชื่อนักเรียน!E216</f>
        <v>0</v>
      </c>
      <c r="E225" s="149"/>
      <c r="F225" s="149"/>
      <c r="G225" s="150"/>
      <c r="H225" s="150"/>
      <c r="I225" s="150"/>
      <c r="J225" s="154"/>
      <c r="K225" s="61"/>
    </row>
    <row r="226" spans="1:11" ht="15" customHeight="1">
      <c r="A226" s="1">
        <v>27</v>
      </c>
      <c r="B226" s="85">
        <f>รายชื่อนักเรียน!B217</f>
        <v>0</v>
      </c>
      <c r="C226" s="95" t="str">
        <f>รายชื่อนักเรียน!C217&amp;รายชื่อนักเรียน!D217</f>
        <v/>
      </c>
      <c r="D226" s="96">
        <f>รายชื่อนักเรียน!E217</f>
        <v>0</v>
      </c>
      <c r="E226" s="149"/>
      <c r="F226" s="149"/>
      <c r="G226" s="150"/>
      <c r="H226" s="150"/>
      <c r="I226" s="150"/>
      <c r="J226" s="154"/>
      <c r="K226" s="61"/>
    </row>
    <row r="227" spans="1:11" ht="15" customHeight="1">
      <c r="A227" s="1">
        <v>28</v>
      </c>
      <c r="B227" s="85">
        <f>รายชื่อนักเรียน!B218</f>
        <v>0</v>
      </c>
      <c r="C227" s="95" t="str">
        <f>รายชื่อนักเรียน!C218&amp;รายชื่อนักเรียน!D218</f>
        <v/>
      </c>
      <c r="D227" s="96">
        <f>รายชื่อนักเรียน!E218</f>
        <v>0</v>
      </c>
      <c r="E227" s="149"/>
      <c r="F227" s="149"/>
      <c r="G227" s="150"/>
      <c r="H227" s="150"/>
      <c r="I227" s="150"/>
      <c r="J227" s="154"/>
      <c r="K227" s="61"/>
    </row>
    <row r="228" spans="1:11" ht="15" customHeight="1">
      <c r="A228" s="1">
        <v>29</v>
      </c>
      <c r="B228" s="85">
        <f>รายชื่อนักเรียน!B219</f>
        <v>0</v>
      </c>
      <c r="C228" s="95" t="str">
        <f>รายชื่อนักเรียน!C219&amp;รายชื่อนักเรียน!D219</f>
        <v/>
      </c>
      <c r="D228" s="96">
        <f>รายชื่อนักเรียน!E219</f>
        <v>0</v>
      </c>
      <c r="E228" s="149"/>
      <c r="F228" s="149"/>
      <c r="G228" s="150"/>
      <c r="H228" s="150"/>
      <c r="I228" s="150"/>
      <c r="J228" s="154"/>
      <c r="K228" s="61"/>
    </row>
    <row r="229" spans="1:11" ht="15" customHeight="1">
      <c r="A229" s="1">
        <v>30</v>
      </c>
      <c r="B229" s="85">
        <f>รายชื่อนักเรียน!B220</f>
        <v>0</v>
      </c>
      <c r="C229" s="95" t="str">
        <f>รายชื่อนักเรียน!C220&amp;รายชื่อนักเรียน!D220</f>
        <v/>
      </c>
      <c r="D229" s="96">
        <f>รายชื่อนักเรียน!E220</f>
        <v>0</v>
      </c>
      <c r="E229" s="149"/>
      <c r="F229" s="149"/>
      <c r="G229" s="150"/>
      <c r="H229" s="150"/>
      <c r="I229" s="150"/>
      <c r="J229" s="154"/>
      <c r="K229" s="61"/>
    </row>
    <row r="230" spans="1:11" ht="15" customHeight="1">
      <c r="A230" s="1">
        <v>31</v>
      </c>
      <c r="B230" s="85">
        <f>รายชื่อนักเรียน!B221</f>
        <v>0</v>
      </c>
      <c r="C230" s="95" t="str">
        <f>รายชื่อนักเรียน!C221&amp;รายชื่อนักเรียน!D221</f>
        <v/>
      </c>
      <c r="D230" s="96">
        <f>รายชื่อนักเรียน!E221</f>
        <v>0</v>
      </c>
      <c r="E230" s="149"/>
      <c r="F230" s="149"/>
      <c r="G230" s="150"/>
      <c r="H230" s="150"/>
      <c r="I230" s="150"/>
      <c r="J230" s="154"/>
      <c r="K230" s="61"/>
    </row>
    <row r="231" spans="1:11" ht="15" customHeight="1">
      <c r="A231" s="1">
        <v>32</v>
      </c>
      <c r="B231" s="85">
        <f>รายชื่อนักเรียน!B222</f>
        <v>0</v>
      </c>
      <c r="C231" s="95" t="str">
        <f>รายชื่อนักเรียน!C222&amp;รายชื่อนักเรียน!D222</f>
        <v/>
      </c>
      <c r="D231" s="96">
        <f>รายชื่อนักเรียน!E222</f>
        <v>0</v>
      </c>
      <c r="E231" s="149"/>
      <c r="F231" s="149"/>
      <c r="G231" s="150"/>
      <c r="H231" s="150"/>
      <c r="I231" s="150"/>
      <c r="J231" s="154"/>
      <c r="K231" s="61"/>
    </row>
    <row r="232" spans="1:11" ht="15" customHeight="1">
      <c r="A232" s="1">
        <v>33</v>
      </c>
      <c r="B232" s="85">
        <f>รายชื่อนักเรียน!B223</f>
        <v>0</v>
      </c>
      <c r="C232" s="95" t="str">
        <f>รายชื่อนักเรียน!C223&amp;รายชื่อนักเรียน!D223</f>
        <v/>
      </c>
      <c r="D232" s="96">
        <f>รายชื่อนักเรียน!E223</f>
        <v>0</v>
      </c>
      <c r="E232" s="149"/>
      <c r="F232" s="149"/>
      <c r="G232" s="150"/>
      <c r="H232" s="150"/>
      <c r="I232" s="150"/>
      <c r="J232" s="154"/>
      <c r="K232" s="61"/>
    </row>
    <row r="233" spans="1:11" ht="15" customHeight="1">
      <c r="A233" s="1">
        <v>34</v>
      </c>
      <c r="B233" s="85">
        <f>รายชื่อนักเรียน!B224</f>
        <v>0</v>
      </c>
      <c r="C233" s="95" t="str">
        <f>รายชื่อนักเรียน!C224&amp;รายชื่อนักเรียน!D224</f>
        <v/>
      </c>
      <c r="D233" s="96">
        <f>รายชื่อนักเรียน!E224</f>
        <v>0</v>
      </c>
      <c r="E233" s="149"/>
      <c r="F233" s="149"/>
      <c r="G233" s="150"/>
      <c r="H233" s="150"/>
      <c r="I233" s="150"/>
      <c r="J233" s="154"/>
      <c r="K233" s="61"/>
    </row>
    <row r="234" spans="1:11" ht="15" customHeight="1">
      <c r="A234" s="1">
        <v>35</v>
      </c>
      <c r="B234" s="85">
        <f>รายชื่อนักเรียน!B225</f>
        <v>0</v>
      </c>
      <c r="C234" s="95" t="str">
        <f>รายชื่อนักเรียน!C225&amp;รายชื่อนักเรียน!D225</f>
        <v/>
      </c>
      <c r="D234" s="96">
        <f>รายชื่อนักเรียน!E225</f>
        <v>0</v>
      </c>
      <c r="E234" s="149"/>
      <c r="F234" s="149"/>
      <c r="G234" s="150"/>
      <c r="H234" s="150"/>
      <c r="I234" s="150"/>
      <c r="J234" s="154"/>
      <c r="K234" s="61"/>
    </row>
    <row r="235" spans="1:11" ht="15" customHeight="1">
      <c r="A235" s="1">
        <v>36</v>
      </c>
      <c r="B235" s="85">
        <f>รายชื่อนักเรียน!B226</f>
        <v>0</v>
      </c>
      <c r="C235" s="95" t="str">
        <f>รายชื่อนักเรียน!C226&amp;รายชื่อนักเรียน!D226</f>
        <v/>
      </c>
      <c r="D235" s="96">
        <f>รายชื่อนักเรียน!E226</f>
        <v>0</v>
      </c>
      <c r="E235" s="149"/>
      <c r="F235" s="149"/>
      <c r="G235" s="150"/>
      <c r="H235" s="150"/>
      <c r="I235" s="150"/>
      <c r="J235" s="154"/>
      <c r="K235" s="61"/>
    </row>
    <row r="236" spans="1:11" ht="15" customHeight="1">
      <c r="A236" s="1">
        <v>37</v>
      </c>
      <c r="B236" s="85">
        <f>รายชื่อนักเรียน!B227</f>
        <v>0</v>
      </c>
      <c r="C236" s="95" t="str">
        <f>รายชื่อนักเรียน!C227&amp;รายชื่อนักเรียน!D227</f>
        <v/>
      </c>
      <c r="D236" s="96">
        <f>รายชื่อนักเรียน!E227</f>
        <v>0</v>
      </c>
      <c r="E236" s="149"/>
      <c r="F236" s="149"/>
      <c r="G236" s="150"/>
      <c r="H236" s="150"/>
      <c r="I236" s="150"/>
      <c r="J236" s="154"/>
      <c r="K236" s="61"/>
    </row>
    <row r="237" spans="1:11" ht="15" customHeight="1">
      <c r="A237" s="1">
        <v>38</v>
      </c>
      <c r="B237" s="85">
        <f>รายชื่อนักเรียน!B228</f>
        <v>0</v>
      </c>
      <c r="C237" s="95" t="str">
        <f>รายชื่อนักเรียน!C228&amp;รายชื่อนักเรียน!D228</f>
        <v/>
      </c>
      <c r="D237" s="96">
        <f>รายชื่อนักเรียน!E228</f>
        <v>0</v>
      </c>
      <c r="E237" s="149"/>
      <c r="F237" s="149"/>
      <c r="G237" s="150"/>
      <c r="H237" s="150"/>
      <c r="I237" s="150"/>
      <c r="J237" s="154"/>
      <c r="K237" s="61"/>
    </row>
    <row r="238" spans="1:11" ht="15" customHeight="1">
      <c r="A238" s="1">
        <v>39</v>
      </c>
      <c r="B238" s="85">
        <f>รายชื่อนักเรียน!B229</f>
        <v>0</v>
      </c>
      <c r="C238" s="95" t="str">
        <f>รายชื่อนักเรียน!C229&amp;รายชื่อนักเรียน!D229</f>
        <v/>
      </c>
      <c r="D238" s="96">
        <f>รายชื่อนักเรียน!E229</f>
        <v>0</v>
      </c>
      <c r="E238" s="149"/>
      <c r="F238" s="149"/>
      <c r="G238" s="150"/>
      <c r="H238" s="150"/>
      <c r="I238" s="150"/>
      <c r="J238" s="154"/>
      <c r="K238" s="61"/>
    </row>
    <row r="239" spans="1:11" ht="15" customHeight="1">
      <c r="A239" s="1">
        <v>40</v>
      </c>
      <c r="B239" s="85">
        <f>รายชื่อนักเรียน!B230</f>
        <v>0</v>
      </c>
      <c r="C239" s="95" t="str">
        <f>รายชื่อนักเรียน!C230&amp;รายชื่อนักเรียน!D230</f>
        <v/>
      </c>
      <c r="D239" s="96">
        <f>รายชื่อนักเรียน!E230</f>
        <v>0</v>
      </c>
      <c r="E239" s="149"/>
      <c r="F239" s="149"/>
      <c r="G239" s="150"/>
      <c r="H239" s="150"/>
      <c r="I239" s="150"/>
      <c r="J239" s="154"/>
      <c r="K239" s="61"/>
    </row>
    <row r="240" spans="1:11" ht="15" customHeight="1">
      <c r="A240" s="1">
        <v>41</v>
      </c>
      <c r="B240" s="85">
        <f>รายชื่อนักเรียน!B231</f>
        <v>0</v>
      </c>
      <c r="C240" s="95" t="str">
        <f>รายชื่อนักเรียน!C231&amp;รายชื่อนักเรียน!D231</f>
        <v/>
      </c>
      <c r="D240" s="96">
        <f>รายชื่อนักเรียน!E231</f>
        <v>0</v>
      </c>
      <c r="E240" s="149"/>
      <c r="F240" s="149"/>
      <c r="G240" s="150"/>
      <c r="H240" s="150"/>
      <c r="I240" s="150"/>
      <c r="J240" s="154"/>
      <c r="K240" s="61"/>
    </row>
    <row r="241" spans="1:17" ht="15" customHeight="1">
      <c r="A241" s="1">
        <v>42</v>
      </c>
      <c r="B241" s="85">
        <f>รายชื่อนักเรียน!B232</f>
        <v>0</v>
      </c>
      <c r="C241" s="95" t="str">
        <f>รายชื่อนักเรียน!C232&amp;รายชื่อนักเรียน!D232</f>
        <v/>
      </c>
      <c r="D241" s="96">
        <f>รายชื่อนักเรียน!E232</f>
        <v>0</v>
      </c>
      <c r="E241" s="149"/>
      <c r="F241" s="149"/>
      <c r="G241" s="150"/>
      <c r="H241" s="150"/>
      <c r="I241" s="150"/>
      <c r="J241" s="154"/>
      <c r="K241" s="61"/>
    </row>
    <row r="242" spans="1:17" ht="15" customHeight="1">
      <c r="A242" s="1">
        <v>43</v>
      </c>
      <c r="B242" s="85">
        <f>รายชื่อนักเรียน!B233</f>
        <v>0</v>
      </c>
      <c r="C242" s="95" t="str">
        <f>รายชื่อนักเรียน!C233&amp;รายชื่อนักเรียน!D233</f>
        <v/>
      </c>
      <c r="D242" s="96">
        <f>รายชื่อนักเรียน!E233</f>
        <v>0</v>
      </c>
      <c r="E242" s="149"/>
      <c r="F242" s="149"/>
      <c r="G242" s="150"/>
      <c r="H242" s="150"/>
      <c r="I242" s="150"/>
      <c r="J242" s="154"/>
      <c r="K242" s="61"/>
    </row>
    <row r="243" spans="1:17" ht="15" customHeight="1">
      <c r="A243" s="1">
        <v>44</v>
      </c>
      <c r="B243" s="85">
        <f>รายชื่อนักเรียน!B234</f>
        <v>0</v>
      </c>
      <c r="C243" s="95" t="str">
        <f>รายชื่อนักเรียน!C234&amp;รายชื่อนักเรียน!D234</f>
        <v/>
      </c>
      <c r="D243" s="96">
        <f>รายชื่อนักเรียน!E234</f>
        <v>0</v>
      </c>
      <c r="E243" s="149"/>
      <c r="F243" s="149"/>
      <c r="G243" s="150"/>
      <c r="H243" s="150"/>
      <c r="I243" s="150"/>
      <c r="J243" s="154"/>
      <c r="K243" s="61"/>
    </row>
    <row r="244" spans="1:17" ht="15" customHeight="1">
      <c r="A244" s="1">
        <v>45</v>
      </c>
      <c r="B244" s="85">
        <f>รายชื่อนักเรียน!B235</f>
        <v>0</v>
      </c>
      <c r="C244" s="103" t="str">
        <f>รายชื่อนักเรียน!C235&amp;รายชื่อนักเรียน!D235</f>
        <v/>
      </c>
      <c r="D244" s="104">
        <f>รายชื่อนักเรียน!E235</f>
        <v>0</v>
      </c>
      <c r="E244" s="149"/>
      <c r="F244" s="149"/>
      <c r="G244" s="150"/>
      <c r="H244" s="150"/>
      <c r="I244" s="150"/>
      <c r="J244" s="154"/>
      <c r="K244" s="61"/>
    </row>
    <row r="245" spans="1:17" ht="9" customHeight="1">
      <c r="B245" s="101"/>
      <c r="C245" s="57"/>
      <c r="D245" s="57"/>
      <c r="J245" s="46"/>
      <c r="K245" s="46"/>
    </row>
    <row r="246" spans="1:17" ht="18.600000000000001" customHeight="1">
      <c r="A246" s="375" t="s">
        <v>83</v>
      </c>
      <c r="B246" s="375"/>
      <c r="C246" s="375"/>
      <c r="D246" s="375"/>
      <c r="E246" s="16"/>
      <c r="F246" s="16"/>
      <c r="G246" s="16"/>
      <c r="H246" s="16"/>
      <c r="I246" s="16"/>
      <c r="J246" s="46"/>
      <c r="K246" s="46"/>
    </row>
    <row r="247" spans="1:17" ht="15" customHeight="1">
      <c r="A247" s="105"/>
      <c r="B247" s="105" t="str">
        <f>B51</f>
        <v xml:space="preserve"> (  )</v>
      </c>
      <c r="C247" s="105"/>
      <c r="D247" s="105"/>
      <c r="E247" s="16"/>
      <c r="F247" s="16"/>
      <c r="G247" s="16"/>
      <c r="H247" s="16"/>
      <c r="I247" s="16"/>
      <c r="J247" s="46"/>
      <c r="K247" s="46"/>
    </row>
    <row r="248" spans="1:17" ht="15" customHeight="1">
      <c r="A248" s="16" t="s">
        <v>41</v>
      </c>
      <c r="E248" s="16"/>
      <c r="F248" s="16"/>
      <c r="G248" s="16"/>
      <c r="H248" s="16"/>
      <c r="I248" s="16"/>
      <c r="J248" s="46"/>
      <c r="K248" s="46"/>
    </row>
    <row r="249" spans="1:17" ht="15" customHeight="1">
      <c r="A249" s="1">
        <v>1</v>
      </c>
      <c r="B249" s="85">
        <f>รายชื่อนักเรียน!B238</f>
        <v>0</v>
      </c>
      <c r="C249" s="95" t="str">
        <f>รายชื่อนักเรียน!C238&amp;รายชื่อนักเรียน!D238</f>
        <v/>
      </c>
      <c r="D249" s="96">
        <f>รายชื่อนักเรียน!E238</f>
        <v>0</v>
      </c>
      <c r="E249" s="149"/>
      <c r="F249" s="149"/>
      <c r="G249" s="150"/>
      <c r="H249" s="150"/>
      <c r="I249" s="150"/>
      <c r="J249" s="154"/>
      <c r="K249" s="61"/>
      <c r="L249" s="234" t="s">
        <v>93</v>
      </c>
    </row>
    <row r="250" spans="1:17" ht="15" customHeight="1">
      <c r="A250" s="1">
        <v>2</v>
      </c>
      <c r="B250" s="85">
        <f>รายชื่อนักเรียน!B239</f>
        <v>0</v>
      </c>
      <c r="C250" s="95" t="str">
        <f>รายชื่อนักเรียน!C239&amp;รายชื่อนักเรียน!D239</f>
        <v/>
      </c>
      <c r="D250" s="96">
        <f>รายชื่อนักเรียน!E239</f>
        <v>0</v>
      </c>
      <c r="E250" s="149"/>
      <c r="F250" s="149"/>
      <c r="G250" s="150"/>
      <c r="H250" s="150"/>
      <c r="I250" s="150"/>
      <c r="J250" s="154"/>
      <c r="K250" s="61"/>
      <c r="L250" s="74" t="s">
        <v>138</v>
      </c>
      <c r="M250" s="74" t="s">
        <v>139</v>
      </c>
      <c r="N250" s="74" t="s">
        <v>140</v>
      </c>
      <c r="O250" s="107" t="s">
        <v>141</v>
      </c>
      <c r="P250" s="74" t="s">
        <v>142</v>
      </c>
      <c r="Q250" s="74" t="s">
        <v>38</v>
      </c>
    </row>
    <row r="251" spans="1:17" ht="15" customHeight="1">
      <c r="A251" s="1">
        <v>3</v>
      </c>
      <c r="B251" s="85">
        <f>รายชื่อนักเรียน!B240</f>
        <v>0</v>
      </c>
      <c r="C251" s="95" t="str">
        <f>รายชื่อนักเรียน!C240&amp;รายชื่อนักเรียน!D240</f>
        <v/>
      </c>
      <c r="D251" s="96">
        <f>รายชื่อนักเรียน!E240</f>
        <v>0</v>
      </c>
      <c r="E251" s="149"/>
      <c r="F251" s="149"/>
      <c r="G251" s="150"/>
      <c r="H251" s="150"/>
      <c r="I251" s="150"/>
      <c r="J251" s="154"/>
      <c r="K251" s="61"/>
      <c r="L251" s="74">
        <v>1</v>
      </c>
      <c r="M251" s="231">
        <f>COUNTIF(E249:E293,4)</f>
        <v>0</v>
      </c>
      <c r="N251" s="74">
        <f>COUNTIF(E249:E293,3)</f>
        <v>0</v>
      </c>
      <c r="O251" s="74">
        <f>COUNTIF(E249:E293,2)</f>
        <v>0</v>
      </c>
      <c r="P251" s="74">
        <f>COUNTIF(E249:E293,1)</f>
        <v>0</v>
      </c>
      <c r="Q251" s="74">
        <f>SUM(M251:P251)</f>
        <v>0</v>
      </c>
    </row>
    <row r="252" spans="1:17" ht="15" customHeight="1">
      <c r="A252" s="1">
        <v>4</v>
      </c>
      <c r="B252" s="85">
        <f>รายชื่อนักเรียน!B241</f>
        <v>0</v>
      </c>
      <c r="C252" s="95" t="str">
        <f>รายชื่อนักเรียน!C241&amp;รายชื่อนักเรียน!D241</f>
        <v/>
      </c>
      <c r="D252" s="96">
        <f>รายชื่อนักเรียน!E241</f>
        <v>0</v>
      </c>
      <c r="E252" s="149"/>
      <c r="F252" s="149"/>
      <c r="G252" s="149"/>
      <c r="H252" s="149"/>
      <c r="I252" s="149"/>
      <c r="J252" s="154"/>
      <c r="K252" s="61"/>
      <c r="L252" s="74">
        <v>2</v>
      </c>
      <c r="M252" s="231">
        <f>COUNTIF(F249:F293,4)</f>
        <v>0</v>
      </c>
      <c r="N252" s="74">
        <f>COUNTIF(F249:F293,3)</f>
        <v>0</v>
      </c>
      <c r="O252" s="74">
        <f>COUNTIF(F249:F293,2)</f>
        <v>0</v>
      </c>
      <c r="P252" s="74">
        <f>COUNTIF(F249:F293,1)</f>
        <v>0</v>
      </c>
      <c r="Q252" s="74">
        <f t="shared" ref="Q252:Q255" si="10">SUM(M252:P252)</f>
        <v>0</v>
      </c>
    </row>
    <row r="253" spans="1:17" ht="15" customHeight="1">
      <c r="A253" s="1">
        <v>5</v>
      </c>
      <c r="B253" s="85">
        <f>รายชื่อนักเรียน!B242</f>
        <v>0</v>
      </c>
      <c r="C253" s="95" t="str">
        <f>รายชื่อนักเรียน!C242&amp;รายชื่อนักเรียน!D242</f>
        <v/>
      </c>
      <c r="D253" s="96">
        <f>รายชื่อนักเรียน!E242</f>
        <v>0</v>
      </c>
      <c r="E253" s="149"/>
      <c r="F253" s="149"/>
      <c r="G253" s="149"/>
      <c r="H253" s="149"/>
      <c r="I253" s="149"/>
      <c r="J253" s="154"/>
      <c r="K253" s="61"/>
      <c r="L253" s="74">
        <v>3</v>
      </c>
      <c r="M253" s="231">
        <f>COUNTIF(G249:G293,4)</f>
        <v>0</v>
      </c>
      <c r="N253" s="74">
        <f>COUNTIF(G249:G293,3)</f>
        <v>0</v>
      </c>
      <c r="O253" s="74">
        <f>COUNTIF(G249:G293,2)</f>
        <v>0</v>
      </c>
      <c r="P253" s="74">
        <f>COUNTIF(G249:G293,1)</f>
        <v>0</v>
      </c>
      <c r="Q253" s="74">
        <f t="shared" si="10"/>
        <v>0</v>
      </c>
    </row>
    <row r="254" spans="1:17" ht="15" customHeight="1">
      <c r="A254" s="1">
        <v>6</v>
      </c>
      <c r="B254" s="85">
        <f>รายชื่อนักเรียน!B243</f>
        <v>0</v>
      </c>
      <c r="C254" s="95" t="str">
        <f>รายชื่อนักเรียน!C243&amp;รายชื่อนักเรียน!D243</f>
        <v/>
      </c>
      <c r="D254" s="96">
        <f>รายชื่อนักเรียน!E243</f>
        <v>0</v>
      </c>
      <c r="E254" s="149"/>
      <c r="F254" s="149"/>
      <c r="G254" s="149"/>
      <c r="H254" s="149"/>
      <c r="I254" s="149"/>
      <c r="J254" s="154"/>
      <c r="K254" s="61"/>
      <c r="L254" s="231">
        <v>4</v>
      </c>
      <c r="M254" s="231">
        <f>COUNTIF(H249:H293,4)</f>
        <v>0</v>
      </c>
      <c r="N254" s="231">
        <f>COUNTIF(H249:H293,3)</f>
        <v>0</v>
      </c>
      <c r="O254" s="74">
        <f>COUNTIF(H249:H293,2)</f>
        <v>0</v>
      </c>
      <c r="P254" s="74">
        <f>COUNTIF(H249:H293,1)</f>
        <v>0</v>
      </c>
      <c r="Q254" s="74">
        <f t="shared" si="10"/>
        <v>0</v>
      </c>
    </row>
    <row r="255" spans="1:17" ht="15" customHeight="1">
      <c r="A255" s="1">
        <v>7</v>
      </c>
      <c r="B255" s="85">
        <f>รายชื่อนักเรียน!B244</f>
        <v>0</v>
      </c>
      <c r="C255" s="95" t="str">
        <f>รายชื่อนักเรียน!C244&amp;รายชื่อนักเรียน!D244</f>
        <v/>
      </c>
      <c r="D255" s="96">
        <f>รายชื่อนักเรียน!E244</f>
        <v>0</v>
      </c>
      <c r="E255" s="149"/>
      <c r="F255" s="149"/>
      <c r="G255" s="149"/>
      <c r="H255" s="149"/>
      <c r="I255" s="149"/>
      <c r="J255" s="154"/>
      <c r="K255" s="61"/>
      <c r="L255" s="231">
        <v>5</v>
      </c>
      <c r="M255" s="231">
        <f>COUNTIF(I249:I293,4)</f>
        <v>0</v>
      </c>
      <c r="N255" s="74">
        <f>COUNTIF(I249:I293,3)</f>
        <v>0</v>
      </c>
      <c r="O255" s="74">
        <f>COUNTIF(I249:I293,2)</f>
        <v>0</v>
      </c>
      <c r="P255" s="74">
        <f>COUNTIF(I249:I293,1)</f>
        <v>0</v>
      </c>
      <c r="Q255" s="74">
        <f t="shared" si="10"/>
        <v>0</v>
      </c>
    </row>
    <row r="256" spans="1:17" ht="15" customHeight="1">
      <c r="A256" s="1">
        <v>8</v>
      </c>
      <c r="B256" s="85">
        <f>รายชื่อนักเรียน!B245</f>
        <v>0</v>
      </c>
      <c r="C256" s="95" t="str">
        <f>รายชื่อนักเรียน!C245&amp;รายชื่อนักเรียน!D245</f>
        <v/>
      </c>
      <c r="D256" s="96">
        <f>รายชื่อนักเรียน!E245</f>
        <v>0</v>
      </c>
      <c r="E256" s="149"/>
      <c r="F256" s="149"/>
      <c r="G256" s="149"/>
      <c r="H256" s="149"/>
      <c r="I256" s="149"/>
      <c r="J256" s="154"/>
      <c r="K256" s="61"/>
      <c r="L256" s="231" t="s">
        <v>195</v>
      </c>
      <c r="M256" s="231">
        <f>SUM(M251:M255)</f>
        <v>0</v>
      </c>
      <c r="N256" s="231">
        <f t="shared" ref="N256:Q256" si="11">SUM(N251:N255)</f>
        <v>0</v>
      </c>
      <c r="O256" s="231">
        <f t="shared" si="11"/>
        <v>0</v>
      </c>
      <c r="P256" s="231">
        <f t="shared" si="11"/>
        <v>0</v>
      </c>
      <c r="Q256" s="231">
        <f t="shared" si="11"/>
        <v>0</v>
      </c>
    </row>
    <row r="257" spans="1:14" ht="15" customHeight="1">
      <c r="A257" s="1">
        <v>9</v>
      </c>
      <c r="B257" s="85">
        <f>รายชื่อนักเรียน!B246</f>
        <v>0</v>
      </c>
      <c r="C257" s="95" t="str">
        <f>รายชื่อนักเรียน!C246&amp;รายชื่อนักเรียน!D246</f>
        <v/>
      </c>
      <c r="D257" s="96">
        <f>รายชื่อนักเรียน!E246</f>
        <v>0</v>
      </c>
      <c r="E257" s="149"/>
      <c r="F257" s="149"/>
      <c r="G257" s="149"/>
      <c r="H257" s="149"/>
      <c r="I257" s="149"/>
      <c r="J257" s="154"/>
      <c r="K257" s="61"/>
      <c r="L257" s="232"/>
      <c r="M257" s="232"/>
    </row>
    <row r="258" spans="1:14" ht="15" customHeight="1">
      <c r="A258" s="1">
        <v>10</v>
      </c>
      <c r="B258" s="85">
        <f>รายชื่อนักเรียน!B247</f>
        <v>0</v>
      </c>
      <c r="C258" s="95" t="str">
        <f>รายชื่อนักเรียน!C247&amp;รายชื่อนักเรียน!D247</f>
        <v/>
      </c>
      <c r="D258" s="96">
        <f>รายชื่อนักเรียน!E247</f>
        <v>0</v>
      </c>
      <c r="E258" s="149"/>
      <c r="F258" s="149"/>
      <c r="G258" s="149"/>
      <c r="H258" s="149"/>
      <c r="I258" s="149"/>
      <c r="J258" s="154"/>
      <c r="K258" s="61"/>
      <c r="L258" s="232"/>
      <c r="M258" s="232"/>
    </row>
    <row r="259" spans="1:14" ht="15" customHeight="1">
      <c r="A259" s="1">
        <v>11</v>
      </c>
      <c r="B259" s="85">
        <f>รายชื่อนักเรียน!B248</f>
        <v>0</v>
      </c>
      <c r="C259" s="95" t="str">
        <f>รายชื่อนักเรียน!C248&amp;รายชื่อนักเรียน!D248</f>
        <v/>
      </c>
      <c r="D259" s="96">
        <f>รายชื่อนักเรียน!E248</f>
        <v>0</v>
      </c>
      <c r="E259" s="149"/>
      <c r="F259" s="149"/>
      <c r="G259" s="149"/>
      <c r="H259" s="149"/>
      <c r="I259" s="149"/>
      <c r="J259" s="154"/>
      <c r="K259" s="61"/>
      <c r="L259" s="232"/>
      <c r="M259" s="232"/>
    </row>
    <row r="260" spans="1:14" ht="15" customHeight="1">
      <c r="A260" s="1">
        <v>12</v>
      </c>
      <c r="B260" s="85">
        <f>รายชื่อนักเรียน!B249</f>
        <v>0</v>
      </c>
      <c r="C260" s="95" t="str">
        <f>รายชื่อนักเรียน!C249&amp;รายชื่อนักเรียน!D249</f>
        <v/>
      </c>
      <c r="D260" s="96">
        <f>รายชื่อนักเรียน!E249</f>
        <v>0</v>
      </c>
      <c r="E260" s="149"/>
      <c r="F260" s="149"/>
      <c r="G260" s="149"/>
      <c r="H260" s="149"/>
      <c r="I260" s="149"/>
      <c r="J260" s="154"/>
      <c r="K260" s="61"/>
      <c r="L260" s="112"/>
    </row>
    <row r="261" spans="1:14" ht="15" customHeight="1">
      <c r="A261" s="1">
        <v>13</v>
      </c>
      <c r="B261" s="85">
        <f>รายชื่อนักเรียน!B250</f>
        <v>0</v>
      </c>
      <c r="C261" s="95" t="str">
        <f>รายชื่อนักเรียน!C250&amp;รายชื่อนักเรียน!D250</f>
        <v/>
      </c>
      <c r="D261" s="96">
        <f>รายชื่อนักเรียน!E250</f>
        <v>0</v>
      </c>
      <c r="E261" s="149"/>
      <c r="F261" s="149"/>
      <c r="G261" s="149"/>
      <c r="H261" s="149"/>
      <c r="I261" s="149"/>
      <c r="J261" s="154"/>
      <c r="K261" s="61"/>
      <c r="L261" s="112"/>
    </row>
    <row r="262" spans="1:14" ht="15" customHeight="1">
      <c r="A262" s="1">
        <v>14</v>
      </c>
      <c r="B262" s="85">
        <f>รายชื่อนักเรียน!B251</f>
        <v>0</v>
      </c>
      <c r="C262" s="95" t="str">
        <f>รายชื่อนักเรียน!C251&amp;รายชื่อนักเรียน!D251</f>
        <v/>
      </c>
      <c r="D262" s="96">
        <f>รายชื่อนักเรียน!E251</f>
        <v>0</v>
      </c>
      <c r="E262" s="149"/>
      <c r="F262" s="149"/>
      <c r="G262" s="149"/>
      <c r="H262" s="149"/>
      <c r="I262" s="149"/>
      <c r="J262" s="154"/>
      <c r="K262" s="61"/>
      <c r="L262" s="218"/>
      <c r="M262" s="218"/>
    </row>
    <row r="263" spans="1:14" ht="15" customHeight="1">
      <c r="A263" s="1">
        <v>15</v>
      </c>
      <c r="B263" s="85">
        <f>รายชื่อนักเรียน!B252</f>
        <v>0</v>
      </c>
      <c r="C263" s="95" t="str">
        <f>รายชื่อนักเรียน!C252&amp;รายชื่อนักเรียน!D252</f>
        <v/>
      </c>
      <c r="D263" s="96">
        <f>รายชื่อนักเรียน!E252</f>
        <v>0</v>
      </c>
      <c r="E263" s="149"/>
      <c r="F263" s="149"/>
      <c r="G263" s="150"/>
      <c r="H263" s="150"/>
      <c r="I263" s="150"/>
      <c r="J263" s="154"/>
      <c r="K263" s="61"/>
      <c r="L263" s="233"/>
      <c r="M263" s="218"/>
      <c r="N263" s="218">
        <f>SUM(M263:M266)</f>
        <v>0</v>
      </c>
    </row>
    <row r="264" spans="1:14" ht="15" customHeight="1">
      <c r="A264" s="1">
        <v>16</v>
      </c>
      <c r="B264" s="85">
        <f>รายชื่อนักเรียน!B253</f>
        <v>0</v>
      </c>
      <c r="C264" s="95" t="str">
        <f>รายชื่อนักเรียน!C253&amp;รายชื่อนักเรียน!D253</f>
        <v/>
      </c>
      <c r="D264" s="96">
        <f>รายชื่อนักเรียน!E253</f>
        <v>0</v>
      </c>
      <c r="E264" s="149"/>
      <c r="F264" s="149"/>
      <c r="G264" s="150"/>
      <c r="H264" s="150"/>
      <c r="I264" s="150"/>
      <c r="J264" s="154"/>
      <c r="K264" s="61"/>
      <c r="L264" s="233"/>
      <c r="M264" s="218"/>
    </row>
    <row r="265" spans="1:14" ht="15" customHeight="1">
      <c r="A265" s="1">
        <v>17</v>
      </c>
      <c r="B265" s="85">
        <f>รายชื่อนักเรียน!B254</f>
        <v>0</v>
      </c>
      <c r="C265" s="95" t="str">
        <f>รายชื่อนักเรียน!C254&amp;รายชื่อนักเรียน!D254</f>
        <v/>
      </c>
      <c r="D265" s="96">
        <f>รายชื่อนักเรียน!E254</f>
        <v>0</v>
      </c>
      <c r="E265" s="149"/>
      <c r="F265" s="149"/>
      <c r="G265" s="150"/>
      <c r="H265" s="150"/>
      <c r="I265" s="150"/>
      <c r="J265" s="154"/>
      <c r="K265" s="61"/>
      <c r="L265" s="233"/>
      <c r="M265" s="218"/>
    </row>
    <row r="266" spans="1:14" ht="15" customHeight="1">
      <c r="A266" s="1">
        <v>18</v>
      </c>
      <c r="B266" s="85">
        <f>รายชื่อนักเรียน!B255</f>
        <v>0</v>
      </c>
      <c r="C266" s="95" t="str">
        <f>รายชื่อนักเรียน!C255&amp;รายชื่อนักเรียน!D255</f>
        <v/>
      </c>
      <c r="D266" s="96">
        <f>รายชื่อนักเรียน!E255</f>
        <v>0</v>
      </c>
      <c r="E266" s="149"/>
      <c r="F266" s="149"/>
      <c r="G266" s="150"/>
      <c r="H266" s="150"/>
      <c r="I266" s="150"/>
      <c r="J266" s="154"/>
      <c r="K266" s="61"/>
      <c r="L266" s="233"/>
      <c r="M266" s="218"/>
    </row>
    <row r="267" spans="1:14" ht="15" customHeight="1">
      <c r="A267" s="1">
        <v>19</v>
      </c>
      <c r="B267" s="85">
        <f>รายชื่อนักเรียน!B256</f>
        <v>0</v>
      </c>
      <c r="C267" s="95" t="str">
        <f>รายชื่อนักเรียน!C256&amp;รายชื่อนักเรียน!D256</f>
        <v/>
      </c>
      <c r="D267" s="96">
        <f>รายชื่อนักเรียน!E256</f>
        <v>0</v>
      </c>
      <c r="E267" s="149"/>
      <c r="F267" s="149"/>
      <c r="G267" s="150"/>
      <c r="H267" s="150"/>
      <c r="I267" s="150"/>
      <c r="J267" s="154"/>
      <c r="K267" s="61"/>
      <c r="L267" s="218"/>
      <c r="M267" s="218"/>
    </row>
    <row r="268" spans="1:14" ht="15" customHeight="1">
      <c r="A268" s="1">
        <v>20</v>
      </c>
      <c r="B268" s="85">
        <f>รายชื่อนักเรียน!B257</f>
        <v>0</v>
      </c>
      <c r="C268" s="95" t="str">
        <f>รายชื่อนักเรียน!C257&amp;รายชื่อนักเรียน!D257</f>
        <v/>
      </c>
      <c r="D268" s="96">
        <f>รายชื่อนักเรียน!E257</f>
        <v>0</v>
      </c>
      <c r="E268" s="149"/>
      <c r="F268" s="149"/>
      <c r="G268" s="150"/>
      <c r="H268" s="150"/>
      <c r="I268" s="150"/>
      <c r="J268" s="154"/>
      <c r="K268" s="61"/>
      <c r="L268" s="233"/>
      <c r="M268" s="218"/>
      <c r="N268" s="218">
        <f>SUM(M268:M271)</f>
        <v>0</v>
      </c>
    </row>
    <row r="269" spans="1:14" ht="15" customHeight="1">
      <c r="A269" s="1">
        <v>21</v>
      </c>
      <c r="B269" s="85">
        <f>รายชื่อนักเรียน!B258</f>
        <v>0</v>
      </c>
      <c r="C269" s="95" t="str">
        <f>รายชื่อนักเรียน!C258&amp;รายชื่อนักเรียน!D258</f>
        <v/>
      </c>
      <c r="D269" s="96">
        <f>รายชื่อนักเรียน!E258</f>
        <v>0</v>
      </c>
      <c r="E269" s="149"/>
      <c r="F269" s="149"/>
      <c r="G269" s="150"/>
      <c r="H269" s="150"/>
      <c r="I269" s="150"/>
      <c r="J269" s="154"/>
      <c r="K269" s="61"/>
      <c r="L269" s="233"/>
      <c r="M269" s="218"/>
    </row>
    <row r="270" spans="1:14" ht="15" customHeight="1">
      <c r="A270" s="1">
        <v>22</v>
      </c>
      <c r="B270" s="85">
        <f>รายชื่อนักเรียน!B259</f>
        <v>0</v>
      </c>
      <c r="C270" s="95" t="str">
        <f>รายชื่อนักเรียน!C259&amp;รายชื่อนักเรียน!D259</f>
        <v/>
      </c>
      <c r="D270" s="96">
        <f>รายชื่อนักเรียน!E259</f>
        <v>0</v>
      </c>
      <c r="E270" s="149"/>
      <c r="F270" s="149"/>
      <c r="G270" s="150"/>
      <c r="H270" s="150"/>
      <c r="I270" s="150"/>
      <c r="J270" s="154"/>
      <c r="K270" s="61"/>
      <c r="L270" s="233"/>
      <c r="M270" s="218"/>
    </row>
    <row r="271" spans="1:14" ht="15" customHeight="1">
      <c r="A271" s="1">
        <v>23</v>
      </c>
      <c r="B271" s="85">
        <f>รายชื่อนักเรียน!B260</f>
        <v>0</v>
      </c>
      <c r="C271" s="95" t="str">
        <f>รายชื่อนักเรียน!C260&amp;รายชื่อนักเรียน!D260</f>
        <v/>
      </c>
      <c r="D271" s="96">
        <f>รายชื่อนักเรียน!E260</f>
        <v>0</v>
      </c>
      <c r="E271" s="149"/>
      <c r="F271" s="149"/>
      <c r="G271" s="150"/>
      <c r="H271" s="150"/>
      <c r="I271" s="150"/>
      <c r="J271" s="154"/>
      <c r="K271" s="61"/>
      <c r="L271" s="233"/>
      <c r="M271" s="218"/>
    </row>
    <row r="272" spans="1:14" ht="15" customHeight="1">
      <c r="A272" s="1">
        <v>24</v>
      </c>
      <c r="B272" s="85">
        <f>รายชื่อนักเรียน!B261</f>
        <v>0</v>
      </c>
      <c r="C272" s="95" t="str">
        <f>รายชื่อนักเรียน!C261&amp;รายชื่อนักเรียน!D261</f>
        <v/>
      </c>
      <c r="D272" s="96">
        <f>รายชื่อนักเรียน!E261</f>
        <v>0</v>
      </c>
      <c r="E272" s="149"/>
      <c r="F272" s="149"/>
      <c r="G272" s="150"/>
      <c r="H272" s="150"/>
      <c r="I272" s="150"/>
      <c r="J272" s="154"/>
      <c r="K272" s="61"/>
    </row>
    <row r="273" spans="1:11" ht="15" customHeight="1">
      <c r="A273" s="1">
        <v>25</v>
      </c>
      <c r="B273" s="85">
        <f>รายชื่อนักเรียน!B262</f>
        <v>0</v>
      </c>
      <c r="C273" s="95" t="str">
        <f>รายชื่อนักเรียน!C262&amp;รายชื่อนักเรียน!D262</f>
        <v/>
      </c>
      <c r="D273" s="96">
        <f>รายชื่อนักเรียน!E262</f>
        <v>0</v>
      </c>
      <c r="E273" s="149"/>
      <c r="F273" s="149"/>
      <c r="G273" s="150"/>
      <c r="H273" s="150"/>
      <c r="I273" s="150"/>
      <c r="J273" s="154"/>
      <c r="K273" s="61"/>
    </row>
    <row r="274" spans="1:11" ht="15" customHeight="1">
      <c r="A274" s="1">
        <v>26</v>
      </c>
      <c r="B274" s="85">
        <f>รายชื่อนักเรียน!B263</f>
        <v>0</v>
      </c>
      <c r="C274" s="95" t="str">
        <f>รายชื่อนักเรียน!C263&amp;รายชื่อนักเรียน!D263</f>
        <v/>
      </c>
      <c r="D274" s="96">
        <f>รายชื่อนักเรียน!E263</f>
        <v>0</v>
      </c>
      <c r="E274" s="149"/>
      <c r="F274" s="149"/>
      <c r="G274" s="150"/>
      <c r="H274" s="150"/>
      <c r="I274" s="150"/>
      <c r="J274" s="154"/>
      <c r="K274" s="61"/>
    </row>
    <row r="275" spans="1:11" ht="15" customHeight="1">
      <c r="A275" s="1">
        <v>27</v>
      </c>
      <c r="B275" s="85">
        <f>รายชื่อนักเรียน!B264</f>
        <v>0</v>
      </c>
      <c r="C275" s="95" t="str">
        <f>รายชื่อนักเรียน!C264&amp;รายชื่อนักเรียน!D264</f>
        <v/>
      </c>
      <c r="D275" s="96">
        <f>รายชื่อนักเรียน!E264</f>
        <v>0</v>
      </c>
      <c r="E275" s="149"/>
      <c r="F275" s="149"/>
      <c r="G275" s="150"/>
      <c r="H275" s="150"/>
      <c r="I275" s="150"/>
      <c r="J275" s="154"/>
      <c r="K275" s="61"/>
    </row>
    <row r="276" spans="1:11" ht="15" customHeight="1">
      <c r="A276" s="1">
        <v>28</v>
      </c>
      <c r="B276" s="85">
        <f>รายชื่อนักเรียน!B265</f>
        <v>0</v>
      </c>
      <c r="C276" s="95" t="str">
        <f>รายชื่อนักเรียน!C265&amp;รายชื่อนักเรียน!D265</f>
        <v/>
      </c>
      <c r="D276" s="96">
        <f>รายชื่อนักเรียน!E265</f>
        <v>0</v>
      </c>
      <c r="E276" s="149"/>
      <c r="F276" s="149"/>
      <c r="G276" s="150"/>
      <c r="H276" s="150"/>
      <c r="I276" s="150"/>
      <c r="J276" s="154"/>
      <c r="K276" s="61"/>
    </row>
    <row r="277" spans="1:11" ht="15" customHeight="1">
      <c r="A277" s="1">
        <v>29</v>
      </c>
      <c r="B277" s="85">
        <f>รายชื่อนักเรียน!B266</f>
        <v>0</v>
      </c>
      <c r="C277" s="95" t="str">
        <f>รายชื่อนักเรียน!C266&amp;รายชื่อนักเรียน!D266</f>
        <v/>
      </c>
      <c r="D277" s="96">
        <f>รายชื่อนักเรียน!E266</f>
        <v>0</v>
      </c>
      <c r="E277" s="149"/>
      <c r="F277" s="149"/>
      <c r="G277" s="150"/>
      <c r="H277" s="150"/>
      <c r="I277" s="150"/>
      <c r="J277" s="154"/>
      <c r="K277" s="61"/>
    </row>
    <row r="278" spans="1:11" ht="15" customHeight="1">
      <c r="A278" s="1">
        <v>30</v>
      </c>
      <c r="B278" s="85">
        <f>รายชื่อนักเรียน!B267</f>
        <v>0</v>
      </c>
      <c r="C278" s="95" t="str">
        <f>รายชื่อนักเรียน!C267&amp;รายชื่อนักเรียน!D267</f>
        <v/>
      </c>
      <c r="D278" s="96">
        <f>รายชื่อนักเรียน!E267</f>
        <v>0</v>
      </c>
      <c r="E278" s="149"/>
      <c r="F278" s="149"/>
      <c r="G278" s="150"/>
      <c r="H278" s="150"/>
      <c r="I278" s="150"/>
      <c r="J278" s="154"/>
      <c r="K278" s="61"/>
    </row>
    <row r="279" spans="1:11" ht="15" customHeight="1">
      <c r="A279" s="1">
        <v>31</v>
      </c>
      <c r="B279" s="85">
        <f>รายชื่อนักเรียน!B268</f>
        <v>0</v>
      </c>
      <c r="C279" s="95" t="str">
        <f>รายชื่อนักเรียน!C268&amp;รายชื่อนักเรียน!D268</f>
        <v/>
      </c>
      <c r="D279" s="96">
        <f>รายชื่อนักเรียน!E268</f>
        <v>0</v>
      </c>
      <c r="E279" s="149"/>
      <c r="F279" s="149"/>
      <c r="G279" s="150"/>
      <c r="H279" s="150"/>
      <c r="I279" s="150"/>
      <c r="J279" s="154"/>
      <c r="K279" s="61"/>
    </row>
    <row r="280" spans="1:11" ht="15" customHeight="1">
      <c r="A280" s="1">
        <v>32</v>
      </c>
      <c r="B280" s="85">
        <f>รายชื่อนักเรียน!B269</f>
        <v>0</v>
      </c>
      <c r="C280" s="95" t="str">
        <f>รายชื่อนักเรียน!C269&amp;รายชื่อนักเรียน!D269</f>
        <v/>
      </c>
      <c r="D280" s="96">
        <f>รายชื่อนักเรียน!E269</f>
        <v>0</v>
      </c>
      <c r="E280" s="149"/>
      <c r="F280" s="149"/>
      <c r="G280" s="150"/>
      <c r="H280" s="150"/>
      <c r="I280" s="150"/>
      <c r="J280" s="154"/>
      <c r="K280" s="61"/>
    </row>
    <row r="281" spans="1:11" ht="15" customHeight="1">
      <c r="A281" s="1">
        <v>33</v>
      </c>
      <c r="B281" s="85">
        <f>รายชื่อนักเรียน!B270</f>
        <v>0</v>
      </c>
      <c r="C281" s="95" t="str">
        <f>รายชื่อนักเรียน!C270&amp;รายชื่อนักเรียน!D270</f>
        <v/>
      </c>
      <c r="D281" s="96">
        <f>รายชื่อนักเรียน!E270</f>
        <v>0</v>
      </c>
      <c r="E281" s="149"/>
      <c r="F281" s="149"/>
      <c r="G281" s="150"/>
      <c r="H281" s="150"/>
      <c r="I281" s="150"/>
      <c r="J281" s="154"/>
      <c r="K281" s="61"/>
    </row>
    <row r="282" spans="1:11" ht="15" customHeight="1">
      <c r="A282" s="1">
        <v>34</v>
      </c>
      <c r="B282" s="85">
        <f>รายชื่อนักเรียน!B271</f>
        <v>0</v>
      </c>
      <c r="C282" s="95" t="str">
        <f>รายชื่อนักเรียน!C271&amp;รายชื่อนักเรียน!D271</f>
        <v/>
      </c>
      <c r="D282" s="96">
        <f>รายชื่อนักเรียน!E271</f>
        <v>0</v>
      </c>
      <c r="E282" s="149"/>
      <c r="F282" s="149"/>
      <c r="G282" s="150"/>
      <c r="H282" s="150"/>
      <c r="I282" s="150"/>
      <c r="J282" s="154"/>
      <c r="K282" s="61"/>
    </row>
    <row r="283" spans="1:11" ht="15" customHeight="1">
      <c r="A283" s="1">
        <v>35</v>
      </c>
      <c r="B283" s="85">
        <f>รายชื่อนักเรียน!B272</f>
        <v>0</v>
      </c>
      <c r="C283" s="95" t="str">
        <f>รายชื่อนักเรียน!C272&amp;รายชื่อนักเรียน!D272</f>
        <v/>
      </c>
      <c r="D283" s="96">
        <f>รายชื่อนักเรียน!E272</f>
        <v>0</v>
      </c>
      <c r="E283" s="149"/>
      <c r="F283" s="149"/>
      <c r="G283" s="150"/>
      <c r="H283" s="150"/>
      <c r="I283" s="150"/>
      <c r="J283" s="154"/>
      <c r="K283" s="61"/>
    </row>
    <row r="284" spans="1:11" ht="15" customHeight="1">
      <c r="A284" s="1">
        <v>36</v>
      </c>
      <c r="B284" s="85">
        <f>รายชื่อนักเรียน!B273</f>
        <v>0</v>
      </c>
      <c r="C284" s="95" t="str">
        <f>รายชื่อนักเรียน!C273&amp;รายชื่อนักเรียน!D273</f>
        <v/>
      </c>
      <c r="D284" s="96">
        <f>รายชื่อนักเรียน!E273</f>
        <v>0</v>
      </c>
      <c r="E284" s="149"/>
      <c r="F284" s="149"/>
      <c r="G284" s="150"/>
      <c r="H284" s="150"/>
      <c r="I284" s="150"/>
      <c r="J284" s="154"/>
      <c r="K284" s="61"/>
    </row>
    <row r="285" spans="1:11" ht="15" customHeight="1">
      <c r="A285" s="1">
        <v>37</v>
      </c>
      <c r="B285" s="85">
        <f>รายชื่อนักเรียน!B274</f>
        <v>0</v>
      </c>
      <c r="C285" s="95" t="str">
        <f>รายชื่อนักเรียน!C274&amp;รายชื่อนักเรียน!D274</f>
        <v/>
      </c>
      <c r="D285" s="96">
        <f>รายชื่อนักเรียน!E274</f>
        <v>0</v>
      </c>
      <c r="E285" s="149"/>
      <c r="F285" s="149"/>
      <c r="G285" s="150"/>
      <c r="H285" s="150"/>
      <c r="I285" s="150"/>
      <c r="J285" s="154"/>
      <c r="K285" s="61"/>
    </row>
    <row r="286" spans="1:11" ht="15" customHeight="1">
      <c r="A286" s="1">
        <v>38</v>
      </c>
      <c r="B286" s="85">
        <f>รายชื่อนักเรียน!B275</f>
        <v>0</v>
      </c>
      <c r="C286" s="95" t="str">
        <f>รายชื่อนักเรียน!C275&amp;รายชื่อนักเรียน!D275</f>
        <v/>
      </c>
      <c r="D286" s="96">
        <f>รายชื่อนักเรียน!E275</f>
        <v>0</v>
      </c>
      <c r="E286" s="149"/>
      <c r="F286" s="149"/>
      <c r="G286" s="150"/>
      <c r="H286" s="150"/>
      <c r="I286" s="150"/>
      <c r="J286" s="154"/>
      <c r="K286" s="61"/>
    </row>
    <row r="287" spans="1:11" ht="15" customHeight="1">
      <c r="A287" s="1">
        <v>39</v>
      </c>
      <c r="B287" s="85">
        <f>รายชื่อนักเรียน!B276</f>
        <v>0</v>
      </c>
      <c r="C287" s="95" t="str">
        <f>รายชื่อนักเรียน!C276&amp;รายชื่อนักเรียน!D276</f>
        <v/>
      </c>
      <c r="D287" s="96">
        <f>รายชื่อนักเรียน!E276</f>
        <v>0</v>
      </c>
      <c r="E287" s="149"/>
      <c r="F287" s="149"/>
      <c r="G287" s="150"/>
      <c r="H287" s="150"/>
      <c r="I287" s="150"/>
      <c r="J287" s="154"/>
      <c r="K287" s="61"/>
    </row>
    <row r="288" spans="1:11" ht="15" customHeight="1">
      <c r="A288" s="1">
        <v>40</v>
      </c>
      <c r="B288" s="85">
        <f>รายชื่อนักเรียน!B277</f>
        <v>0</v>
      </c>
      <c r="C288" s="95" t="str">
        <f>รายชื่อนักเรียน!C277&amp;รายชื่อนักเรียน!D277</f>
        <v/>
      </c>
      <c r="D288" s="96">
        <f>รายชื่อนักเรียน!E277</f>
        <v>0</v>
      </c>
      <c r="E288" s="149"/>
      <c r="F288" s="149"/>
      <c r="G288" s="150"/>
      <c r="H288" s="150"/>
      <c r="I288" s="150"/>
      <c r="J288" s="154"/>
      <c r="K288" s="61"/>
    </row>
    <row r="289" spans="1:11" ht="15" customHeight="1">
      <c r="A289" s="1">
        <v>41</v>
      </c>
      <c r="B289" s="85">
        <f>รายชื่อนักเรียน!B278</f>
        <v>0</v>
      </c>
      <c r="C289" s="95" t="str">
        <f>รายชื่อนักเรียน!C278&amp;รายชื่อนักเรียน!D278</f>
        <v/>
      </c>
      <c r="D289" s="96">
        <f>รายชื่อนักเรียน!E278</f>
        <v>0</v>
      </c>
      <c r="E289" s="149"/>
      <c r="F289" s="149"/>
      <c r="G289" s="150"/>
      <c r="H289" s="150"/>
      <c r="I289" s="150"/>
      <c r="J289" s="154"/>
      <c r="K289" s="61"/>
    </row>
    <row r="290" spans="1:11" ht="15" customHeight="1">
      <c r="A290" s="1">
        <v>42</v>
      </c>
      <c r="B290" s="85">
        <f>รายชื่อนักเรียน!B279</f>
        <v>0</v>
      </c>
      <c r="C290" s="95" t="str">
        <f>รายชื่อนักเรียน!C279&amp;รายชื่อนักเรียน!D279</f>
        <v/>
      </c>
      <c r="D290" s="96">
        <f>รายชื่อนักเรียน!E279</f>
        <v>0</v>
      </c>
      <c r="E290" s="149"/>
      <c r="F290" s="149"/>
      <c r="G290" s="150"/>
      <c r="H290" s="150"/>
      <c r="I290" s="150"/>
      <c r="J290" s="154"/>
      <c r="K290" s="61"/>
    </row>
    <row r="291" spans="1:11" ht="15" customHeight="1">
      <c r="A291" s="1">
        <v>43</v>
      </c>
      <c r="B291" s="85">
        <f>รายชื่อนักเรียน!B280</f>
        <v>0</v>
      </c>
      <c r="C291" s="95" t="str">
        <f>รายชื่อนักเรียน!C280&amp;รายชื่อนักเรียน!D280</f>
        <v/>
      </c>
      <c r="D291" s="96">
        <f>รายชื่อนักเรียน!E280</f>
        <v>0</v>
      </c>
      <c r="E291" s="149"/>
      <c r="F291" s="149"/>
      <c r="G291" s="150"/>
      <c r="H291" s="150"/>
      <c r="I291" s="150"/>
      <c r="J291" s="154"/>
      <c r="K291" s="61"/>
    </row>
    <row r="292" spans="1:11" ht="15" customHeight="1">
      <c r="A292" s="1">
        <v>44</v>
      </c>
      <c r="B292" s="85">
        <f>รายชื่อนักเรียน!B281</f>
        <v>0</v>
      </c>
      <c r="C292" s="95" t="str">
        <f>รายชื่อนักเรียน!C281&amp;รายชื่อนักเรียน!D281</f>
        <v/>
      </c>
      <c r="D292" s="96">
        <f>รายชื่อนักเรียน!E281</f>
        <v>0</v>
      </c>
      <c r="E292" s="149"/>
      <c r="F292" s="149"/>
      <c r="G292" s="150"/>
      <c r="H292" s="150"/>
      <c r="I292" s="150"/>
      <c r="J292" s="154"/>
      <c r="K292" s="61"/>
    </row>
    <row r="293" spans="1:11" ht="15" customHeight="1">
      <c r="A293" s="1">
        <v>45</v>
      </c>
      <c r="B293" s="85">
        <f>รายชื่อนักเรียน!B282</f>
        <v>0</v>
      </c>
      <c r="C293" s="103" t="str">
        <f>รายชื่อนักเรียน!C282&amp;รายชื่อนักเรียน!D282</f>
        <v/>
      </c>
      <c r="D293" s="104">
        <f>รายชื่อนักเรียน!E282</f>
        <v>0</v>
      </c>
      <c r="E293" s="149"/>
      <c r="F293" s="149"/>
      <c r="G293" s="150"/>
      <c r="H293" s="150"/>
      <c r="I293" s="150"/>
      <c r="J293" s="154"/>
      <c r="K293" s="61"/>
    </row>
    <row r="294" spans="1:11" ht="9" customHeight="1">
      <c r="B294" s="101"/>
      <c r="C294" s="57"/>
      <c r="D294" s="57"/>
      <c r="J294" s="46"/>
      <c r="K294" s="46"/>
    </row>
    <row r="295" spans="1:11" ht="18.600000000000001" customHeight="1">
      <c r="A295" s="375" t="s">
        <v>83</v>
      </c>
      <c r="B295" s="375"/>
      <c r="C295" s="375"/>
      <c r="D295" s="375"/>
      <c r="E295" s="16"/>
      <c r="F295" s="16"/>
      <c r="G295" s="16"/>
      <c r="H295" s="16"/>
      <c r="I295" s="16"/>
      <c r="J295" s="46"/>
      <c r="K295" s="46"/>
    </row>
    <row r="296" spans="1:11" ht="15" customHeight="1">
      <c r="A296" s="105"/>
      <c r="B296" s="19" t="str">
        <f>B51</f>
        <v xml:space="preserve"> (  )</v>
      </c>
      <c r="C296" s="105"/>
      <c r="D296" s="105"/>
      <c r="E296" s="16"/>
      <c r="F296" s="16"/>
      <c r="G296" s="16"/>
      <c r="H296" s="16"/>
      <c r="I296" s="16"/>
      <c r="J296" s="46"/>
      <c r="K296" s="46"/>
    </row>
    <row r="297" spans="1:11" ht="15" customHeight="1">
      <c r="A297" s="16" t="s">
        <v>41</v>
      </c>
      <c r="E297" s="16"/>
      <c r="F297" s="16"/>
      <c r="G297" s="16"/>
      <c r="H297" s="16"/>
      <c r="I297" s="16"/>
      <c r="J297" s="46"/>
      <c r="K297" s="46"/>
    </row>
  </sheetData>
  <sheetProtection algorithmName="SHA-512" hashValue="igrdAog66qD9UfO0nth7paLPqwPfRmE+x8YkVgNws1+TugYEPZp0L7CPOCYSCmWRFyS13rME8eJIExJbSt+sUA==" saltValue="SL0LUrku9T29Ey8DP4Nsug==" spinCount="100000" sheet="1" objects="1" scenarios="1"/>
  <protectedRanges>
    <protectedRange sqref="A1:D1 J1:K1 E249:I294 E1:I49 E53:I98 E102:I147 E151:I196 E200:I245" name="ช่วง1"/>
    <protectedRange sqref="A50:I52 A295:I297 A246:I248 A197:I199 A99:I101 A148:I150" name="ช่วง1_3"/>
  </protectedRanges>
  <mergeCells count="12">
    <mergeCell ref="A1:I1"/>
    <mergeCell ref="E2:I2"/>
    <mergeCell ref="A295:D295"/>
    <mergeCell ref="J2:J3"/>
    <mergeCell ref="A2:A3"/>
    <mergeCell ref="B2:B3"/>
    <mergeCell ref="C2:D3"/>
    <mergeCell ref="A50:D50"/>
    <mergeCell ref="A99:D99"/>
    <mergeCell ref="A148:D148"/>
    <mergeCell ref="A197:D197"/>
    <mergeCell ref="A246:D246"/>
  </mergeCells>
  <conditionalFormatting sqref="J1:K2 K3 J4:K1048576">
    <cfRule type="cellIs" dxfId="2" priority="1" operator="equal">
      <formula>"ร"</formula>
    </cfRule>
    <cfRule type="cellIs" dxfId="1" priority="2" operator="equal">
      <formula>"มส"</formula>
    </cfRule>
    <cfRule type="containsText" dxfId="0" priority="3" operator="containsText" text="0">
      <formula>NOT(ISERROR(SEARCH("0",J1)))</formula>
    </cfRule>
  </conditionalFormatting>
  <pageMargins left="0.59055118110236227" right="7.874015748031496E-2" top="0.39370078740157483" bottom="0.11811023622047245" header="0.31496062992125984" footer="0.31496062992125984"/>
  <pageSetup paperSize="9" orientation="portrait" r:id="rId1"/>
  <rowBreaks count="5" manualBreakCount="5">
    <brk id="52" max="10" man="1"/>
    <brk id="101" max="10" man="1"/>
    <brk id="150" max="11" man="1"/>
    <brk id="199" max="10" man="1"/>
    <brk id="248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2E3CF-424C-4B2F-9FDC-F7CE35DC19F0}">
  <sheetPr codeName="Sheet7">
    <tabColor rgb="FF00B050"/>
  </sheetPr>
  <dimension ref="A1"/>
  <sheetViews>
    <sheetView tabSelected="1" workbookViewId="0">
      <selection activeCell="A30" sqref="A30"/>
    </sheetView>
  </sheetViews>
  <sheetFormatPr defaultRowHeight="13.8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8</vt:i4>
      </vt:variant>
    </vt:vector>
  </HeadingPairs>
  <TitlesOfParts>
    <vt:vector size="15" baseType="lpstr">
      <vt:lpstr>data help</vt:lpstr>
      <vt:lpstr>รายชื่อนักเรียน</vt:lpstr>
      <vt:lpstr>คำอธิบายรายวิชา หน่วย</vt:lpstr>
      <vt:lpstr>ปกหน้า</vt:lpstr>
      <vt:lpstr>score</vt:lpstr>
      <vt:lpstr>สมรรถรรนะ</vt:lpstr>
      <vt:lpstr>แผนภูมิ</vt:lpstr>
      <vt:lpstr>'data help'!Print_Area</vt:lpstr>
      <vt:lpstr>score!Print_Area</vt:lpstr>
      <vt:lpstr>'คำอธิบายรายวิชา หน่วย'!Print_Area</vt:lpstr>
      <vt:lpstr>ปกหน้า!Print_Area</vt:lpstr>
      <vt:lpstr>รายชื่อนักเรียน!Print_Area</vt:lpstr>
      <vt:lpstr>สมรรถรรนะ!Print_Area</vt:lpstr>
      <vt:lpstr>score!Print_Titles</vt:lpstr>
      <vt:lpstr>สมรรถรรนะ!Print_Titles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asus fx506</cp:lastModifiedBy>
  <cp:lastPrinted>2025-08-04T14:25:27Z</cp:lastPrinted>
  <dcterms:created xsi:type="dcterms:W3CDTF">2015-07-10T06:09:57Z</dcterms:created>
  <dcterms:modified xsi:type="dcterms:W3CDTF">2025-08-05T14:54:35Z</dcterms:modified>
</cp:coreProperties>
</file>