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CC2C0FA-4656-4E6F-91DD-117D3A30D1F7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32" i="10"/>
  <c r="X34" i="37" s="1"/>
  <c r="BQ32" i="10"/>
  <c r="Y34" i="37" s="1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EB22" i="28"/>
  <c r="DX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DG33" i="28"/>
  <c r="DE33" i="28"/>
  <c r="CP33" i="28"/>
  <c r="CL33" i="28"/>
  <c r="BW33" i="28"/>
  <c r="BR33" i="28"/>
  <c r="BD33" i="28"/>
  <c r="AY33" i="28"/>
  <c r="AK33" i="28"/>
  <c r="AF33" i="28"/>
  <c r="R33" i="28"/>
  <c r="M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3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3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3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3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3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3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3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3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3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3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3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3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3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3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3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3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3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3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3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D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BI23" i="28" l="1"/>
  <c r="CU31" i="28"/>
  <c r="E24" i="30"/>
  <c r="DE25" i="28"/>
  <c r="E21" i="34"/>
  <c r="F21" i="34" s="1"/>
  <c r="AL30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K50" i="37" s="1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K51" i="37" s="1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Z54" i="37"/>
  <c r="T53" i="36"/>
  <c r="V53" i="12"/>
  <c r="Q56" i="36"/>
  <c r="Q51" i="36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A10" i="21"/>
  <c r="B10" i="24"/>
  <c r="G11" i="10"/>
  <c r="I12" i="28" s="1"/>
  <c r="EN9" i="28"/>
  <c r="T9" i="12" s="1"/>
  <c r="G7" i="30" s="1"/>
  <c r="EM9" i="28"/>
  <c r="I7" i="30" s="1"/>
  <c r="H7" i="30"/>
  <c r="G10" i="12" l="1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H11" i="12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2" i="10" l="1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5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7" i="36"/>
  <c r="B18" i="37"/>
  <c r="I14" i="36"/>
  <c r="H14" i="36"/>
  <c r="A18" i="10"/>
  <c r="B20" i="37" s="1"/>
  <c r="AZ17" i="10"/>
  <c r="B16" i="30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B16" i="24" l="1"/>
  <c r="A18" i="28"/>
  <c r="G17" i="10"/>
  <c r="I18" i="28" s="1"/>
  <c r="B19" i="37"/>
  <c r="A16" i="21"/>
  <c r="B18" i="36"/>
  <c r="B15" i="34"/>
  <c r="H13" i="12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7" i="10" l="1"/>
  <c r="X29" i="37" s="1"/>
  <c r="BQ27" i="10"/>
  <c r="Y29" i="37" s="1"/>
  <c r="BP22" i="10"/>
  <c r="X24" i="37" s="1"/>
  <c r="BQ22" i="10"/>
  <c r="Y24" i="37" s="1"/>
  <c r="BP26" i="10"/>
  <c r="X28" i="37" s="1"/>
  <c r="BQ26" i="10"/>
  <c r="Y28" i="37" s="1"/>
  <c r="BP29" i="10"/>
  <c r="X31" i="37" s="1"/>
  <c r="BQ29" i="10"/>
  <c r="Y31" i="37" s="1"/>
  <c r="BQ23" i="10"/>
  <c r="Y25" i="37" s="1"/>
  <c r="BP23" i="10"/>
  <c r="X25" i="37" s="1"/>
  <c r="BP24" i="10"/>
  <c r="X26" i="37" s="1"/>
  <c r="BQ24" i="10"/>
  <c r="Y26" i="37" s="1"/>
  <c r="BQ31" i="10"/>
  <c r="Y33" i="37" s="1"/>
  <c r="BP31" i="10"/>
  <c r="X33" i="37" s="1"/>
  <c r="BP25" i="10"/>
  <c r="X27" i="37" s="1"/>
  <c r="BQ25" i="10"/>
  <c r="Y27" i="37" s="1"/>
  <c r="BP28" i="10"/>
  <c r="X30" i="37" s="1"/>
  <c r="BQ28" i="10"/>
  <c r="Y30" i="37" s="1"/>
  <c r="BQ30" i="10"/>
  <c r="Y32" i="37" s="1"/>
  <c r="BP30" i="10"/>
  <c r="X32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P34" i="37" s="1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5" i="37" l="1"/>
  <c r="BR23" i="10"/>
  <c r="P24" i="37"/>
  <c r="BR22" i="10"/>
  <c r="P32" i="37"/>
  <c r="BR30" i="10"/>
  <c r="P27" i="37"/>
  <c r="BR25" i="10"/>
  <c r="P33" i="37"/>
  <c r="BR31" i="10"/>
  <c r="P31" i="37"/>
  <c r="BR29" i="10"/>
  <c r="P30" i="37"/>
  <c r="BR28" i="10"/>
  <c r="P29" i="37"/>
  <c r="BR27" i="10"/>
  <c r="P28" i="37"/>
  <c r="BR26" i="10"/>
  <c r="P26" i="37"/>
  <c r="BR24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H22" i="22"/>
  <c r="O22" i="22"/>
  <c r="I22" i="22"/>
  <c r="L22" i="22"/>
  <c r="S21" i="22"/>
  <c r="T21" i="22" s="1"/>
  <c r="J22" i="22"/>
  <c r="F22" i="22"/>
  <c r="P6" i="22"/>
  <c r="C29" i="14" s="1"/>
  <c r="Q6" i="22"/>
  <c r="C30" i="14" s="1"/>
  <c r="U21" i="22" l="1"/>
  <c r="P22" i="22"/>
</calcChain>
</file>

<file path=xl/sharedStrings.xml><?xml version="1.0" encoding="utf-8"?>
<sst xmlns="http://schemas.openxmlformats.org/spreadsheetml/2006/main" count="849" uniqueCount="447">
  <si>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</si>
  <si>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</si>
  <si>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</si>
  <si>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</si>
  <si>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</si>
  <si>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</si>
  <si>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</si>
  <si>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</si>
  <si>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</si>
  <si>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</si>
  <si>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</si>
  <si>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</si>
  <si>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</si>
  <si>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</si>
  <si>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</si>
  <si>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</si>
  <si>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</si>
  <si>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</si>
  <si>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</si>
  <si>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</si>
  <si>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</si>
  <si>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</si>
  <si>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</si>
  <si>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</si>
  <si>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</si>
  <si>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</si>
  <si>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</si>
  <si>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</si>
  <si>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</si>
  <si>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</si>
  <si>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</si>
  <si>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</si>
  <si>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</si>
  <si>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</si>
  <si>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</si>
  <si>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</si>
  <si>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</si>
  <si>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</si>
  <si>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</si>
  <si>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</si>
  <si>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</si>
  <si>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</si>
  <si>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</si>
  <si>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</si>
  <si>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</si>
  <si>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</si>
  <si>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</si>
  <si>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</si>
  <si>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</si>
  <si>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</si>
  <si>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</si>
  <si>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</si>
  <si>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</si>
  <si>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</si>
  <si>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</si>
  <si>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</si>
  <si>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</si>
  <si>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</si>
  <si>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</si>
  <si>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</si>
  <si>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</si>
  <si>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</si>
  <si>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</si>
  <si>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</si>
  <si>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</si>
  <si>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</si>
  <si>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</si>
  <si>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</si>
  <si>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</si>
  <si>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</si>
  <si>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</si>
  <si>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</si>
  <si>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</si>
  <si>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</si>
  <si>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</si>
  <si>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</si>
  <si>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</si>
  <si>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</si>
  <si>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</si>
  <si>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</si>
  <si>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</si>
  <si>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</si>
  <si>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</si>
  <si>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</si>
  <si>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</si>
  <si>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</si>
  <si>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</si>
  <si>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</si>
  <si>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</si>
  <si>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</si>
  <si>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</si>
  <si>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</si>
  <si>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</si>
  <si>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</si>
  <si>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</si>
  <si>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</si>
  <si>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</si>
  <si>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</si>
  <si>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</si>
  <si>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</si>
  <si>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</si>
  <si>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</si>
  <si>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</si>
  <si>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</si>
  <si>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</si>
  <si>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</si>
  <si>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</si>
  <si>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</si>
  <si>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</si>
  <si>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</si>
  <si>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</si>
  <si>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</si>
  <si>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</si>
  <si>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</si>
  <si>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</si>
  <si>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</si>
  <si>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</si>
  <si>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</si>
  <si>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</si>
  <si>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</si>
  <si>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</si>
  <si>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</si>
  <si>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</si>
  <si>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</si>
  <si>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</si>
  <si>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</si>
  <si>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</si>
  <si>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</si>
  <si>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</si>
  <si>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</si>
  <si>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</si>
  <si>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</si>
  <si>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</si>
  <si>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</si>
  <si>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</si>
  <si>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</si>
  <si>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</si>
  <si>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</si>
  <si>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</si>
  <si>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</si>
  <si>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</si>
  <si>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</si>
  <si>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</si>
  <si>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</si>
  <si>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</si>
  <si>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</si>
  <si>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</si>
  <si>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</si>
  <si>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</si>
  <si>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</si>
  <si>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</si>
  <si>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</si>
  <si>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</si>
  <si>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</si>
  <si>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</si>
  <si>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</si>
  <si>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</si>
  <si>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</si>
  <si>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</si>
  <si>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</si>
  <si>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</si>
  <si>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</si>
  <si>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</si>
  <si>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</si>
  <si>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</si>
  <si>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</si>
  <si>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</si>
  <si>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</si>
  <si>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</si>
  <si>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</si>
  <si>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</si>
  <si>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</si>
  <si>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</si>
  <si>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</si>
  <si>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</si>
  <si>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</si>
  <si>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</si>
  <si>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</si>
  <si>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</si>
  <si>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</si>
  <si>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</si>
  <si>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</si>
  <si>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</si>
  <si>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</si>
  <si>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</si>
  <si>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</si>
  <si>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</si>
  <si>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</si>
  <si>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</si>
  <si>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</si>
  <si>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</si>
  <si>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</si>
  <si>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</si>
  <si>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</si>
  <si>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</si>
  <si>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</si>
  <si>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</si>
  <si>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</si>
  <si>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</si>
  <si>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</si>
  <si>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</si>
  <si>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</si>
  <si>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</si>
  <si>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</si>
  <si>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</si>
  <si>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</si>
  <si>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</si>
  <si>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</si>
  <si>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</si>
  <si>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</si>
  <si>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</si>
  <si>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</si>
  <si>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</si>
  <si>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</si>
  <si>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</si>
  <si>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</si>
  <si>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</si>
  <si>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</si>
  <si>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</si>
  <si>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</si>
  <si>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</si>
  <si>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</si>
  <si>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</si>
  <si>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</si>
  <si>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</si>
  <si>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</si>
  <si>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</si>
  <si>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</si>
  <si>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</si>
  <si>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</si>
  <si>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</si>
  <si>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</si>
  <si>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</si>
  <si>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</si>
  <si>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</si>
  <si>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</si>
  <si>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</si>
  <si>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</si>
  <si>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</si>
  <si>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</si>
  <si>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</si>
  <si>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</si>
  <si>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</si>
  <si>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</si>
  <si>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</si>
  <si>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</si>
  <si>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</si>
  <si>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</si>
  <si>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</si>
  <si>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</si>
  <si>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</si>
  <si>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</si>
  <si>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</si>
  <si>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</si>
  <si>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</si>
  <si>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</si>
  <si>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</si>
  <si>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</si>
  <si>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</si>
  <si>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</si>
  <si>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</si>
  <si>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</si>
  <si>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</si>
  <si>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</si>
  <si>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</si>
  <si>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</si>
  <si>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</si>
  <si>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</si>
  <si>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</si>
  <si>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</si>
  <si>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</si>
  <si>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</si>
  <si>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</si>
  <si>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</si>
  <si>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</si>
  <si>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</si>
  <si>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</si>
  <si>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</si>
  <si>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</si>
  <si>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</si>
  <si>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</si>
  <si>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</si>
  <si>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</si>
  <si>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</si>
  <si>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</si>
  <si>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</si>
  <si>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</si>
  <si>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</si>
  <si>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</si>
  <si>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</si>
  <si>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</si>
  <si>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</si>
  <si>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</si>
  <si>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</si>
  <si>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</si>
  <si>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</si>
  <si>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</si>
  <si>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</si>
  <si>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</si>
  <si>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</si>
  <si>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</si>
  <si>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</si>
  <si>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</si>
  <si>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</si>
  <si>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</si>
  <si>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</si>
  <si>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</si>
  <si>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</si>
  <si>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</si>
  <si>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</si>
  <si>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</si>
  <si>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</si>
  <si>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</si>
  <si>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</si>
  <si>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</si>
  <si>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</si>
  <si>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</si>
  <si>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</si>
  <si>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</si>
  <si>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</si>
  <si>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</si>
  <si>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</si>
  <si>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</si>
  <si>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</si>
  <si>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</si>
  <si>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</si>
  <si>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</si>
  <si>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</si>
  <si>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</si>
  <si>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</si>
  <si>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</si>
  <si>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</si>
  <si>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</si>
  <si>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</si>
  <si>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</si>
  <si>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</si>
  <si>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</si>
  <si>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</si>
  <si>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</si>
  <si>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</si>
  <si>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</si>
  <si>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</si>
  <si>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</si>
  <si>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</si>
  <si>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</si>
  <si>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</si>
  <si>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</si>
  <si>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</si>
  <si>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</si>
  <si>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</si>
  <si>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</si>
  <si>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</si>
  <si>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</si>
  <si>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</si>
  <si>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</si>
  <si>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</si>
  <si>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</si>
  <si>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</si>
  <si>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</si>
  <si>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</si>
  <si>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</si>
  <si>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</si>
  <si>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</si>
  <si>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</si>
  <si>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</si>
  <si>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</si>
  <si>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</si>
  <si>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</si>
  <si>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</si>
  <si>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</si>
  <si>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</si>
  <si>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</si>
  <si>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</si>
  <si>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</si>
  <si>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</si>
  <si>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</si>
  <si>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</si>
  <si>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</si>
  <si>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</si>
  <si>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</si>
  <si>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</si>
  <si>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</si>
  <si>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</si>
  <si>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</si>
  <si>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</si>
  <si>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</si>
  <si>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</si>
  <si>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</si>
  <si>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</si>
  <si>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</si>
  <si>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</si>
  <si>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</si>
  <si>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</si>
  <si>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</si>
  <si>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3/1</t>
  </si>
  <si>
    <t>นางสาว จันทร์จิรา  สืบซาว</t>
  </si>
  <si>
    <t>เด็กหญิง จิตรานุช  ศรีวิชัยจันทร์</t>
  </si>
  <si>
    <t>เด็กชาย จตุพล  ทิพมา</t>
  </si>
  <si>
    <t>เด็กชาย ชนาธิป  แดงไฟ</t>
  </si>
  <si>
    <t>เด็กชาย ฐปกร  ครุฑหุ่น</t>
  </si>
  <si>
    <t>เด็กหญิง ณัชชา  ก้ะสุ</t>
  </si>
  <si>
    <t>เด็กชาย ณัฐกัน  กลิ่นเดช</t>
  </si>
  <si>
    <t>นาย ธนภัทร์  วิใจลอม</t>
  </si>
  <si>
    <t>เด็กชาย ธาดาพงศ์  ดวงคำวัน</t>
  </si>
  <si>
    <t>เด็กหญิง ปาณิสรา  เสนทาวงศ์</t>
  </si>
  <si>
    <t>เด็กหญิง เปรมปรีดา  หมื่นยอง</t>
  </si>
  <si>
    <t>นาย พีรกานต์  มาหล้า</t>
  </si>
  <si>
    <t>เด็กหญิง ภาสินี  สุรินทร์</t>
  </si>
  <si>
    <t>นางสาว โยษิตา  ตาผง</t>
  </si>
  <si>
    <t>เด็กหญิง รุจิรัตน์  แก้วมะโน</t>
  </si>
  <si>
    <t>เด็กหญิง ลิปิการ์  คุณตั้งธนวิโรจน์</t>
  </si>
  <si>
    <t>เด็กชาย วงศธร  ปูยอดเครือ</t>
  </si>
  <si>
    <t>เด็กชาย วทัญญู  วิมานทอง</t>
  </si>
  <si>
    <t>เด็กหญิง ศิรินภา  สอนตา</t>
  </si>
  <si>
    <t>เด็กชาย สรวิชญ์  หมั่นอุตส่าห์</t>
  </si>
  <si>
    <t>เด็กหญิง สิรินทร์ธร  ปิติทะโน</t>
  </si>
  <si>
    <t>เด็กหญิง สิริรัตน์  เทศวงษ์ศรี</t>
  </si>
  <si>
    <t>เด็กชาย อนุวัฒน์  สุยะเรือน</t>
  </si>
  <si>
    <t>นาย อรรถพล  นันตา</t>
  </si>
  <si>
    <t>นาย วีรภัทร  ปาติ๊บ</t>
  </si>
  <si>
    <t>นาย ยศภัทร  คำหนัก</t>
  </si>
  <si>
    <t>12265</t>
  </si>
  <si>
    <t>12420</t>
  </si>
  <si>
    <t>12421</t>
  </si>
  <si>
    <t>12422</t>
  </si>
  <si>
    <t>12423</t>
  </si>
  <si>
    <t>12425</t>
  </si>
  <si>
    <t>12427</t>
  </si>
  <si>
    <t>12428</t>
  </si>
  <si>
    <t>12430</t>
  </si>
  <si>
    <t>12431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</si>
  <si>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</si>
  <si>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</si>
  <si>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</si>
  <si>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</si>
  <si>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</si>
  <si>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</si>
  <si>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</si>
  <si>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</si>
  <si>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</si>
  <si>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12444</t>
  </si>
  <si>
    <t>12445</t>
  </si>
  <si>
    <t>12446</t>
  </si>
  <si>
    <t>12448</t>
  </si>
  <si>
    <t>12449</t>
  </si>
  <si>
    <t>12475</t>
  </si>
  <si>
    <t>12746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</si>
</sst>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G9" sqref="G9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389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394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373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26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26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26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26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26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26</v>
      </c>
      <c r="D26" s="1526"/>
      <c r="E26" s="1027" t="s">
        <v>236</v>
      </c>
      <c r="F26" s="1019">
        <f>IF('ชื่อ-คะแนน'!C6="","",'ชื่อ-คะแนน'!AG83)-F32</f>
        <v>26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26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387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388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390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391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393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392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3/1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12265</v>
      </c>
      <c r="D5" s="1314" t="str">
        <f>'ชื่อ-คะแนน'!C6</f>
        <v>นางสาว จันทร์จิรา  สืบซาว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12420</v>
      </c>
      <c r="D6" s="1315" t="str">
        <f>'ชื่อ-คะแนน'!C7</f>
        <v>เด็กหญิง จิตรานุช  ศรีวิชัยจันทร์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12421</v>
      </c>
      <c r="D7" s="1315" t="str">
        <f>'ชื่อ-คะแนน'!C8</f>
        <v>เด็กชาย จตุพล  ทิพมา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12422</v>
      </c>
      <c r="D8" s="1315" t="str">
        <f>'ชื่อ-คะแนน'!C9</f>
        <v>เด็กชาย ชนาธิป  แดงไฟ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12423</v>
      </c>
      <c r="D9" s="1315" t="str">
        <f>'ชื่อ-คะแนน'!C10</f>
        <v>เด็กชาย ฐปกร  ครุฑหุ่น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12425</v>
      </c>
      <c r="D10" s="1314" t="str">
        <f>'ชื่อ-คะแนน'!C11</f>
        <v>เด็กหญิง ณัชชา  ก้ะสุ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12427</v>
      </c>
      <c r="D11" s="1315" t="str">
        <f>'ชื่อ-คะแนน'!C12</f>
        <v>เด็กชาย ณัฐกัน  กลิ่นเดช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12428</v>
      </c>
      <c r="D12" s="1315" t="str">
        <f>'ชื่อ-คะแนน'!C13</f>
        <v>นาย ธนภัทร์  วิใจลอม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12430</v>
      </c>
      <c r="D13" s="1315" t="str">
        <f>'ชื่อ-คะแนน'!C14</f>
        <v>เด็กชาย ธาดาพงศ์  ดวงคำวัน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12431</v>
      </c>
      <c r="D14" s="1315" t="str">
        <f>'ชื่อ-คะแนน'!C15</f>
        <v>เด็กหญิง ปาณิสรา  เสนทาวงศ์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12433</v>
      </c>
      <c r="D15" s="1314" t="str">
        <f>'ชื่อ-คะแนน'!C16</f>
        <v>เด็กหญิง เปรมปรีดา  หมื่นยอง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12434</v>
      </c>
      <c r="D16" s="1315" t="str">
        <f>'ชื่อ-คะแนน'!C17</f>
        <v>นาย พีรกานต์  มาหล้า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12435</v>
      </c>
      <c r="D17" s="1315" t="str">
        <f>'ชื่อ-คะแนน'!C18</f>
        <v>เด็กหญิง ภาสินี  สุรินทร์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12436</v>
      </c>
      <c r="D18" s="1315" t="str">
        <f>'ชื่อ-คะแนน'!C19</f>
        <v>นางสาว โยษิตา  ตาผง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12437</v>
      </c>
      <c r="D19" s="1315" t="str">
        <f>'ชื่อ-คะแนน'!C20</f>
        <v>เด็กหญิง รุจิรัตน์  แก้วมะโน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12438</v>
      </c>
      <c r="D20" s="1314" t="str">
        <f>'ชื่อ-คะแนน'!C21</f>
        <v>เด็กหญิง ลิปิการ์  คุณตั้งธนวิโรจน์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12439</v>
      </c>
      <c r="D21" s="1315" t="str">
        <f>'ชื่อ-คะแนน'!C22</f>
        <v>เด็กชาย วงศธร  ปูยอดเครือ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12440</v>
      </c>
      <c r="D22" s="1315" t="str">
        <f>'ชื่อ-คะแนน'!C23</f>
        <v>เด็กชาย วทัญญู  วิมานทอง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12441</v>
      </c>
      <c r="D23" s="1315" t="str">
        <f>'ชื่อ-คะแนน'!C24</f>
        <v>เด็กหญิง ศิรินภา  สอนตา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12444</v>
      </c>
      <c r="D24" s="1315" t="str">
        <f>'ชื่อ-คะแนน'!C25</f>
        <v>เด็กชาย สรวิชญ์  หมั่นอุตส่าห์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12445</v>
      </c>
      <c r="D25" s="1314" t="str">
        <f>'ชื่อ-คะแนน'!C26</f>
        <v>เด็กหญิง สิรินทร์ธร  ปิติทะโน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12446</v>
      </c>
      <c r="D26" s="1315" t="str">
        <f>'ชื่อ-คะแนน'!C27</f>
        <v>เด็กหญิง สิริรัตน์  เทศวงษ์ศรี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12448</v>
      </c>
      <c r="D27" s="1315" t="str">
        <f>'ชื่อ-คะแนน'!C28</f>
        <v>เด็กชาย อนุวัฒน์  สุยะเรือน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12449</v>
      </c>
      <c r="D28" s="1315" t="str">
        <f>'ชื่อ-คะแนน'!C29</f>
        <v>นาย อรรถพล  นันตา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12475</v>
      </c>
      <c r="D29" s="1315" t="str">
        <f>'ชื่อ-คะแนน'!C30</f>
        <v>นาย วีรภัทร  ปาติ๊บ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12746</v>
      </c>
      <c r="D30" s="1314" t="str">
        <f>'ชื่อ-คะแนน'!C31</f>
        <v>นาย ยศภัทร  คำหนัก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 t="str">
        <f>'ชื่อ-คะแนน'!A32</f>
        <v/>
      </c>
      <c r="C31" s="499">
        <f>'ชื่อ-คะแนน'!B32</f>
        <v>0</v>
      </c>
      <c r="D31" s="1315">
        <f>'ชื่อ-คะแนน'!C32</f>
        <v>0</v>
      </c>
      <c r="E31" s="301" t="str">
        <f>แจ้งผล!E33</f>
        <v/>
      </c>
      <c r="F31" s="500" t="str">
        <f>'ชื่อ-คะแนน'!AT32</f>
        <v/>
      </c>
      <c r="G31" s="288" t="str">
        <f>'ชื่อ-คะแนน'!AW32</f>
        <v/>
      </c>
      <c r="H31" s="501" t="str">
        <f>'ชื่อ-คะแนน'!AY32</f>
        <v/>
      </c>
      <c r="I31" s="286" t="str">
        <f>IF('ชื่อ-คะแนน'!C32="","",เวลา!EI33)</f>
        <v/>
      </c>
      <c r="J31" s="415" t="str">
        <f>IF('ชื่อ-คะแนน'!C32="","",IF(ปก!$C$10="กิจกรรมพัฒนาผู้เรียน","---",เวลา!EN33))</f>
        <v/>
      </c>
      <c r="K31" s="502" t="str">
        <f>IF('ชื่อ-คะแนน'!C32="","",'ชื่อ-คะแนน'!BS32)</f>
        <v/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3/1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12265</v>
      </c>
      <c r="D5" s="1308" t="str">
        <f>'ชื่อ-คะแนน'!C6</f>
        <v>นางสาว จันทร์จิรา  สืบซาว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12420</v>
      </c>
      <c r="D6" s="1320" t="str">
        <f>'ชื่อ-คะแนน'!C7</f>
        <v>เด็กหญิง จิตรานุช  ศรีวิชัยจันทร์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12421</v>
      </c>
      <c r="D7" s="1320" t="str">
        <f>'ชื่อ-คะแนน'!C8</f>
        <v>เด็กชาย จตุพล  ทิพมา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12422</v>
      </c>
      <c r="D8" s="1320" t="str">
        <f>'ชื่อ-คะแนน'!C9</f>
        <v>เด็กชาย ชนาธิป  แดงไฟ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12423</v>
      </c>
      <c r="D9" s="1320" t="str">
        <f>'ชื่อ-คะแนน'!C10</f>
        <v>เด็กชาย ฐปกร  ครุฑหุ่น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12425</v>
      </c>
      <c r="D10" s="1308" t="str">
        <f>'ชื่อ-คะแนน'!C11</f>
        <v>เด็กหญิง ณัชชา  ก้ะสุ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12427</v>
      </c>
      <c r="D11" s="1320" t="str">
        <f>'ชื่อ-คะแนน'!C12</f>
        <v>เด็กชาย ณัฐกัน  กลิ่นเดช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12428</v>
      </c>
      <c r="D12" s="1320" t="str">
        <f>'ชื่อ-คะแนน'!C13</f>
        <v>นาย ธนภัทร์  วิใจลอม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12430</v>
      </c>
      <c r="D13" s="1320" t="str">
        <f>'ชื่อ-คะแนน'!C14</f>
        <v>เด็กชาย ธาดาพงศ์  ดวงคำวัน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12431</v>
      </c>
      <c r="D14" s="1320" t="str">
        <f>'ชื่อ-คะแนน'!C15</f>
        <v>เด็กหญิง ปาณิสรา  เสนทาวงศ์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12433</v>
      </c>
      <c r="D15" s="1308" t="str">
        <f>'ชื่อ-คะแนน'!C16</f>
        <v>เด็กหญิง เปรมปรีดา  หมื่นยอง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12434</v>
      </c>
      <c r="D16" s="1320" t="str">
        <f>'ชื่อ-คะแนน'!C17</f>
        <v>นาย พีรกานต์  มาหล้า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12435</v>
      </c>
      <c r="D17" s="1320" t="str">
        <f>'ชื่อ-คะแนน'!C18</f>
        <v>เด็กหญิง ภาสินี  สุรินทร์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12436</v>
      </c>
      <c r="D18" s="1320" t="str">
        <f>'ชื่อ-คะแนน'!C19</f>
        <v>นางสาว โยษิตา  ตาผง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12437</v>
      </c>
      <c r="D19" s="1320" t="str">
        <f>'ชื่อ-คะแนน'!C20</f>
        <v>เด็กหญิง รุจิรัตน์  แก้วมะโน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12438</v>
      </c>
      <c r="D20" s="1308" t="str">
        <f>'ชื่อ-คะแนน'!C21</f>
        <v>เด็กหญิง ลิปิการ์  คุณตั้งธนวิโรจน์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12439</v>
      </c>
      <c r="D21" s="1320" t="str">
        <f>'ชื่อ-คะแนน'!C22</f>
        <v>เด็กชาย วงศธร  ปูยอดเครือ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12440</v>
      </c>
      <c r="D22" s="1320" t="str">
        <f>'ชื่อ-คะแนน'!C23</f>
        <v>เด็กชาย วทัญญู  วิมานทอง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12441</v>
      </c>
      <c r="D23" s="1320" t="str">
        <f>'ชื่อ-คะแนน'!C24</f>
        <v>เด็กหญิง ศิรินภา  สอนตา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12444</v>
      </c>
      <c r="D24" s="1320" t="str">
        <f>'ชื่อ-คะแนน'!C25</f>
        <v>เด็กชาย สรวิชญ์  หมั่นอุตส่าห์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12445</v>
      </c>
      <c r="D25" s="1308" t="str">
        <f>'ชื่อ-คะแนน'!C26</f>
        <v>เด็กหญิง สิรินทร์ธร  ปิติทะโน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12446</v>
      </c>
      <c r="D26" s="1320" t="str">
        <f>'ชื่อ-คะแนน'!C27</f>
        <v>เด็กหญิง สิริรัตน์  เทศวงษ์ศรี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12448</v>
      </c>
      <c r="D27" s="1320" t="str">
        <f>'ชื่อ-คะแนน'!C28</f>
        <v>เด็กชาย อนุวัฒน์  สุยะเรือน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12449</v>
      </c>
      <c r="D28" s="1320" t="str">
        <f>'ชื่อ-คะแนน'!C29</f>
        <v>นาย อรรถพล  นันตา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12475</v>
      </c>
      <c r="D29" s="1320" t="str">
        <f>'ชื่อ-คะแนน'!C30</f>
        <v>นาย วีรภัทร  ปาติ๊บ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12746</v>
      </c>
      <c r="D30" s="1308" t="str">
        <f>'ชื่อ-คะแนน'!C31</f>
        <v>นาย ยศภัทร  คำหนัก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 t="str">
        <f>'ชื่อ-คะแนน'!A32</f>
        <v/>
      </c>
      <c r="C31" s="466">
        <f>'ชื่อ-คะแนน'!B32</f>
        <v>0</v>
      </c>
      <c r="D31" s="1320">
        <f>'ชื่อ-คะแนน'!C32</f>
        <v>0</v>
      </c>
      <c r="E31" s="468" t="str">
        <f>'ชื่อ-คะแนน'!D32</f>
        <v/>
      </c>
      <c r="F31" s="469" t="str">
        <f>IF('ชื่อ-คะแนน'!C32="","",เวลา!EI33)</f>
        <v/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/>
      </c>
      <c r="J31" s="472" t="str">
        <f>IF('ชื่อ-คะแนน'!C32="","",เวลา!EN33)</f>
        <v/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3/1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12265</v>
      </c>
      <c r="C5" s="1314" t="str">
        <f>'ชื่อ-คะแนน'!C6</f>
        <v>นางสาว จันทร์จิรา  สืบซาว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12420</v>
      </c>
      <c r="C6" s="1315" t="str">
        <f>'ชื่อ-คะแนน'!C7</f>
        <v>เด็กหญิง จิตรานุช  ศรีวิชัยจันทร์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12421</v>
      </c>
      <c r="C7" s="1315" t="str">
        <f>'ชื่อ-คะแนน'!C8</f>
        <v>เด็กชาย จตุพล  ทิพมา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12422</v>
      </c>
      <c r="C8" s="1315" t="str">
        <f>'ชื่อ-คะแนน'!C9</f>
        <v>เด็กชาย ชนาธิป  แดงไฟ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12423</v>
      </c>
      <c r="C9" s="1315" t="str">
        <f>'ชื่อ-คะแนน'!C10</f>
        <v>เด็กชาย ฐปกร  ครุฑหุ่น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12425</v>
      </c>
      <c r="C10" s="1314" t="str">
        <f>'ชื่อ-คะแนน'!C11</f>
        <v>เด็กหญิง ณัชชา  ก้ะสุ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12427</v>
      </c>
      <c r="C11" s="1315" t="str">
        <f>'ชื่อ-คะแนน'!C12</f>
        <v>เด็กชาย ณัฐกัน  กลิ่นเดช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12428</v>
      </c>
      <c r="C12" s="1315" t="str">
        <f>'ชื่อ-คะแนน'!C13</f>
        <v>นาย ธนภัทร์  วิใจลอม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12430</v>
      </c>
      <c r="C13" s="1315" t="str">
        <f>'ชื่อ-คะแนน'!C14</f>
        <v>เด็กชาย ธาดาพงศ์  ดวงคำวัน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12431</v>
      </c>
      <c r="C14" s="1315" t="str">
        <f>'ชื่อ-คะแนน'!C15</f>
        <v>เด็กหญิง ปาณิสรา  เสนทาวงศ์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12433</v>
      </c>
      <c r="C15" s="1314" t="str">
        <f>'ชื่อ-คะแนน'!C16</f>
        <v>เด็กหญิง เปรมปรีดา  หมื่นยอง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12434</v>
      </c>
      <c r="C16" s="1315" t="str">
        <f>'ชื่อ-คะแนน'!C17</f>
        <v>นาย พีรกานต์  มาหล้า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12435</v>
      </c>
      <c r="C17" s="1315" t="str">
        <f>'ชื่อ-คะแนน'!C18</f>
        <v>เด็กหญิง ภาสินี  สุรินทร์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12436</v>
      </c>
      <c r="C18" s="1315" t="str">
        <f>'ชื่อ-คะแนน'!C19</f>
        <v>นางสาว โยษิตา  ตาผง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12437</v>
      </c>
      <c r="C19" s="1315" t="str">
        <f>'ชื่อ-คะแนน'!C20</f>
        <v>เด็กหญิง รุจิรัตน์  แก้วมะโน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12438</v>
      </c>
      <c r="C20" s="1314" t="str">
        <f>'ชื่อ-คะแนน'!C21</f>
        <v>เด็กหญิง ลิปิการ์  คุณตั้งธนวิโรจน์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12439</v>
      </c>
      <c r="C21" s="1315" t="str">
        <f>'ชื่อ-คะแนน'!C22</f>
        <v>เด็กชาย วงศธร  ปูยอดเครือ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12440</v>
      </c>
      <c r="C22" s="1315" t="str">
        <f>'ชื่อ-คะแนน'!C23</f>
        <v>เด็กชาย วทัญญู  วิมานทอง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12441</v>
      </c>
      <c r="C23" s="1315" t="str">
        <f>'ชื่อ-คะแนน'!C24</f>
        <v>เด็กหญิง ศิรินภา  สอนตา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12444</v>
      </c>
      <c r="C24" s="1315" t="str">
        <f>'ชื่อ-คะแนน'!C25</f>
        <v>เด็กชาย สรวิชญ์  หมั่นอุตส่าห์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12445</v>
      </c>
      <c r="C25" s="1314" t="str">
        <f>'ชื่อ-คะแนน'!C26</f>
        <v>เด็กหญิง สิรินทร์ธร  ปิติทะโน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12446</v>
      </c>
      <c r="C26" s="1315" t="str">
        <f>'ชื่อ-คะแนน'!C27</f>
        <v>เด็กหญิง สิริรัตน์  เทศวงษ์ศรี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12448</v>
      </c>
      <c r="C27" s="1315" t="str">
        <f>'ชื่อ-คะแนน'!C28</f>
        <v>เด็กชาย อนุวัฒน์  สุยะเรือน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12449</v>
      </c>
      <c r="C28" s="1315" t="str">
        <f>'ชื่อ-คะแนน'!C29</f>
        <v>นาย อรรถพล  นันตา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12475</v>
      </c>
      <c r="C29" s="1315" t="str">
        <f>'ชื่อ-คะแนน'!C30</f>
        <v>นาย วีรภัทร  ปาติ๊บ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12746</v>
      </c>
      <c r="C30" s="1314" t="str">
        <f>'ชื่อ-คะแนน'!C31</f>
        <v>นาย ยศภัทร  คำหนัก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 t="str">
        <f>'ชื่อ-คะแนน'!A32</f>
        <v/>
      </c>
      <c r="B31" s="403">
        <f>'ชื่อ-คะแนน'!B32</f>
        <v>0</v>
      </c>
      <c r="C31" s="1315">
        <f>'ชื่อ-คะแนน'!C32</f>
        <v>0</v>
      </c>
      <c r="D31" s="301" t="str">
        <f>แจ้งผล!E33</f>
        <v/>
      </c>
      <c r="E31" s="404" t="str">
        <f>IF('ชื่อ-คะแนน'!AP32="","",IF(C31="","",'ชื่อ-คะแนน'!AG32+'ชื่อ-คะแนน'!AP32))</f>
        <v/>
      </c>
      <c r="F31" s="405" t="str">
        <f>'ชื่อ-คะแนน'!AW32</f>
        <v/>
      </c>
      <c r="G31" s="406" t="str">
        <f>IF('ชื่อ-คะแนน'!C32="","",เวลา!EH33)</f>
        <v/>
      </c>
      <c r="H31" s="415" t="str">
        <f>IF('ชื่อ-คะแนน'!C32="","",เวลา!EN33)</f>
        <v/>
      </c>
      <c r="I31" s="408" t="str">
        <f>IF('ชื่อ-คะแนน'!C32="","",'ชื่อ-คะแนน'!BS32)</f>
        <v/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3/1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12265</v>
      </c>
      <c r="D4" s="1317" t="str">
        <f>'ชื่อ-คะแนน'!C6</f>
        <v>นางสาว จันทร์จิรา  สืบซาว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12420</v>
      </c>
      <c r="D5" s="1318" t="str">
        <f>'ชื่อ-คะแนน'!C7</f>
        <v>เด็กหญิง จิตรานุช  ศรีวิชัยจันทร์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12421</v>
      </c>
      <c r="D6" s="1318" t="str">
        <f>'ชื่อ-คะแนน'!C8</f>
        <v>เด็กชาย จตุพล  ทิพมา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12422</v>
      </c>
      <c r="D7" s="1318" t="str">
        <f>'ชื่อ-คะแนน'!C9</f>
        <v>เด็กชาย ชนาธิป  แดงไฟ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12423</v>
      </c>
      <c r="D8" s="1319" t="str">
        <f>'ชื่อ-คะแนน'!C10</f>
        <v>เด็กชาย ฐปกร  ครุฑหุ่น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12425</v>
      </c>
      <c r="D9" s="1317" t="str">
        <f>'ชื่อ-คะแนน'!C11</f>
        <v>เด็กหญิง ณัชชา  ก้ะสุ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12427</v>
      </c>
      <c r="D10" s="1318" t="str">
        <f>'ชื่อ-คะแนน'!C12</f>
        <v>เด็กชาย ณัฐกัน  กลิ่นเดช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12428</v>
      </c>
      <c r="D11" s="1318" t="str">
        <f>'ชื่อ-คะแนน'!C13</f>
        <v>นาย ธนภัทร์  วิใจลอม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12430</v>
      </c>
      <c r="D12" s="1318" t="str">
        <f>'ชื่อ-คะแนน'!C14</f>
        <v>เด็กชาย ธาดาพงศ์  ดวงคำวัน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12431</v>
      </c>
      <c r="D13" s="1319" t="str">
        <f>'ชื่อ-คะแนน'!C15</f>
        <v>เด็กหญิง ปาณิสรา  เสนทาวงศ์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12433</v>
      </c>
      <c r="D14" s="1317" t="str">
        <f>'ชื่อ-คะแนน'!C16</f>
        <v>เด็กหญิง เปรมปรีดา  หมื่นยอง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12434</v>
      </c>
      <c r="D15" s="1318" t="str">
        <f>'ชื่อ-คะแนน'!C17</f>
        <v>นาย พีรกานต์  มาหล้า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12435</v>
      </c>
      <c r="D16" s="1318" t="str">
        <f>'ชื่อ-คะแนน'!C18</f>
        <v>เด็กหญิง ภาสินี  สุรินทร์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12436</v>
      </c>
      <c r="D17" s="1318" t="str">
        <f>'ชื่อ-คะแนน'!C19</f>
        <v>นางสาว โยษิตา  ตาผง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12437</v>
      </c>
      <c r="D18" s="1319" t="str">
        <f>'ชื่อ-คะแนน'!C20</f>
        <v>เด็กหญิง รุจิรัตน์  แก้วมะโน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12438</v>
      </c>
      <c r="D19" s="1317" t="str">
        <f>'ชื่อ-คะแนน'!C21</f>
        <v>เด็กหญิง ลิปิการ์  คุณตั้งธนวิโรจน์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12439</v>
      </c>
      <c r="D20" s="1318" t="str">
        <f>'ชื่อ-คะแนน'!C22</f>
        <v>เด็กชาย วงศธร  ปูยอดเครือ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12440</v>
      </c>
      <c r="D21" s="1318" t="str">
        <f>'ชื่อ-คะแนน'!C23</f>
        <v>เด็กชาย วทัญญู  วิมานทอง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12441</v>
      </c>
      <c r="D22" s="1318" t="str">
        <f>'ชื่อ-คะแนน'!C24</f>
        <v>เด็กหญิง ศิรินภา  สอนตา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12444</v>
      </c>
      <c r="D23" s="1319" t="str">
        <f>'ชื่อ-คะแนน'!C25</f>
        <v>เด็กชาย สรวิชญ์  หมั่นอุตส่าห์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12445</v>
      </c>
      <c r="D24" s="1317" t="str">
        <f>'ชื่อ-คะแนน'!C26</f>
        <v>เด็กหญิง สิรินทร์ธร  ปิติทะโน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12446</v>
      </c>
      <c r="D25" s="1318" t="str">
        <f>'ชื่อ-คะแนน'!C27</f>
        <v>เด็กหญิง สิริรัตน์  เทศวงษ์ศรี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12448</v>
      </c>
      <c r="D26" s="1318" t="str">
        <f>'ชื่อ-คะแนน'!C28</f>
        <v>เด็กชาย อนุวัฒน์  สุยะเรือน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12449</v>
      </c>
      <c r="D27" s="1318" t="str">
        <f>'ชื่อ-คะแนน'!C29</f>
        <v>นาย อรรถพล  นันตา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12475</v>
      </c>
      <c r="D28" s="1319" t="str">
        <f>'ชื่อ-คะแนน'!C30</f>
        <v>นาย วีรภัทร  ปาติ๊บ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12746</v>
      </c>
      <c r="D29" s="1317" t="str">
        <f>'ชื่อ-คะแนน'!C31</f>
        <v>นาย ยศภัทร  คำหนัก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 t="str">
        <f>'ชื่อ-คะแนน'!A32</f>
        <v/>
      </c>
      <c r="C30" s="342">
        <f>'ชื่อ-คะแนน'!B32</f>
        <v>0</v>
      </c>
      <c r="D30" s="1318">
        <f>'ชื่อ-คะแนน'!C32</f>
        <v>0</v>
      </c>
      <c r="E30" s="355" t="str">
        <f>IF('ชื่อ-คะแนน'!D32="ร","เรียน",IF('ชื่อ-คะแนน'!D32="มส","เรียน",'ชื่อ-คะแนน'!D32))</f>
        <v/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N17" sqref="N17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421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นางสาว จันทร์จิรา  สืบซาว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422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เด็กหญิง จิตรานุช  ศรีวิชัยจันทร์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423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เด็กชาย จตุพล  ทิพมา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424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เด็กชาย ชนาธิป  แดงไฟ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425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เด็กชาย ฐปกร  ครุฑหุ่น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426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เด็กหญิง ณัชชา  ก้ะสุ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427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เด็กชาย ณัฐกัน  กลิ่นเดช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428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นาย ธนภัทร์  วิใจลอม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429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เด็กชาย ธาดาพงศ์  ดวงคำวัน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430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เด็กหญิง ปาณิสรา  เสนทาวงศ์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431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เด็กหญิง เปรมปรีดา  หมื่นยอง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432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นาย พีรกานต์  มาหล้า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433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เด็กหญิง ภาสินี  สุรินทร์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434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นางสาว โยษิตา  ตาผง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435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เด็กหญิง รุจิรัตน์  แก้วมะโน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436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เด็กหญิง ลิปิการ์  คุณตั้งธนวิโรจน์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437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เด็กชาย วงศธร  ปูยอดเครือ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438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เด็กชาย วทัญญู  วิมานทอง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439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เด็กหญิง ศิรินภา  สอนตา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440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เด็กชาย สรวิชญ์  หมั่นอุตส่าห์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441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เด็กหญิง สิรินทร์ธร  ปิติทะโน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442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เด็กหญิง สิริรัตน์  เทศวงษ์ศรี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443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เด็กชาย อนุวัฒน์  สุยะเรือน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444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นาย อรรถพล  นันตา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445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นาย วีรภัทร  ปาติ๊บ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446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นาย ยศภัทร  คำหนัก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 t="str">
        <f t="shared" si="20"/>
        <v/>
      </c>
      <c r="B32" s="1244"/>
      <c r="C32" s="144"/>
      <c r="D32" s="115" t="str">
        <f t="shared" si="25"/>
        <v/>
      </c>
      <c r="E32" s="116" t="str">
        <f t="shared" si="21"/>
        <v/>
      </c>
      <c r="F32" s="145"/>
      <c r="G32" s="198" t="str">
        <f t="shared" si="1"/>
        <v/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 t="str">
        <f t="shared" si="2"/>
        <v/>
      </c>
      <c r="P32" s="1210"/>
      <c r="Q32" s="1211"/>
      <c r="R32" s="1211"/>
      <c r="S32" s="151"/>
      <c r="T32" s="124">
        <f t="shared" si="3"/>
        <v>0</v>
      </c>
      <c r="U32" s="150" t="str">
        <f t="shared" si="4"/>
        <v/>
      </c>
      <c r="V32" s="1054" t="str">
        <f t="shared" si="5"/>
        <v/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 t="str">
        <f t="shared" si="6"/>
        <v/>
      </c>
      <c r="AF32" s="1061"/>
      <c r="AG32" s="1062" t="str">
        <f t="shared" si="7"/>
        <v/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 t="str">
        <f t="shared" si="11"/>
        <v/>
      </c>
      <c r="AQ32" s="1056" t="str">
        <f t="shared" si="12"/>
        <v/>
      </c>
      <c r="AR32" s="1066" t="e">
        <f t="shared" si="13"/>
        <v>#VALUE!</v>
      </c>
      <c r="AS32" s="1068" t="str">
        <f t="shared" si="14"/>
        <v/>
      </c>
      <c r="AT32" s="156" t="str">
        <f>IF(AP32="","",IF(D32="พัก","-",IF(D32="ออก","-",IF(D32="ร","-",IF(D32="มส","-",IF(AG32=0,0,IF(ปก!$C$10="กิจกรรมพัฒนาผู้เรียน",AR32/$AR$5*100,AR32)))))))</f>
        <v/>
      </c>
      <c r="AU32" s="132" t="str">
        <f t="shared" si="15"/>
        <v/>
      </c>
      <c r="AV32" s="132" t="str">
        <f>IF(AU32="","",IF(ปก!$C$10="กิจกรรมพัฒนาผู้เรียน",(VLOOKUP(AT32,AG$79:AI$81,3)),AU32))</f>
        <v/>
      </c>
      <c r="AW32" s="1297" t="str">
        <f t="shared" si="16"/>
        <v/>
      </c>
      <c r="AX32" s="134" t="str">
        <f t="shared" si="17"/>
        <v/>
      </c>
      <c r="AY32" s="1300" t="str">
        <f t="shared" si="18"/>
        <v/>
      </c>
      <c r="AZ32" s="1301" t="str">
        <f t="shared" si="19"/>
        <v/>
      </c>
      <c r="BA32" s="1274" t="str">
        <f t="shared" si="22"/>
        <v/>
      </c>
      <c r="BB32" s="160" t="str">
        <f>IF($C32="","",IF(ปก!$C$10="กิจกรรมพัฒนาผู้เรียน","-",IF($D32="พัก","-",IF($D32="ออก","-",VLOOKUP($AW32,$BU$7:$BW$12,3)))))</f>
        <v/>
      </c>
      <c r="BC32" s="160" t="str">
        <f>IF($C32="","",IF(ปก!$C$10="กิจกรรมพัฒนาผู้เรียน","-",IF($D32="พัก","-",IF($D32="ออก","-",VLOOKUP($AW32,$BU$7:$BW$12,3)))))</f>
        <v/>
      </c>
      <c r="BD32" s="160" t="str">
        <f>IF($C32="","",IF(ปก!$C$10="กิจกรรมพัฒนาผู้เรียน","-",IF($D32="พัก","-",IF($D32="ออก","-",VLOOKUP($AW32,$BU$7:$BW$12,3)))))</f>
        <v/>
      </c>
      <c r="BE32" s="160" t="str">
        <f>IF($C32="","",IF(ปก!$C$10="กิจกรรมพัฒนาผู้เรียน","-",IF($D32="พัก","-",IF($D32="ออก","-",VLOOKUP($AW32,$BU$7:$BW$12,3)))))</f>
        <v/>
      </c>
      <c r="BF32" s="160" t="str">
        <f>IF($C32="","",IF(ปก!$C$10="กิจกรรมพัฒนาผู้เรียน","-",IF($D32="พัก","-",IF($D32="ออก","-",VLOOKUP($AW32,$BU$7:$BW$12,3)))))</f>
        <v/>
      </c>
      <c r="BG32" s="1291" t="str">
        <f>IF($C32="","",IF(ปก!$C$10="กิจกรรมพัฒนาผู้เรียน","-",IF($D32="พัก","-",IF($D32="ออก","-",(ROUND(MODE(BB32:BF32),0))))))</f>
        <v/>
      </c>
      <c r="BH32" s="1271" t="str">
        <f>IF($C32="","",IF(ปก!$C$10="กิจกรรมพัฒนาผู้เรียน","-",IF($D32="พัก","-",IF($D32="ออก","-",VLOOKUP($AW32,$BU$7:$BW$12,3)))))</f>
        <v/>
      </c>
      <c r="BI32" s="1271" t="str">
        <f>IF($C32="","",IF(ปก!$C$10="กิจกรรมพัฒนาผู้เรียน","-",IF($D32="พัก","-",IF($D32="ออก","-",VLOOKUP($AW32,$BU$7:$BW$12,3)))))</f>
        <v/>
      </c>
      <c r="BJ32" s="1271" t="str">
        <f>IF($C32="","",IF(ปก!$C$10="กิจกรรมพัฒนาผู้เรียน","-",IF($D32="พัก","-",IF($D32="ออก","-",VLOOKUP($AW32,$BU$7:$BW$12,3)))))</f>
        <v/>
      </c>
      <c r="BK32" s="1271" t="str">
        <f>IF($C32="","",IF(ปก!$C$10="กิจกรรมพัฒนาผู้เรียน","-",IF($D32="พัก","-",IF($D32="ออก","-",VLOOKUP($AW32,$BU$7:$BW$12,3)))))</f>
        <v/>
      </c>
      <c r="BL32" s="1271" t="str">
        <f>IF($C32="","",IF(ปก!$C$10="กิจกรรมพัฒนาผู้เรียน","-",IF($D32="พัก","-",IF($D32="ออก","-",VLOOKUP($AW32,$BU$7:$BW$12,3)))))</f>
        <v/>
      </c>
      <c r="BM32" s="1271" t="str">
        <f>IF($C32="","",IF(ปก!$C$10="กิจกรรมพัฒนาผู้เรียน","-",IF($D32="พัก","-",IF($D32="ออก","-",VLOOKUP($AW32,$BU$7:$BW$12,3)))))</f>
        <v/>
      </c>
      <c r="BN32" s="1271" t="str">
        <f>IF($C32="","",IF(ปก!$C$10="กิจกรรมพัฒนาผู้เรียน","-",IF($D32="พัก","-",IF($D32="ออก","-",VLOOKUP($AW32,$BU$7:$BW$12,3)))))</f>
        <v/>
      </c>
      <c r="BO32" s="1271" t="str">
        <f>IF($C32="","",IF(ปก!$C$10="กิจกรรมพัฒนาผู้เรียน","-",IF($D32="พัก","-",IF($D32="ออก","-",VLOOKUP($AW32,$BU$7:$BW$12,3)))))</f>
        <v/>
      </c>
      <c r="BP32" s="1271" t="str">
        <f>IF($C32="","",IF(ปก!$C$10="กิจกรรมพัฒนาผู้เรียน","-",IF($BP$2="","",IF($D32="พัก","-",IF($D32="ออก","-",VLOOKUP($AW32,$BU$7:$BW$12,3))))))</f>
        <v/>
      </c>
      <c r="BQ32" s="1271" t="str">
        <f>IF($C32="","",IF(ปก!$C$10="กิจกรรมพัฒนาผู้เรียน","-",IF($BQ$2="","",IF($D32="พัก","-",IF($D32="ออก","-",VLOOKUP($AW32,$BU$7:$BW$12,3))))))</f>
        <v/>
      </c>
      <c r="BR32" s="1294" t="str">
        <f>IF($C32="","",IF(ปก!$C$10="กิจกรรมพัฒนาผู้เรียน","-",IF($D32="พัก","-",IF($D32="ออก","-",(ROUND(MODE(BH32:BP32),0))))))</f>
        <v/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26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26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26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26</v>
      </c>
      <c r="P83" s="1260"/>
      <c r="Q83" s="1260"/>
      <c r="R83" s="1260"/>
      <c r="S83" s="1260"/>
      <c r="T83" s="1260"/>
      <c r="U83" s="1260">
        <f>COUNTIF(U6:U55,0)</f>
        <v>26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26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26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12265</v>
      </c>
      <c r="C7" s="1308" t="str">
        <f>'ชื่อ-คะแนน'!C6</f>
        <v>นางสาว จันทร์จิรา  สืบซาว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12420</v>
      </c>
      <c r="C8" s="1309" t="str">
        <f>'ชื่อ-คะแนน'!C7</f>
        <v>เด็กหญิง จิตรานุช  ศรีวิชัยจันทร์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12421</v>
      </c>
      <c r="C9" s="1309" t="str">
        <f>'ชื่อ-คะแนน'!C8</f>
        <v>เด็กชาย จตุพล  ทิพมา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12422</v>
      </c>
      <c r="C10" s="1309" t="str">
        <f>'ชื่อ-คะแนน'!C9</f>
        <v>เด็กชาย ชนาธิป  แดงไฟ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12423</v>
      </c>
      <c r="C11" s="1310" t="str">
        <f>'ชื่อ-คะแนน'!C10</f>
        <v>เด็กชาย ฐปกร  ครุฑหุ่น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12425</v>
      </c>
      <c r="C12" s="1311" t="str">
        <f>'ชื่อ-คะแนน'!C11</f>
        <v>เด็กหญิง ณัชชา  ก้ะสุ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12427</v>
      </c>
      <c r="C13" s="1312" t="str">
        <f>'ชื่อ-คะแนน'!C12</f>
        <v>เด็กชาย ณัฐกัน  กลิ่นเดช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12428</v>
      </c>
      <c r="C14" s="1312" t="str">
        <f>'ชื่อ-คะแนน'!C13</f>
        <v>นาย ธนภัทร์  วิใจลอม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12430</v>
      </c>
      <c r="C15" s="1312" t="str">
        <f>'ชื่อ-คะแนน'!C14</f>
        <v>เด็กชาย ธาดาพงศ์  ดวงคำวัน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12431</v>
      </c>
      <c r="C16" s="1313" t="str">
        <f>'ชื่อ-คะแนน'!C15</f>
        <v>เด็กหญิง ปาณิสรา  เสนทาวงศ์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12433</v>
      </c>
      <c r="C17" s="1311" t="str">
        <f>'ชื่อ-คะแนน'!C16</f>
        <v>เด็กหญิง เปรมปรีดา  หมื่นยอง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12434</v>
      </c>
      <c r="C18" s="1312" t="str">
        <f>'ชื่อ-คะแนน'!C17</f>
        <v>นาย พีรกานต์  มาหล้า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12435</v>
      </c>
      <c r="C19" s="1312" t="str">
        <f>'ชื่อ-คะแนน'!C18</f>
        <v>เด็กหญิง ภาสินี  สุรินทร์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12436</v>
      </c>
      <c r="C20" s="1312" t="str">
        <f>'ชื่อ-คะแนน'!C19</f>
        <v>นางสาว โยษิตา  ตาผง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12437</v>
      </c>
      <c r="C21" s="1313" t="str">
        <f>'ชื่อ-คะแนน'!C20</f>
        <v>เด็กหญิง รุจิรัตน์  แก้วมะโน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12438</v>
      </c>
      <c r="C22" s="1311" t="str">
        <f>'ชื่อ-คะแนน'!C21</f>
        <v>เด็กหญิง ลิปิการ์  คุณตั้งธนวิโรจน์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12439</v>
      </c>
      <c r="C23" s="1312" t="str">
        <f>'ชื่อ-คะแนน'!C22</f>
        <v>เด็กชาย วงศธร  ปูยอดเครือ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12440</v>
      </c>
      <c r="C24" s="1312" t="str">
        <f>'ชื่อ-คะแนน'!C23</f>
        <v>เด็กชาย วทัญญู  วิมานทอง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12441</v>
      </c>
      <c r="C25" s="1312" t="str">
        <f>'ชื่อ-คะแนน'!C24</f>
        <v>เด็กหญิง ศิรินภา  สอนตา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12444</v>
      </c>
      <c r="C26" s="1313" t="str">
        <f>'ชื่อ-คะแนน'!C25</f>
        <v>เด็กชาย สรวิชญ์  หมั่นอุตส่าห์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12445</v>
      </c>
      <c r="C27" s="1311" t="str">
        <f>'ชื่อ-คะแนน'!C26</f>
        <v>เด็กหญิง สิรินทร์ธร  ปิติทะโน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12446</v>
      </c>
      <c r="C28" s="1312" t="str">
        <f>'ชื่อ-คะแนน'!C27</f>
        <v>เด็กหญิง สิริรัตน์  เทศวงษ์ศรี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12448</v>
      </c>
      <c r="C29" s="1312" t="str">
        <f>'ชื่อ-คะแนน'!C28</f>
        <v>เด็กชาย อนุวัฒน์  สุยะเรือน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12449</v>
      </c>
      <c r="C30" s="1312" t="str">
        <f>'ชื่อ-คะแนน'!C29</f>
        <v>นาย อรรถพล  นันตา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12475</v>
      </c>
      <c r="C31" s="1313" t="str">
        <f>'ชื่อ-คะแนน'!C30</f>
        <v>นาย วีรภัทร  ปาติ๊บ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12746</v>
      </c>
      <c r="C32" s="1311" t="str">
        <f>'ชื่อ-คะแนน'!C31</f>
        <v>นาย ยศภัทร  คำหนัก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 t="str">
        <f>'ชื่อ-คะแนน'!A32</f>
        <v/>
      </c>
      <c r="B33" s="822">
        <f>'ชื่อ-คะแนน'!B32</f>
        <v>0</v>
      </c>
      <c r="C33" s="1312">
        <f>'ชื่อ-คะแนน'!C32</f>
        <v>0</v>
      </c>
      <c r="D33" s="795" t="str">
        <f>'ชื่อ-คะแนน'!D32</f>
        <v/>
      </c>
      <c r="E33" s="781" t="str">
        <f>'ชื่อ-คะแนน'!E32</f>
        <v/>
      </c>
      <c r="F33" s="796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79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79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79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79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799"/>
      <c r="L33" s="796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79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79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79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79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799"/>
      <c r="R33" s="796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79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79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79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79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799"/>
      <c r="X33" s="796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79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79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79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79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799"/>
      <c r="AD33" s="796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79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79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79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79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799"/>
      <c r="AJ33" s="796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79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79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79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79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799"/>
      <c r="AP33" s="796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79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79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79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79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799"/>
      <c r="AV33" s="796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79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79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79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79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799"/>
      <c r="BB33" s="1419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1420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1420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1420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1421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799"/>
      <c r="BH33" s="800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801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801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801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802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799"/>
      <c r="BN33" s="796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79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79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79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79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799"/>
      <c r="BT33" s="796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79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79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79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79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799"/>
      <c r="BZ33" s="796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79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79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79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79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799"/>
      <c r="CF33" s="796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79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79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79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79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799"/>
      <c r="CL33" s="796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79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79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79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79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799"/>
      <c r="CR33" s="796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79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79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79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79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799"/>
      <c r="CX33" s="796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79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79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79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79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799"/>
      <c r="DD33" s="1419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1420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1420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1420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1421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799"/>
      <c r="DJ33" s="796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79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79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79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79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799"/>
      <c r="DP33" s="800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801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801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801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802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799"/>
      <c r="DV33" s="796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79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79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79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79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799"/>
      <c r="EB33" s="796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79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79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79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79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/>
      </c>
      <c r="EI33" s="805" t="str">
        <f>IF('ชื่อ-คะแนน'!C32="","",COUNTIF(F33:EF33,"/")+SUM(F33:EF33))</f>
        <v/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3/1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3/1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12265</v>
      </c>
      <c r="D7" s="1314" t="str">
        <f>'ชื่อ-คะแนน'!C6</f>
        <v>นางสาว จันทร์จิรา  สืบซาว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12420</v>
      </c>
      <c r="D8" s="1315" t="str">
        <f>'ชื่อ-คะแนน'!C7</f>
        <v>เด็กหญิง จิตรานุช  ศรีวิชัยจันทร์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12421</v>
      </c>
      <c r="D9" s="1315" t="str">
        <f>'ชื่อ-คะแนน'!C8</f>
        <v>เด็กชาย จตุพล  ทิพมา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12422</v>
      </c>
      <c r="D10" s="1315" t="str">
        <f>'ชื่อ-คะแนน'!C9</f>
        <v>เด็กชาย ชนาธิป  แดงไฟ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12423</v>
      </c>
      <c r="D11" s="1315" t="str">
        <f>'ชื่อ-คะแนน'!C10</f>
        <v>เด็กชาย ฐปกร  ครุฑหุ่น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12425</v>
      </c>
      <c r="D12" s="1314" t="str">
        <f>'ชื่อ-คะแนน'!C11</f>
        <v>เด็กหญิง ณัชชา  ก้ะสุ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12427</v>
      </c>
      <c r="D13" s="1315" t="str">
        <f>'ชื่อ-คะแนน'!C12</f>
        <v>เด็กชาย ณัฐกัน  กลิ่นเดช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12428</v>
      </c>
      <c r="D14" s="1315" t="str">
        <f>'ชื่อ-คะแนน'!C13</f>
        <v>นาย ธนภัทร์  วิใจลอม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12430</v>
      </c>
      <c r="D15" s="1315" t="str">
        <f>'ชื่อ-คะแนน'!C14</f>
        <v>เด็กชาย ธาดาพงศ์  ดวงคำวัน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12431</v>
      </c>
      <c r="D16" s="1315" t="str">
        <f>'ชื่อ-คะแนน'!C15</f>
        <v>เด็กหญิง ปาณิสรา  เสนทาวงศ์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12433</v>
      </c>
      <c r="D17" s="1314" t="str">
        <f>'ชื่อ-คะแนน'!C16</f>
        <v>เด็กหญิง เปรมปรีดา  หมื่นยอง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12434</v>
      </c>
      <c r="D18" s="1315" t="str">
        <f>'ชื่อ-คะแนน'!C17</f>
        <v>นาย พีรกานต์  มาหล้า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12435</v>
      </c>
      <c r="D19" s="1315" t="str">
        <f>'ชื่อ-คะแนน'!C18</f>
        <v>เด็กหญิง ภาสินี  สุรินทร์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12436</v>
      </c>
      <c r="D20" s="1315" t="str">
        <f>'ชื่อ-คะแนน'!C19</f>
        <v>นางสาว โยษิตา  ตาผง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12437</v>
      </c>
      <c r="D21" s="1315" t="str">
        <f>'ชื่อ-คะแนน'!C20</f>
        <v>เด็กหญิง รุจิรัตน์  แก้วมะโน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12438</v>
      </c>
      <c r="D22" s="1314" t="str">
        <f>'ชื่อ-คะแนน'!C21</f>
        <v>เด็กหญิง ลิปิการ์  คุณตั้งธนวิโรจน์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12439</v>
      </c>
      <c r="D23" s="1315" t="str">
        <f>'ชื่อ-คะแนน'!C22</f>
        <v>เด็กชาย วงศธร  ปูยอดเครือ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12440</v>
      </c>
      <c r="D24" s="1315" t="str">
        <f>'ชื่อ-คะแนน'!C23</f>
        <v>เด็กชาย วทัญญู  วิมานทอง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12441</v>
      </c>
      <c r="D25" s="1315" t="str">
        <f>'ชื่อ-คะแนน'!C24</f>
        <v>เด็กหญิง ศิรินภา  สอนตา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12444</v>
      </c>
      <c r="D26" s="1315" t="str">
        <f>'ชื่อ-คะแนน'!C25</f>
        <v>เด็กชาย สรวิชญ์  หมั่นอุตส่าห์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12445</v>
      </c>
      <c r="D27" s="1314" t="str">
        <f>'ชื่อ-คะแนน'!C26</f>
        <v>เด็กหญิง สิรินทร์ธร  ปิติทะโน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12446</v>
      </c>
      <c r="D28" s="1315" t="str">
        <f>'ชื่อ-คะแนน'!C27</f>
        <v>เด็กหญิง สิริรัตน์  เทศวงษ์ศรี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12448</v>
      </c>
      <c r="D29" s="1315" t="str">
        <f>'ชื่อ-คะแนน'!C28</f>
        <v>เด็กชาย อนุวัฒน์  สุยะเรือน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12449</v>
      </c>
      <c r="D30" s="1315" t="str">
        <f>'ชื่อ-คะแนน'!C29</f>
        <v>นาย อรรถพล  นันตา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12475</v>
      </c>
      <c r="D31" s="1315" t="str">
        <f>'ชื่อ-คะแนน'!C30</f>
        <v>นาย วีรภัทร  ปาติ๊บ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12746</v>
      </c>
      <c r="D32" s="1314" t="str">
        <f>'ชื่อ-คะแนน'!C31</f>
        <v>นาย ยศภัทร  คำหนัก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047" t="str">
        <f t="shared" si="2"/>
        <v/>
      </c>
      <c r="J33" s="1048" t="str">
        <f>IF('ชื่อ-คะแนน'!C32="","",'ชื่อ-คะแนน'!U32)</f>
        <v/>
      </c>
      <c r="K33" s="1047" t="str">
        <f t="shared" si="3"/>
        <v/>
      </c>
      <c r="L33" s="1049" t="str">
        <f>IF('ชื่อ-คะแนน'!C32="","",'ชื่อ-คะแนน'!AP32)</f>
        <v/>
      </c>
      <c r="M33" s="1047" t="str">
        <f>IF('ชื่อ-คะแนน'!C32="","",'ชื่อ-คะแนน'!AT32)</f>
        <v/>
      </c>
      <c r="N33" s="283" t="str">
        <f>IF('ชื่อ-คะแนน'!C32="","",'ชื่อ-คะแนน'!AW32)</f>
        <v/>
      </c>
      <c r="O33" s="284" t="str">
        <f>IF('ชื่อ-คะแนน'!C32="","",'ชื่อ-คะแนน'!AY32)</f>
        <v/>
      </c>
      <c r="P33" s="285" t="str">
        <f>IF('ชื่อ-คะแนน'!C32="","",KPA!R34)</f>
        <v/>
      </c>
      <c r="Q33" s="285" t="str">
        <f>IF('ชื่อ-คะแนน'!C32="","",KPA!S34)</f>
        <v/>
      </c>
      <c r="R33" s="285" t="str">
        <f>IF('ชื่อ-คะแนน'!C32="","",KPA!T34)</f>
        <v/>
      </c>
      <c r="S33" s="286" t="str">
        <f>IF('ชื่อ-คะแนน'!C32="","",เวลา!EI33)</f>
        <v/>
      </c>
      <c r="T33" s="287" t="str">
        <f>IF('ชื่อ-คะแนน'!C32="","",IF(S33=0,"",เวลา!EN33))</f>
        <v/>
      </c>
      <c r="U33" s="1115" t="str">
        <f>'ชื่อ-คะแนน'!BG32</f>
        <v/>
      </c>
      <c r="V33" s="1120" t="str">
        <f>'ชื่อ-คะแนน'!BR32</f>
        <v/>
      </c>
      <c r="W33" s="289" t="str">
        <f>IF('ชื่อ-คะแนน'!C32="","",'ชื่อ-คะแนน'!BS32)</f>
        <v/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3/1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12265</v>
      </c>
      <c r="D7" s="1314" t="str">
        <f>'ชื่อ-คะแนน'!C6</f>
        <v>นางสาว จันทร์จิรา  สืบซาว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12420</v>
      </c>
      <c r="D8" s="1315" t="str">
        <f>'ชื่อ-คะแนน'!C7</f>
        <v>เด็กหญิง จิตรานุช  ศรีวิชัยจันทร์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12421</v>
      </c>
      <c r="D9" s="1315" t="str">
        <f>'ชื่อ-คะแนน'!C8</f>
        <v>เด็กชาย จตุพล  ทิพมา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12422</v>
      </c>
      <c r="D10" s="1315" t="str">
        <f>'ชื่อ-คะแนน'!C9</f>
        <v>เด็กชาย ชนาธิป  แดงไฟ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12423</v>
      </c>
      <c r="D11" s="1315" t="str">
        <f>'ชื่อ-คะแนน'!C10</f>
        <v>เด็กชาย ฐปกร  ครุฑหุ่น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12425</v>
      </c>
      <c r="D12" s="1314" t="str">
        <f>'ชื่อ-คะแนน'!C11</f>
        <v>เด็กหญิง ณัชชา  ก้ะสุ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12427</v>
      </c>
      <c r="D13" s="1315" t="str">
        <f>'ชื่อ-คะแนน'!C12</f>
        <v>เด็กชาย ณัฐกัน  กลิ่นเดช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12428</v>
      </c>
      <c r="D14" s="1315" t="str">
        <f>'ชื่อ-คะแนน'!C13</f>
        <v>นาย ธนภัทร์  วิใจลอม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12430</v>
      </c>
      <c r="D15" s="1315" t="str">
        <f>'ชื่อ-คะแนน'!C14</f>
        <v>เด็กชาย ธาดาพงศ์  ดวงคำวัน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12431</v>
      </c>
      <c r="D16" s="1315" t="str">
        <f>'ชื่อ-คะแนน'!C15</f>
        <v>เด็กหญิง ปาณิสรา  เสนทาวงศ์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12433</v>
      </c>
      <c r="D17" s="1314" t="str">
        <f>'ชื่อ-คะแนน'!C16</f>
        <v>เด็กหญิง เปรมปรีดา  หมื่นยอง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12434</v>
      </c>
      <c r="D18" s="1315" t="str">
        <f>'ชื่อ-คะแนน'!C17</f>
        <v>นาย พีรกานต์  มาหล้า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12435</v>
      </c>
      <c r="D19" s="1315" t="str">
        <f>'ชื่อ-คะแนน'!C18</f>
        <v>เด็กหญิง ภาสินี  สุรินทร์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12436</v>
      </c>
      <c r="D20" s="1315" t="str">
        <f>'ชื่อ-คะแนน'!C19</f>
        <v>นางสาว โยษิตา  ตาผง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12437</v>
      </c>
      <c r="D21" s="1315" t="str">
        <f>'ชื่อ-คะแนน'!C20</f>
        <v>เด็กหญิง รุจิรัตน์  แก้วมะโน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12438</v>
      </c>
      <c r="D22" s="1314" t="str">
        <f>'ชื่อ-คะแนน'!C21</f>
        <v>เด็กหญิง ลิปิการ์  คุณตั้งธนวิโรจน์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12439</v>
      </c>
      <c r="D23" s="1315" t="str">
        <f>'ชื่อ-คะแนน'!C22</f>
        <v>เด็กชาย วงศธร  ปูยอดเครือ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12440</v>
      </c>
      <c r="D24" s="1315" t="str">
        <f>'ชื่อ-คะแนน'!C23</f>
        <v>เด็กชาย วทัญญู  วิมานทอง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12441</v>
      </c>
      <c r="D25" s="1315" t="str">
        <f>'ชื่อ-คะแนน'!C24</f>
        <v>เด็กหญิง ศิรินภา  สอนตา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12444</v>
      </c>
      <c r="D26" s="1315" t="str">
        <f>'ชื่อ-คะแนน'!C25</f>
        <v>เด็กชาย สรวิชญ์  หมั่นอุตส่าห์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12445</v>
      </c>
      <c r="D27" s="1314" t="str">
        <f>'ชื่อ-คะแนน'!C26</f>
        <v>เด็กหญิง สิรินทร์ธร  ปิติทะโน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12446</v>
      </c>
      <c r="D28" s="1315" t="str">
        <f>'ชื่อ-คะแนน'!C27</f>
        <v>เด็กหญิง สิริรัตน์  เทศวงษ์ศรี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12448</v>
      </c>
      <c r="D29" s="1315" t="str">
        <f>'ชื่อ-คะแนน'!C28</f>
        <v>เด็กชาย อนุวัฒน์  สุยะเรือน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12449</v>
      </c>
      <c r="D30" s="1315" t="str">
        <f>'ชื่อ-คะแนน'!C29</f>
        <v>นาย อรรถพล  นันตา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12475</v>
      </c>
      <c r="D31" s="1315" t="str">
        <f>'ชื่อ-คะแนน'!C30</f>
        <v>นาย วีรภัทร  ปาติ๊บ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12746</v>
      </c>
      <c r="D32" s="1314" t="str">
        <f>'ชื่อ-คะแนน'!C31</f>
        <v>นาย ยศภัทร  คำหนัก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103" t="str">
        <f t="shared" si="2"/>
        <v/>
      </c>
      <c r="J33" s="1104" t="str">
        <f>IF('ชื่อ-คะแนน'!C32="","",'ชื่อ-คะแนน'!U32)</f>
        <v/>
      </c>
      <c r="K33" s="1103" t="str">
        <f t="shared" si="0"/>
        <v/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 t="str">
        <f>IF('ชื่อ-คะแนน'!C32="","",'ชื่อ-คะแนน'!AN32)</f>
        <v/>
      </c>
      <c r="O33" s="1105" t="str">
        <f>IF('ชื่อ-คะแนน'!C32="","",'ชื่อ-คะแนน'!AO32)</f>
        <v/>
      </c>
      <c r="P33" s="1103" t="str">
        <f>IF('ชื่อ-คะแนน'!C32="","",'ชื่อ-คะแนน'!AT32)</f>
        <v/>
      </c>
      <c r="Q33" s="283" t="str">
        <f>IF('ชื่อ-คะแนน'!C32="","",'ชื่อ-คะแนน'!AW32)</f>
        <v/>
      </c>
      <c r="R33" s="284" t="str">
        <f>IF('ชื่อ-คะแนน'!C32="","",'ชื่อ-คะแนน'!AY32)</f>
        <v/>
      </c>
      <c r="S33" s="926" t="str">
        <f>'ชื่อ-คะแนน'!BG32</f>
        <v/>
      </c>
      <c r="T33" s="930" t="str">
        <f>'ชื่อ-คะแนน'!BR32</f>
        <v/>
      </c>
      <c r="U33" s="289" t="str">
        <f>IF('ชื่อ-คะแนน'!C32="","",'ชื่อ-คะแนน'!BS32)</f>
        <v/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3/1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384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12265</v>
      </c>
      <c r="D8" s="1323" t="str">
        <f>'ชื่อ-คะแนน'!C6</f>
        <v>นางสาว จันทร์จิรา  สืบซาว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12420</v>
      </c>
      <c r="D9" s="1324" t="str">
        <f>'ชื่อ-คะแนน'!C7</f>
        <v>เด็กหญิง จิตรานุช  ศรีวิชัยจันทร์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12421</v>
      </c>
      <c r="D10" s="1324" t="str">
        <f>'ชื่อ-คะแนน'!C8</f>
        <v>เด็กชาย จตุพล  ทิพมา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12422</v>
      </c>
      <c r="D11" s="1324" t="str">
        <f>'ชื่อ-คะแนน'!C9</f>
        <v>เด็กชาย ชนาธิป  แดงไฟ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12423</v>
      </c>
      <c r="D12" s="1324" t="str">
        <f>'ชื่อ-คะแนน'!C10</f>
        <v>เด็กชาย ฐปกร  ครุฑหุ่น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12425</v>
      </c>
      <c r="D13" s="1325" t="str">
        <f>'ชื่อ-คะแนน'!C11</f>
        <v>เด็กหญิง ณัชชา  ก้ะสุ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12427</v>
      </c>
      <c r="D14" s="1324" t="str">
        <f>'ชื่อ-คะแนน'!C12</f>
        <v>เด็กชาย ณัฐกัน  กลิ่นเดช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12428</v>
      </c>
      <c r="D15" s="1324" t="str">
        <f>'ชื่อ-คะแนน'!C13</f>
        <v>นาย ธนภัทร์  วิใจลอม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12430</v>
      </c>
      <c r="D16" s="1324" t="str">
        <f>'ชื่อ-คะแนน'!C14</f>
        <v>เด็กชาย ธาดาพงศ์  ดวงคำวัน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12431</v>
      </c>
      <c r="D17" s="1324" t="str">
        <f>'ชื่อ-คะแนน'!C15</f>
        <v>เด็กหญิง ปาณิสรา  เสนทาวงศ์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12433</v>
      </c>
      <c r="D18" s="1325" t="str">
        <f>'ชื่อ-คะแนน'!C16</f>
        <v>เด็กหญิง เปรมปรีดา  หมื่นยอง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12434</v>
      </c>
      <c r="D19" s="1324" t="str">
        <f>'ชื่อ-คะแนน'!C17</f>
        <v>นาย พีรกานต์  มาหล้า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12435</v>
      </c>
      <c r="D20" s="1324" t="str">
        <f>'ชื่อ-คะแนน'!C18</f>
        <v>เด็กหญิง ภาสินี  สุรินทร์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12436</v>
      </c>
      <c r="D21" s="1324" t="str">
        <f>'ชื่อ-คะแนน'!C19</f>
        <v>นางสาว โยษิตา  ตาผง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12437</v>
      </c>
      <c r="D22" s="1324" t="str">
        <f>'ชื่อ-คะแนน'!C20</f>
        <v>เด็กหญิง รุจิรัตน์  แก้วมะโน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12438</v>
      </c>
      <c r="D23" s="1325" t="str">
        <f>'ชื่อ-คะแนน'!C21</f>
        <v>เด็กหญิง ลิปิการ์  คุณตั้งธนวิโรจน์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12439</v>
      </c>
      <c r="D24" s="1324" t="str">
        <f>'ชื่อ-คะแนน'!C22</f>
        <v>เด็กชาย วงศธร  ปูยอดเครือ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12440</v>
      </c>
      <c r="D25" s="1324" t="str">
        <f>'ชื่อ-คะแนน'!C23</f>
        <v>เด็กชาย วทัญญู  วิมานทอง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12441</v>
      </c>
      <c r="D26" s="1324" t="str">
        <f>'ชื่อ-คะแนน'!C24</f>
        <v>เด็กหญิง ศิรินภา  สอนตา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12444</v>
      </c>
      <c r="D27" s="1324" t="str">
        <f>'ชื่อ-คะแนน'!C25</f>
        <v>เด็กชาย สรวิชญ์  หมั่นอุตส่าห์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12445</v>
      </c>
      <c r="D28" s="1325" t="str">
        <f>'ชื่อ-คะแนน'!C26</f>
        <v>เด็กหญิง สิรินทร์ธร  ปิติทะโน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12446</v>
      </c>
      <c r="D29" s="1324" t="str">
        <f>'ชื่อ-คะแนน'!C27</f>
        <v>เด็กหญิง สิริรัตน์  เทศวงษ์ศรี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12448</v>
      </c>
      <c r="D30" s="1324" t="str">
        <f>'ชื่อ-คะแนน'!C28</f>
        <v>เด็กชาย อนุวัฒน์  สุยะเรือน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12449</v>
      </c>
      <c r="D31" s="1324" t="str">
        <f>'ชื่อ-คะแนน'!C29</f>
        <v>นาย อรรถพล  นันตา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12475</v>
      </c>
      <c r="D32" s="1324" t="str">
        <f>'ชื่อ-คะแนน'!C30</f>
        <v>นาย วีรภัทร  ปาติ๊บ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12746</v>
      </c>
      <c r="D33" s="1325" t="str">
        <f>'ชื่อ-คะแนน'!C31</f>
        <v>นาย ยศภัทร  คำหนัก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 t="str">
        <f>'ชื่อ-คะแนน'!A32</f>
        <v/>
      </c>
      <c r="C34" s="1186">
        <f>'ชื่อ-คะแนน'!B32</f>
        <v>0</v>
      </c>
      <c r="D34" s="1324">
        <f>'ชื่อ-คะแนน'!C32</f>
        <v>0</v>
      </c>
      <c r="E34" s="1169" t="str">
        <f>'ชื่อ-คะแนน'!D32</f>
        <v/>
      </c>
      <c r="F34" s="1170">
        <f>'ชื่อ-คะแนน'!X32</f>
        <v>0</v>
      </c>
      <c r="G34" s="1171" t="e">
        <f>'ชื่อ-คะแนน'!AR32</f>
        <v>#VALUE!</v>
      </c>
      <c r="H34" s="1171" t="str">
        <f>'ชื่อ-คะแนน'!AT32</f>
        <v/>
      </c>
      <c r="I34" s="1151" t="str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/>
      </c>
      <c r="J34" s="1152" t="str">
        <f>'ชื่อ-คะแนน'!BB32</f>
        <v/>
      </c>
      <c r="K34" s="1152" t="str">
        <f>'ชื่อ-คะแนน'!BC32</f>
        <v/>
      </c>
      <c r="L34" s="1152" t="str">
        <f>'ชื่อ-คะแนน'!BD32</f>
        <v/>
      </c>
      <c r="M34" s="1152" t="str">
        <f>'ชื่อ-คะแนน'!BE32</f>
        <v/>
      </c>
      <c r="N34" s="1152" t="str">
        <f>'ชื่อ-คะแนน'!BF32</f>
        <v/>
      </c>
      <c r="O34" s="1190" t="str">
        <f>'ชื่อ-คะแนน'!BG32</f>
        <v/>
      </c>
      <c r="P34" s="1153" t="str">
        <f>'ชื่อ-คะแนน'!BH32</f>
        <v/>
      </c>
      <c r="Q34" s="1153" t="str">
        <f>'ชื่อ-คะแนน'!BI32</f>
        <v/>
      </c>
      <c r="R34" s="1153" t="str">
        <f>'ชื่อ-คะแนน'!BJ32</f>
        <v/>
      </c>
      <c r="S34" s="1153" t="str">
        <f>'ชื่อ-คะแนน'!BK32</f>
        <v/>
      </c>
      <c r="T34" s="1153" t="str">
        <f>'ชื่อ-คะแนน'!BL32</f>
        <v/>
      </c>
      <c r="U34" s="1153" t="str">
        <f>'ชื่อ-คะแนน'!BM32</f>
        <v/>
      </c>
      <c r="V34" s="1153" t="str">
        <f>'ชื่อ-คะแนน'!BN32</f>
        <v/>
      </c>
      <c r="W34" s="1153" t="str">
        <f>'ชื่อ-คะแนน'!BO32</f>
        <v/>
      </c>
      <c r="X34" s="1438" t="str">
        <f>'ชื่อ-คะแนน'!BP32</f>
        <v/>
      </c>
      <c r="Y34" s="1438" t="str">
        <f>'ชื่อ-คะแนน'!BQ32</f>
        <v/>
      </c>
      <c r="Z34" s="1194" t="str">
        <f>'ชื่อ-คะแนน'!BR32</f>
        <v/>
      </c>
      <c r="AA34" s="1154" t="str">
        <f>'ชื่อ-คะแนน'!AW32</f>
        <v/>
      </c>
      <c r="AB34" s="1172" t="str">
        <f>'ชื่อ-คะแนน'!AY32</f>
        <v/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3/1</v>
      </c>
      <c r="B6" s="600">
        <f>IF('ชื่อ-คะแนน'!C6="","",SUM(F6:O6))</f>
        <v>26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26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26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3/1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26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26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26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26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26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3/1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12265</v>
      </c>
      <c r="D8" s="1322" t="str">
        <f>'ชื่อ-คะแนน'!C6</f>
        <v>นางสาว จันทร์จิรา  สืบซาว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12420</v>
      </c>
      <c r="D9" s="1315" t="str">
        <f>'ชื่อ-คะแนน'!C7</f>
        <v>เด็กหญิง จิตรานุช  ศรีวิชัยจันทร์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12421</v>
      </c>
      <c r="D10" s="1315" t="str">
        <f>'ชื่อ-คะแนน'!C8</f>
        <v>เด็กชาย จตุพล  ทิพมา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12422</v>
      </c>
      <c r="D11" s="1315" t="str">
        <f>'ชื่อ-คะแนน'!C9</f>
        <v>เด็กชาย ชนาธิป  แดงไฟ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12423</v>
      </c>
      <c r="D12" s="1315" t="str">
        <f>'ชื่อ-คะแนน'!C10</f>
        <v>เด็กชาย ฐปกร  ครุฑหุ่น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12425</v>
      </c>
      <c r="D13" s="1314" t="str">
        <f>'ชื่อ-คะแนน'!C11</f>
        <v>เด็กหญิง ณัชชา  ก้ะสุ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12427</v>
      </c>
      <c r="D14" s="1315" t="str">
        <f>'ชื่อ-คะแนน'!C12</f>
        <v>เด็กชาย ณัฐกัน  กลิ่นเดช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12428</v>
      </c>
      <c r="D15" s="1315" t="str">
        <f>'ชื่อ-คะแนน'!C13</f>
        <v>นาย ธนภัทร์  วิใจลอม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12430</v>
      </c>
      <c r="D16" s="1315" t="str">
        <f>'ชื่อ-คะแนน'!C14</f>
        <v>เด็กชาย ธาดาพงศ์  ดวงคำวัน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12431</v>
      </c>
      <c r="D17" s="1315" t="str">
        <f>'ชื่อ-คะแนน'!C15</f>
        <v>เด็กหญิง ปาณิสรา  เสนทาวงศ์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12433</v>
      </c>
      <c r="D18" s="1314" t="str">
        <f>'ชื่อ-คะแนน'!C16</f>
        <v>เด็กหญิง เปรมปรีดา  หมื่นยอง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12434</v>
      </c>
      <c r="D19" s="1315" t="str">
        <f>'ชื่อ-คะแนน'!C17</f>
        <v>นาย พีรกานต์  มาหล้า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12435</v>
      </c>
      <c r="D20" s="1315" t="str">
        <f>'ชื่อ-คะแนน'!C18</f>
        <v>เด็กหญิง ภาสินี  สุรินทร์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12436</v>
      </c>
      <c r="D21" s="1315" t="str">
        <f>'ชื่อ-คะแนน'!C19</f>
        <v>นางสาว โยษิตา  ตาผง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12437</v>
      </c>
      <c r="D22" s="1315" t="str">
        <f>'ชื่อ-คะแนน'!C20</f>
        <v>เด็กหญิง รุจิรัตน์  แก้วมะโน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12438</v>
      </c>
      <c r="D23" s="1314" t="str">
        <f>'ชื่อ-คะแนน'!C21</f>
        <v>เด็กหญิง ลิปิการ์  คุณตั้งธนวิโรจน์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12439</v>
      </c>
      <c r="D24" s="1315" t="str">
        <f>'ชื่อ-คะแนน'!C22</f>
        <v>เด็กชาย วงศธร  ปูยอดเครือ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12440</v>
      </c>
      <c r="D25" s="1315" t="str">
        <f>'ชื่อ-คะแนน'!C23</f>
        <v>เด็กชาย วทัญญู  วิมานทอง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12441</v>
      </c>
      <c r="D26" s="1315" t="str">
        <f>'ชื่อ-คะแนน'!C24</f>
        <v>เด็กหญิง ศิรินภา  สอนตา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12444</v>
      </c>
      <c r="D27" s="1315" t="str">
        <f>'ชื่อ-คะแนน'!C25</f>
        <v>เด็กชาย สรวิชญ์  หมั่นอุตส่าห์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12445</v>
      </c>
      <c r="D28" s="1314" t="str">
        <f>'ชื่อ-คะแนน'!C26</f>
        <v>เด็กหญิง สิรินทร์ธร  ปิติทะโน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12446</v>
      </c>
      <c r="D29" s="1315" t="str">
        <f>'ชื่อ-คะแนน'!C27</f>
        <v>เด็กหญิง สิริรัตน์  เทศวงษ์ศรี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12448</v>
      </c>
      <c r="D30" s="1315" t="str">
        <f>'ชื่อ-คะแนน'!C28</f>
        <v>เด็กชาย อนุวัฒน์  สุยะเรือน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12449</v>
      </c>
      <c r="D31" s="1315" t="str">
        <f>'ชื่อ-คะแนน'!C29</f>
        <v>นาย อรรถพล  นันตา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12475</v>
      </c>
      <c r="D32" s="1315" t="str">
        <f>'ชื่อ-คะแนน'!C30</f>
        <v>นาย วีรภัทร  ปาติ๊บ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12746</v>
      </c>
      <c r="D33" s="1314" t="str">
        <f>'ชื่อ-คะแนน'!C31</f>
        <v>นาย ยศภัทร  คำหนัก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 t="str">
        <f>'ชื่อ-คะแนน'!A32</f>
        <v/>
      </c>
      <c r="C34" s="544">
        <f>'ชื่อ-คะแนน'!B32</f>
        <v>0</v>
      </c>
      <c r="D34" s="1315">
        <f>'ชื่อ-คะแนน'!C32</f>
        <v>0</v>
      </c>
      <c r="E34" s="546" t="str">
        <f>'ชื่อ-คะแนน'!D32</f>
        <v/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 t="str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/>
      </c>
      <c r="J34" s="550" t="str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/>
      </c>
      <c r="K34" s="551" t="str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/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 t="str">
        <f>IF('ชื่อ-คะแนน'!C32="","",IF(E34="พัก","",IF(E34="ออก","",IF(E34="ย้าย","",IF(E34="","ผิด",(F34+I34+L34+O34))))))</f>
        <v/>
      </c>
      <c r="S34" s="554" t="str">
        <f>IF('ชื่อ-คะแนน'!C32="","",IF(E34="พัก","",IF(E34="ออก","",IF(E34="ย้าย","",IF(E34="","ผิด",(G34+J34+M34+P34))))))</f>
        <v/>
      </c>
      <c r="T34" s="555" t="str">
        <f>IF('ชื่อ-คะแนน'!C32="","",IF(E34="พัก","",IF(E34="ออก","",IF(E34="ย้าย","",IF(E34="","ผิด",(H34+K34+N34+Q34))))))</f>
        <v/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2023-07-03T02:44:10Z</dcterms:modified>
</cp:coreProperties>
</file>