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C8B5D169-103B-40D4-AD6B-B4B3BA579AC0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S22" i="10"/>
  <c r="DS21" i="10"/>
  <c r="DS20" i="10"/>
  <c r="DS19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DP22" i="10"/>
  <c r="W24" i="33" s="1"/>
  <c r="DO22" i="10"/>
  <c r="V24" i="33" s="1"/>
  <c r="DN22" i="10"/>
  <c r="U24" i="33" s="1"/>
  <c r="DM22" i="10"/>
  <c r="T24" i="33" s="1"/>
  <c r="DL22" i="10"/>
  <c r="S24" i="33" s="1"/>
  <c r="DK22" i="10"/>
  <c r="R24" i="33" s="1"/>
  <c r="DJ22" i="10"/>
  <c r="Q24" i="33" s="1"/>
  <c r="DI22" i="10"/>
  <c r="P24" i="33" s="1"/>
  <c r="DH22" i="10"/>
  <c r="DG22" i="10"/>
  <c r="DF22" i="10"/>
  <c r="DE22" i="10"/>
  <c r="DD22" i="10"/>
  <c r="DC22" i="10"/>
  <c r="DP21" i="10"/>
  <c r="W23" i="33" s="1"/>
  <c r="DO21" i="10"/>
  <c r="V23" i="33" s="1"/>
  <c r="DN21" i="10"/>
  <c r="U23" i="33" s="1"/>
  <c r="DM21" i="10"/>
  <c r="T23" i="33" s="1"/>
  <c r="DL21" i="10"/>
  <c r="S23" i="33" s="1"/>
  <c r="DK21" i="10"/>
  <c r="R23" i="33" s="1"/>
  <c r="DJ21" i="10"/>
  <c r="Q23" i="33" s="1"/>
  <c r="DI21" i="10"/>
  <c r="P23" i="33" s="1"/>
  <c r="DH21" i="10"/>
  <c r="DG21" i="10"/>
  <c r="DF21" i="10"/>
  <c r="DE21" i="10"/>
  <c r="DD21" i="10"/>
  <c r="DC21" i="10"/>
  <c r="DP20" i="10"/>
  <c r="W22" i="33" s="1"/>
  <c r="DO20" i="10"/>
  <c r="V22" i="33" s="1"/>
  <c r="DN20" i="10"/>
  <c r="U22" i="33" s="1"/>
  <c r="DM20" i="10"/>
  <c r="T22" i="33" s="1"/>
  <c r="DL20" i="10"/>
  <c r="S22" i="33" s="1"/>
  <c r="DK20" i="10"/>
  <c r="R22" i="33" s="1"/>
  <c r="DJ20" i="10"/>
  <c r="Q22" i="33" s="1"/>
  <c r="DI20" i="10"/>
  <c r="P22" i="33" s="1"/>
  <c r="DH20" i="10"/>
  <c r="DG20" i="10"/>
  <c r="DF20" i="10"/>
  <c r="DE20" i="10"/>
  <c r="DD20" i="10"/>
  <c r="DC20" i="10"/>
  <c r="DP19" i="10"/>
  <c r="W21" i="33" s="1"/>
  <c r="DO19" i="10"/>
  <c r="V21" i="33" s="1"/>
  <c r="DN19" i="10"/>
  <c r="U21" i="33" s="1"/>
  <c r="DM19" i="10"/>
  <c r="T21" i="33" s="1"/>
  <c r="DL19" i="10"/>
  <c r="S21" i="33" s="1"/>
  <c r="DK19" i="10"/>
  <c r="R21" i="33" s="1"/>
  <c r="DJ19" i="10"/>
  <c r="Q21" i="33" s="1"/>
  <c r="DI19" i="10"/>
  <c r="P21" i="33" s="1"/>
  <c r="DH19" i="10"/>
  <c r="DG19" i="10"/>
  <c r="DF19" i="10"/>
  <c r="DE19" i="10"/>
  <c r="DD19" i="10"/>
  <c r="DC19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N24" i="33"/>
  <c r="M24" i="33"/>
  <c r="L24" i="33"/>
  <c r="K24" i="33"/>
  <c r="J24" i="33"/>
  <c r="N23" i="33"/>
  <c r="M23" i="33"/>
  <c r="L23" i="33"/>
  <c r="K23" i="33"/>
  <c r="J23" i="33"/>
  <c r="N22" i="33"/>
  <c r="M22" i="33"/>
  <c r="L22" i="33"/>
  <c r="K22" i="33"/>
  <c r="J22" i="33"/>
  <c r="N21" i="33"/>
  <c r="M21" i="33"/>
  <c r="L21" i="33"/>
  <c r="K21" i="33"/>
  <c r="J21" i="33"/>
  <c r="DC1" i="10"/>
  <c r="DH72" i="10"/>
  <c r="Z21" i="33" l="1"/>
  <c r="V20" i="32"/>
  <c r="V20" i="12"/>
  <c r="U20" i="34"/>
  <c r="U26" i="34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T21" i="34"/>
  <c r="O22" i="33"/>
  <c r="U21" i="12"/>
  <c r="U21" i="32"/>
  <c r="O24" i="33"/>
  <c r="T23" i="34"/>
  <c r="U23" i="32"/>
  <c r="U23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U21" i="34"/>
  <c r="V21" i="12"/>
  <c r="Z22" i="33"/>
  <c r="V21" i="32"/>
  <c r="Z24" i="33"/>
  <c r="V23" i="32"/>
  <c r="U23" i="34"/>
  <c r="V23" i="12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U22" i="34"/>
  <c r="V22" i="12"/>
  <c r="V22" i="32"/>
  <c r="Z23" i="33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O21" i="33"/>
  <c r="U20" i="12"/>
  <c r="T20" i="34"/>
  <c r="U20" i="32"/>
  <c r="T22" i="34"/>
  <c r="U22" i="32"/>
  <c r="O23" i="33"/>
  <c r="U22" i="12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R21" i="31"/>
  <c r="S21" i="31"/>
  <c r="T21" i="31"/>
  <c r="U21" i="31"/>
  <c r="V21" i="31"/>
  <c r="W21" i="31"/>
  <c r="X21" i="31"/>
  <c r="Y21" i="31"/>
  <c r="Z21" i="31"/>
  <c r="AD21" i="31"/>
  <c r="AE21" i="31"/>
  <c r="AF21" i="31"/>
  <c r="R22" i="31"/>
  <c r="S22" i="31"/>
  <c r="T22" i="31"/>
  <c r="U22" i="31"/>
  <c r="V22" i="31"/>
  <c r="W22" i="31"/>
  <c r="X22" i="31"/>
  <c r="Y22" i="31"/>
  <c r="Z22" i="31"/>
  <c r="AD22" i="31"/>
  <c r="AE22" i="31"/>
  <c r="AF22" i="31"/>
  <c r="R23" i="31"/>
  <c r="S23" i="31"/>
  <c r="T23" i="31"/>
  <c r="U23" i="31"/>
  <c r="V23" i="31"/>
  <c r="W23" i="31"/>
  <c r="X23" i="31"/>
  <c r="Y23" i="31"/>
  <c r="Z23" i="31"/>
  <c r="AD23" i="31"/>
  <c r="AE23" i="31"/>
  <c r="AF23" i="31"/>
  <c r="R24" i="31"/>
  <c r="S24" i="31"/>
  <c r="T24" i="31"/>
  <c r="U24" i="31"/>
  <c r="V24" i="31"/>
  <c r="W24" i="31"/>
  <c r="X24" i="31"/>
  <c r="Y24" i="31"/>
  <c r="Z24" i="31"/>
  <c r="AD24" i="31"/>
  <c r="AE24" i="31"/>
  <c r="AF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0" i="12"/>
  <c r="Q21" i="12"/>
  <c r="Q22" i="12"/>
  <c r="Q23" i="12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CJ12" i="28"/>
  <c r="CI12" i="28"/>
  <c r="CH12" i="28"/>
  <c r="CC12" i="28"/>
  <c r="CA12" i="28"/>
  <c r="BZ12" i="28"/>
  <c r="BX12" i="28"/>
  <c r="BT12" i="28"/>
  <c r="BQ12" i="28"/>
  <c r="BP12" i="28"/>
  <c r="BO12" i="28"/>
  <c r="BJ12" i="28"/>
  <c r="BH12" i="28"/>
  <c r="BF12" i="28"/>
  <c r="BE12" i="28"/>
  <c r="AZ12" i="28"/>
  <c r="AX12" i="28"/>
  <c r="AW12" i="28"/>
  <c r="AV12" i="28"/>
  <c r="AQ12" i="28"/>
  <c r="AN12" i="28"/>
  <c r="AM12" i="28"/>
  <c r="AL12" i="28"/>
  <c r="AG12" i="28"/>
  <c r="AE12" i="28"/>
  <c r="AD12" i="28"/>
  <c r="AB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H17" i="28" s="1"/>
  <c r="DA17" i="28"/>
  <c r="CH17" i="28"/>
  <c r="BO17" i="28"/>
  <c r="AV17" i="28"/>
  <c r="AB17" i="28"/>
  <c r="H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EB19" i="28"/>
  <c r="DW19" i="28"/>
  <c r="DR19" i="28"/>
  <c r="DH19" i="28"/>
  <c r="DD19" i="28"/>
  <c r="CY19" i="28"/>
  <c r="CT19" i="28"/>
  <c r="CO19" i="28"/>
  <c r="CJ19" i="28"/>
  <c r="CF19" i="28"/>
  <c r="CA19" i="28"/>
  <c r="BV19" i="28"/>
  <c r="BQ19" i="28"/>
  <c r="BL19" i="28"/>
  <c r="BH19" i="28"/>
  <c r="BC19" i="28"/>
  <c r="AX19" i="28"/>
  <c r="AS19" i="28"/>
  <c r="AN19" i="28"/>
  <c r="AL19" i="28"/>
  <c r="AJ19" i="28"/>
  <c r="AG19" i="28"/>
  <c r="AE19" i="28"/>
  <c r="AB19" i="28"/>
  <c r="Z19" i="28"/>
  <c r="X19" i="28"/>
  <c r="U19" i="28"/>
  <c r="S19" i="28"/>
  <c r="P19" i="28"/>
  <c r="N19" i="28"/>
  <c r="L19" i="28"/>
  <c r="G19" i="28"/>
  <c r="D19" i="10"/>
  <c r="D20" i="30" s="1"/>
  <c r="E20" i="30" s="1"/>
  <c r="DW20" i="28"/>
  <c r="DM20" i="28"/>
  <c r="DD20" i="28"/>
  <c r="CT20" i="28"/>
  <c r="CJ20" i="28"/>
  <c r="CA20" i="28"/>
  <c r="BQ20" i="28"/>
  <c r="BH20" i="28"/>
  <c r="AX20" i="28"/>
  <c r="AN20" i="28"/>
  <c r="AE20" i="28"/>
  <c r="U20" i="28"/>
  <c r="L20" i="28"/>
  <c r="D20" i="10"/>
  <c r="EE21" i="28"/>
  <c r="ED21" i="28"/>
  <c r="EC21" i="28"/>
  <c r="EB21" i="28"/>
  <c r="DZ21" i="28"/>
  <c r="DY21" i="28"/>
  <c r="DX21" i="28"/>
  <c r="DW21" i="28"/>
  <c r="DV21" i="28"/>
  <c r="DT21" i="28"/>
  <c r="DS21" i="28"/>
  <c r="DR21" i="28"/>
  <c r="DQ21" i="28"/>
  <c r="DP21" i="28"/>
  <c r="DN21" i="28"/>
  <c r="DM21" i="28"/>
  <c r="DL21" i="28"/>
  <c r="DK21" i="28"/>
  <c r="DJ21" i="28"/>
  <c r="DH21" i="28"/>
  <c r="DG21" i="28"/>
  <c r="DF21" i="28"/>
  <c r="DE21" i="28"/>
  <c r="DD21" i="28"/>
  <c r="DB21" i="28"/>
  <c r="DA21" i="28"/>
  <c r="CZ21" i="28"/>
  <c r="CY21" i="28"/>
  <c r="CX21" i="28"/>
  <c r="CV21" i="28"/>
  <c r="CU21" i="28"/>
  <c r="CT21" i="28"/>
  <c r="CS21" i="28"/>
  <c r="CR21" i="28"/>
  <c r="CP21" i="28"/>
  <c r="CO21" i="28"/>
  <c r="CN21" i="28"/>
  <c r="CM21" i="28"/>
  <c r="CL21" i="28"/>
  <c r="CJ21" i="28"/>
  <c r="CI21" i="28"/>
  <c r="CH21" i="28"/>
  <c r="CG21" i="28"/>
  <c r="CF21" i="28"/>
  <c r="CD21" i="28"/>
  <c r="CC21" i="28"/>
  <c r="CB21" i="28"/>
  <c r="CA21" i="28"/>
  <c r="BZ21" i="28"/>
  <c r="BX21" i="28"/>
  <c r="BW21" i="28"/>
  <c r="BV21" i="28"/>
  <c r="BU21" i="28"/>
  <c r="BT21" i="28"/>
  <c r="BR21" i="28"/>
  <c r="BQ21" i="28"/>
  <c r="BP21" i="28"/>
  <c r="BO21" i="28"/>
  <c r="BN21" i="28"/>
  <c r="BL21" i="28"/>
  <c r="BK21" i="28"/>
  <c r="BJ21" i="28"/>
  <c r="BI21" i="28"/>
  <c r="BH21" i="28"/>
  <c r="BF21" i="28"/>
  <c r="BE21" i="28"/>
  <c r="BD21" i="28"/>
  <c r="BC21" i="28"/>
  <c r="BB21" i="28"/>
  <c r="AZ21" i="28"/>
  <c r="AY21" i="28"/>
  <c r="AX21" i="28"/>
  <c r="AW21" i="28"/>
  <c r="AV21" i="28"/>
  <c r="AT21" i="28"/>
  <c r="AS21" i="28"/>
  <c r="AR21" i="28"/>
  <c r="AQ21" i="28"/>
  <c r="AP21" i="28"/>
  <c r="AN21" i="28"/>
  <c r="AM21" i="28"/>
  <c r="AL21" i="28"/>
  <c r="AK21" i="28"/>
  <c r="AJ21" i="28"/>
  <c r="AH21" i="28"/>
  <c r="AG21" i="28"/>
  <c r="AF21" i="28"/>
  <c r="AE21" i="28"/>
  <c r="AD21" i="28"/>
  <c r="AB21" i="28"/>
  <c r="AA21" i="28"/>
  <c r="Z21" i="28"/>
  <c r="Y21" i="28"/>
  <c r="X21" i="28"/>
  <c r="V21" i="28"/>
  <c r="U21" i="28"/>
  <c r="T21" i="28"/>
  <c r="S21" i="28"/>
  <c r="R21" i="28"/>
  <c r="P21" i="28"/>
  <c r="O21" i="28"/>
  <c r="N21" i="28"/>
  <c r="M21" i="28"/>
  <c r="L21" i="28"/>
  <c r="J21" i="28"/>
  <c r="H21" i="28"/>
  <c r="G21" i="28"/>
  <c r="F21" i="28"/>
  <c r="D21" i="10"/>
  <c r="D22" i="25" s="1"/>
  <c r="E22" i="25" s="1"/>
  <c r="EE22" i="28"/>
  <c r="ED22" i="28"/>
  <c r="EC22" i="28"/>
  <c r="EB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D21" i="21" s="1"/>
  <c r="DM23" i="28"/>
  <c r="CT23" i="28"/>
  <c r="CA23" i="28"/>
  <c r="BH23" i="28"/>
  <c r="AN23" i="28"/>
  <c r="AE23" i="28"/>
  <c r="U23" i="28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B16" i="25"/>
  <c r="DZ16" i="25"/>
  <c r="DR16" i="25"/>
  <c r="DQ16" i="25"/>
  <c r="DH16" i="25"/>
  <c r="DG16" i="25"/>
  <c r="CY16" i="25"/>
  <c r="CX16" i="25"/>
  <c r="CO16" i="25"/>
  <c r="CN16" i="25"/>
  <c r="CF16" i="25"/>
  <c r="CD16" i="25"/>
  <c r="BV16" i="25"/>
  <c r="BU16" i="25"/>
  <c r="BL16" i="25"/>
  <c r="BK16" i="25"/>
  <c r="BC16" i="25"/>
  <c r="BB16" i="25"/>
  <c r="AS16" i="25"/>
  <c r="AR16" i="25"/>
  <c r="AJ16" i="25"/>
  <c r="AH16" i="25"/>
  <c r="Z16" i="25"/>
  <c r="Y16" i="25"/>
  <c r="P16" i="25"/>
  <c r="O16" i="25"/>
  <c r="F16" i="25"/>
  <c r="EF17" i="25"/>
  <c r="DW17" i="25"/>
  <c r="DM17" i="25"/>
  <c r="DD17" i="25"/>
  <c r="CT17" i="25"/>
  <c r="CJ17" i="25"/>
  <c r="CA17" i="25"/>
  <c r="BQ17" i="25"/>
  <c r="BH17" i="25"/>
  <c r="AX17" i="25"/>
  <c r="AN17" i="25"/>
  <c r="AE17" i="25"/>
  <c r="U17" i="25"/>
  <c r="L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F20" i="25"/>
  <c r="EE20" i="25"/>
  <c r="ED20" i="25"/>
  <c r="EC20" i="25"/>
  <c r="EB20" i="25"/>
  <c r="DZ20" i="25"/>
  <c r="DY20" i="25"/>
  <c r="DX20" i="25"/>
  <c r="DW20" i="25"/>
  <c r="DV20" i="25"/>
  <c r="DT20" i="25"/>
  <c r="DS20" i="25"/>
  <c r="DR20" i="25"/>
  <c r="DQ20" i="25"/>
  <c r="DP20" i="25"/>
  <c r="DN20" i="25"/>
  <c r="DM20" i="25"/>
  <c r="DL20" i="25"/>
  <c r="DK20" i="25"/>
  <c r="DJ20" i="25"/>
  <c r="DH20" i="25"/>
  <c r="DG20" i="25"/>
  <c r="DF20" i="25"/>
  <c r="DE20" i="25"/>
  <c r="DD20" i="25"/>
  <c r="DB20" i="25"/>
  <c r="DA20" i="25"/>
  <c r="CZ20" i="25"/>
  <c r="CY20" i="25"/>
  <c r="CX20" i="25"/>
  <c r="CV20" i="25"/>
  <c r="CU20" i="25"/>
  <c r="CT20" i="25"/>
  <c r="CS20" i="25"/>
  <c r="CR20" i="25"/>
  <c r="CP20" i="25"/>
  <c r="CO20" i="25"/>
  <c r="CN20" i="25"/>
  <c r="CM20" i="25"/>
  <c r="CL20" i="25"/>
  <c r="CJ20" i="25"/>
  <c r="CI20" i="25"/>
  <c r="CH20" i="25"/>
  <c r="CG20" i="25"/>
  <c r="CF20" i="25"/>
  <c r="CD20" i="25"/>
  <c r="CC20" i="25"/>
  <c r="CB20" i="25"/>
  <c r="CA20" i="25"/>
  <c r="BZ20" i="25"/>
  <c r="BX20" i="25"/>
  <c r="BW20" i="25"/>
  <c r="BV20" i="25"/>
  <c r="BU20" i="25"/>
  <c r="BT20" i="25"/>
  <c r="BR20" i="25"/>
  <c r="BQ20" i="25"/>
  <c r="BP20" i="25"/>
  <c r="BO20" i="25"/>
  <c r="BN20" i="25"/>
  <c r="BL20" i="25"/>
  <c r="BK20" i="25"/>
  <c r="BJ20" i="25"/>
  <c r="BI20" i="25"/>
  <c r="BH20" i="25"/>
  <c r="BF20" i="25"/>
  <c r="BE20" i="25"/>
  <c r="BD20" i="25"/>
  <c r="BC20" i="25"/>
  <c r="BB20" i="25"/>
  <c r="AZ20" i="25"/>
  <c r="AY20" i="25"/>
  <c r="AX20" i="25"/>
  <c r="AW20" i="25"/>
  <c r="AV20" i="25"/>
  <c r="AT20" i="25"/>
  <c r="AS20" i="25"/>
  <c r="AR20" i="25"/>
  <c r="AQ20" i="25"/>
  <c r="AP20" i="25"/>
  <c r="AN20" i="25"/>
  <c r="AM20" i="25"/>
  <c r="AL20" i="25"/>
  <c r="AK20" i="25"/>
  <c r="AJ20" i="25"/>
  <c r="AH20" i="25"/>
  <c r="AG20" i="25"/>
  <c r="AF20" i="25"/>
  <c r="AE20" i="25"/>
  <c r="AD20" i="25"/>
  <c r="AB20" i="25"/>
  <c r="AA20" i="25"/>
  <c r="Z20" i="25"/>
  <c r="Y20" i="25"/>
  <c r="X20" i="25"/>
  <c r="V20" i="25"/>
  <c r="U20" i="25"/>
  <c r="T20" i="25"/>
  <c r="S20" i="25"/>
  <c r="R20" i="25"/>
  <c r="P20" i="25"/>
  <c r="O20" i="25"/>
  <c r="N20" i="25"/>
  <c r="M20" i="25"/>
  <c r="L20" i="25"/>
  <c r="J20" i="25"/>
  <c r="H20" i="25"/>
  <c r="G20" i="25"/>
  <c r="F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F23" i="25"/>
  <c r="EE23" i="25"/>
  <c r="ED23" i="25"/>
  <c r="EC23" i="25"/>
  <c r="EB23" i="25"/>
  <c r="DZ23" i="25"/>
  <c r="DY23" i="25"/>
  <c r="DX23" i="25"/>
  <c r="DW23" i="25"/>
  <c r="DV23" i="25"/>
  <c r="DT23" i="25"/>
  <c r="DS23" i="25"/>
  <c r="DR23" i="25"/>
  <c r="DQ23" i="25"/>
  <c r="DP23" i="25"/>
  <c r="DN23" i="25"/>
  <c r="DM23" i="25"/>
  <c r="DL23" i="25"/>
  <c r="DK23" i="25"/>
  <c r="DJ23" i="25"/>
  <c r="DH23" i="25"/>
  <c r="DG23" i="25"/>
  <c r="DF23" i="25"/>
  <c r="DE23" i="25"/>
  <c r="DD23" i="25"/>
  <c r="DB23" i="25"/>
  <c r="DA23" i="25"/>
  <c r="CZ23" i="25"/>
  <c r="CY23" i="25"/>
  <c r="CX23" i="25"/>
  <c r="CV23" i="25"/>
  <c r="CU23" i="25"/>
  <c r="CT23" i="25"/>
  <c r="CS23" i="25"/>
  <c r="CR23" i="25"/>
  <c r="CP23" i="25"/>
  <c r="CO23" i="25"/>
  <c r="CN23" i="25"/>
  <c r="CM23" i="25"/>
  <c r="CL23" i="25"/>
  <c r="CJ23" i="25"/>
  <c r="CI23" i="25"/>
  <c r="CH23" i="25"/>
  <c r="CG23" i="25"/>
  <c r="CF23" i="25"/>
  <c r="CD23" i="25"/>
  <c r="CC23" i="25"/>
  <c r="CB23" i="25"/>
  <c r="CA23" i="25"/>
  <c r="BZ23" i="25"/>
  <c r="BX23" i="25"/>
  <c r="BW23" i="25"/>
  <c r="BV23" i="25"/>
  <c r="BU23" i="25"/>
  <c r="BT23" i="25"/>
  <c r="BR23" i="25"/>
  <c r="BQ23" i="25"/>
  <c r="BP23" i="25"/>
  <c r="BO23" i="25"/>
  <c r="BN23" i="25"/>
  <c r="BL23" i="25"/>
  <c r="BK23" i="25"/>
  <c r="BJ23" i="25"/>
  <c r="BI23" i="25"/>
  <c r="BH23" i="25"/>
  <c r="BF23" i="25"/>
  <c r="BE23" i="25"/>
  <c r="BD23" i="25"/>
  <c r="BC23" i="25"/>
  <c r="BB23" i="25"/>
  <c r="AZ23" i="25"/>
  <c r="AY23" i="25"/>
  <c r="AX23" i="25"/>
  <c r="AW23" i="25"/>
  <c r="AV23" i="25"/>
  <c r="AT23" i="25"/>
  <c r="AS23" i="25"/>
  <c r="AR23" i="25"/>
  <c r="AQ23" i="25"/>
  <c r="AP23" i="25"/>
  <c r="AN23" i="25"/>
  <c r="AM23" i="25"/>
  <c r="AL23" i="25"/>
  <c r="AK23" i="25"/>
  <c r="AJ23" i="25"/>
  <c r="AH23" i="25"/>
  <c r="AG23" i="25"/>
  <c r="AF23" i="25"/>
  <c r="AE23" i="25"/>
  <c r="AD23" i="25"/>
  <c r="AB23" i="25"/>
  <c r="AA23" i="25"/>
  <c r="Z23" i="25"/>
  <c r="Y23" i="25"/>
  <c r="X23" i="25"/>
  <c r="V23" i="25"/>
  <c r="U23" i="25"/>
  <c r="T23" i="25"/>
  <c r="S23" i="25"/>
  <c r="R23" i="25"/>
  <c r="P23" i="25"/>
  <c r="O23" i="25"/>
  <c r="N23" i="25"/>
  <c r="M23" i="25"/>
  <c r="L23" i="25"/>
  <c r="J23" i="25"/>
  <c r="H23" i="25"/>
  <c r="G23" i="25"/>
  <c r="F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6" i="28"/>
  <c r="EF17" i="28"/>
  <c r="EF18" i="28"/>
  <c r="EF19" i="28"/>
  <c r="EF20" i="28"/>
  <c r="EF21" i="28"/>
  <c r="EF22" i="28"/>
  <c r="EF23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S22" i="10"/>
  <c r="CD22" i="10"/>
  <c r="L23" i="32" s="1"/>
  <c r="AV22" i="10"/>
  <c r="I23" i="12" s="1"/>
  <c r="AM22" i="10"/>
  <c r="H23" i="12" s="1"/>
  <c r="AA22" i="10"/>
  <c r="G23" i="12" s="1"/>
  <c r="R22" i="10"/>
  <c r="F23" i="12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BJ19" i="10"/>
  <c r="J20" i="32" s="1"/>
  <c r="BS19" i="10"/>
  <c r="CD19" i="10"/>
  <c r="L20" i="32" s="1"/>
  <c r="AV19" i="10"/>
  <c r="I20" i="12" s="1"/>
  <c r="AM19" i="10"/>
  <c r="AA19" i="10"/>
  <c r="G20" i="12" s="1"/>
  <c r="R19" i="10"/>
  <c r="F20" i="1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AV15" i="10"/>
  <c r="I16" i="12" s="1"/>
  <c r="AA15" i="10"/>
  <c r="G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19" i="10"/>
  <c r="CT20" i="10"/>
  <c r="Q21" i="34" s="1"/>
  <c r="CT21" i="10"/>
  <c r="Q22" i="34" s="1"/>
  <c r="CT22" i="10"/>
  <c r="Q23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AB18" i="10"/>
  <c r="F19" i="34" s="1"/>
  <c r="CQ18" i="10"/>
  <c r="F20" i="31"/>
  <c r="I20" i="31"/>
  <c r="L20" i="31"/>
  <c r="O20" i="31"/>
  <c r="E20" i="31"/>
  <c r="G20" i="31"/>
  <c r="J20" i="31"/>
  <c r="M20" i="31"/>
  <c r="P20" i="31"/>
  <c r="H20" i="31"/>
  <c r="K20" i="31"/>
  <c r="N20" i="31"/>
  <c r="Q20" i="31"/>
  <c r="AB19" i="32"/>
  <c r="C20" i="32"/>
  <c r="CQ19" i="10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CQ20" i="10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CQ22" i="10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T22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BT48" i="10"/>
  <c r="L49" i="12" s="1"/>
  <c r="CO48" i="10"/>
  <c r="AW19" i="10"/>
  <c r="G20" i="34" s="1"/>
  <c r="AW35" i="10"/>
  <c r="G36" i="34" s="1"/>
  <c r="AW51" i="10"/>
  <c r="G52" i="34" s="1"/>
  <c r="AB22" i="10"/>
  <c r="F23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CN22" i="10"/>
  <c r="M23" i="12" s="1"/>
  <c r="AW20" i="10"/>
  <c r="G21" i="34" s="1"/>
  <c r="AB19" i="10"/>
  <c r="F20" i="34" s="1"/>
  <c r="M20" i="32"/>
  <c r="CN19" i="10"/>
  <c r="M20" i="12" s="1"/>
  <c r="BT22" i="10"/>
  <c r="L23" i="12" s="1"/>
  <c r="CO22" i="10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CN21" i="10"/>
  <c r="M22" i="12" s="1"/>
  <c r="M18" i="32"/>
  <c r="BT20" i="10"/>
  <c r="L21" i="12" s="1"/>
  <c r="CO20" i="10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AW22" i="10"/>
  <c r="G23" i="34" s="1"/>
  <c r="CN20" i="10"/>
  <c r="M21" i="12" s="1"/>
  <c r="BT19" i="10"/>
  <c r="L20" i="12" s="1"/>
  <c r="CO19" i="10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AW18" i="10" l="1"/>
  <c r="G19" i="34" s="1"/>
  <c r="M17" i="25"/>
  <c r="BI17" i="25"/>
  <c r="DE17" i="25"/>
  <c r="BS15" i="10"/>
  <c r="N17" i="25"/>
  <c r="X17" i="25"/>
  <c r="AG17" i="25"/>
  <c r="AQ17" i="25"/>
  <c r="AZ17" i="25"/>
  <c r="BJ17" i="25"/>
  <c r="BT17" i="25"/>
  <c r="CC17" i="25"/>
  <c r="CM17" i="25"/>
  <c r="CV17" i="25"/>
  <c r="DF17" i="25"/>
  <c r="DP17" i="25"/>
  <c r="DY17" i="25"/>
  <c r="G16" i="25"/>
  <c r="R16" i="25"/>
  <c r="AA16" i="25"/>
  <c r="AK16" i="25"/>
  <c r="AT16" i="25"/>
  <c r="BD16" i="25"/>
  <c r="BN16" i="25"/>
  <c r="BW16" i="25"/>
  <c r="CG16" i="25"/>
  <c r="CP16" i="25"/>
  <c r="CZ16" i="25"/>
  <c r="DJ16" i="25"/>
  <c r="DS16" i="25"/>
  <c r="EC16" i="25"/>
  <c r="D19" i="25"/>
  <c r="E19" i="25" s="1"/>
  <c r="N17" i="28"/>
  <c r="AG17" i="28"/>
  <c r="AZ17" i="28"/>
  <c r="BT17" i="28"/>
  <c r="CM17" i="28"/>
  <c r="DF17" i="28"/>
  <c r="AF12" i="28"/>
  <c r="AP12" i="28"/>
  <c r="AY12" i="28"/>
  <c r="BI12" i="28"/>
  <c r="BR12" i="28"/>
  <c r="CB12" i="28"/>
  <c r="CL12" i="28"/>
  <c r="BJ11" i="25"/>
  <c r="AF17" i="25"/>
  <c r="BR17" i="25"/>
  <c r="CL17" i="25"/>
  <c r="DN17" i="25"/>
  <c r="DX17" i="25"/>
  <c r="AE17" i="28"/>
  <c r="BQ17" i="28"/>
  <c r="DD17" i="28"/>
  <c r="D16" i="30"/>
  <c r="E16" i="30" s="1"/>
  <c r="AA16" i="10"/>
  <c r="G17" i="12" s="1"/>
  <c r="O17" i="25"/>
  <c r="Y17" i="25"/>
  <c r="AH17" i="25"/>
  <c r="AR17" i="25"/>
  <c r="BB17" i="25"/>
  <c r="BK17" i="25"/>
  <c r="BU17" i="25"/>
  <c r="CD17" i="25"/>
  <c r="CN17" i="25"/>
  <c r="CX17" i="25"/>
  <c r="DG17" i="25"/>
  <c r="DQ17" i="25"/>
  <c r="DZ17" i="25"/>
  <c r="H16" i="25"/>
  <c r="S16" i="25"/>
  <c r="AB16" i="25"/>
  <c r="AL16" i="25"/>
  <c r="AV16" i="25"/>
  <c r="BE16" i="25"/>
  <c r="BO16" i="25"/>
  <c r="BX16" i="25"/>
  <c r="CH16" i="25"/>
  <c r="CR16" i="25"/>
  <c r="DA16" i="25"/>
  <c r="DK16" i="25"/>
  <c r="DT16" i="25"/>
  <c r="ED16" i="25"/>
  <c r="P17" i="28"/>
  <c r="AJ17" i="28"/>
  <c r="BC17" i="28"/>
  <c r="BV17" i="28"/>
  <c r="CO17" i="28"/>
  <c r="CM12" i="28"/>
  <c r="D17" i="30"/>
  <c r="E17" i="30" s="1"/>
  <c r="AF20" i="31"/>
  <c r="AD20" i="31"/>
  <c r="AE20" i="31"/>
  <c r="S19" i="32" s="1"/>
  <c r="V17" i="25"/>
  <c r="E16" i="12"/>
  <c r="CO18" i="10"/>
  <c r="AV16" i="10"/>
  <c r="I17" i="12" s="1"/>
  <c r="BR17" i="10"/>
  <c r="L18" i="34"/>
  <c r="F17" i="25"/>
  <c r="P17" i="25"/>
  <c r="Z17" i="25"/>
  <c r="AJ17" i="25"/>
  <c r="AS17" i="25"/>
  <c r="BC17" i="25"/>
  <c r="BL17" i="25"/>
  <c r="BV17" i="25"/>
  <c r="CF17" i="25"/>
  <c r="CO17" i="25"/>
  <c r="CY17" i="25"/>
  <c r="DH17" i="25"/>
  <c r="DR17" i="25"/>
  <c r="EB17" i="25"/>
  <c r="J16" i="25"/>
  <c r="T16" i="25"/>
  <c r="AD16" i="25"/>
  <c r="AM16" i="25"/>
  <c r="AW16" i="25"/>
  <c r="BF16" i="25"/>
  <c r="BP16" i="25"/>
  <c r="BZ16" i="25"/>
  <c r="CI16" i="25"/>
  <c r="CS16" i="25"/>
  <c r="DB16" i="25"/>
  <c r="DL16" i="25"/>
  <c r="DV16" i="25"/>
  <c r="EE16" i="25"/>
  <c r="S17" i="28"/>
  <c r="AL17" i="28"/>
  <c r="BE17" i="28"/>
  <c r="BX17" i="28"/>
  <c r="CR17" i="28"/>
  <c r="DK17" i="28"/>
  <c r="AH12" i="28"/>
  <c r="AR12" i="28"/>
  <c r="BB12" i="28"/>
  <c r="BK12" i="28"/>
  <c r="BU12" i="28"/>
  <c r="CD12" i="28"/>
  <c r="CN12" i="28"/>
  <c r="AP17" i="25"/>
  <c r="CB17" i="25"/>
  <c r="L17" i="28"/>
  <c r="AX17" i="28"/>
  <c r="CJ17" i="28"/>
  <c r="E15" i="10"/>
  <c r="BS16" i="10"/>
  <c r="G17" i="25"/>
  <c r="R17" i="25"/>
  <c r="AA17" i="25"/>
  <c r="AK17" i="25"/>
  <c r="AT17" i="25"/>
  <c r="BD17" i="25"/>
  <c r="BN17" i="25"/>
  <c r="BW17" i="25"/>
  <c r="CG17" i="25"/>
  <c r="CP17" i="25"/>
  <c r="CZ17" i="25"/>
  <c r="DJ17" i="25"/>
  <c r="DS17" i="25"/>
  <c r="EC17" i="25"/>
  <c r="L16" i="25"/>
  <c r="U16" i="25"/>
  <c r="AE16" i="25"/>
  <c r="AN16" i="25"/>
  <c r="AX16" i="25"/>
  <c r="BH16" i="25"/>
  <c r="BQ16" i="25"/>
  <c r="CA16" i="25"/>
  <c r="CJ16" i="25"/>
  <c r="CT16" i="25"/>
  <c r="DD16" i="25"/>
  <c r="DM16" i="25"/>
  <c r="DW16" i="25"/>
  <c r="EF16" i="25"/>
  <c r="U17" i="28"/>
  <c r="AN17" i="28"/>
  <c r="BH17" i="28"/>
  <c r="CA17" i="28"/>
  <c r="CT17" i="28"/>
  <c r="DM17" i="28"/>
  <c r="AJ12" i="28"/>
  <c r="AS12" i="28"/>
  <c r="BC12" i="28"/>
  <c r="BL12" i="28"/>
  <c r="BV12" i="28"/>
  <c r="CF12" i="28"/>
  <c r="CO12" i="28"/>
  <c r="I18" i="12"/>
  <c r="K18" i="34"/>
  <c r="AY17" i="25"/>
  <c r="CU17" i="25"/>
  <c r="E16" i="32"/>
  <c r="CN18" i="10"/>
  <c r="M19" i="12" s="1"/>
  <c r="F18" i="12"/>
  <c r="J18" i="34"/>
  <c r="H17" i="25"/>
  <c r="S17" i="25"/>
  <c r="AB17" i="25"/>
  <c r="AL17" i="25"/>
  <c r="AV17" i="25"/>
  <c r="BE17" i="25"/>
  <c r="BO17" i="25"/>
  <c r="BX17" i="25"/>
  <c r="CH17" i="25"/>
  <c r="CR17" i="25"/>
  <c r="DA17" i="25"/>
  <c r="DK17" i="25"/>
  <c r="DT17" i="25"/>
  <c r="ED17" i="25"/>
  <c r="M16" i="25"/>
  <c r="V16" i="25"/>
  <c r="AF16" i="25"/>
  <c r="AP16" i="25"/>
  <c r="AY16" i="25"/>
  <c r="BI16" i="25"/>
  <c r="BR16" i="25"/>
  <c r="CB16" i="25"/>
  <c r="CL16" i="25"/>
  <c r="CU16" i="25"/>
  <c r="DE16" i="25"/>
  <c r="DN16" i="25"/>
  <c r="DX16" i="25"/>
  <c r="DM19" i="28"/>
  <c r="X17" i="28"/>
  <c r="AQ17" i="28"/>
  <c r="BJ17" i="28"/>
  <c r="CC17" i="28"/>
  <c r="CV17" i="28"/>
  <c r="DP17" i="28"/>
  <c r="AA12" i="28"/>
  <c r="AK12" i="28"/>
  <c r="AT12" i="28"/>
  <c r="BD12" i="28"/>
  <c r="BN12" i="28"/>
  <c r="BW12" i="28"/>
  <c r="CG12" i="28"/>
  <c r="DF12" i="28"/>
  <c r="J17" i="25"/>
  <c r="T17" i="25"/>
  <c r="AD17" i="25"/>
  <c r="AM17" i="25"/>
  <c r="AW17" i="25"/>
  <c r="BF17" i="25"/>
  <c r="BP17" i="25"/>
  <c r="BZ17" i="25"/>
  <c r="CI17" i="25"/>
  <c r="CS17" i="25"/>
  <c r="DB17" i="25"/>
  <c r="DL17" i="25"/>
  <c r="DV17" i="25"/>
  <c r="EE17" i="25"/>
  <c r="N16" i="25"/>
  <c r="X16" i="25"/>
  <c r="AG16" i="25"/>
  <c r="AQ16" i="25"/>
  <c r="AZ16" i="25"/>
  <c r="BJ16" i="25"/>
  <c r="BT16" i="25"/>
  <c r="CC16" i="25"/>
  <c r="CM16" i="25"/>
  <c r="CV16" i="25"/>
  <c r="DF16" i="25"/>
  <c r="DP16" i="25"/>
  <c r="DY16" i="25"/>
  <c r="F17" i="28"/>
  <c r="Z17" i="28"/>
  <c r="AS17" i="28"/>
  <c r="BL17" i="28"/>
  <c r="CF17" i="28"/>
  <c r="CY17" i="28"/>
  <c r="DR17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AD16" i="31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O20" i="32"/>
  <c r="Q20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I22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I21" i="34"/>
  <c r="E21" i="34"/>
  <c r="D19" i="28"/>
  <c r="E19" i="28" s="1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I23" i="34"/>
  <c r="E23" i="34"/>
  <c r="I20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I22" i="33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I24" i="33"/>
  <c r="I21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I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G23" i="32"/>
  <c r="G24" i="33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20" i="32"/>
  <c r="F21" i="33"/>
  <c r="F34" i="32"/>
  <c r="F35" i="33"/>
  <c r="F36" i="32"/>
  <c r="F37" i="33"/>
  <c r="F23" i="32"/>
  <c r="F24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5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20" i="32"/>
  <c r="G21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O20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18" i="24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23" i="12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P20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N20" i="32"/>
  <c r="N20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T23" i="32" s="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R23" i="32"/>
  <c r="AX19" i="10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I20" i="33" s="1"/>
  <c r="AX22" i="10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AX17" i="10"/>
  <c r="AX21" i="10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AF18" i="31" l="1"/>
  <c r="T17" i="32" s="1"/>
  <c r="AD18" i="31"/>
  <c r="R17" i="32" s="1"/>
  <c r="AE18" i="31"/>
  <c r="S17" i="12" s="1"/>
  <c r="I18" i="34"/>
  <c r="I19" i="33"/>
  <c r="AD19" i="31"/>
  <c r="AE19" i="31"/>
  <c r="AF19" i="31"/>
  <c r="I19" i="34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S17" i="3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R17" i="1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R16" i="32" l="1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17" i="10"/>
  <c r="CW17" i="10" s="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DP18" i="10" l="1"/>
  <c r="W20" i="33" s="1"/>
  <c r="DK18" i="10"/>
  <c r="R20" i="33" s="1"/>
  <c r="DN18" i="10"/>
  <c r="U20" i="33" s="1"/>
  <c r="DC18" i="10"/>
  <c r="DF18" i="10"/>
  <c r="M20" i="33" s="1"/>
  <c r="DG18" i="10"/>
  <c r="N20" i="33" s="1"/>
  <c r="DM18" i="10"/>
  <c r="T20" i="33" s="1"/>
  <c r="DJ18" i="10"/>
  <c r="Q20" i="33" s="1"/>
  <c r="DE18" i="10"/>
  <c r="L20" i="33" s="1"/>
  <c r="DL18" i="10"/>
  <c r="S20" i="33" s="1"/>
  <c r="DI18" i="10"/>
  <c r="DD18" i="10"/>
  <c r="K20" i="33" s="1"/>
  <c r="DO18" i="10"/>
  <c r="V20" i="33" s="1"/>
  <c r="DN17" i="10"/>
  <c r="U19" i="33" s="1"/>
  <c r="DL17" i="10"/>
  <c r="S19" i="33" s="1"/>
  <c r="DP17" i="10"/>
  <c r="W19" i="33" s="1"/>
  <c r="DI17" i="10"/>
  <c r="DD17" i="10"/>
  <c r="K19" i="33" s="1"/>
  <c r="DK17" i="10"/>
  <c r="R19" i="33" s="1"/>
  <c r="DE17" i="10"/>
  <c r="L19" i="33" s="1"/>
  <c r="DC17" i="10"/>
  <c r="DO17" i="10"/>
  <c r="V19" i="33" s="1"/>
  <c r="DJ17" i="10"/>
  <c r="Q19" i="33" s="1"/>
  <c r="DG17" i="10"/>
  <c r="N19" i="33" s="1"/>
  <c r="DM17" i="10"/>
  <c r="T19" i="33" s="1"/>
  <c r="DF17" i="10"/>
  <c r="M19" i="33" s="1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19" i="33" l="1"/>
  <c r="DH17" i="10"/>
  <c r="J20" i="33"/>
  <c r="DH18" i="10"/>
  <c r="P20" i="33"/>
  <c r="DS18" i="10"/>
  <c r="P19" i="33"/>
  <c r="DS17" i="10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U18" i="34" l="1"/>
  <c r="V18" i="12"/>
  <c r="V18" i="32"/>
  <c r="Z19" i="33"/>
  <c r="U19" i="34"/>
  <c r="V19" i="12"/>
  <c r="Z20" i="33"/>
  <c r="V19" i="32"/>
  <c r="U19" i="32"/>
  <c r="U19" i="12"/>
  <c r="O20" i="33"/>
  <c r="T19" i="34"/>
  <c r="T18" i="34"/>
  <c r="O19" i="33"/>
  <c r="U18" i="12"/>
  <c r="U18" i="32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G7" i="21" s="1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J14" i="34" l="1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I15" i="33" l="1"/>
  <c r="I14" i="34"/>
  <c r="J15" i="34"/>
  <c r="I12" i="34"/>
  <c r="I13" i="33"/>
  <c r="L10" i="34"/>
  <c r="CR10" i="10"/>
  <c r="H11" i="32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A19" i="10"/>
  <c r="DA19" i="10" s="1"/>
  <c r="I16" i="33" l="1"/>
  <c r="I15" i="34"/>
  <c r="J16" i="34"/>
  <c r="L11" i="34"/>
  <c r="H15" i="33"/>
  <c r="H14" i="34"/>
  <c r="B16" i="33"/>
  <c r="B15" i="34"/>
  <c r="B21" i="33"/>
  <c r="B20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G19" i="10"/>
  <c r="A20" i="10"/>
  <c r="DA20" i="10" s="1"/>
  <c r="A20" i="25"/>
  <c r="AZ19" i="10"/>
  <c r="B21" i="31"/>
  <c r="B20" i="32"/>
  <c r="B20" i="12"/>
  <c r="B18" i="29"/>
  <c r="B18" i="24"/>
  <c r="A18" i="21"/>
  <c r="A20" i="30"/>
  <c r="A20" i="28"/>
  <c r="L17" i="34" l="1"/>
  <c r="J17" i="34"/>
  <c r="DA15" i="10"/>
  <c r="A16" i="10"/>
  <c r="L12" i="34"/>
  <c r="I16" i="34"/>
  <c r="I17" i="33"/>
  <c r="B22" i="33"/>
  <c r="B21" i="34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P17" i="12" s="1"/>
  <c r="Q13" i="12" s="1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I20" i="28"/>
  <c r="I20" i="25"/>
  <c r="A21" i="10"/>
  <c r="DA21" i="10" s="1"/>
  <c r="G20" i="10"/>
  <c r="B21" i="32"/>
  <c r="B22" i="31"/>
  <c r="A19" i="21"/>
  <c r="B19" i="29"/>
  <c r="A21" i="28"/>
  <c r="A21" i="25"/>
  <c r="AZ20" i="10"/>
  <c r="A21" i="30"/>
  <c r="B19" i="24"/>
  <c r="B21" i="12"/>
  <c r="AX72" i="10" l="1"/>
  <c r="I27" i="14" s="1"/>
  <c r="I18" i="33"/>
  <c r="I17" i="34"/>
  <c r="DA16" i="10"/>
  <c r="A17" i="28"/>
  <c r="A15" i="21"/>
  <c r="B18" i="31"/>
  <c r="B18" i="33"/>
  <c r="A17" i="10"/>
  <c r="A17" i="30"/>
  <c r="B17" i="34"/>
  <c r="B15" i="29"/>
  <c r="B17" i="32"/>
  <c r="G16" i="10"/>
  <c r="B15" i="24"/>
  <c r="B17" i="12"/>
  <c r="A17" i="25"/>
  <c r="AZ16" i="10"/>
  <c r="L13" i="34"/>
  <c r="H17" i="33"/>
  <c r="H16" i="34"/>
  <c r="B23" i="33"/>
  <c r="B22" i="34"/>
  <c r="G17" i="32"/>
  <c r="G18" i="33"/>
  <c r="F17" i="32"/>
  <c r="F18" i="33"/>
  <c r="CX19" i="10"/>
  <c r="Q8" i="12"/>
  <c r="Q19" i="12"/>
  <c r="Q14" i="12"/>
  <c r="Q7" i="12"/>
  <c r="Q17" i="12"/>
  <c r="Q18" i="12"/>
  <c r="Q10" i="12"/>
  <c r="Q9" i="12"/>
  <c r="Q15" i="12"/>
  <c r="Q16" i="12"/>
  <c r="Q12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Y19" i="10"/>
  <c r="CX25" i="10"/>
  <c r="CX24" i="10"/>
  <c r="CX22" i="10"/>
  <c r="CX21" i="10"/>
  <c r="CX20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I21" i="28"/>
  <c r="I21" i="25"/>
  <c r="EH20" i="28"/>
  <c r="EI20" i="28"/>
  <c r="G21" i="10"/>
  <c r="A22" i="10"/>
  <c r="DA22" i="10" s="1"/>
  <c r="A22" i="30"/>
  <c r="A20" i="21"/>
  <c r="B22" i="12"/>
  <c r="AZ21" i="10"/>
  <c r="B22" i="32"/>
  <c r="A22" i="28"/>
  <c r="B20" i="29"/>
  <c r="B23" i="31"/>
  <c r="B20" i="24"/>
  <c r="A22" i="25"/>
  <c r="EI20" i="25"/>
  <c r="EH20" i="25"/>
  <c r="I17" i="25" l="1"/>
  <c r="I17" i="28"/>
  <c r="DA17" i="10"/>
  <c r="A18" i="10"/>
  <c r="B18" i="12"/>
  <c r="A18" i="28"/>
  <c r="A18" i="30"/>
  <c r="A18" i="25"/>
  <c r="G17" i="10"/>
  <c r="B18" i="34"/>
  <c r="B19" i="33"/>
  <c r="B19" i="31"/>
  <c r="AZ17" i="10"/>
  <c r="A16" i="21"/>
  <c r="B18" i="32"/>
  <c r="B16" i="29"/>
  <c r="B16" i="24"/>
  <c r="L14" i="34"/>
  <c r="B24" i="33"/>
  <c r="B23" i="34"/>
  <c r="AB21" i="33"/>
  <c r="S20" i="34"/>
  <c r="W20" i="12"/>
  <c r="G18" i="24" s="1"/>
  <c r="W20" i="32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W21" i="12"/>
  <c r="G19" i="24" s="1"/>
  <c r="CY20" i="10"/>
  <c r="W21" i="32"/>
  <c r="CY22" i="10"/>
  <c r="W23" i="12"/>
  <c r="G21" i="24" s="1"/>
  <c r="W23" i="32"/>
  <c r="W25" i="12"/>
  <c r="G23" i="24" s="1"/>
  <c r="W25" i="32"/>
  <c r="CY24" i="10"/>
  <c r="Q20" i="32"/>
  <c r="W24" i="12"/>
  <c r="G22" i="24" s="1"/>
  <c r="W24" i="32"/>
  <c r="CY23" i="10"/>
  <c r="W22" i="32"/>
  <c r="W22" i="12"/>
  <c r="G20" i="24" s="1"/>
  <c r="CY21" i="10"/>
  <c r="CY25" i="10"/>
  <c r="W26" i="32"/>
  <c r="W26" i="12"/>
  <c r="G24" i="24" s="1"/>
  <c r="CU16" i="10"/>
  <c r="J17" i="12"/>
  <c r="CR16" i="10"/>
  <c r="H17" i="32"/>
  <c r="G14" i="21"/>
  <c r="F14" i="24"/>
  <c r="EJ20" i="25"/>
  <c r="X20" i="12"/>
  <c r="X20" i="32"/>
  <c r="G22" i="10"/>
  <c r="A23" i="10"/>
  <c r="DA23" i="10" s="1"/>
  <c r="B23" i="32"/>
  <c r="AZ22" i="10"/>
  <c r="B24" i="31"/>
  <c r="A23" i="30"/>
  <c r="A21" i="21"/>
  <c r="B21" i="29"/>
  <c r="B21" i="24"/>
  <c r="B23" i="12"/>
  <c r="A23" i="28"/>
  <c r="A23" i="25"/>
  <c r="EJ20" i="28"/>
  <c r="EH21" i="25"/>
  <c r="EI21" i="25"/>
  <c r="I22" i="28"/>
  <c r="I22" i="25"/>
  <c r="EI21" i="28"/>
  <c r="EH21" i="28"/>
  <c r="EJ21" i="28"/>
  <c r="DA18" i="10" l="1"/>
  <c r="B20" i="33"/>
  <c r="B19" i="34"/>
  <c r="A19" i="30"/>
  <c r="AZ18" i="10"/>
  <c r="B20" i="31"/>
  <c r="A17" i="21"/>
  <c r="A19" i="25"/>
  <c r="G18" i="10"/>
  <c r="B17" i="24"/>
  <c r="B17" i="29"/>
  <c r="B19" i="12"/>
  <c r="B19" i="32"/>
  <c r="A19" i="28"/>
  <c r="EI17" i="28"/>
  <c r="EH17" i="28"/>
  <c r="I18" i="28"/>
  <c r="I18" i="25"/>
  <c r="EH17" i="25"/>
  <c r="EI17" i="25"/>
  <c r="L15" i="34"/>
  <c r="AB27" i="33"/>
  <c r="S26" i="34"/>
  <c r="AB25" i="33"/>
  <c r="S24" i="34"/>
  <c r="AB24" i="33"/>
  <c r="S23" i="34"/>
  <c r="AB23" i="33"/>
  <c r="S22" i="34"/>
  <c r="AB22" i="33"/>
  <c r="S21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Q22" i="32"/>
  <c r="Q23" i="32"/>
  <c r="Q21" i="32"/>
  <c r="CV16" i="10"/>
  <c r="CW16" i="10" s="1"/>
  <c r="EH22" i="28"/>
  <c r="EI22" i="28"/>
  <c r="EL21" i="28"/>
  <c r="Z21" i="12"/>
  <c r="Z21" i="32"/>
  <c r="H19" i="24"/>
  <c r="E19" i="29"/>
  <c r="H19" i="21"/>
  <c r="EM21" i="28"/>
  <c r="EI22" i="25"/>
  <c r="EH22" i="25"/>
  <c r="EJ21" i="25"/>
  <c r="X21" i="32"/>
  <c r="X21" i="12"/>
  <c r="I23" i="28"/>
  <c r="I23" i="25"/>
  <c r="EL20" i="28"/>
  <c r="H18" i="24"/>
  <c r="Z20" i="12"/>
  <c r="Z20" i="32"/>
  <c r="H18" i="21"/>
  <c r="EM20" i="28"/>
  <c r="E18" i="29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Y20" i="12"/>
  <c r="Y20" i="32"/>
  <c r="DC16" i="10" l="1"/>
  <c r="DO16" i="10"/>
  <c r="V18" i="33" s="1"/>
  <c r="DG16" i="10"/>
  <c r="N18" i="33" s="1"/>
  <c r="DJ16" i="10"/>
  <c r="Q18" i="33" s="1"/>
  <c r="DN16" i="10"/>
  <c r="U18" i="33" s="1"/>
  <c r="DK16" i="10"/>
  <c r="R18" i="33" s="1"/>
  <c r="DF16" i="10"/>
  <c r="M18" i="33" s="1"/>
  <c r="DI16" i="10"/>
  <c r="DD16" i="10"/>
  <c r="K18" i="33" s="1"/>
  <c r="DL16" i="10"/>
  <c r="S18" i="33" s="1"/>
  <c r="DM16" i="10"/>
  <c r="T18" i="33" s="1"/>
  <c r="DP16" i="10"/>
  <c r="W18" i="33" s="1"/>
  <c r="DE16" i="10"/>
  <c r="L18" i="33" s="1"/>
  <c r="EJ17" i="28"/>
  <c r="X17" i="32"/>
  <c r="X17" i="12"/>
  <c r="EJ17" i="25"/>
  <c r="EH18" i="25"/>
  <c r="EI18" i="25"/>
  <c r="EH18" i="28"/>
  <c r="EI18" i="28"/>
  <c r="I19" i="25"/>
  <c r="I19" i="28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G18" i="29"/>
  <c r="EO20" i="28"/>
  <c r="I18" i="29" s="1"/>
  <c r="EN20" i="28"/>
  <c r="H18" i="29" s="1"/>
  <c r="EI23" i="25"/>
  <c r="EH23" i="25"/>
  <c r="Y21" i="12"/>
  <c r="Y21" i="32"/>
  <c r="X22" i="12"/>
  <c r="EJ22" i="25"/>
  <c r="X22" i="32"/>
  <c r="G19" i="29"/>
  <c r="EN21" i="28"/>
  <c r="H19" i="29" s="1"/>
  <c r="EO21" i="28"/>
  <c r="I19" i="29" s="1"/>
  <c r="AA21" i="12"/>
  <c r="AA21" i="32"/>
  <c r="EJ22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AA20" i="32"/>
  <c r="AA20" i="12"/>
  <c r="EJ23" i="28"/>
  <c r="EH23" i="28"/>
  <c r="EI23" i="28"/>
  <c r="EH19" i="28" l="1"/>
  <c r="EI19" i="28"/>
  <c r="EJ19" i="28"/>
  <c r="EI19" i="25"/>
  <c r="EH19" i="25"/>
  <c r="H15" i="24"/>
  <c r="Z17" i="32"/>
  <c r="H15" i="21"/>
  <c r="EM17" i="28"/>
  <c r="Z17" i="12"/>
  <c r="E15" i="29"/>
  <c r="EL17" i="28"/>
  <c r="P18" i="33"/>
  <c r="DS16" i="10"/>
  <c r="EJ18" i="28"/>
  <c r="X18" i="12"/>
  <c r="EJ18" i="25"/>
  <c r="X18" i="32"/>
  <c r="Y17" i="12"/>
  <c r="Y17" i="32"/>
  <c r="J18" i="33"/>
  <c r="DH16" i="10"/>
  <c r="B27" i="33"/>
  <c r="B26" i="34"/>
  <c r="G15" i="21"/>
  <c r="F15" i="24"/>
  <c r="F18" i="29"/>
  <c r="I18" i="21"/>
  <c r="I18" i="24"/>
  <c r="I25" i="28"/>
  <c r="I25" i="25"/>
  <c r="Y22" i="12"/>
  <c r="Y22" i="32"/>
  <c r="H21" i="21"/>
  <c r="EL23" i="28"/>
  <c r="H21" i="24"/>
  <c r="Z23" i="12"/>
  <c r="E21" i="29"/>
  <c r="EM23" i="28"/>
  <c r="Z23" i="32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M22" i="28"/>
  <c r="Z22" i="12"/>
  <c r="H20" i="24"/>
  <c r="E20" i="29"/>
  <c r="Z22" i="32"/>
  <c r="EL22" i="28"/>
  <c r="H20" i="21"/>
  <c r="F19" i="29"/>
  <c r="I19" i="24"/>
  <c r="I19" i="21"/>
  <c r="X23" i="32"/>
  <c r="X23" i="12"/>
  <c r="EJ23" i="25"/>
  <c r="EI24" i="28"/>
  <c r="EH24" i="28"/>
  <c r="EH24" i="25"/>
  <c r="EI24" i="25"/>
  <c r="E16" i="29" l="1"/>
  <c r="EM18" i="28"/>
  <c r="Z18" i="12"/>
  <c r="EL18" i="28"/>
  <c r="Z18" i="32"/>
  <c r="H16" i="24"/>
  <c r="H16" i="21"/>
  <c r="T17" i="34"/>
  <c r="O18" i="33"/>
  <c r="U17" i="12"/>
  <c r="U17" i="32"/>
  <c r="U17" i="34"/>
  <c r="V17" i="12"/>
  <c r="Z18" i="33"/>
  <c r="V17" i="32"/>
  <c r="G15" i="29"/>
  <c r="EO17" i="28"/>
  <c r="I15" i="29" s="1"/>
  <c r="EN17" i="28"/>
  <c r="H15" i="29" s="1"/>
  <c r="AA17" i="32"/>
  <c r="AA17" i="12"/>
  <c r="X19" i="32"/>
  <c r="EJ19" i="25"/>
  <c r="X19" i="12"/>
  <c r="E17" i="29"/>
  <c r="H17" i="24"/>
  <c r="Z19" i="12"/>
  <c r="EM19" i="28"/>
  <c r="H17" i="21"/>
  <c r="EL19" i="28"/>
  <c r="Z19" i="32"/>
  <c r="Y18" i="32"/>
  <c r="Y18" i="12"/>
  <c r="B28" i="33"/>
  <c r="B27" i="34"/>
  <c r="Y23" i="12"/>
  <c r="Y23" i="32"/>
  <c r="G20" i="29"/>
  <c r="EO22" i="28"/>
  <c r="I20" i="29" s="1"/>
  <c r="EN22" i="28"/>
  <c r="H20" i="29" s="1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AA22" i="12"/>
  <c r="AA22" i="32"/>
  <c r="I26" i="28"/>
  <c r="I26" i="25"/>
  <c r="G21" i="29"/>
  <c r="EO23" i="28"/>
  <c r="I21" i="29" s="1"/>
  <c r="EN23" i="28"/>
  <c r="H21" i="29" s="1"/>
  <c r="AA23" i="32"/>
  <c r="AA23" i="12"/>
  <c r="EI25" i="25"/>
  <c r="EH25" i="25"/>
  <c r="Y19" i="32" l="1"/>
  <c r="Y19" i="12"/>
  <c r="AA19" i="12"/>
  <c r="AA19" i="32"/>
  <c r="I15" i="24"/>
  <c r="F15" i="29"/>
  <c r="I15" i="21"/>
  <c r="AA18" i="32"/>
  <c r="AA18" i="12"/>
  <c r="EO19" i="28"/>
  <c r="I17" i="29" s="1"/>
  <c r="EN19" i="28"/>
  <c r="H17" i="29" s="1"/>
  <c r="G17" i="29"/>
  <c r="EO18" i="28"/>
  <c r="I16" i="29" s="1"/>
  <c r="EN18" i="28"/>
  <c r="H16" i="29" s="1"/>
  <c r="G16" i="29"/>
  <c r="B29" i="33"/>
  <c r="B28" i="34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F21" i="29"/>
  <c r="I21" i="21"/>
  <c r="I21" i="24"/>
  <c r="EI26" i="28"/>
  <c r="EH26" i="28"/>
  <c r="EJ26" i="28"/>
  <c r="F20" i="29"/>
  <c r="I20" i="21"/>
  <c r="I20" i="24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I17" i="24" l="1"/>
  <c r="I17" i="21"/>
  <c r="F17" i="29"/>
  <c r="F16" i="29"/>
  <c r="I16" i="24"/>
  <c r="I16" i="21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B31" i="33" l="1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B32" i="33" l="1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B33" i="33" l="1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B34" i="33" l="1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B35" i="33" l="1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N13" i="32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CX18" i="10" l="1"/>
  <c r="CX17" i="10"/>
  <c r="CX16" i="10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CY16" i="10" l="1"/>
  <c r="W17" i="12"/>
  <c r="G15" i="24" s="1"/>
  <c r="W17" i="32"/>
  <c r="W18" i="32"/>
  <c r="W18" i="12"/>
  <c r="G16" i="24" s="1"/>
  <c r="CY17" i="10"/>
  <c r="W19" i="32"/>
  <c r="W19" i="12"/>
  <c r="G17" i="24" s="1"/>
  <c r="CY18" i="10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S18" i="34" l="1"/>
  <c r="Q18" i="32"/>
  <c r="AB19" i="33"/>
  <c r="Q19" i="32"/>
  <c r="S19" i="34"/>
  <c r="AB20" i="33"/>
  <c r="S17" i="34"/>
  <c r="Q17" i="32"/>
  <c r="AB18" i="33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<sst xmlns="http://schemas.openxmlformats.org/spreadsheetml/2006/main" count="654" uniqueCount="422">
  <si>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</si>
  <si>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</si>
  <si>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</si>
  <si>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</si>
  <si>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</si>
  <si>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</si>
  <si>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</si>
  <si>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</si>
  <si>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</si>
  <si>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</si>
  <si>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</si>
  <si>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</si>
  <si>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</si>
  <si>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</si>
  <si>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</si>
  <si>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</si>
  <si>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</si>
  <si>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</si>
  <si>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</si>
  <si>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</si>
  <si>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</si>
  <si>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</si>
  <si>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</si>
  <si>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</si>
  <si>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</si>
  <si>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</si>
  <si>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</si>
  <si>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</si>
  <si>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</si>
  <si>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</si>
  <si>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</si>
  <si>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</si>
  <si>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</si>
  <si>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</si>
  <si>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</si>
  <si>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</si>
  <si>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</si>
  <si>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</si>
  <si>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</si>
  <si>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</si>
  <si>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</si>
  <si>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</si>
  <si>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</si>
  <si>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</si>
  <si>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</si>
  <si>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</si>
  <si>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</si>
  <si>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</si>
  <si>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</si>
  <si>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</si>
  <si>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</si>
  <si>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</si>
  <si>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</si>
  <si>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</si>
  <si>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</si>
  <si>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</si>
  <si>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</si>
  <si>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</si>
  <si>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</si>
  <si>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</si>
  <si>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</si>
  <si>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</si>
  <si>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</si>
  <si>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</si>
  <si>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</si>
  <si>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</si>
  <si>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</si>
  <si>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</si>
  <si>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</si>
  <si>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</si>
  <si>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</si>
  <si>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</si>
  <si>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</si>
  <si>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</si>
  <si>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</si>
  <si>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</si>
  <si>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</si>
  <si>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</si>
  <si>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</si>
  <si>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</si>
  <si>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</si>
  <si>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</si>
  <si>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</si>
  <si>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</si>
  <si>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</si>
  <si>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</si>
  <si>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</si>
  <si>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</si>
  <si>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</si>
  <si>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</si>
  <si>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</si>
  <si>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</si>
  <si>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</si>
  <si>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</si>
  <si>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</si>
  <si>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</si>
  <si>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</si>
  <si>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</si>
  <si>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</si>
  <si>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</si>
  <si>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</si>
  <si>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</si>
  <si>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</si>
  <si>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</si>
  <si>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</si>
  <si>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</si>
  <si>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</si>
  <si>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</si>
  <si>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</si>
  <si>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</si>
  <si>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</si>
  <si>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</si>
  <si>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</si>
  <si>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</si>
  <si>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</si>
  <si>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</si>
  <si>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</si>
  <si>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</si>
  <si>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</si>
  <si>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</si>
  <si>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</si>
  <si>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</si>
  <si>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</si>
  <si>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</si>
  <si>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</si>
  <si>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</si>
  <si>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</si>
  <si>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</si>
  <si>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</si>
  <si>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</si>
  <si>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</si>
  <si>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</si>
  <si>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</si>
  <si>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</si>
  <si>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</si>
  <si>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</si>
  <si>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</si>
  <si>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</si>
  <si>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</si>
  <si>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</si>
  <si>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</si>
  <si>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</si>
  <si>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</si>
  <si>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</si>
  <si>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</si>
  <si>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</si>
  <si>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</si>
  <si>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</si>
  <si>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</si>
  <si>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</si>
  <si>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</si>
  <si>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</si>
  <si>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</si>
  <si>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</si>
  <si>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</si>
  <si>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</si>
  <si>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</si>
  <si>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</si>
  <si>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</si>
  <si>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</si>
  <si>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</si>
  <si>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</si>
  <si>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</si>
  <si>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</si>
  <si>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</si>
  <si>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</si>
  <si>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</si>
  <si>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</si>
  <si>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</si>
  <si>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</si>
  <si>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</si>
  <si>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</si>
  <si>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</si>
  <si>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</si>
  <si>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</si>
  <si>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</si>
  <si>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</si>
  <si>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</si>
  <si>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</si>
  <si>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</si>
  <si>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</si>
  <si>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</si>
  <si>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</si>
  <si>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</si>
  <si>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</si>
  <si>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</si>
  <si>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</si>
  <si>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</si>
  <si>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</si>
  <si>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</si>
  <si>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</si>
  <si>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</si>
  <si>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</si>
  <si>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</si>
  <si>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</si>
  <si>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</si>
  <si>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</si>
  <si>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</si>
  <si>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</si>
  <si>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</si>
  <si>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</si>
  <si>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</si>
  <si>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</si>
  <si>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</si>
  <si>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</si>
  <si>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</si>
  <si>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</si>
  <si>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</si>
  <si>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</si>
  <si>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</si>
  <si>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</si>
  <si>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</si>
  <si>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</si>
  <si>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</si>
  <si>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</si>
  <si>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</si>
  <si>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</si>
  <si>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</si>
  <si>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</si>
  <si>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</si>
  <si>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</si>
  <si>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</si>
  <si>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</si>
  <si>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</si>
  <si>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</si>
  <si>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</si>
  <si>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</si>
  <si>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</si>
  <si>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</si>
  <si>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</si>
  <si>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</si>
  <si>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</si>
  <si>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</si>
  <si>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</si>
  <si>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</si>
  <si>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</si>
  <si>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</si>
  <si>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</si>
  <si>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</si>
  <si>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</si>
  <si>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</si>
  <si>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</si>
  <si>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</si>
  <si>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</si>
  <si>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</si>
  <si>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</si>
  <si>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</si>
  <si>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</si>
  <si>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</si>
  <si>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</si>
  <si>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</si>
  <si>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</si>
  <si>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</si>
  <si>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</si>
  <si>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</si>
  <si>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</si>
  <si>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</si>
  <si>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</si>
  <si>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</si>
  <si>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</si>
  <si>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</si>
  <si>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</si>
  <si>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</si>
  <si>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</si>
  <si>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</si>
  <si>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</si>
  <si>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</si>
  <si>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</si>
  <si>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</si>
  <si>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</si>
  <si>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</si>
  <si>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</si>
  <si>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</si>
  <si>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</si>
  <si>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</si>
  <si>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</si>
  <si>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</si>
  <si>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</si>
  <si>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</si>
  <si>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</si>
  <si>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</si>
  <si>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</si>
  <si>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</si>
  <si>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</si>
  <si>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</si>
  <si>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</si>
  <si>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</si>
  <si>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</si>
  <si>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</si>
  <si>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</si>
  <si>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</si>
  <si>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</si>
  <si>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</si>
  <si>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</si>
  <si>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</si>
  <si>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</si>
  <si>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</si>
  <si>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</si>
  <si>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</si>
  <si>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</si>
  <si>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</si>
  <si>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</si>
  <si>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</si>
  <si>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</si>
  <si>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</si>
  <si>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</si>
  <si>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</si>
  <si>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</si>
  <si>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</si>
  <si>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</si>
  <si>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</si>
  <si>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</si>
  <si>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</si>
  <si>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</si>
  <si>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</si>
  <si>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</si>
  <si>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</si>
  <si>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</si>
  <si>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</si>
  <si>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</si>
  <si>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</si>
  <si>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</si>
  <si>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</si>
  <si>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</si>
  <si>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</si>
  <si>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</si>
  <si>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</si>
  <si>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</si>
  <si>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</si>
  <si>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</si>
  <si>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</si>
  <si>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</si>
  <si>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</si>
  <si>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</si>
  <si>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</si>
  <si>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</si>
  <si>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</si>
  <si>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</si>
  <si>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</si>
  <si>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</si>
  <si>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</si>
  <si>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</si>
  <si>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</si>
  <si>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</si>
  <si>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</si>
  <si>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</si>
  <si>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</si>
  <si>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</si>
  <si>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</si>
  <si>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</si>
  <si>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</si>
  <si>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</si>
  <si>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</si>
  <si>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</si>
  <si>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</si>
  <si>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</si>
  <si>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</si>
  <si>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</si>
  <si>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</si>
  <si>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</si>
  <si>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</si>
  <si>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</si>
  <si>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</si>
  <si>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</si>
  <si>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</si>
  <si>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</si>
  <si>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</si>
  <si>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</si>
  <si>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</si>
  <si>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</si>
  <si>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</si>
  <si>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</si>
  <si>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</si>
  <si>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</si>
  <si>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</si>
  <si>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</si>
  <si>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</si>
  <si>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</si>
  <si>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</si>
  <si>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</si>
  <si>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</si>
  <si>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</si>
  <si>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</si>
  <si>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</si>
  <si>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</si>
  <si>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</si>
  <si>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</si>
  <si>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</si>
  <si>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</si>
  <si>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</si>
  <si>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</si>
  <si>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</si>
  <si>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</si>
  <si>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</si>
  <si>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</si>
  <si>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5/1</t>
  </si>
  <si>
    <t>เด็กชาย ขัตติยะ  สุภาจันทร์</t>
  </si>
  <si>
    <t>เด็กหญิง ณิชาพร  พรหมมี</t>
  </si>
  <si>
    <t>เด็กหญิง ณัฏฐธิดา  สระปัญญา</t>
  </si>
  <si>
    <t>เด็กชาย ธนากร  วุ่นอภัย</t>
  </si>
  <si>
    <t>เด็กชาย ธนวรรธน์  สุทธิโก</t>
  </si>
  <si>
    <t>เด็กชาย ธนาวันต์  วุ่นอภัย</t>
  </si>
  <si>
    <t>เด็กชาย ธีรภัทร  ทับขัม</t>
  </si>
  <si>
    <t>เด็กหญิง เบญญาภา  นาคะเกตุ</t>
  </si>
  <si>
    <t>เด็กชาย พงศกร  วงศ์คำ</t>
  </si>
  <si>
    <t>เด็กชาย ภูวดล  พานสายตา</t>
  </si>
  <si>
    <t>เด็กหญิง ภัทรธิดา  กาหลง</t>
  </si>
  <si>
    <t>เด็กหญิง อาภัสรา  เชื้อตาพระ</t>
  </si>
  <si>
    <t>เด็กชาย กุลธนาถ  ลักษิตานนท์</t>
  </si>
  <si>
    <t>12052</t>
  </si>
  <si>
    <t>12054</t>
  </si>
  <si>
    <t>12056</t>
  </si>
  <si>
    <t>12057</t>
  </si>
  <si>
    <t>12058</t>
  </si>
  <si>
    <t>12059</t>
  </si>
  <si>
    <t>12060</t>
  </si>
  <si>
    <t>12061</t>
  </si>
  <si>
    <t>12064</t>
  </si>
  <si>
    <t>12065</t>
  </si>
  <si>
    <t>12066</t>
  </si>
  <si>
    <t>12075</t>
  </si>
  <si>
    <t>12777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</si>
</sst>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C1" zoomScale="85" zoomScaleNormal="85" zoomScaleSheetLayoutView="85" workbookViewId="0">
      <pane ySplit="6" topLeftCell="A7" activePane="bottomLeft" state="frozen"/>
      <selection activeCell="K44" sqref="K44"/>
      <selection pane="bottomLeft" activeCell="F10" sqref="F10:G10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393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395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375</v>
      </c>
      <c r="C10" s="1324"/>
      <c r="D10" s="1306" t="s">
        <v>381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23.076923076923077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23.076923076923077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46.153846153846153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46.153846153846153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4</v>
      </c>
      <c r="G20" s="1325">
        <f>IF($C$10="กิจกรรมพัฒนาผู้เรียน","---",IF(F$20=0,0,(100/SUM(F$16:F$22))*F20))</f>
        <v>30.76923076923077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4</v>
      </c>
      <c r="J20" s="1325">
        <f>IF($C$10="กิจกรรมพัฒนาผู้เรียน","---",IF(I$20=0,0,(100/SUM(I$16:I$22))*I20))</f>
        <v>30.76923076923077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13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13</v>
      </c>
      <c r="G25" s="462"/>
      <c r="H25" s="480" t="s">
        <v>245</v>
      </c>
      <c r="I25" s="462">
        <f>IF('ชื่อ-คะแนน'!C6="","",'ชื่อ-คะแนน'!AX70)</f>
        <v>13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13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13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13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0</v>
      </c>
      <c r="D28" s="467"/>
      <c r="E28" s="477" t="s">
        <v>250</v>
      </c>
      <c r="F28" s="462">
        <f>IF('ชื่อ-คะแนน'!C6="","",'ชื่อ-คะแนน'!CL73)</f>
        <v>13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389</v>
      </c>
      <c r="P29" s="1334"/>
      <c r="Q29" s="1334"/>
      <c r="R29" s="1334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390</v>
      </c>
      <c r="P30" s="1327"/>
      <c r="Q30" s="1327"/>
      <c r="R30" s="1327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391</v>
      </c>
      <c r="P31" s="1368"/>
      <c r="Q31" s="1368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392</v>
      </c>
      <c r="P32" s="1368"/>
      <c r="Q32" s="1368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13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 t="s">
        <v>371</v>
      </c>
      <c r="P33" s="1368"/>
      <c r="Q33" s="1368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372</v>
      </c>
      <c r="P34" s="1368"/>
      <c r="Q34" s="1368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374</v>
      </c>
      <c r="M35" s="1365"/>
      <c r="N35" s="1365"/>
      <c r="O35" s="1371" t="s">
        <v>394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377</v>
      </c>
      <c r="M36" s="1365"/>
      <c r="N36" s="1365"/>
      <c r="O36" s="1372">
        <v>45061</v>
      </c>
      <c r="P36" s="1372"/>
      <c r="Q36" s="1374" t="s">
        <v>388</v>
      </c>
      <c r="R36" s="1374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378</v>
      </c>
      <c r="M37" s="1373"/>
      <c r="N37" s="1373"/>
      <c r="O37" s="1369">
        <v>45229</v>
      </c>
      <c r="P37" s="1369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(นาย............................... วว)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(พระมหาวัชรปัฐน์ กาวิลหทัยสกุล)</v>
      </c>
      <c r="C45" s="1355"/>
      <c r="D45" s="1355"/>
      <c r="E45" s="185"/>
      <c r="F45" s="185"/>
      <c r="G45" s="185"/>
      <c r="H45" s="1345" t="str">
        <f>O35</f>
        <v>31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G16" activePane="bottomRight" state="frozen"/>
      <selection pane="topRight" activeCell="H1" sqref="H1"/>
      <selection pane="bottomLeft" activeCell="A7" sqref="A7"/>
      <selection pane="bottomRight" activeCell="CF6" sqref="CF6:CG16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409</v>
      </c>
      <c r="C6" s="619" t="s">
        <v>396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1528900028468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/>
      <c r="BL6" s="1143"/>
      <c r="BM6" s="1143"/>
      <c r="BN6" s="1143"/>
      <c r="BO6" s="1143"/>
      <c r="BP6" s="1143"/>
      <c r="BQ6" s="627"/>
      <c r="BR6" s="634">
        <f>SUM(BK6:BQ6)</f>
        <v>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0</v>
      </c>
      <c r="BT6" s="612">
        <f t="shared" ref="BT6:BT37" si="14">IF(C6="","",IF(D6="พัก","",IF(D6="ออก","",IF(D6="ย้าย","",IF(D6="","ผิด",BJ6+BS6)))))</f>
        <v>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เด็กชาย ขัตติยะ  สุภาจันทร์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410</v>
      </c>
      <c r="C7" s="647" t="s">
        <v>397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1528900029693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/>
      <c r="BL7" s="1144"/>
      <c r="BM7" s="1144"/>
      <c r="BN7" s="1144"/>
      <c r="BO7" s="1144"/>
      <c r="BP7" s="1144"/>
      <c r="BQ7" s="652"/>
      <c r="BR7" s="634">
        <f>SUM(BJ7:BQ7)</f>
        <v>0</v>
      </c>
      <c r="BS7" s="651">
        <f t="shared" si="13"/>
        <v>0</v>
      </c>
      <c r="BT7" s="1019">
        <f t="shared" si="14"/>
        <v>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0</v>
      </c>
      <c r="CP7" s="658">
        <f t="shared" si="22"/>
        <v>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0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เด็กหญิง ณิชาพร  พรหมมี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411</v>
      </c>
      <c r="C8" s="647" t="s">
        <v>398</v>
      </c>
      <c r="D8" s="620" t="str">
        <f t="shared" si="0"/>
        <v>เรียน</v>
      </c>
      <c r="E8" s="621" t="str">
        <f t="shared" si="31"/>
        <v/>
      </c>
      <c r="F8" s="648">
        <v>1528900029103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/>
      <c r="BL8" s="1144"/>
      <c r="BM8" s="1144"/>
      <c r="BN8" s="1144"/>
      <c r="BO8" s="1144"/>
      <c r="BP8" s="1144"/>
      <c r="BQ8" s="652"/>
      <c r="BR8" s="634">
        <f>SUM(BJ8:BQ8)</f>
        <v>0</v>
      </c>
      <c r="BS8" s="651">
        <f t="shared" si="13"/>
        <v>0</v>
      </c>
      <c r="BT8" s="1019">
        <f t="shared" si="14"/>
        <v>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0</v>
      </c>
      <c r="CP8" s="658">
        <f t="shared" si="22"/>
        <v>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เด็กหญิง ณัฏฐธิดา  สระปัญญา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412</v>
      </c>
      <c r="C9" s="647" t="s">
        <v>399</v>
      </c>
      <c r="D9" s="620" t="str">
        <f t="shared" si="0"/>
        <v>เรียน</v>
      </c>
      <c r="E9" s="621" t="str">
        <f t="shared" si="31"/>
        <v/>
      </c>
      <c r="F9" s="648">
        <v>1639900566869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/>
      <c r="BL9" s="1144"/>
      <c r="BM9" s="1144"/>
      <c r="BN9" s="1144"/>
      <c r="BO9" s="1144"/>
      <c r="BP9" s="1144"/>
      <c r="BQ9" s="652"/>
      <c r="BR9" s="634">
        <f>SUM(BJ9:BQ9)</f>
        <v>0</v>
      </c>
      <c r="BS9" s="651">
        <f t="shared" si="13"/>
        <v>0</v>
      </c>
      <c r="BT9" s="1019">
        <f t="shared" si="14"/>
        <v>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0</v>
      </c>
      <c r="CP9" s="658">
        <f t="shared" si="22"/>
        <v>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เด็กชาย ธนากร  วุ่นอภัย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413</v>
      </c>
      <c r="C10" s="668" t="s">
        <v>400</v>
      </c>
      <c r="D10" s="669" t="str">
        <f t="shared" si="0"/>
        <v>เรียน</v>
      </c>
      <c r="E10" s="621" t="str">
        <f t="shared" si="31"/>
        <v/>
      </c>
      <c r="F10" s="670">
        <v>1219901438132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/>
      <c r="BL10" s="1145"/>
      <c r="BM10" s="1145"/>
      <c r="BN10" s="1145"/>
      <c r="BO10" s="1145"/>
      <c r="BP10" s="1145"/>
      <c r="BQ10" s="675"/>
      <c r="BR10" s="634">
        <f>SUM(BJ10:BQ10)</f>
        <v>0</v>
      </c>
      <c r="BS10" s="674">
        <f t="shared" si="13"/>
        <v>0</v>
      </c>
      <c r="BT10" s="1020">
        <f t="shared" si="14"/>
        <v>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0</v>
      </c>
      <c r="CP10" s="681">
        <f t="shared" si="22"/>
        <v>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เด็กชาย ธนวรรธน์  สุทธิโก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414</v>
      </c>
      <c r="C11" s="619" t="s">
        <v>401</v>
      </c>
      <c r="D11" s="620" t="str">
        <f t="shared" si="0"/>
        <v>เรียน</v>
      </c>
      <c r="E11" s="690" t="str">
        <f t="shared" si="31"/>
        <v/>
      </c>
      <c r="F11" s="691">
        <v>1639900566877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/>
      <c r="BL11" s="1143"/>
      <c r="BM11" s="1143"/>
      <c r="BN11" s="1143"/>
      <c r="BO11" s="1143"/>
      <c r="BP11" s="1143"/>
      <c r="BQ11" s="627"/>
      <c r="BR11" s="634">
        <f>SUM(BK11:BQ11)</f>
        <v>0</v>
      </c>
      <c r="BS11" s="626">
        <f t="shared" si="13"/>
        <v>0</v>
      </c>
      <c r="BT11" s="612">
        <f t="shared" si="14"/>
        <v>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0</v>
      </c>
      <c r="CP11" s="693">
        <f t="shared" si="22"/>
        <v>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เด็กชาย ธนาวันต์  วุ่นอภัย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415</v>
      </c>
      <c r="C12" s="647" t="s">
        <v>402</v>
      </c>
      <c r="D12" s="620" t="str">
        <f t="shared" si="0"/>
        <v>เรียน</v>
      </c>
      <c r="E12" s="690" t="str">
        <f t="shared" si="31"/>
        <v/>
      </c>
      <c r="F12" s="696">
        <v>1219901477758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/>
      <c r="BL12" s="1144"/>
      <c r="BM12" s="1144"/>
      <c r="BN12" s="1144"/>
      <c r="BO12" s="1144"/>
      <c r="BP12" s="1144"/>
      <c r="BQ12" s="652"/>
      <c r="BR12" s="634">
        <f>SUM(BJ12:BQ12)</f>
        <v>0</v>
      </c>
      <c r="BS12" s="651">
        <f t="shared" si="13"/>
        <v>0</v>
      </c>
      <c r="BT12" s="1019">
        <f t="shared" si="14"/>
        <v>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0</v>
      </c>
      <c r="CP12" s="698">
        <f t="shared" si="22"/>
        <v>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0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ธีรภัทร  ทับขัม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416</v>
      </c>
      <c r="C13" s="647" t="s">
        <v>403</v>
      </c>
      <c r="D13" s="620" t="str">
        <f t="shared" si="0"/>
        <v>เรียน</v>
      </c>
      <c r="E13" s="690" t="str">
        <f t="shared" si="31"/>
        <v/>
      </c>
      <c r="F13" s="696">
        <v>1639900572338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/>
      <c r="BL13" s="1144"/>
      <c r="BM13" s="1144"/>
      <c r="BN13" s="1144"/>
      <c r="BO13" s="1144"/>
      <c r="BP13" s="1144"/>
      <c r="BQ13" s="652"/>
      <c r="BR13" s="634">
        <f>SUM(BJ13:BQ13)</f>
        <v>0</v>
      </c>
      <c r="BS13" s="651">
        <f t="shared" si="13"/>
        <v>0</v>
      </c>
      <c r="BT13" s="1019">
        <f t="shared" si="14"/>
        <v>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0</v>
      </c>
      <c r="CP13" s="698">
        <f t="shared" si="22"/>
        <v>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เด็กหญิง เบญญาภา  นาคะเกตุ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417</v>
      </c>
      <c r="C14" s="647" t="s">
        <v>404</v>
      </c>
      <c r="D14" s="620" t="str">
        <f t="shared" si="0"/>
        <v>เรียน</v>
      </c>
      <c r="E14" s="690" t="str">
        <f t="shared" si="31"/>
        <v/>
      </c>
      <c r="F14" s="696">
        <v>1639900587289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/>
      <c r="BL14" s="1144"/>
      <c r="BM14" s="1144"/>
      <c r="BN14" s="1144"/>
      <c r="BO14" s="1144"/>
      <c r="BP14" s="1144"/>
      <c r="BQ14" s="652"/>
      <c r="BR14" s="634">
        <f>SUM(BJ14:BQ14)</f>
        <v>0</v>
      </c>
      <c r="BS14" s="651">
        <f t="shared" si="13"/>
        <v>0</v>
      </c>
      <c r="BT14" s="1019">
        <f t="shared" si="14"/>
        <v>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0</v>
      </c>
      <c r="CP14" s="698">
        <f t="shared" si="22"/>
        <v>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พงศกร  วงศ์คำ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418</v>
      </c>
      <c r="C15" s="668" t="s">
        <v>405</v>
      </c>
      <c r="D15" s="669" t="str">
        <f t="shared" si="0"/>
        <v>เรียน</v>
      </c>
      <c r="E15" s="690" t="str">
        <f t="shared" si="31"/>
        <v/>
      </c>
      <c r="F15" s="702">
        <v>1349200144565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/>
      <c r="BL15" s="1145"/>
      <c r="BM15" s="1145"/>
      <c r="BN15" s="1145"/>
      <c r="BO15" s="1145"/>
      <c r="BP15" s="1145"/>
      <c r="BQ15" s="675"/>
      <c r="BR15" s="634">
        <f>SUM(BJ15:BQ15)</f>
        <v>0</v>
      </c>
      <c r="BS15" s="674">
        <f t="shared" si="13"/>
        <v>0</v>
      </c>
      <c r="BT15" s="1020">
        <f t="shared" si="14"/>
        <v>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0</v>
      </c>
      <c r="CP15" s="704">
        <f t="shared" si="22"/>
        <v>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เด็กชาย ภูวดล  พานสายตา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419</v>
      </c>
      <c r="C16" s="619" t="s">
        <v>406</v>
      </c>
      <c r="D16" s="620" t="str">
        <f t="shared" si="0"/>
        <v>เรียน</v>
      </c>
      <c r="E16" s="690" t="str">
        <f t="shared" si="31"/>
        <v/>
      </c>
      <c r="F16" s="691">
        <v>1200601508943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เด็กหญิง ภัทรธิดา  กาหลง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420</v>
      </c>
      <c r="C17" s="647" t="s">
        <v>407</v>
      </c>
      <c r="D17" s="620" t="str">
        <f t="shared" si="0"/>
        <v>เรียน</v>
      </c>
      <c r="E17" s="690" t="str">
        <f t="shared" si="31"/>
        <v/>
      </c>
      <c r="F17" s="696">
        <v>1639900572265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เด็กหญิง อาภัสรา  เชื้อตาพระ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>
        <f t="shared" si="30"/>
        <v>13</v>
      </c>
      <c r="B18" s="646" t="s">
        <v>421</v>
      </c>
      <c r="C18" s="647" t="s">
        <v>408</v>
      </c>
      <c r="D18" s="620" t="str">
        <f t="shared" si="0"/>
        <v>เรียน</v>
      </c>
      <c r="E18" s="690" t="str">
        <f t="shared" si="31"/>
        <v/>
      </c>
      <c r="F18" s="696">
        <v>1769800157940</v>
      </c>
      <c r="G18" s="697">
        <f t="shared" si="1"/>
        <v>13</v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>
        <f t="shared" si="2"/>
        <v>0</v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>
        <f t="shared" si="4"/>
        <v>0</v>
      </c>
      <c r="AB18" s="1019">
        <f t="shared" si="5"/>
        <v>0</v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>
        <f t="shared" si="6"/>
        <v>0</v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>
        <f t="shared" si="8"/>
        <v>0</v>
      </c>
      <c r="AW18" s="1019">
        <f t="shared" si="9"/>
        <v>0</v>
      </c>
      <c r="AX18" s="654">
        <f t="shared" si="10"/>
        <v>0</v>
      </c>
      <c r="AY18" s="655">
        <f>IF(C18="","",IF(AX18="ผิด","ผิด",IF(AX18="","-",IF(AX18="-","-",IF(AX18&gt;100,"&gt;100",IF(ปก!$D$10="กิจกรรมพัฒนาผู้เรียน",(AX18/$AX$5)*100,AX18))))))</f>
        <v>0</v>
      </c>
      <c r="AZ18" s="656">
        <f t="shared" si="11"/>
        <v>13</v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>
        <f t="shared" si="12"/>
        <v>0</v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>
        <f t="shared" si="13"/>
        <v>0</v>
      </c>
      <c r="BT18" s="1019">
        <f t="shared" si="14"/>
        <v>0</v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>
        <f t="shared" si="15"/>
        <v>0</v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>
        <f t="shared" si="19"/>
        <v>0</v>
      </c>
      <c r="CN18" s="1019">
        <f t="shared" si="20"/>
        <v>0</v>
      </c>
      <c r="CO18" s="626">
        <f t="shared" si="21"/>
        <v>0</v>
      </c>
      <c r="CP18" s="698">
        <f t="shared" si="22"/>
        <v>0</v>
      </c>
      <c r="CQ18" s="659">
        <f>IF(C18="","",IF(BJ18=0,0,IF(CM18="ผิด","ผิด",IF(CM18="","-",IF(CP18="-","-",IF(CP18&gt;100,"&gt;100",IF(ปก!$D$10="กิจกรรมพัฒนาผู้เรียน",((CP18)/($CP$5)*100),CP18)))))))</f>
        <v>0</v>
      </c>
      <c r="CR18" s="699">
        <f t="shared" si="23"/>
        <v>0</v>
      </c>
      <c r="CS18" s="700">
        <f t="shared" si="24"/>
        <v>0</v>
      </c>
      <c r="CT18" s="662">
        <f>IF(C18="","",IF(BJ18=0,0,IF(CS18="-","-",IF(CM18="ผิด","ผิด",IF(CS18&gt;100,"เกิน",IF(ปก!$D$10="กิจกรรมพัฒนาผู้เรียน",(CS18/$CS$5*100),CS18))))))</f>
        <v>0</v>
      </c>
      <c r="CU18" s="701" t="str">
        <f t="shared" si="25"/>
        <v>0</v>
      </c>
      <c r="CV18" s="641" t="str">
        <f>IF(CM18="","",IF(CM18="ผิด","",IF(ปก!$D$10="กิจกรรมพัฒนาผู้เรียน",(VLOOKUP(CT18,CC$69:CE$71,3)),CU18)))</f>
        <v>0</v>
      </c>
      <c r="CW18" s="1160" t="str">
        <f t="shared" si="26"/>
        <v>0</v>
      </c>
      <c r="CX18" s="665">
        <f t="shared" si="27"/>
        <v>1</v>
      </c>
      <c r="CY18" s="665">
        <f t="shared" si="28"/>
        <v>1</v>
      </c>
      <c r="CZ18" s="666"/>
      <c r="DA18" s="1206">
        <f t="shared" si="29"/>
        <v>13</v>
      </c>
      <c r="DB18" s="1250" t="str">
        <f t="shared" si="32"/>
        <v>เด็กชาย กุลธนาถ  ลักษิตานนท์</v>
      </c>
      <c r="DC18" s="1126">
        <f>IF($C18="","",IF(ปก!$C$10="กิจกรรมพัฒนาผู้เรียน","-",IF($D18="พัก","-",IF($D18="ออก","-",VLOOKUP($CW18,$DU$7:$DW$12,3)))))</f>
        <v>1</v>
      </c>
      <c r="DD18" s="1126">
        <f>IF($C18="","",IF(ปก!$C$10="กิจกรรมพัฒนาผู้เรียน","-",IF($D18="พัก","-",IF($D18="ออก","-",VLOOKUP($CW18,$DU$7:$DW$12,3)))))</f>
        <v>1</v>
      </c>
      <c r="DE18" s="1126">
        <f>IF($C18="","",IF(ปก!$C$10="กิจกรรมพัฒนาผู้เรียน","-",IF($D18="พัก","-",IF($D18="ออก","-",VLOOKUP($CW18,$DU$7:$DW$12,3)))))</f>
        <v>1</v>
      </c>
      <c r="DF18" s="1126">
        <f>IF($C18="","",IF(ปก!$C$10="กิจกรรมพัฒนาผู้เรียน","-",IF($D18="พัก","-",IF($D18="ออก","-",VLOOKUP($CW18,$DU$7:$DW$12,3)))))</f>
        <v>1</v>
      </c>
      <c r="DG18" s="1126">
        <f>IF($C18="","",IF(ปก!$C$10="กิจกรรมพัฒนาผู้เรียน","-",IF($D18="พัก","-",IF($D18="ออก","-",VLOOKUP($CW18,$DU$7:$DW$12,3)))))</f>
        <v>1</v>
      </c>
      <c r="DH18" s="1190">
        <f>IF($C18="","",IF(ปก!$C$10="กิจกรรมพัฒนาผู้เรียน","-",IF($D18="พัก","-",IF($D18="ออก","-",(ROUND(MODE(DC18:DG18),0))))))</f>
        <v>1</v>
      </c>
      <c r="DI18" s="1191">
        <f>IF($C18="","",IF(ปก!$C$10="กิจกรรมพัฒนาผู้เรียน","-",IF($D18="พัก","-",IF($D18="ออก","-",VLOOKUP($CW18,$DU$7:$DW$12,3)))))</f>
        <v>1</v>
      </c>
      <c r="DJ18" s="1191">
        <f>IF($C18="","",IF(ปก!$C$10="กิจกรรมพัฒนาผู้เรียน","-",IF($D18="พัก","-",IF($D18="ออก","-",VLOOKUP($CW18,$DU$7:$DW$12,3)))))</f>
        <v>1</v>
      </c>
      <c r="DK18" s="1191">
        <f>IF($C18="","",IF(ปก!$C$10="กิจกรรมพัฒนาผู้เรียน","-",IF($D18="พัก","-",IF($D18="ออก","-",VLOOKUP($CW18,$DU$7:$DW$12,3)))))</f>
        <v>1</v>
      </c>
      <c r="DL18" s="1191">
        <f>IF($C18="","",IF(ปก!$C$10="กิจกรรมพัฒนาผู้เรียน","-",IF($D18="พัก","-",IF($D18="ออก","-",VLOOKUP($CW18,$DU$7:$DW$12,3)))))</f>
        <v>1</v>
      </c>
      <c r="DM18" s="1191">
        <f>IF($C18="","",IF(ปก!$C$10="กิจกรรมพัฒนาผู้เรียน","-",IF($D18="พัก","-",IF($D18="ออก","-",VLOOKUP($CW18,$DU$7:$DW$12,3)))))</f>
        <v>1</v>
      </c>
      <c r="DN18" s="1191">
        <f>IF($C18="","",IF(ปก!$C$10="กิจกรรมพัฒนาผู้เรียน","-",IF($D18="พัก","-",IF($D18="ออก","-",VLOOKUP($CW18,$DU$7:$DW$12,3)))))</f>
        <v>1</v>
      </c>
      <c r="DO18" s="1191">
        <f>IF($C18="","",IF(ปก!$C$10="กิจกรรมพัฒนาผู้เรียน","-",IF($D18="พัก","-",IF($D18="ออก","-",VLOOKUP($CW18,$DU$7:$DW$12,3)))))</f>
        <v>1</v>
      </c>
      <c r="DP18" s="1191">
        <f>IF($C18="","",IF(ปก!$C$10="กิจกรรมพัฒนาผู้เรียน","-",IF($D18="พัก","-",IF($D18="ออก","-",VLOOKUP($CW18,$DU$7:$DW$12,3)))))</f>
        <v>1</v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>
        <f>IF($C18="","",IF(ปก!$C$10="กิจกรรมพัฒนาผู้เรียน","-",IF($D18="พัก","-",IF($D18="ออก","-",(ROUND(MODE(DI18:DQ18),0))))))</f>
        <v>1</v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 t="str">
        <f t="shared" si="30"/>
        <v/>
      </c>
      <c r="B19" s="646"/>
      <c r="C19" s="647"/>
      <c r="D19" s="620" t="str">
        <f t="shared" si="0"/>
        <v/>
      </c>
      <c r="E19" s="690" t="str">
        <f t="shared" si="31"/>
        <v/>
      </c>
      <c r="F19" s="696"/>
      <c r="G19" s="697" t="str">
        <f t="shared" si="1"/>
        <v/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 t="str">
        <f t="shared" si="2"/>
        <v/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 t="str">
        <f t="shared" si="4"/>
        <v/>
      </c>
      <c r="AB19" s="1019" t="str">
        <f t="shared" si="5"/>
        <v/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 t="str">
        <f t="shared" si="6"/>
        <v/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 t="str">
        <f t="shared" si="8"/>
        <v/>
      </c>
      <c r="AW19" s="1019" t="str">
        <f t="shared" si="9"/>
        <v/>
      </c>
      <c r="AX19" s="654" t="str">
        <f t="shared" si="10"/>
        <v/>
      </c>
      <c r="AY19" s="655" t="str">
        <f>IF(C19="","",IF(AX19="ผิด","ผิด",IF(AX19="","-",IF(AX19="-","-",IF(AX19&gt;100,"&gt;100",IF(ปก!$D$10="กิจกรรมพัฒนาผู้เรียน",(AX19/$AX$5)*100,AX19))))))</f>
        <v/>
      </c>
      <c r="AZ19" s="656" t="str">
        <f t="shared" si="11"/>
        <v/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 t="str">
        <f t="shared" si="12"/>
        <v/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 t="str">
        <f t="shared" si="13"/>
        <v/>
      </c>
      <c r="BT19" s="1019" t="str">
        <f t="shared" si="14"/>
        <v/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 t="str">
        <f t="shared" si="15"/>
        <v/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 t="str">
        <f t="shared" si="19"/>
        <v/>
      </c>
      <c r="CN19" s="1019" t="str">
        <f t="shared" si="20"/>
        <v/>
      </c>
      <c r="CO19" s="626" t="str">
        <f t="shared" si="21"/>
        <v/>
      </c>
      <c r="CP19" s="698" t="str">
        <f t="shared" si="22"/>
        <v/>
      </c>
      <c r="CQ19" s="659" t="str">
        <f>IF(C19="","",IF(BJ19=0,0,IF(CM19="ผิด","ผิด",IF(CM19="","-",IF(CP19="-","-",IF(CP19&gt;100,"&gt;100",IF(ปก!$D$10="กิจกรรมพัฒนาผู้เรียน",((CP19)/($CP$5)*100),CP19)))))))</f>
        <v/>
      </c>
      <c r="CR19" s="699" t="str">
        <f t="shared" si="23"/>
        <v/>
      </c>
      <c r="CS19" s="700" t="str">
        <f t="shared" si="24"/>
        <v/>
      </c>
      <c r="CT19" s="662" t="str">
        <f>IF(C19="","",IF(BJ19=0,0,IF(CS19="-","-",IF(CM19="ผิด","ผิด",IF(CS19&gt;100,"เกิน",IF(ปก!$D$10="กิจกรรมพัฒนาผู้เรียน",(CS19/$CS$5*100),CS19))))))</f>
        <v/>
      </c>
      <c r="CU19" s="701" t="str">
        <f t="shared" si="25"/>
        <v/>
      </c>
      <c r="CV19" s="641" t="str">
        <f>IF(CM19="","",IF(CM19="ผิด","",IF(ปก!$D$10="กิจกรรมพัฒนาผู้เรียน",(VLOOKUP(CT19,CC$69:CE$71,3)),CU19)))</f>
        <v/>
      </c>
      <c r="CW19" s="1160" t="str">
        <f t="shared" si="26"/>
        <v/>
      </c>
      <c r="CX19" s="665" t="str">
        <f t="shared" si="27"/>
        <v/>
      </c>
      <c r="CY19" s="665" t="str">
        <f t="shared" si="28"/>
        <v/>
      </c>
      <c r="CZ19" s="666"/>
      <c r="DA19" s="1206" t="str">
        <f t="shared" si="29"/>
        <v/>
      </c>
      <c r="DB19" s="1250" t="str">
        <f t="shared" si="32"/>
        <v/>
      </c>
      <c r="DC19" s="1126" t="str">
        <f>IF($C19="","",IF(ปก!$C$10="กิจกรรมพัฒนาผู้เรียน","-",IF($D19="พัก","-",IF($D19="ออก","-",VLOOKUP($CW19,$DU$7:$DW$12,3)))))</f>
        <v/>
      </c>
      <c r="DD19" s="1126" t="str">
        <f>IF($C19="","",IF(ปก!$C$10="กิจกรรมพัฒนาผู้เรียน","-",IF($D19="พัก","-",IF($D19="ออก","-",VLOOKUP($CW19,$DU$7:$DW$12,3)))))</f>
        <v/>
      </c>
      <c r="DE19" s="1126" t="str">
        <f>IF($C19="","",IF(ปก!$C$10="กิจกรรมพัฒนาผู้เรียน","-",IF($D19="พัก","-",IF($D19="ออก","-",VLOOKUP($CW19,$DU$7:$DW$12,3)))))</f>
        <v/>
      </c>
      <c r="DF19" s="1126" t="str">
        <f>IF($C19="","",IF(ปก!$C$10="กิจกรรมพัฒนาผู้เรียน","-",IF($D19="พัก","-",IF($D19="ออก","-",VLOOKUP($CW19,$DU$7:$DW$12,3)))))</f>
        <v/>
      </c>
      <c r="DG19" s="1126" t="str">
        <f>IF($C19="","",IF(ปก!$C$10="กิจกรรมพัฒนาผู้เรียน","-",IF($D19="พัก","-",IF($D19="ออก","-",VLOOKUP($CW19,$DU$7:$DW$12,3)))))</f>
        <v/>
      </c>
      <c r="DH19" s="1190" t="str">
        <f>IF($C19="","",IF(ปก!$C$10="กิจกรรมพัฒนาผู้เรียน","-",IF($D19="พัก","-",IF($D19="ออก","-",(ROUND(MODE(DC19:DG19),0))))))</f>
        <v/>
      </c>
      <c r="DI19" s="1191" t="str">
        <f>IF($C19="","",IF(ปก!$C$10="กิจกรรมพัฒนาผู้เรียน","-",IF($D19="พัก","-",IF($D19="ออก","-",VLOOKUP($CW19,$DU$7:$DW$12,3)))))</f>
        <v/>
      </c>
      <c r="DJ19" s="1191" t="str">
        <f>IF($C19="","",IF(ปก!$C$10="กิจกรรมพัฒนาผู้เรียน","-",IF($D19="พัก","-",IF($D19="ออก","-",VLOOKUP($CW19,$DU$7:$DW$12,3)))))</f>
        <v/>
      </c>
      <c r="DK19" s="1191" t="str">
        <f>IF($C19="","",IF(ปก!$C$10="กิจกรรมพัฒนาผู้เรียน","-",IF($D19="พัก","-",IF($D19="ออก","-",VLOOKUP($CW19,$DU$7:$DW$12,3)))))</f>
        <v/>
      </c>
      <c r="DL19" s="1191" t="str">
        <f>IF($C19="","",IF(ปก!$C$10="กิจกรรมพัฒนาผู้เรียน","-",IF($D19="พัก","-",IF($D19="ออก","-",VLOOKUP($CW19,$DU$7:$DW$12,3)))))</f>
        <v/>
      </c>
      <c r="DM19" s="1191" t="str">
        <f>IF($C19="","",IF(ปก!$C$10="กิจกรรมพัฒนาผู้เรียน","-",IF($D19="พัก","-",IF($D19="ออก","-",VLOOKUP($CW19,$DU$7:$DW$12,3)))))</f>
        <v/>
      </c>
      <c r="DN19" s="1191" t="str">
        <f>IF($C19="","",IF(ปก!$C$10="กิจกรรมพัฒนาผู้เรียน","-",IF($D19="พัก","-",IF($D19="ออก","-",VLOOKUP($CW19,$DU$7:$DW$12,3)))))</f>
        <v/>
      </c>
      <c r="DO19" s="1191" t="str">
        <f>IF($C19="","",IF(ปก!$C$10="กิจกรรมพัฒนาผู้เรียน","-",IF($D19="พัก","-",IF($D19="ออก","-",VLOOKUP($CW19,$DU$7:$DW$12,3)))))</f>
        <v/>
      </c>
      <c r="DP19" s="1191" t="str">
        <f>IF($C19="","",IF(ปก!$C$10="กิจกรรมพัฒนาผู้เรียน","-",IF($D19="พัก","-",IF($D19="ออก","-",VLOOKUP($CW19,$DU$7:$DW$12,3)))))</f>
        <v/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 t="str">
        <f>IF($C19="","",IF(ปก!$C$10="กิจกรรมพัฒนาผู้เรียน","-",IF($D19="พัก","-",IF($D19="ออก","-",(ROUND(MODE(DI19:DQ19),0))))))</f>
        <v/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 t="str">
        <f t="shared" si="30"/>
        <v/>
      </c>
      <c r="B20" s="667"/>
      <c r="C20" s="668"/>
      <c r="D20" s="669" t="str">
        <f t="shared" si="0"/>
        <v/>
      </c>
      <c r="E20" s="690" t="str">
        <f t="shared" si="31"/>
        <v/>
      </c>
      <c r="F20" s="702"/>
      <c r="G20" s="703" t="str">
        <f t="shared" si="1"/>
        <v/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 t="str">
        <f t="shared" si="2"/>
        <v/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 t="str">
        <f t="shared" si="4"/>
        <v/>
      </c>
      <c r="AB20" s="1020" t="str">
        <f t="shared" si="5"/>
        <v/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 t="str">
        <f t="shared" si="6"/>
        <v/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 t="str">
        <f t="shared" si="8"/>
        <v/>
      </c>
      <c r="AW20" s="1020" t="str">
        <f t="shared" si="9"/>
        <v/>
      </c>
      <c r="AX20" s="677" t="str">
        <f t="shared" si="10"/>
        <v/>
      </c>
      <c r="AY20" s="678" t="str">
        <f>IF(C20="","",IF(AX20="ผิด","ผิด",IF(AX20="","-",IF(AX20="-","-",IF(AX20&gt;100,"&gt;100",IF(ปก!$D$10="กิจกรรมพัฒนาผู้เรียน",(AX20/$AX$5)*100,AX20))))))</f>
        <v/>
      </c>
      <c r="AZ20" s="679" t="str">
        <f t="shared" si="11"/>
        <v/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 t="str">
        <f t="shared" si="12"/>
        <v/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 t="str">
        <f t="shared" si="13"/>
        <v/>
      </c>
      <c r="BT20" s="1020" t="str">
        <f t="shared" si="14"/>
        <v/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 t="str">
        <f t="shared" si="15"/>
        <v/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 t="str">
        <f t="shared" si="19"/>
        <v/>
      </c>
      <c r="CN20" s="1020" t="str">
        <f t="shared" si="20"/>
        <v/>
      </c>
      <c r="CO20" s="626" t="str">
        <f t="shared" si="21"/>
        <v/>
      </c>
      <c r="CP20" s="704" t="str">
        <f t="shared" si="22"/>
        <v/>
      </c>
      <c r="CQ20" s="682" t="str">
        <f>IF(C20="","",IF(BJ20=0,0,IF(CM20="ผิด","ผิด",IF(CM20="","-",IF(CP20="-","-",IF(CP20&gt;100,"&gt;100",IF(ปก!$D$10="กิจกรรมพัฒนาผู้เรียน",((CP20)/($CP$5)*100),CP20)))))))</f>
        <v/>
      </c>
      <c r="CR20" s="705" t="str">
        <f t="shared" si="23"/>
        <v/>
      </c>
      <c r="CS20" s="706" t="str">
        <f t="shared" si="24"/>
        <v/>
      </c>
      <c r="CT20" s="685" t="str">
        <f>IF(C20="","",IF(BJ20=0,0,IF(CS20="-","-",IF(CM20="ผิด","ผิด",IF(CS20&gt;100,"เกิน",IF(ปก!$D$10="กิจกรรมพัฒนาผู้เรียน",(CS20/$CS$5*100),CS20))))))</f>
        <v/>
      </c>
      <c r="CU20" s="707" t="str">
        <f t="shared" si="25"/>
        <v/>
      </c>
      <c r="CV20" s="641" t="str">
        <f>IF(CM20="","",IF(CM20="ผิด","",IF(ปก!$D$10="กิจกรรมพัฒนาผู้เรียน",(VLOOKUP(CT20,CC$69:CE$71,3)),CU20)))</f>
        <v/>
      </c>
      <c r="CW20" s="1161" t="str">
        <f t="shared" si="26"/>
        <v/>
      </c>
      <c r="CX20" s="688" t="str">
        <f t="shared" si="27"/>
        <v/>
      </c>
      <c r="CY20" s="688" t="str">
        <f t="shared" si="28"/>
        <v/>
      </c>
      <c r="CZ20" s="689"/>
      <c r="DA20" s="1207" t="str">
        <f t="shared" si="29"/>
        <v/>
      </c>
      <c r="DB20" s="1251" t="str">
        <f t="shared" si="32"/>
        <v/>
      </c>
      <c r="DC20" s="1127" t="str">
        <f>IF($C20="","",IF(ปก!$C$10="กิจกรรมพัฒนาผู้เรียน","-",IF($D20="พัก","-",IF($D20="ออก","-",VLOOKUP($CW20,$DU$7:$DW$12,3)))))</f>
        <v/>
      </c>
      <c r="DD20" s="1127" t="str">
        <f>IF($C20="","",IF(ปก!$C$10="กิจกรรมพัฒนาผู้เรียน","-",IF($D20="พัก","-",IF($D20="ออก","-",VLOOKUP($CW20,$DU$7:$DW$12,3)))))</f>
        <v/>
      </c>
      <c r="DE20" s="1127" t="str">
        <f>IF($C20="","",IF(ปก!$C$10="กิจกรรมพัฒนาผู้เรียน","-",IF($D20="พัก","-",IF($D20="ออก","-",VLOOKUP($CW20,$DU$7:$DW$12,3)))))</f>
        <v/>
      </c>
      <c r="DF20" s="1127" t="str">
        <f>IF($C20="","",IF(ปก!$C$10="กิจกรรมพัฒนาผู้เรียน","-",IF($D20="พัก","-",IF($D20="ออก","-",VLOOKUP($CW20,$DU$7:$DW$12,3)))))</f>
        <v/>
      </c>
      <c r="DG20" s="1127" t="str">
        <f>IF($C20="","",IF(ปก!$C$10="กิจกรรมพัฒนาผู้เรียน","-",IF($D20="พัก","-",IF($D20="ออก","-",VLOOKUP($CW20,$DU$7:$DW$12,3)))))</f>
        <v/>
      </c>
      <c r="DH20" s="1193" t="str">
        <f>IF($C20="","",IF(ปก!$C$10="กิจกรรมพัฒนาผู้เรียน","-",IF($D20="พัก","-",IF($D20="ออก","-",(ROUND(MODE(DC20:DG20),0))))))</f>
        <v/>
      </c>
      <c r="DI20" s="1194" t="str">
        <f>IF($C20="","",IF(ปก!$C$10="กิจกรรมพัฒนาผู้เรียน","-",IF($D20="พัก","-",IF($D20="ออก","-",VLOOKUP($CW20,$DU$7:$DW$12,3)))))</f>
        <v/>
      </c>
      <c r="DJ20" s="1194" t="str">
        <f>IF($C20="","",IF(ปก!$C$10="กิจกรรมพัฒนาผู้เรียน","-",IF($D20="พัก","-",IF($D20="ออก","-",VLOOKUP($CW20,$DU$7:$DW$12,3)))))</f>
        <v/>
      </c>
      <c r="DK20" s="1194" t="str">
        <f>IF($C20="","",IF(ปก!$C$10="กิจกรรมพัฒนาผู้เรียน","-",IF($D20="พัก","-",IF($D20="ออก","-",VLOOKUP($CW20,$DU$7:$DW$12,3)))))</f>
        <v/>
      </c>
      <c r="DL20" s="1194" t="str">
        <f>IF($C20="","",IF(ปก!$C$10="กิจกรรมพัฒนาผู้เรียน","-",IF($D20="พัก","-",IF($D20="ออก","-",VLOOKUP($CW20,$DU$7:$DW$12,3)))))</f>
        <v/>
      </c>
      <c r="DM20" s="1194" t="str">
        <f>IF($C20="","",IF(ปก!$C$10="กิจกรรมพัฒนาผู้เรียน","-",IF($D20="พัก","-",IF($D20="ออก","-",VLOOKUP($CW20,$DU$7:$DW$12,3)))))</f>
        <v/>
      </c>
      <c r="DN20" s="1194" t="str">
        <f>IF($C20="","",IF(ปก!$C$10="กิจกรรมพัฒนาผู้เรียน","-",IF($D20="พัก","-",IF($D20="ออก","-",VLOOKUP($CW20,$DU$7:$DW$12,3)))))</f>
        <v/>
      </c>
      <c r="DO20" s="1194" t="str">
        <f>IF($C20="","",IF(ปก!$C$10="กิจกรรมพัฒนาผู้เรียน","-",IF($D20="พัก","-",IF($D20="ออก","-",VLOOKUP($CW20,$DU$7:$DW$12,3)))))</f>
        <v/>
      </c>
      <c r="DP20" s="1194" t="str">
        <f>IF($C20="","",IF(ปก!$C$10="กิจกรรมพัฒนาผู้เรียน","-",IF($D20="พัก","-",IF($D20="ออก","-",VLOOKUP($CW20,$DU$7:$DW$12,3)))))</f>
        <v/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 t="str">
        <f>IF($C20="","",IF(ปก!$C$10="กิจกรรมพัฒนาผู้เรียน","-",IF($D20="พัก","-",IF($D20="ออก","-",(ROUND(MODE(DI20:DQ20),0))))))</f>
        <v/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 t="str">
        <f t="shared" si="30"/>
        <v/>
      </c>
      <c r="B21" s="618"/>
      <c r="C21" s="619"/>
      <c r="D21" s="620" t="str">
        <f t="shared" si="0"/>
        <v/>
      </c>
      <c r="E21" s="690" t="str">
        <f t="shared" si="31"/>
        <v/>
      </c>
      <c r="F21" s="691"/>
      <c r="G21" s="692" t="str">
        <f t="shared" si="1"/>
        <v/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 t="str">
        <f t="shared" si="2"/>
        <v/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 t="str">
        <f t="shared" si="4"/>
        <v/>
      </c>
      <c r="AB21" s="612" t="str">
        <f t="shared" si="5"/>
        <v/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 t="str">
        <f t="shared" si="6"/>
        <v/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 t="str">
        <f t="shared" si="8"/>
        <v/>
      </c>
      <c r="AW21" s="612" t="str">
        <f t="shared" si="9"/>
        <v/>
      </c>
      <c r="AX21" s="607" t="str">
        <f t="shared" si="10"/>
        <v/>
      </c>
      <c r="AY21" s="632" t="str">
        <f>IF(C21="","",IF(AX21="ผิด","ผิด",IF(AX21="","-",IF(AX21="-","-",IF(AX21&gt;100,"&gt;100",IF(ปก!$D$10="กิจกรรมพัฒนาผู้เรียน",(AX21/$AX$5)*100,AX21))))))</f>
        <v/>
      </c>
      <c r="AZ21" s="633" t="str">
        <f t="shared" si="11"/>
        <v/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 t="str">
        <f t="shared" si="12"/>
        <v/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 t="str">
        <f t="shared" si="13"/>
        <v/>
      </c>
      <c r="BT21" s="612" t="str">
        <f t="shared" si="14"/>
        <v/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 t="str">
        <f t="shared" si="15"/>
        <v/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 t="str">
        <f t="shared" si="19"/>
        <v/>
      </c>
      <c r="CN21" s="612" t="str">
        <f t="shared" si="20"/>
        <v/>
      </c>
      <c r="CO21" s="626" t="str">
        <f t="shared" si="21"/>
        <v/>
      </c>
      <c r="CP21" s="693" t="str">
        <f t="shared" si="22"/>
        <v/>
      </c>
      <c r="CQ21" s="612" t="str">
        <f>IF(C21="","",IF(BJ21=0,0,IF(CM21="ผิด","ผิด",IF(CM21="","-",IF(CP21="-","-",IF(CP21&gt;100,"&gt;100",IF(ปก!$D$10="กิจกรรมพัฒนาผู้เรียน",((CP21)/($CP$5)*100),CP21)))))))</f>
        <v/>
      </c>
      <c r="CR21" s="694" t="str">
        <f t="shared" si="23"/>
        <v/>
      </c>
      <c r="CS21" s="695" t="str">
        <f t="shared" si="24"/>
        <v/>
      </c>
      <c r="CT21" s="639" t="str">
        <f>IF(C21="","",IF(BJ21=0,0,IF(CS21="-","-",IF(CM21="ผิด","ผิด",IF(CS21&gt;100,"เกิน",IF(ปก!$D$10="กิจกรรมพัฒนาผู้เรียน",(CS21/$CS$5*100),CS21))))))</f>
        <v/>
      </c>
      <c r="CU21" s="641" t="str">
        <f t="shared" si="25"/>
        <v/>
      </c>
      <c r="CV21" s="641" t="str">
        <f>IF(CM21="","",IF(CM21="ผิด","",IF(ปก!$D$10="กิจกรรมพัฒนาผู้เรียน",(VLOOKUP(CT21,CC$69:CE$71,3)),CU21)))</f>
        <v/>
      </c>
      <c r="CW21" s="1159" t="str">
        <f t="shared" si="26"/>
        <v/>
      </c>
      <c r="CX21" s="643" t="str">
        <f t="shared" si="27"/>
        <v/>
      </c>
      <c r="CY21" s="643" t="str">
        <f t="shared" si="28"/>
        <v/>
      </c>
      <c r="CZ21" s="644"/>
      <c r="DA21" s="1208" t="str">
        <f t="shared" si="29"/>
        <v/>
      </c>
      <c r="DB21" s="1249" t="str">
        <f t="shared" si="32"/>
        <v/>
      </c>
      <c r="DC21" s="1125" t="str">
        <f>IF($C21="","",IF(ปก!$C$10="กิจกรรมพัฒนาผู้เรียน","-",IF($D21="พัก","-",IF($D21="ออก","-",VLOOKUP($CW21,$DU$7:$DW$12,3)))))</f>
        <v/>
      </c>
      <c r="DD21" s="1125" t="str">
        <f>IF($C21="","",IF(ปก!$C$10="กิจกรรมพัฒนาผู้เรียน","-",IF($D21="พัก","-",IF($D21="ออก","-",VLOOKUP($CW21,$DU$7:$DW$12,3)))))</f>
        <v/>
      </c>
      <c r="DE21" s="1125" t="str">
        <f>IF($C21="","",IF(ปก!$C$10="กิจกรรมพัฒนาผู้เรียน","-",IF($D21="พัก","-",IF($D21="ออก","-",VLOOKUP($CW21,$DU$7:$DW$12,3)))))</f>
        <v/>
      </c>
      <c r="DF21" s="1125" t="str">
        <f>IF($C21="","",IF(ปก!$C$10="กิจกรรมพัฒนาผู้เรียน","-",IF($D21="พัก","-",IF($D21="ออก","-",VLOOKUP($CW21,$DU$7:$DW$12,3)))))</f>
        <v/>
      </c>
      <c r="DG21" s="1125" t="str">
        <f>IF($C21="","",IF(ปก!$C$10="กิจกรรมพัฒนาผู้เรียน","-",IF($D21="พัก","-",IF($D21="ออก","-",VLOOKUP($CW21,$DU$7:$DW$12,3)))))</f>
        <v/>
      </c>
      <c r="DH21" s="1187" t="str">
        <f>IF($C21="","",IF(ปก!$C$10="กิจกรรมพัฒนาผู้เรียน","-",IF($D21="พัก","-",IF($D21="ออก","-",(ROUND(MODE(DC21:DG21),0))))))</f>
        <v/>
      </c>
      <c r="DI21" s="1188" t="str">
        <f>IF($C21="","",IF(ปก!$C$10="กิจกรรมพัฒนาผู้เรียน","-",IF($D21="พัก","-",IF($D21="ออก","-",VLOOKUP($CW21,$DU$7:$DW$12,3)))))</f>
        <v/>
      </c>
      <c r="DJ21" s="1188" t="str">
        <f>IF($C21="","",IF(ปก!$C$10="กิจกรรมพัฒนาผู้เรียน","-",IF($D21="พัก","-",IF($D21="ออก","-",VLOOKUP($CW21,$DU$7:$DW$12,3)))))</f>
        <v/>
      </c>
      <c r="DK21" s="1188" t="str">
        <f>IF($C21="","",IF(ปก!$C$10="กิจกรรมพัฒนาผู้เรียน","-",IF($D21="พัก","-",IF($D21="ออก","-",VLOOKUP($CW21,$DU$7:$DW$12,3)))))</f>
        <v/>
      </c>
      <c r="DL21" s="1188" t="str">
        <f>IF($C21="","",IF(ปก!$C$10="กิจกรรมพัฒนาผู้เรียน","-",IF($D21="พัก","-",IF($D21="ออก","-",VLOOKUP($CW21,$DU$7:$DW$12,3)))))</f>
        <v/>
      </c>
      <c r="DM21" s="1188" t="str">
        <f>IF($C21="","",IF(ปก!$C$10="กิจกรรมพัฒนาผู้เรียน","-",IF($D21="พัก","-",IF($D21="ออก","-",VLOOKUP($CW21,$DU$7:$DW$12,3)))))</f>
        <v/>
      </c>
      <c r="DN21" s="1188" t="str">
        <f>IF($C21="","",IF(ปก!$C$10="กิจกรรมพัฒนาผู้เรียน","-",IF($D21="พัก","-",IF($D21="ออก","-",VLOOKUP($CW21,$DU$7:$DW$12,3)))))</f>
        <v/>
      </c>
      <c r="DO21" s="1188" t="str">
        <f>IF($C21="","",IF(ปก!$C$10="กิจกรรมพัฒนาผู้เรียน","-",IF($D21="พัก","-",IF($D21="ออก","-",VLOOKUP($CW21,$DU$7:$DW$12,3)))))</f>
        <v/>
      </c>
      <c r="DP21" s="1188" t="str">
        <f>IF($C21="","",IF(ปก!$C$10="กิจกรรมพัฒนาผู้เรียน","-",IF($D21="พัก","-",IF($D21="ออก","-",VLOOKUP($CW21,$DU$7:$DW$12,3)))))</f>
        <v/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 t="str">
        <f>IF($C21="","",IF(ปก!$C$10="กิจกรรมพัฒนาผู้เรียน","-",IF($D21="พัก","-",IF($D21="ออก","-",(ROUND(MODE(DI21:DQ21),0))))))</f>
        <v/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 t="str">
        <f t="shared" si="30"/>
        <v/>
      </c>
      <c r="B22" s="646"/>
      <c r="C22" s="647"/>
      <c r="D22" s="620" t="str">
        <f t="shared" si="0"/>
        <v/>
      </c>
      <c r="E22" s="690" t="str">
        <f t="shared" si="31"/>
        <v/>
      </c>
      <c r="F22" s="696"/>
      <c r="G22" s="697" t="str">
        <f t="shared" si="1"/>
        <v/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 t="str">
        <f t="shared" si="2"/>
        <v/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 t="str">
        <f t="shared" si="4"/>
        <v/>
      </c>
      <c r="AB22" s="1019" t="str">
        <f t="shared" si="5"/>
        <v/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 t="str">
        <f t="shared" si="6"/>
        <v/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 t="str">
        <f t="shared" si="8"/>
        <v/>
      </c>
      <c r="AW22" s="1019" t="str">
        <f t="shared" si="9"/>
        <v/>
      </c>
      <c r="AX22" s="654" t="str">
        <f t="shared" si="10"/>
        <v/>
      </c>
      <c r="AY22" s="655" t="str">
        <f>IF(C22="","",IF(AX22="ผิด","ผิด",IF(AX22="","-",IF(AX22="-","-",IF(AX22&gt;100,"&gt;100",IF(ปก!$D$10="กิจกรรมพัฒนาผู้เรียน",(AX22/$AX$5)*100,AX22))))))</f>
        <v/>
      </c>
      <c r="AZ22" s="656" t="str">
        <f t="shared" si="11"/>
        <v/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 t="str">
        <f t="shared" si="12"/>
        <v/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 t="str">
        <f t="shared" si="13"/>
        <v/>
      </c>
      <c r="BT22" s="1019" t="str">
        <f t="shared" si="14"/>
        <v/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 t="str">
        <f t="shared" si="15"/>
        <v/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 t="str">
        <f t="shared" si="19"/>
        <v/>
      </c>
      <c r="CN22" s="1019" t="str">
        <f t="shared" si="20"/>
        <v/>
      </c>
      <c r="CO22" s="626" t="str">
        <f t="shared" si="21"/>
        <v/>
      </c>
      <c r="CP22" s="698" t="str">
        <f t="shared" si="22"/>
        <v/>
      </c>
      <c r="CQ22" s="659" t="str">
        <f>IF(C22="","",IF(BJ22=0,0,IF(CM22="ผิด","ผิด",IF(CM22="","-",IF(CP22="-","-",IF(CP22&gt;100,"&gt;100",IF(ปก!$D$10="กิจกรรมพัฒนาผู้เรียน",((CP22)/($CP$5)*100),CP22)))))))</f>
        <v/>
      </c>
      <c r="CR22" s="699" t="str">
        <f t="shared" si="23"/>
        <v/>
      </c>
      <c r="CS22" s="700" t="str">
        <f t="shared" si="24"/>
        <v/>
      </c>
      <c r="CT22" s="662" t="str">
        <f>IF(C22="","",IF(BJ22=0,0,IF(CS22="-","-",IF(CM22="ผิด","ผิด",IF(CS22&gt;100,"เกิน",IF(ปก!$D$10="กิจกรรมพัฒนาผู้เรียน",(CS22/$CS$5*100),CS22))))))</f>
        <v/>
      </c>
      <c r="CU22" s="701" t="str">
        <f t="shared" si="25"/>
        <v/>
      </c>
      <c r="CV22" s="641" t="str">
        <f>IF(CM22="","",IF(CM22="ผิด","",IF(ปก!$D$10="กิจกรรมพัฒนาผู้เรียน",(VLOOKUP(CT22,CC$69:CE$71,3)),CU22)))</f>
        <v/>
      </c>
      <c r="CW22" s="1160" t="str">
        <f t="shared" si="26"/>
        <v/>
      </c>
      <c r="CX22" s="665" t="str">
        <f t="shared" si="27"/>
        <v/>
      </c>
      <c r="CY22" s="665" t="str">
        <f t="shared" si="28"/>
        <v/>
      </c>
      <c r="CZ22" s="666"/>
      <c r="DA22" s="1206" t="str">
        <f t="shared" si="29"/>
        <v/>
      </c>
      <c r="DB22" s="1250" t="str">
        <f t="shared" si="32"/>
        <v/>
      </c>
      <c r="DC22" s="1126" t="str">
        <f>IF($C22="","",IF(ปก!$C$10="กิจกรรมพัฒนาผู้เรียน","-",IF($D22="พัก","-",IF($D22="ออก","-",VLOOKUP($CW22,$DU$7:$DW$12,3)))))</f>
        <v/>
      </c>
      <c r="DD22" s="1126" t="str">
        <f>IF($C22="","",IF(ปก!$C$10="กิจกรรมพัฒนาผู้เรียน","-",IF($D22="พัก","-",IF($D22="ออก","-",VLOOKUP($CW22,$DU$7:$DW$12,3)))))</f>
        <v/>
      </c>
      <c r="DE22" s="1126" t="str">
        <f>IF($C22="","",IF(ปก!$C$10="กิจกรรมพัฒนาผู้เรียน","-",IF($D22="พัก","-",IF($D22="ออก","-",VLOOKUP($CW22,$DU$7:$DW$12,3)))))</f>
        <v/>
      </c>
      <c r="DF22" s="1126" t="str">
        <f>IF($C22="","",IF(ปก!$C$10="กิจกรรมพัฒนาผู้เรียน","-",IF($D22="พัก","-",IF($D22="ออก","-",VLOOKUP($CW22,$DU$7:$DW$12,3)))))</f>
        <v/>
      </c>
      <c r="DG22" s="1126" t="str">
        <f>IF($C22="","",IF(ปก!$C$10="กิจกรรมพัฒนาผู้เรียน","-",IF($D22="พัก","-",IF($D22="ออก","-",VLOOKUP($CW22,$DU$7:$DW$12,3)))))</f>
        <v/>
      </c>
      <c r="DH22" s="1190" t="str">
        <f>IF($C22="","",IF(ปก!$C$10="กิจกรรมพัฒนาผู้เรียน","-",IF($D22="พัก","-",IF($D22="ออก","-",(ROUND(MODE(DC22:DG22),0))))))</f>
        <v/>
      </c>
      <c r="DI22" s="1191" t="str">
        <f>IF($C22="","",IF(ปก!$C$10="กิจกรรมพัฒนาผู้เรียน","-",IF($D22="พัก","-",IF($D22="ออก","-",VLOOKUP($CW22,$DU$7:$DW$12,3)))))</f>
        <v/>
      </c>
      <c r="DJ22" s="1191" t="str">
        <f>IF($C22="","",IF(ปก!$C$10="กิจกรรมพัฒนาผู้เรียน","-",IF($D22="พัก","-",IF($D22="ออก","-",VLOOKUP($CW22,$DU$7:$DW$12,3)))))</f>
        <v/>
      </c>
      <c r="DK22" s="1191" t="str">
        <f>IF($C22="","",IF(ปก!$C$10="กิจกรรมพัฒนาผู้เรียน","-",IF($D22="พัก","-",IF($D22="ออก","-",VLOOKUP($CW22,$DU$7:$DW$12,3)))))</f>
        <v/>
      </c>
      <c r="DL22" s="1191" t="str">
        <f>IF($C22="","",IF(ปก!$C$10="กิจกรรมพัฒนาผู้เรียน","-",IF($D22="พัก","-",IF($D22="ออก","-",VLOOKUP($CW22,$DU$7:$DW$12,3)))))</f>
        <v/>
      </c>
      <c r="DM22" s="1191" t="str">
        <f>IF($C22="","",IF(ปก!$C$10="กิจกรรมพัฒนาผู้เรียน","-",IF($D22="พัก","-",IF($D22="ออก","-",VLOOKUP($CW22,$DU$7:$DW$12,3)))))</f>
        <v/>
      </c>
      <c r="DN22" s="1191" t="str">
        <f>IF($C22="","",IF(ปก!$C$10="กิจกรรมพัฒนาผู้เรียน","-",IF($D22="พัก","-",IF($D22="ออก","-",VLOOKUP($CW22,$DU$7:$DW$12,3)))))</f>
        <v/>
      </c>
      <c r="DO22" s="1191" t="str">
        <f>IF($C22="","",IF(ปก!$C$10="กิจกรรมพัฒนาผู้เรียน","-",IF($D22="พัก","-",IF($D22="ออก","-",VLOOKUP($CW22,$DU$7:$DW$12,3)))))</f>
        <v/>
      </c>
      <c r="DP22" s="1191" t="str">
        <f>IF($C22="","",IF(ปก!$C$10="กิจกรรมพัฒนาผู้เรียน","-",IF($D22="พัก","-",IF($D22="ออก","-",VLOOKUP($CW22,$DU$7:$DW$12,3)))))</f>
        <v/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 t="str">
        <f>IF($C22="","",IF(ปก!$C$10="กิจกรรมพัฒนาผู้เรียน","-",IF($D22="พัก","-",IF($D22="ออก","-",(ROUND(MODE(DI22:DQ22),0))))))</f>
        <v/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4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4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13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13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13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13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13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13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12052</v>
      </c>
      <c r="C7" s="889" t="str">
        <f>'ชื่อ-คะแนน'!DB6</f>
        <v>เด็กชาย ขัตติยะ  สุภาจันทร์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12054</v>
      </c>
      <c r="C8" s="895" t="str">
        <f>'ชื่อ-คะแนน'!DB7</f>
        <v>เด็กหญิง ณิชาพร  พรหมมี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12056</v>
      </c>
      <c r="C9" s="895" t="str">
        <f>'ชื่อ-คะแนน'!DB8</f>
        <v>เด็กหญิง ณัฏฐธิดา  สระปัญญา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12057</v>
      </c>
      <c r="C10" s="895" t="str">
        <f>'ชื่อ-คะแนน'!DB9</f>
        <v>เด็กชาย ธนากร  วุ่นอภัย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12058</v>
      </c>
      <c r="C11" s="900" t="str">
        <f>'ชื่อ-คะแนน'!DB10</f>
        <v>เด็กชาย ธนวรรธน์  สุทธิโก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12059</v>
      </c>
      <c r="C12" s="889" t="str">
        <f>'ชื่อ-คะแนน'!DB11</f>
        <v>เด็กชาย ธนาวันต์  วุ่นอภัย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12060</v>
      </c>
      <c r="C13" s="895" t="str">
        <f>'ชื่อ-คะแนน'!DB12</f>
        <v>เด็กชาย ธีรภัทร  ทับขัม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12061</v>
      </c>
      <c r="C14" s="895" t="str">
        <f>'ชื่อ-คะแนน'!DB13</f>
        <v>เด็กหญิง เบญญาภา  นาคะเกตุ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12064</v>
      </c>
      <c r="C15" s="895" t="str">
        <f>'ชื่อ-คะแนน'!DB14</f>
        <v>เด็กชาย พงศกร  วงศ์คำ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12065</v>
      </c>
      <c r="C16" s="900" t="str">
        <f>'ชื่อ-คะแนน'!DB15</f>
        <v>เด็กชาย ภูวดล  พานสายตา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12066</v>
      </c>
      <c r="C17" s="889" t="str">
        <f>'ชื่อ-คะแนน'!DB16</f>
        <v>เด็กหญิง ภัทรธิดา  กาหลง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12075</v>
      </c>
      <c r="C18" s="895" t="str">
        <f>'ชื่อ-คะแนน'!DB17</f>
        <v>เด็กหญิง อาภัสรา  เชื้อตาพระ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>
        <f>'ชื่อ-คะแนน'!A18</f>
        <v>13</v>
      </c>
      <c r="B19" s="894" t="str">
        <f>'ชื่อ-คะแนน'!B18</f>
        <v>12777</v>
      </c>
      <c r="C19" s="895" t="str">
        <f>'ชื่อ-คะแนน'!DB18</f>
        <v>เด็กชาย กุลธนาถ  ลักษิตานนท์</v>
      </c>
      <c r="D19" s="620" t="str">
        <f>'ชื่อ-คะแนน'!D18</f>
        <v>เรียน</v>
      </c>
      <c r="E19" s="621" t="str">
        <f t="shared" si="0"/>
        <v/>
      </c>
      <c r="F19" s="964">
        <f>IF('ชื่อ-คะแนน'!$C18="","",IF('ชื่อ-คะแนน'!$D18="ออก","",IF('ชื่อ-คะแนน'!$D18="ย้าย","",IF('ชื่อ-คะแนน'!$D18="พัก","",IF(F$6="?",F$6,F$6)))))</f>
        <v>2</v>
      </c>
      <c r="G19" s="965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965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5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6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2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2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2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2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2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2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2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2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2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2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2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2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2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2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2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2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2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70">
        <f>IF('ชื่อ-คะแนน'!C18="","",COUNTIF(F19:EF19,"/")+SUM(F19:EF19))</f>
        <v>36</v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64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5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5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5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6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70" t="str">
        <f>IF('ชื่อ-คะแนน'!C19="","",COUNTIF(F20:EF20,"/")+SUM(F20:EF20))</f>
        <v/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2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3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3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3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4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80" t="str">
        <f>IF('ชื่อ-คะแนน'!C20="","",COUNTIF(F21:EF21,"/")+SUM(F21:EF21))</f>
        <v/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62" t="str">
        <f>IF('ชื่อ-คะแนน'!C21="","",COUNTIF(F22:EF22,"/")+SUM(F22:EF22))</f>
        <v/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64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5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5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5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6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70" t="str">
        <f>IF('ชื่อ-คะแนน'!C22="","",COUNTIF(F23:EF23,"/")+SUM(F23:EF23))</f>
        <v/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12052</v>
      </c>
      <c r="C7" s="889" t="str">
        <f>'ชื่อ-คะแนน'!DB6</f>
        <v>เด็กชาย ขัตติยะ  สุภาจันทร์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12054</v>
      </c>
      <c r="C8" s="895" t="str">
        <f>'ชื่อ-คะแนน'!DB7</f>
        <v>เด็กหญิง ณิชาพร  พรหมมี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12056</v>
      </c>
      <c r="C9" s="895" t="str">
        <f>'ชื่อ-คะแนน'!DB8</f>
        <v>เด็กหญิง ณัฏฐธิดา  สระปัญญา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12057</v>
      </c>
      <c r="C10" s="895" t="str">
        <f>'ชื่อ-คะแนน'!DB9</f>
        <v>เด็กชาย ธนากร  วุ่นอภัย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12058</v>
      </c>
      <c r="C11" s="900" t="str">
        <f>'ชื่อ-คะแนน'!DB10</f>
        <v>เด็กชาย ธนวรรธน์  สุทธิโก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12059</v>
      </c>
      <c r="C12" s="889" t="str">
        <f>'ชื่อ-คะแนน'!DB11</f>
        <v>เด็กชาย ธนาวันต์  วุ่นอภัย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12060</v>
      </c>
      <c r="C13" s="895" t="str">
        <f>'ชื่อ-คะแนน'!DB12</f>
        <v>เด็กชาย ธีรภัทร  ทับขัม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12061</v>
      </c>
      <c r="C14" s="895" t="str">
        <f>'ชื่อ-คะแนน'!DB13</f>
        <v>เด็กหญิง เบญญาภา  นาคะเกตุ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12064</v>
      </c>
      <c r="C15" s="895" t="str">
        <f>'ชื่อ-คะแนน'!DB14</f>
        <v>เด็กชาย พงศกร  วงศ์คำ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12065</v>
      </c>
      <c r="C16" s="900" t="str">
        <f>'ชื่อ-คะแนน'!DB15</f>
        <v>เด็กชาย ภูวดล  พานสายตา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12066</v>
      </c>
      <c r="C17" s="889" t="str">
        <f>'ชื่อ-คะแนน'!DB16</f>
        <v>เด็กหญิง ภัทรธิดา  กาหลง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12075</v>
      </c>
      <c r="C18" s="895" t="str">
        <f>'ชื่อ-คะแนน'!DB17</f>
        <v>เด็กหญิง อาภัสรา  เชื้อตาพระ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>
        <f>'ชื่อ-คะแนน'!A18</f>
        <v>13</v>
      </c>
      <c r="B19" s="894" t="str">
        <f>'ชื่อ-คะแนน'!B18</f>
        <v>12777</v>
      </c>
      <c r="C19" s="895" t="str">
        <f>'ชื่อ-คะแนน'!DB18</f>
        <v>เด็กชาย กุลธนาถ  ลักษิตานนท์</v>
      </c>
      <c r="D19" s="620" t="str">
        <f>'ชื่อ-คะแนน'!D18</f>
        <v>เรียน</v>
      </c>
      <c r="E19" s="621" t="str">
        <f t="shared" si="0"/>
        <v/>
      </c>
      <c r="F19" s="958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967">
        <f>IF('ชื่อ-คะแนน'!C18="","",IF('ชื่อ-คะแนน'!$D18="ออก","",IF('ชื่อ-คะแนน'!$D18="ย้าย","",IF('ชื่อ-คะแนน'!$D18="พัก","",IF(G$6="?",G$6,G$6)))))</f>
        <v>2</v>
      </c>
      <c r="H19" s="96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2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2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2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2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2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2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2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2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2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2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2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2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2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2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2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94">
        <f>IF('ชื่อ-คะแนน'!C18="","",COUNTIF(E19:EE19,"/")+SUM(E19:EE19))</f>
        <v>32</v>
      </c>
      <c r="EJ19" s="995">
        <f>IF('ชื่อ-คะแนน'!C18="","",COUNTIF(F19:EF19,"/")+SUM(F19:EF19)+เวลา1!EI19)</f>
        <v>68</v>
      </c>
      <c r="EK19" s="103"/>
      <c r="EL19" s="53" t="str">
        <f>IF('ชื่อ-คะแนน'!C18="","",IF(EJ19&gt;=$EJ$3-$EJ$4,"-",$EJ$3-$EJ$4-EJ19))</f>
        <v>-</v>
      </c>
      <c r="EM19" s="54">
        <f>IF('ชื่อ-คะแนน'!C18="","",(EJ19/$EJ$3)*100)</f>
        <v>94.444444444444443</v>
      </c>
      <c r="EN19" s="53" t="str">
        <f>IF('ชื่อ-คะแนน'!CM18="ผิด","ผิด",IF('ชื่อ-คะแนน'!CM18="","",IF('ชื่อ-คะแนน'!CP18="-","-",IF(EM19&lt;79.5,"มส","-"))))</f>
        <v>-</v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>-</v>
      </c>
    </row>
    <row r="20" spans="1:145" s="24" customFormat="1" ht="18" customHeight="1" thickBot="1" x14ac:dyDescent="0.55000000000000004">
      <c r="A20" s="1000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958" t="str">
        <f>IF('ชื่อ-คะแนน'!$C19="","",IF('ชื่อ-คะแนน'!$D19="ออก","",IF('ชื่อ-คะแนน'!$D19="ย้าย","",IF('ชื่อ-คะแนน'!$D19="พัก","",IF(F$6="?",F$6,F$6)))))</f>
        <v/>
      </c>
      <c r="G20" s="967" t="str">
        <f>IF('ชื่อ-คะแนน'!C19="","",IF('ชื่อ-คะแนน'!$D19="ออก","",IF('ชื่อ-คะแนน'!$D19="ย้าย","",IF('ชื่อ-คะแนน'!$D19="พัก","",IF(G$6="?",G$6,G$6)))))</f>
        <v/>
      </c>
      <c r="H20" s="967" t="str">
        <f>IF('ชื่อ-คะแนน'!C19="","",IF('ชื่อ-คะแนน'!$D19="ออก","",IF('ชื่อ-คะแนน'!$D19="ย้าย","",IF('ชื่อ-คะแนน'!$D19="พัก","",IF(H$6="?",H$6,H$6)))))</f>
        <v/>
      </c>
      <c r="I20" s="967" t="str">
        <f>IF('ชื่อ-คะแนน'!G19="","",IF('ชื่อ-คะแนน'!$D19="ออก","",IF('ชื่อ-คะแนน'!$D19="ย้าย","",IF('ชื่อ-คะแนน'!$D19="พัก","",IF(I$6="?",I$6,$I$6)))))</f>
        <v/>
      </c>
      <c r="J20" s="968" t="str">
        <f>IF('ชื่อ-คะแนน'!$C19="","",IF('ชื่อ-คะแนน'!$D19="ออก","",IF('ชื่อ-คะแนน'!$D19="ย้าย","",IF('ชื่อ-คะแนน'!$D19="พัก","",IF(J$6="?",J$6,J$6)))))</f>
        <v/>
      </c>
      <c r="K20" s="959"/>
      <c r="L20" s="958" t="str">
        <f>IF('ชื่อ-คะแนน'!$C19="","",IF('ชื่อ-คะแนน'!$D19="ออก","",IF('ชื่อ-คะแนน'!$D19="ย้าย","",IF('ชื่อ-คะแนน'!$D19="พัก","",IF(L$6="?",L$6,L$6)))))</f>
        <v/>
      </c>
      <c r="M20" s="967" t="str">
        <f>IF('ชื่อ-คะแนน'!$C19="","",IF('ชื่อ-คะแนน'!$D19="ออก","",IF('ชื่อ-คะแนน'!$D19="ย้าย","",IF('ชื่อ-คะแนน'!$D19="พัก","",IF(M$6="?",M$6,M$6)))))</f>
        <v/>
      </c>
      <c r="N20" s="967" t="str">
        <f>IF('ชื่อ-คะแนน'!$C19="","",IF('ชื่อ-คะแนน'!$D19="ออก","",IF('ชื่อ-คะแนน'!$D19="ย้าย","",IF('ชื่อ-คะแนน'!$D19="พัก","",IF(N$6="?",N$6,N$6)))))</f>
        <v/>
      </c>
      <c r="O20" s="967" t="str">
        <f>IF('ชื่อ-คะแนน'!$C19="","",IF('ชื่อ-คะแนน'!$D19="ออก","",IF('ชื่อ-คะแนน'!$D19="ย้าย","",IF('ชื่อ-คะแนน'!$D19="พัก","",IF(O$6="?",O$6,O$6)))))</f>
        <v/>
      </c>
      <c r="P20" s="968" t="str">
        <f>IF('ชื่อ-คะแนน'!$C19="","",IF('ชื่อ-คะแนน'!$D19="ออก","",IF('ชื่อ-คะแนน'!$D19="ย้าย","",IF('ชื่อ-คะแนน'!$D19="พัก","",IF(P$6="?",P$6,P$6)))))</f>
        <v/>
      </c>
      <c r="Q20" s="959"/>
      <c r="R20" s="958" t="str">
        <f>IF('ชื่อ-คะแนน'!$C19="","",IF('ชื่อ-คะแนน'!$D19="ออก","",IF('ชื่อ-คะแนน'!$D19="ย้าย","",IF('ชื่อ-คะแนน'!$D19="พัก","",IF(R$6="?",R$6,R$6)))))</f>
        <v/>
      </c>
      <c r="S20" s="967" t="str">
        <f>IF('ชื่อ-คะแนน'!$C19="","",IF('ชื่อ-คะแนน'!$D19="ออก","",IF('ชื่อ-คะแนน'!$D19="ย้าย","",IF('ชื่อ-คะแนน'!$D19="พัก","",IF(S$6="?",S$6,S$6)))))</f>
        <v/>
      </c>
      <c r="T20" s="967" t="str">
        <f>IF('ชื่อ-คะแนน'!$C19="","",IF('ชื่อ-คะแนน'!$D19="ออก","",IF('ชื่อ-คะแนน'!$D19="ย้าย","",IF('ชื่อ-คะแนน'!$D19="พัก","",IF(T$6="?",T$6,T$6)))))</f>
        <v/>
      </c>
      <c r="U20" s="967" t="str">
        <f>IF('ชื่อ-คะแนน'!$C19="","",IF('ชื่อ-คะแนน'!$D19="ออก","",IF('ชื่อ-คะแนน'!$D19="ย้าย","",IF('ชื่อ-คะแนน'!$D19="พัก","",IF(U$6="?",U$6,U$6)))))</f>
        <v/>
      </c>
      <c r="V20" s="968" t="str">
        <f>IF('ชื่อ-คะแนน'!$C19="","",IF('ชื่อ-คะแนน'!$D19="ออก","",IF('ชื่อ-คะแนน'!$D19="ย้าย","",IF('ชื่อ-คะแนน'!$D19="พัก","",IF(V$6="?",V$6,V$6)))))</f>
        <v/>
      </c>
      <c r="W20" s="959"/>
      <c r="X20" s="958" t="str">
        <f>IF('ชื่อ-คะแนน'!$C19="","",IF('ชื่อ-คะแนน'!$D19="ออก","",IF('ชื่อ-คะแนน'!$D19="ย้าย","",IF('ชื่อ-คะแนน'!$D19="พัก","",IF(X$6="?",X$6,X$6)))))</f>
        <v/>
      </c>
      <c r="Y20" s="967" t="str">
        <f>IF('ชื่อ-คะแนน'!$C19="","",IF('ชื่อ-คะแนน'!$D19="ออก","",IF('ชื่อ-คะแนน'!$D19="ย้าย","",IF('ชื่อ-คะแนน'!$D19="พัก","",IF(Y$6="?",Y$6,Y$6)))))</f>
        <v/>
      </c>
      <c r="Z20" s="967" t="str">
        <f>IF('ชื่อ-คะแนน'!$C19="","",IF('ชื่อ-คะแนน'!$D19="ออก","",IF('ชื่อ-คะแนน'!$D19="ย้าย","",IF('ชื่อ-คะแนน'!$D19="พัก","",IF(Z$6="?",Z$6,Z$6)))))</f>
        <v/>
      </c>
      <c r="AA20" s="967" t="str">
        <f>IF('ชื่อ-คะแนน'!$C19="","",IF('ชื่อ-คะแนน'!$D19="ออก","",IF('ชื่อ-คะแนน'!$D19="ย้าย","",IF('ชื่อ-คะแนน'!$D19="พัก","",IF(AA$6="?",AA$6,AA$6)))))</f>
        <v/>
      </c>
      <c r="AB20" s="968" t="str">
        <f>IF('ชื่อ-คะแนน'!$C19="","",IF('ชื่อ-คะแนน'!$D19="ออก","",IF('ชื่อ-คะแนน'!$D19="ย้าย","",IF('ชื่อ-คะแนน'!$D19="พัก","",IF(AB$6="?",AB$6,AB$6)))))</f>
        <v/>
      </c>
      <c r="AC20" s="959"/>
      <c r="AD20" s="958" t="str">
        <f>IF('ชื่อ-คะแนน'!$C19="","",IF('ชื่อ-คะแนน'!$D19="ออก","",IF('ชื่อ-คะแนน'!$D19="ย้าย","",IF('ชื่อ-คะแนน'!$D19="พัก","",IF(AD$6="?",AD$6,AD$6)))))</f>
        <v/>
      </c>
      <c r="AE20" s="967" t="str">
        <f>IF('ชื่อ-คะแนน'!$C19="","",IF('ชื่อ-คะแนน'!$D19="ออก","",IF('ชื่อ-คะแนน'!$D19="ย้าย","",IF('ชื่อ-คะแนน'!$D19="พัก","",IF(AE$6="?",AE$6,AE$6)))))</f>
        <v/>
      </c>
      <c r="AF20" s="967" t="str">
        <f>IF('ชื่อ-คะแนน'!$C19="","",IF('ชื่อ-คะแนน'!$D19="ออก","",IF('ชื่อ-คะแนน'!$D19="ย้าย","",IF('ชื่อ-คะแนน'!$D19="พัก","",IF(AF$6="?",AF$6,AF$6)))))</f>
        <v/>
      </c>
      <c r="AG20" s="967" t="str">
        <f>IF('ชื่อ-คะแนน'!$C19="","",IF('ชื่อ-คะแนน'!$D19="ออก","",IF('ชื่อ-คะแนน'!$D19="ย้าย","",IF('ชื่อ-คะแนน'!$D19="พัก","",IF($AG$6="?",$AG$6,$AG$6)))))</f>
        <v/>
      </c>
      <c r="AH20" s="968" t="str">
        <f>IF('ชื่อ-คะแนน'!$C19="","",IF('ชื่อ-คะแนน'!$D19="ออก","",IF('ชื่อ-คะแนน'!$D19="ย้าย","",IF('ชื่อ-คะแนน'!$D19="พัก","",IF($AH$6="?",$AH$6,$AH$6)))))</f>
        <v/>
      </c>
      <c r="AI20" s="959"/>
      <c r="AJ20" s="958" t="str">
        <f>IF('ชื่อ-คะแนน'!$C19="","",IF('ชื่อ-คะแนน'!$D19="ออก","",IF('ชื่อ-คะแนน'!$D19="ย้าย","",IF('ชื่อ-คะแนน'!$D19="พัก","",IF($AJ$6="?",$AJ$6,$AJ$6)))))</f>
        <v/>
      </c>
      <c r="AK20" s="967" t="str">
        <f>IF('ชื่อ-คะแนน'!$C19="","",IF('ชื่อ-คะแนน'!$D19="ออก","",IF('ชื่อ-คะแนน'!$D19="ย้าย","",IF('ชื่อ-คะแนน'!$D19="พัก","",IF($AK$6="?",$AK$6,$AK$6)))))</f>
        <v/>
      </c>
      <c r="AL20" s="967" t="str">
        <f>IF('ชื่อ-คะแนน'!$C19="","",IF('ชื่อ-คะแนน'!$D19="ออก","",IF('ชื่อ-คะแนน'!$D19="ย้าย","",IF('ชื่อ-คะแนน'!$D19="พัก","",IF($AL$6="?",$AL$6,$AL$6)))))</f>
        <v/>
      </c>
      <c r="AM20" s="967" t="str">
        <f>IF('ชื่อ-คะแนน'!$C19="","",IF('ชื่อ-คะแนน'!$D19="ออก","",IF('ชื่อ-คะแนน'!$D19="ย้าย","",IF('ชื่อ-คะแนน'!$D19="พัก","",IF($AM$6="?",$AM$6,$AM$6)))))</f>
        <v/>
      </c>
      <c r="AN20" s="968" t="str">
        <f>IF('ชื่อ-คะแนน'!$C19="","",IF('ชื่อ-คะแนน'!$D19="ออก","",IF('ชื่อ-คะแนน'!$D19="ย้าย","",IF('ชื่อ-คะแนน'!$D19="พัก","",IF($AN$6="?",$AN$6,$AN$6)))))</f>
        <v/>
      </c>
      <c r="AO20" s="959"/>
      <c r="AP20" s="958" t="str">
        <f>IF('ชื่อ-คะแนน'!$C19="","",IF('ชื่อ-คะแนน'!$D19="ออก","",IF('ชื่อ-คะแนน'!$D19="ย้าย","",IF('ชื่อ-คะแนน'!$D19="พัก","",IF($AP$6="?",$AP$6,$AP$6)))))</f>
        <v/>
      </c>
      <c r="AQ20" s="967" t="str">
        <f>IF('ชื่อ-คะแนน'!$C19="","",IF('ชื่อ-คะแนน'!$D19="ออก","",IF('ชื่อ-คะแนน'!$D19="ย้าย","",IF('ชื่อ-คะแนน'!$D19="พัก","",IF($AQ$6="?",$AQ$6,$AQ$6)))))</f>
        <v/>
      </c>
      <c r="AR20" s="967" t="str">
        <f>IF('ชื่อ-คะแนน'!$C19="","",IF('ชื่อ-คะแนน'!$D19="ออก","",IF('ชื่อ-คะแนน'!$D19="ย้าย","",IF('ชื่อ-คะแนน'!$D19="พัก","",IF($AR$6="?",$AR$6,$AR$6)))))</f>
        <v/>
      </c>
      <c r="AS20" s="967" t="str">
        <f>IF('ชื่อ-คะแนน'!$C19="","",IF('ชื่อ-คะแนน'!$D19="ออก","",IF('ชื่อ-คะแนน'!$D19="ย้าย","",IF('ชื่อ-คะแนน'!$D19="พัก","",IF($AS$6="?",$AS$6,$AS$6)))))</f>
        <v/>
      </c>
      <c r="AT20" s="968" t="str">
        <f>IF('ชื่อ-คะแนน'!$C19="","",IF('ชื่อ-คะแนน'!$D19="ออก","",IF('ชื่อ-คะแนน'!$D19="ย้าย","",IF('ชื่อ-คะแนน'!$D19="พัก","",IF($AT$6="?",$AT$6,$AT$6)))))</f>
        <v/>
      </c>
      <c r="AU20" s="959"/>
      <c r="AV20" s="958" t="str">
        <f>IF('ชื่อ-คะแนน'!$C19="","",IF('ชื่อ-คะแนน'!$D19="ออก","",IF('ชื่อ-คะแนน'!$D19="ย้าย","",IF('ชื่อ-คะแนน'!$D19="พัก","",IF($AV$6="?",$AV$6,$AV$6)))))</f>
        <v/>
      </c>
      <c r="AW20" s="967" t="str">
        <f>IF('ชื่อ-คะแนน'!$C19="","",IF('ชื่อ-คะแนน'!$D19="ออก","",IF('ชื่อ-คะแนน'!$D19="ย้าย","",IF('ชื่อ-คะแนน'!$D19="พัก","",IF($AW$6="?",$AW$6,$AW$6)))))</f>
        <v/>
      </c>
      <c r="AX20" s="967" t="str">
        <f>IF('ชื่อ-คะแนน'!$C19="","",IF('ชื่อ-คะแนน'!$D19="ออก","",IF('ชื่อ-คะแนน'!$D19="ย้าย","",IF('ชื่อ-คะแนน'!$D19="พัก","",IF($AX$6="?",$AX$6,$AX$6)))))</f>
        <v/>
      </c>
      <c r="AY20" s="967" t="str">
        <f>IF('ชื่อ-คะแนน'!$C19="","",IF('ชื่อ-คะแนน'!$D19="ออก","",IF('ชื่อ-คะแนน'!$D19="ย้าย","",IF('ชื่อ-คะแนน'!$D19="พัก","",IF($AY$6="?",$AY$6,$AY$6)))))</f>
        <v/>
      </c>
      <c r="AZ20" s="968" t="str">
        <f>IF('ชื่อ-คะแนน'!$C19="","",IF('ชื่อ-คะแนน'!$D19="ออก","",IF('ชื่อ-คะแนน'!$D19="ย้าย","",IF('ชื่อ-คะแนน'!$D19="พัก","",IF($AZ$6="?",$AZ$6,$AZ$6)))))</f>
        <v/>
      </c>
      <c r="BA20" s="959"/>
      <c r="BB20" s="958" t="str">
        <f>IF('ชื่อ-คะแนน'!$C19="","",IF('ชื่อ-คะแนน'!$D19="ออก","",IF('ชื่อ-คะแนน'!$D19="ย้าย","",IF('ชื่อ-คะแนน'!$D19="พัก","",IF($BB$6="?",$BB$6,$BB$6)))))</f>
        <v/>
      </c>
      <c r="BC20" s="967" t="str">
        <f>IF('ชื่อ-คะแนน'!$C19="","",IF('ชื่อ-คะแนน'!$D19="ออก","",IF('ชื่อ-คะแนน'!$D19="ย้าย","",IF('ชื่อ-คะแนน'!$D19="พัก","",IF($BC$6="?",$BC$6,$BC$6)))))</f>
        <v/>
      </c>
      <c r="BD20" s="967" t="str">
        <f>IF('ชื่อ-คะแนน'!$C19="","",IF('ชื่อ-คะแนน'!$D19="ออก","",IF('ชื่อ-คะแนน'!$D19="ย้าย","",IF('ชื่อ-คะแนน'!$D19="พัก","",IF($BD$6="?",$BD$6,$BD$6)))))</f>
        <v/>
      </c>
      <c r="BE20" s="967" t="str">
        <f>IF('ชื่อ-คะแนน'!$C19="","",IF('ชื่อ-คะแนน'!$D19="ออก","",IF('ชื่อ-คะแนน'!$D19="ย้าย","",IF('ชื่อ-คะแนน'!$D19="พัก","",IF($BE$6="?",$BE$6,$BE$6)))))</f>
        <v/>
      </c>
      <c r="BF20" s="968" t="str">
        <f>IF('ชื่อ-คะแนน'!$C19="","",IF('ชื่อ-คะแนน'!$D19="ออก","",IF('ชื่อ-คะแนน'!$D19="ย้าย","",IF('ชื่อ-คะแนน'!$D19="พัก","",IF($BF$6="?",$BF$6,$BF$6)))))</f>
        <v/>
      </c>
      <c r="BG20" s="959"/>
      <c r="BH20" s="958" t="str">
        <f>IF('ชื่อ-คะแนน'!$C19="","",IF('ชื่อ-คะแนน'!$D19="ออก","",IF('ชื่อ-คะแนน'!$D19="ย้าย","",IF('ชื่อ-คะแนน'!$D19="พัก","",IF($BH$6="?",$BH$6,$BH$6)))))</f>
        <v/>
      </c>
      <c r="BI20" s="967" t="str">
        <f>IF('ชื่อ-คะแนน'!$C19="","",IF('ชื่อ-คะแนน'!$D19="ออก","",IF('ชื่อ-คะแนน'!$D19="ย้าย","",IF('ชื่อ-คะแนน'!$D19="พัก","",IF($BI$6="?",$BI$6,$BI$6)))))</f>
        <v/>
      </c>
      <c r="BJ20" s="967" t="str">
        <f>IF('ชื่อ-คะแนน'!$C19="","",IF('ชื่อ-คะแนน'!$D19="ออก","",IF('ชื่อ-คะแนน'!$D19="ย้าย","",IF('ชื่อ-คะแนน'!$D19="พัก","",IF($BJ$6="?",$BJ$6,$BJ$6)))))</f>
        <v/>
      </c>
      <c r="BK20" s="967" t="str">
        <f>IF('ชื่อ-คะแนน'!$C19="","",IF('ชื่อ-คะแนน'!$D19="ออก","",IF('ชื่อ-คะแนน'!$D19="ย้าย","",IF('ชื่อ-คะแนน'!$D19="พัก","",IF($BK$6="?",$BK$6,$BK$6)))))</f>
        <v/>
      </c>
      <c r="BL20" s="968" t="str">
        <f>IF('ชื่อ-คะแนน'!$C19="","",IF('ชื่อ-คะแนน'!$D19="ออก","",IF('ชื่อ-คะแนน'!$D19="ย้าย","",IF('ชื่อ-คะแนน'!$D19="พัก","",IF($BL$6="?",$BL$6,$BL$6)))))</f>
        <v/>
      </c>
      <c r="BM20" s="959"/>
      <c r="BN20" s="958" t="str">
        <f>IF('ชื่อ-คะแนน'!$C19="","",IF('ชื่อ-คะแนน'!$D19="ออก","",IF('ชื่อ-คะแนน'!$D19="ย้าย","",IF('ชื่อ-คะแนน'!$D19="พัก","",IF($BN$6="?",$BN$6,$BN$6)))))</f>
        <v/>
      </c>
      <c r="BO20" s="967" t="str">
        <f>IF('ชื่อ-คะแนน'!$C19="","",IF('ชื่อ-คะแนน'!$D19="ออก","",IF('ชื่อ-คะแนน'!$D19="ย้าย","",IF('ชื่อ-คะแนน'!$D19="พัก","",IF($BO$6="?",$BO$6,$BO$6)))))</f>
        <v/>
      </c>
      <c r="BP20" s="967" t="str">
        <f>IF('ชื่อ-คะแนน'!$C19="","",IF('ชื่อ-คะแนน'!$D19="ออก","",IF('ชื่อ-คะแนน'!$D19="ย้าย","",IF('ชื่อ-คะแนน'!$D19="พัก","",IF($BP$6="?",$BP$6,$BP$6)))))</f>
        <v/>
      </c>
      <c r="BQ20" s="967" t="str">
        <f>IF('ชื่อ-คะแนน'!$C19="","",IF('ชื่อ-คะแนน'!$D19="ออก","",IF('ชื่อ-คะแนน'!$D19="ย้าย","",IF('ชื่อ-คะแนน'!$D19="พัก","",IF($BQ$6="?",$BQ$6,$BQ$6)))))</f>
        <v/>
      </c>
      <c r="BR20" s="968" t="str">
        <f>IF('ชื่อ-คะแนน'!$C19="","",IF('ชื่อ-คะแนน'!$D19="ออก","",IF('ชื่อ-คะแนน'!$D19="ย้าย","",IF('ชื่อ-คะแนน'!$D19="พัก","",IF($BR$6="?",$BR$6,$BR$6)))))</f>
        <v/>
      </c>
      <c r="BS20" s="959"/>
      <c r="BT20" s="958" t="str">
        <f>IF('ชื่อ-คะแนน'!$C19="","",IF('ชื่อ-คะแนน'!$D19="ออก","",IF('ชื่อ-คะแนน'!$D19="ย้าย","",IF('ชื่อ-คะแนน'!$D19="พัก","",IF($BT$6="?",$BT$6,$BT$6)))))</f>
        <v/>
      </c>
      <c r="BU20" s="967" t="str">
        <f>IF('ชื่อ-คะแนน'!$C19="","",IF('ชื่อ-คะแนน'!$D19="ออก","",IF('ชื่อ-คะแนน'!$D19="ย้าย","",IF('ชื่อ-คะแนน'!$D19="พัก","",IF($BU$6="?",$BU$6,$BU$6)))))</f>
        <v/>
      </c>
      <c r="BV20" s="967" t="str">
        <f>IF('ชื่อ-คะแนน'!$C19="","",IF('ชื่อ-คะแนน'!$D19="ออก","",IF('ชื่อ-คะแนน'!$D19="ย้าย","",IF('ชื่อ-คะแนน'!$D19="พัก","",IF($BV$6="?",$BV$6,$BV$6)))))</f>
        <v/>
      </c>
      <c r="BW20" s="967" t="str">
        <f>IF('ชื่อ-คะแนน'!$C19="","",IF('ชื่อ-คะแนน'!$D19="ออก","",IF('ชื่อ-คะแนน'!$D19="ย้าย","",IF('ชื่อ-คะแนน'!$D19="พัก","",IF($BW$6="?",$BW$6,$BW$6)))))</f>
        <v/>
      </c>
      <c r="BX20" s="968" t="str">
        <f>IF('ชื่อ-คะแนน'!$C19="","",IF('ชื่อ-คะแนน'!$D19="ออก","",IF('ชื่อ-คะแนน'!$D19="ย้าย","",IF('ชื่อ-คะแนน'!$D19="พัก","",IF($BX$6="?",$BX$6,$BX$6)))))</f>
        <v/>
      </c>
      <c r="BY20" s="959"/>
      <c r="BZ20" s="958" t="str">
        <f>IF('ชื่อ-คะแนน'!$C19="","",IF('ชื่อ-คะแนน'!$D19="ออก","",IF('ชื่อ-คะแนน'!$D19="ย้าย","",IF('ชื่อ-คะแนน'!$D19="พัก","",IF($BZ$6="?",$BZ$6,$BZ$6)))))</f>
        <v/>
      </c>
      <c r="CA20" s="967" t="str">
        <f>IF('ชื่อ-คะแนน'!$C19="","",IF('ชื่อ-คะแนน'!$D19="ออก","",IF('ชื่อ-คะแนน'!$D19="ย้าย","",IF('ชื่อ-คะแนน'!$D19="พัก","",IF($CA$6="?",$CA$6,$CA$6)))))</f>
        <v/>
      </c>
      <c r="CB20" s="967" t="str">
        <f>IF('ชื่อ-คะแนน'!$C19="","",IF('ชื่อ-คะแนน'!$D19="ออก","",IF('ชื่อ-คะแนน'!$D19="ย้าย","",IF('ชื่อ-คะแนน'!$D19="พัก","",IF($CB$6="?",$CB$6,$CB$6)))))</f>
        <v/>
      </c>
      <c r="CC20" s="967" t="str">
        <f>IF('ชื่อ-คะแนน'!$C19="","",IF('ชื่อ-คะแนน'!$D19="ออก","",IF('ชื่อ-คะแนน'!$D19="ย้าย","",IF('ชื่อ-คะแนน'!$D19="พัก","",IF($CC$6="?",$CC$6,$CC$6)))))</f>
        <v/>
      </c>
      <c r="CD20" s="968" t="str">
        <f>IF('ชื่อ-คะแนน'!$C19="","",IF('ชื่อ-คะแนน'!$D19="ออก","",IF('ชื่อ-คะแนน'!$D19="ย้าย","",IF('ชื่อ-คะแนน'!$D19="พัก","",IF($CD$6="?",$CD$6,$CD$6)))))</f>
        <v/>
      </c>
      <c r="CE20" s="959"/>
      <c r="CF20" s="958" t="str">
        <f>IF('ชื่อ-คะแนน'!$C19="","",IF('ชื่อ-คะแนน'!$D19="ออก","",IF('ชื่อ-คะแนน'!$D19="ย้าย","",IF('ชื่อ-คะแนน'!$D19="พัก","",IF($CF$6="?",$CF$6,$CF$6)))))</f>
        <v/>
      </c>
      <c r="CG20" s="967" t="str">
        <f>IF('ชื่อ-คะแนน'!$C19="","",IF('ชื่อ-คะแนน'!$D19="ออก","",IF('ชื่อ-คะแนน'!$D19="ย้าย","",IF('ชื่อ-คะแนน'!$D19="พัก","",IF($CG$6="?",$CG$6,$CG$6)))))</f>
        <v/>
      </c>
      <c r="CH20" s="967" t="str">
        <f>IF('ชื่อ-คะแนน'!$C19="","",IF('ชื่อ-คะแนน'!$D19="ออก","",IF('ชื่อ-คะแนน'!$D19="ย้าย","",IF('ชื่อ-คะแนน'!$D19="พัก","",IF($CH$6="?",$CH$6,$CH$6)))))</f>
        <v/>
      </c>
      <c r="CI20" s="967" t="str">
        <f>IF('ชื่อ-คะแนน'!$C19="","",IF('ชื่อ-คะแนน'!$D19="ออก","",IF('ชื่อ-คะแนน'!$D19="ย้าย","",IF('ชื่อ-คะแนน'!$D19="พัก","",IF($CI$6="?",$CI$6,$CI$6)))))</f>
        <v/>
      </c>
      <c r="CJ20" s="968" t="str">
        <f>IF('ชื่อ-คะแนน'!$C19="","",IF('ชื่อ-คะแนน'!$D19="ออก","",IF('ชื่อ-คะแนน'!$D19="ย้าย","",IF('ชื่อ-คะแนน'!$D19="พัก","",IF($CJ$6="?",$CJ$6,$CJ$6)))))</f>
        <v/>
      </c>
      <c r="CK20" s="959"/>
      <c r="CL20" s="958" t="str">
        <f>IF('ชื่อ-คะแนน'!$C19="","",IF('ชื่อ-คะแนน'!$D19="ออก","",IF('ชื่อ-คะแนน'!$D19="ย้าย","",IF('ชื่อ-คะแนน'!$D19="พัก","",IF($CL$6="?",$CL$6,$CL$6)))))</f>
        <v/>
      </c>
      <c r="CM20" s="967" t="str">
        <f>IF('ชื่อ-คะแนน'!$C19="","",IF('ชื่อ-คะแนน'!$D19="ออก","",IF('ชื่อ-คะแนน'!$D19="ย้าย","",IF('ชื่อ-คะแนน'!$D19="พัก","",IF($CM$6="?",$CM$6,$CM$6)))))</f>
        <v/>
      </c>
      <c r="CN20" s="967" t="str">
        <f>IF('ชื่อ-คะแนน'!$C19="","",IF('ชื่อ-คะแนน'!$D19="ออก","",IF('ชื่อ-คะแนน'!$D19="ย้าย","",IF('ชื่อ-คะแนน'!$D19="พัก","",IF($CN$6="?",$CN$6,$CN$6)))))</f>
        <v/>
      </c>
      <c r="CO20" s="967" t="str">
        <f>IF('ชื่อ-คะแนน'!$C19="","",IF('ชื่อ-คะแนน'!$D19="ออก","",IF('ชื่อ-คะแนน'!$D19="ย้าย","",IF('ชื่อ-คะแนน'!$D19="พัก","",IF($CO$6="?",$CO$6,$CO$6)))))</f>
        <v/>
      </c>
      <c r="CP20" s="968" t="str">
        <f>IF('ชื่อ-คะแนน'!$C19="","",IF('ชื่อ-คะแนน'!$D19="ออก","",IF('ชื่อ-คะแนน'!$D19="ย้าย","",IF('ชื่อ-คะแนน'!$D19="พัก","",IF($CP$6="?",$CP$6,$CP$6)))))</f>
        <v/>
      </c>
      <c r="CQ20" s="959"/>
      <c r="CR20" s="958" t="str">
        <f>IF('ชื่อ-คะแนน'!$C19="","",IF('ชื่อ-คะแนน'!$D19="ออก","",IF('ชื่อ-คะแนน'!$D19="ย้าย","",IF('ชื่อ-คะแนน'!$D19="พัก","",IF($CR$6="?",$CR$6,$CR$6)))))</f>
        <v/>
      </c>
      <c r="CS20" s="967" t="str">
        <f>IF('ชื่อ-คะแนน'!$C19="","",IF('ชื่อ-คะแนน'!$D19="ออก","",IF('ชื่อ-คะแนน'!$D19="ย้าย","",IF('ชื่อ-คะแนน'!$D19="พัก","",IF($CS$6="?",$CS$6,$CS$6)))))</f>
        <v/>
      </c>
      <c r="CT20" s="967" t="str">
        <f>IF('ชื่อ-คะแนน'!$C19="","",IF('ชื่อ-คะแนน'!$D19="ออก","",IF('ชื่อ-คะแนน'!$D19="ย้าย","",IF('ชื่อ-คะแนน'!$D19="พัก","",IF($CT$6="?",$CT$6,$CT$6)))))</f>
        <v/>
      </c>
      <c r="CU20" s="967" t="str">
        <f>IF('ชื่อ-คะแนน'!$C19="","",IF('ชื่อ-คะแนน'!$D19="ออก","",IF('ชื่อ-คะแนน'!$D19="ย้าย","",IF('ชื่อ-คะแนน'!$D19="พัก","",IF($CU$6="?",$CU$6,$CU$6)))))</f>
        <v/>
      </c>
      <c r="CV20" s="968" t="str">
        <f>IF('ชื่อ-คะแนน'!$C19="","",IF('ชื่อ-คะแนน'!$D19="ออก","",IF('ชื่อ-คะแนน'!$D19="ย้าย","",IF('ชื่อ-คะแนน'!$D19="พัก","",IF($CV$6="?",$CV$6,$CV$6)))))</f>
        <v/>
      </c>
      <c r="CW20" s="959"/>
      <c r="CX20" s="958" t="str">
        <f>IF('ชื่อ-คะแนน'!$C19="","",IF('ชื่อ-คะแนน'!$D19="ออก","",IF('ชื่อ-คะแนน'!$D19="ย้าย","",IF('ชื่อ-คะแนน'!$D19="พัก","",IF($CX$6="?",$CX$6,$CX$6)))))</f>
        <v/>
      </c>
      <c r="CY20" s="967" t="str">
        <f>IF('ชื่อ-คะแนน'!$C19="","",IF('ชื่อ-คะแนน'!$D19="ออก","",IF('ชื่อ-คะแนน'!$D19="ย้าย","",IF('ชื่อ-คะแนน'!$D19="พัก","",IF($CY$6="?",$CY$6,$CY$6)))))</f>
        <v/>
      </c>
      <c r="CZ20" s="967" t="str">
        <f>IF('ชื่อ-คะแนน'!$C19="","",IF('ชื่อ-คะแนน'!$D19="ออก","",IF('ชื่อ-คะแนน'!$D19="ย้าย","",IF('ชื่อ-คะแนน'!$D19="พัก","",IF($CZ$6="?",$CZ$6,$CZ$6)))))</f>
        <v/>
      </c>
      <c r="DA20" s="967" t="str">
        <f>IF('ชื่อ-คะแนน'!$C19="","",IF('ชื่อ-คะแนน'!$D19="ออก","",IF('ชื่อ-คะแนน'!$D19="ย้าย","",IF('ชื่อ-คะแนน'!$D19="พัก","",IF($DA$6="?",$DA$6,$DA$6)))))</f>
        <v/>
      </c>
      <c r="DB20" s="968" t="str">
        <f>IF('ชื่อ-คะแนน'!$C19="","",IF('ชื่อ-คะแนน'!$D19="ออก","",IF('ชื่อ-คะแนน'!$D19="ย้าย","",IF('ชื่อ-คะแนน'!$D19="พัก","",IF($DB$6="?",$DB$6,$DB$6)))))</f>
        <v/>
      </c>
      <c r="DC20" s="959"/>
      <c r="DD20" s="958" t="str">
        <f>IF('ชื่อ-คะแนน'!$C19="","",IF('ชื่อ-คะแนน'!$D19="ออก","",IF('ชื่อ-คะแนน'!$D19="ย้าย","",IF('ชื่อ-คะแนน'!$D19="พัก","",IF($DD$6="?",$DD$6,$DD$6)))))</f>
        <v/>
      </c>
      <c r="DE20" s="967" t="str">
        <f>IF('ชื่อ-คะแนน'!$C19="","",IF('ชื่อ-คะแนน'!$D19="ออก","",IF('ชื่อ-คะแนน'!$D19="ย้าย","",IF('ชื่อ-คะแนน'!$D19="พัก","",IF($DE$6="?",$DE$6,$DE$6)))))</f>
        <v/>
      </c>
      <c r="DF20" s="967" t="str">
        <f>IF('ชื่อ-คะแนน'!$C19="","",IF('ชื่อ-คะแนน'!$D19="ออก","",IF('ชื่อ-คะแนน'!$D19="ย้าย","",IF('ชื่อ-คะแนน'!$D19="พัก","",IF($DF$6="?",$DF$6,$DF$6)))))</f>
        <v/>
      </c>
      <c r="DG20" s="967" t="str">
        <f>IF('ชื่อ-คะแนน'!$C19="","",IF('ชื่อ-คะแนน'!$D19="ออก","",IF('ชื่อ-คะแนน'!$D19="ย้าย","",IF('ชื่อ-คะแนน'!$D19="พัก","",IF($DG$6="?",$DG$6,$DG$6)))))</f>
        <v/>
      </c>
      <c r="DH20" s="968" t="str">
        <f>IF('ชื่อ-คะแนน'!$C19="","",IF('ชื่อ-คะแนน'!$D19="ออก","",IF('ชื่อ-คะแนน'!$D19="ย้าย","",IF('ชื่อ-คะแนน'!$D19="พัก","",IF($DH$6="?",$DH$6,$DH$6)))))</f>
        <v/>
      </c>
      <c r="DI20" s="959"/>
      <c r="DJ20" s="958" t="str">
        <f>IF('ชื่อ-คะแนน'!$C19="","",IF('ชื่อ-คะแนน'!$D19="ออก","",IF('ชื่อ-คะแนน'!$D19="ย้าย","",IF('ชื่อ-คะแนน'!$D19="พัก","",IF($DJ$6="?",$DJ$6,$DJ$6)))))</f>
        <v/>
      </c>
      <c r="DK20" s="967" t="str">
        <f>IF('ชื่อ-คะแนน'!$C19="","",IF('ชื่อ-คะแนน'!$D19="ออก","",IF('ชื่อ-คะแนน'!$D19="ย้าย","",IF('ชื่อ-คะแนน'!$D19="พัก","",IF($DK$6="?",$DK$6,$DK$6)))))</f>
        <v/>
      </c>
      <c r="DL20" s="967" t="str">
        <f>IF('ชื่อ-คะแนน'!$C19="","",IF('ชื่อ-คะแนน'!$D19="ออก","",IF('ชื่อ-คะแนน'!$D19="ย้าย","",IF('ชื่อ-คะแนน'!$D19="พัก","",IF($DL$6="?",$DL$6,$DL$6)))))</f>
        <v/>
      </c>
      <c r="DM20" s="967" t="str">
        <f>IF('ชื่อ-คะแนน'!$C19="","",IF('ชื่อ-คะแนน'!$D19="ออก","",IF('ชื่อ-คะแนน'!$D19="ย้าย","",IF('ชื่อ-คะแนน'!$D19="พัก","",IF($DM$6="?",$DM$6,$DM$6)))))</f>
        <v/>
      </c>
      <c r="DN20" s="968" t="str">
        <f>IF('ชื่อ-คะแนน'!$C19="","",IF('ชื่อ-คะแนน'!$D19="ออก","",IF('ชื่อ-คะแนน'!$D19="ย้าย","",IF('ชื่อ-คะแนน'!$D19="พัก","",IF($DN$6="?",$DN$6,$DN$6)))))</f>
        <v/>
      </c>
      <c r="DO20" s="959"/>
      <c r="DP20" s="958" t="str">
        <f>IF('ชื่อ-คะแนน'!$C19="","",IF('ชื่อ-คะแนน'!$D19="ออก","",IF('ชื่อ-คะแนน'!$D19="ย้าย","",IF('ชื่อ-คะแนน'!$D19="พัก","",IF($DP$6="?",$DP$6,$DP$6)))))</f>
        <v/>
      </c>
      <c r="DQ20" s="967" t="str">
        <f>IF('ชื่อ-คะแนน'!$C19="","",IF('ชื่อ-คะแนน'!$D19="ออก","",IF('ชื่อ-คะแนน'!$D19="ย้าย","",IF('ชื่อ-คะแนน'!$D19="พัก","",IF($DQ$6="?",$DQ$6,$DQ$6)))))</f>
        <v/>
      </c>
      <c r="DR20" s="967" t="str">
        <f>IF('ชื่อ-คะแนน'!$C19="","",IF('ชื่อ-คะแนน'!$D19="ออก","",IF('ชื่อ-คะแนน'!$D19="ย้าย","",IF('ชื่อ-คะแนน'!$D19="พัก","",IF($DR$6="?",$DR$6,$DR$6)))))</f>
        <v/>
      </c>
      <c r="DS20" s="967" t="str">
        <f>IF('ชื่อ-คะแนน'!$C19="","",IF('ชื่อ-คะแนน'!$D19="ออก","",IF('ชื่อ-คะแนน'!$D19="ย้าย","",IF('ชื่อ-คะแนน'!$D19="พัก","",IF($DS$6="?",$DS$6,$DS$6)))))</f>
        <v/>
      </c>
      <c r="DT20" s="968" t="str">
        <f>IF('ชื่อ-คะแนน'!$C19="","",IF('ชื่อ-คะแนน'!$D19="ออก","",IF('ชื่อ-คะแนน'!$D19="ย้าย","",IF('ชื่อ-คะแนน'!$D19="พัก","",IF($DT$6="?",$DT$6,$DT$6)))))</f>
        <v/>
      </c>
      <c r="DU20" s="959"/>
      <c r="DV20" s="958" t="str">
        <f>IF('ชื่อ-คะแนน'!$C19="","",IF('ชื่อ-คะแนน'!$D19="ออก","",IF('ชื่อ-คะแนน'!$D19="ย้าย","",IF('ชื่อ-คะแนน'!$D19="พัก","",IF($DV$6="?",$DV$6,$DV$6)))))</f>
        <v/>
      </c>
      <c r="DW20" s="967" t="str">
        <f>IF('ชื่อ-คะแนน'!$C19="","",IF('ชื่อ-คะแนน'!$D19="ออก","",IF('ชื่อ-คะแนน'!$D19="ย้าย","",IF('ชื่อ-คะแนน'!$D19="พัก","",IF($DW$6="?",$DW$6,$DW$6)))))</f>
        <v/>
      </c>
      <c r="DX20" s="967" t="str">
        <f>IF('ชื่อ-คะแนน'!$C19="","",IF('ชื่อ-คะแนน'!$D19="ออก","",IF('ชื่อ-คะแนน'!$D19="ย้าย","",IF('ชื่อ-คะแนน'!$D19="พัก","",IF($DX$6="?",$DX$6,$DX$6)))))</f>
        <v/>
      </c>
      <c r="DY20" s="967" t="str">
        <f>IF('ชื่อ-คะแนน'!$C19="","",IF('ชื่อ-คะแนน'!$D19="ออก","",IF('ชื่อ-คะแนน'!$D19="ย้าย","",IF('ชื่อ-คะแนน'!$D19="พัก","",IF($DY$6="?",$DY$6,$DY$6)))))</f>
        <v/>
      </c>
      <c r="DZ20" s="968" t="str">
        <f>IF('ชื่อ-คะแนน'!$C19="","",IF('ชื่อ-คะแนน'!$D19="ออก","",IF('ชื่อ-คะแนน'!$D19="ย้าย","",IF('ชื่อ-คะแนน'!$D19="พัก","",IF($DZ$6="?",$DZ$6,$DZ$6)))))</f>
        <v/>
      </c>
      <c r="EA20" s="959"/>
      <c r="EB20" s="958" t="str">
        <f>IF('ชื่อ-คะแนน'!$C19="","",IF('ชื่อ-คะแนน'!$D19="ออก","",IF('ชื่อ-คะแนน'!$D19="ย้าย","",IF('ชื่อ-คะแนน'!$D19="พัก","",IF($EB$6="?",$EB$6,$EB$6)))))</f>
        <v/>
      </c>
      <c r="EC20" s="967" t="str">
        <f>IF('ชื่อ-คะแนน'!$C19="","",IF('ชื่อ-คะแนน'!$D19="ออก","",IF('ชื่อ-คะแนน'!$D19="ย้าย","",IF('ชื่อ-คะแนน'!$D19="พัก","",IF($EC$6="?",$EC$6,$EC$6)))))</f>
        <v/>
      </c>
      <c r="ED20" s="967" t="str">
        <f>IF('ชื่อ-คะแนน'!$C19="","",IF('ชื่อ-คะแนน'!$D19="ออก","",IF('ชื่อ-คะแนน'!$D19="ย้าย","",IF('ชื่อ-คะแนน'!$D19="พัก","",IF($ED$6="?",$ED$6,$ED$6)))))</f>
        <v/>
      </c>
      <c r="EE20" s="967" t="str">
        <f>IF('ชื่อ-คะแนน'!$C19="","",IF('ชื่อ-คะแนน'!$D19="ออก","",IF('ชื่อ-คะแนน'!$D19="ย้าย","",IF('ชื่อ-คะแนน'!$D19="พัก","",IF($EE$6="?",$EE$6,$EE$6)))))</f>
        <v/>
      </c>
      <c r="EF20" s="968" t="str">
        <f>IF('ชื่อ-คะแนน'!$C19="","",IF('ชื่อ-คะแนน'!$D19="ออก","",IF('ชื่อ-คะแนน'!$D19="ย้าย","",IF('ชื่อ-คะแนน'!$D19="พัก","",IF($EF$6="?",$EF$6,$EF$6)))))</f>
        <v/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/>
      </c>
      <c r="EI20" s="994" t="str">
        <f>IF('ชื่อ-คะแนน'!C19="","",COUNTIF(E20:EE20,"/")+SUM(E20:EE20))</f>
        <v/>
      </c>
      <c r="EJ20" s="995" t="str">
        <f>IF('ชื่อ-คะแนน'!C19="","",COUNTIF(F20:EF20,"/")+SUM(F20:EF20)+เวลา1!EI20)</f>
        <v/>
      </c>
      <c r="EK20" s="103"/>
      <c r="EL20" s="53" t="str">
        <f>IF('ชื่อ-คะแนน'!C19="","",IF(EJ20&gt;=$EJ$3-$EJ$4,"-",$EJ$3-$EJ$4-EJ20))</f>
        <v/>
      </c>
      <c r="EM20" s="54" t="str">
        <f>IF('ชื่อ-คะแนน'!C19="","",(EJ20/$EJ$3)*100)</f>
        <v/>
      </c>
      <c r="EN20" s="53" t="str">
        <f>IF('ชื่อ-คะแนน'!CM19="ผิด","ผิด",IF('ชื่อ-คะแนน'!CM19="","",IF('ชื่อ-คะแนน'!CP19="-","-",IF(EM20&lt;79.5,"มส","-"))))</f>
        <v/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/>
      </c>
    </row>
    <row r="21" spans="1:145" s="24" customFormat="1" ht="18" customHeight="1" thickBot="1" x14ac:dyDescent="0.55000000000000004">
      <c r="A21" s="1001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76" t="str">
        <f>IF('ชื่อ-คะแนน'!$C20="","",IF('ชื่อ-คะแนน'!$D20="ออก","",IF('ชื่อ-คะแนน'!$D20="ย้าย","",IF('ชื่อ-คะแนน'!$D20="พัก","",IF(F$6="?",F$6,F$6)))))</f>
        <v/>
      </c>
      <c r="G21" s="977" t="str">
        <f>IF('ชื่อ-คะแนน'!C20="","",IF('ชื่อ-คะแนน'!$D20="ออก","",IF('ชื่อ-คะแนน'!$D20="ย้าย","",IF('ชื่อ-คะแนน'!$D20="พัก","",IF(G$6="?",G$6,G$6)))))</f>
        <v/>
      </c>
      <c r="H21" s="977" t="str">
        <f>IF('ชื่อ-คะแนน'!C20="","",IF('ชื่อ-คะแนน'!$D20="ออก","",IF('ชื่อ-คะแนน'!$D20="ย้าย","",IF('ชื่อ-คะแนน'!$D20="พัก","",IF(H$6="?",H$6,H$6)))))</f>
        <v/>
      </c>
      <c r="I21" s="977" t="str">
        <f>IF('ชื่อ-คะแนน'!G20="","",IF('ชื่อ-คะแนน'!$D20="ออก","",IF('ชื่อ-คะแนน'!$D20="ย้าย","",IF('ชื่อ-คะแนน'!$D20="พัก","",IF(I$6="?",I$6,$I$6)))))</f>
        <v/>
      </c>
      <c r="J21" s="978" t="str">
        <f>IF('ชื่อ-คะแนน'!$C20="","",IF('ชื่อ-คะแนน'!$D20="ออก","",IF('ชื่อ-คะแนน'!$D20="ย้าย","",IF('ชื่อ-คะแนน'!$D20="พัก","",IF(J$6="?",J$6,J$6)))))</f>
        <v/>
      </c>
      <c r="K21" s="975"/>
      <c r="L21" s="976" t="str">
        <f>IF('ชื่อ-คะแนน'!$C20="","",IF('ชื่อ-คะแนน'!$D20="ออก","",IF('ชื่อ-คะแนน'!$D20="ย้าย","",IF('ชื่อ-คะแนน'!$D20="พัก","",IF(L$6="?",L$6,L$6)))))</f>
        <v/>
      </c>
      <c r="M21" s="977" t="str">
        <f>IF('ชื่อ-คะแนน'!$C20="","",IF('ชื่อ-คะแนน'!$D20="ออก","",IF('ชื่อ-คะแนน'!$D20="ย้าย","",IF('ชื่อ-คะแนน'!$D20="พัก","",IF(M$6="?",M$6,M$6)))))</f>
        <v/>
      </c>
      <c r="N21" s="977" t="str">
        <f>IF('ชื่อ-คะแนน'!$C20="","",IF('ชื่อ-คะแนน'!$D20="ออก","",IF('ชื่อ-คะแนน'!$D20="ย้าย","",IF('ชื่อ-คะแนน'!$D20="พัก","",IF(N$6="?",N$6,N$6)))))</f>
        <v/>
      </c>
      <c r="O21" s="977" t="str">
        <f>IF('ชื่อ-คะแนน'!$C20="","",IF('ชื่อ-คะแนน'!$D20="ออก","",IF('ชื่อ-คะแนน'!$D20="ย้าย","",IF('ชื่อ-คะแนน'!$D20="พัก","",IF(O$6="?",O$6,O$6)))))</f>
        <v/>
      </c>
      <c r="P21" s="978" t="str">
        <f>IF('ชื่อ-คะแนน'!$C20="","",IF('ชื่อ-คะแนน'!$D20="ออก","",IF('ชื่อ-คะแนน'!$D20="ย้าย","",IF('ชื่อ-คะแนน'!$D20="พัก","",IF(P$6="?",P$6,P$6)))))</f>
        <v/>
      </c>
      <c r="Q21" s="975"/>
      <c r="R21" s="976" t="str">
        <f>IF('ชื่อ-คะแนน'!$C20="","",IF('ชื่อ-คะแนน'!$D20="ออก","",IF('ชื่อ-คะแนน'!$D20="ย้าย","",IF('ชื่อ-คะแนน'!$D20="พัก","",IF(R$6="?",R$6,R$6)))))</f>
        <v/>
      </c>
      <c r="S21" s="977" t="str">
        <f>IF('ชื่อ-คะแนน'!$C20="","",IF('ชื่อ-คะแนน'!$D20="ออก","",IF('ชื่อ-คะแนน'!$D20="ย้าย","",IF('ชื่อ-คะแนน'!$D20="พัก","",IF(S$6="?",S$6,S$6)))))</f>
        <v/>
      </c>
      <c r="T21" s="977" t="str">
        <f>IF('ชื่อ-คะแนน'!$C20="","",IF('ชื่อ-คะแนน'!$D20="ออก","",IF('ชื่อ-คะแนน'!$D20="ย้าย","",IF('ชื่อ-คะแนน'!$D20="พัก","",IF(T$6="?",T$6,T$6)))))</f>
        <v/>
      </c>
      <c r="U21" s="977" t="str">
        <f>IF('ชื่อ-คะแนน'!$C20="","",IF('ชื่อ-คะแนน'!$D20="ออก","",IF('ชื่อ-คะแนน'!$D20="ย้าย","",IF('ชื่อ-คะแนน'!$D20="พัก","",IF(U$6="?",U$6,U$6)))))</f>
        <v/>
      </c>
      <c r="V21" s="978" t="str">
        <f>IF('ชื่อ-คะแนน'!$C20="","",IF('ชื่อ-คะแนน'!$D20="ออก","",IF('ชื่อ-คะแนน'!$D20="ย้าย","",IF('ชื่อ-คะแนน'!$D20="พัก","",IF(V$6="?",V$6,V$6)))))</f>
        <v/>
      </c>
      <c r="W21" s="975"/>
      <c r="X21" s="976" t="str">
        <f>IF('ชื่อ-คะแนน'!$C20="","",IF('ชื่อ-คะแนน'!$D20="ออก","",IF('ชื่อ-คะแนน'!$D20="ย้าย","",IF('ชื่อ-คะแนน'!$D20="พัก","",IF(X$6="?",X$6,X$6)))))</f>
        <v/>
      </c>
      <c r="Y21" s="977" t="str">
        <f>IF('ชื่อ-คะแนน'!$C20="","",IF('ชื่อ-คะแนน'!$D20="ออก","",IF('ชื่อ-คะแนน'!$D20="ย้าย","",IF('ชื่อ-คะแนน'!$D20="พัก","",IF(Y$6="?",Y$6,Y$6)))))</f>
        <v/>
      </c>
      <c r="Z21" s="977" t="str">
        <f>IF('ชื่อ-คะแนน'!$C20="","",IF('ชื่อ-คะแนน'!$D20="ออก","",IF('ชื่อ-คะแนน'!$D20="ย้าย","",IF('ชื่อ-คะแนน'!$D20="พัก","",IF(Z$6="?",Z$6,Z$6)))))</f>
        <v/>
      </c>
      <c r="AA21" s="977" t="str">
        <f>IF('ชื่อ-คะแนน'!$C20="","",IF('ชื่อ-คะแนน'!$D20="ออก","",IF('ชื่อ-คะแนน'!$D20="ย้าย","",IF('ชื่อ-คะแนน'!$D20="พัก","",IF(AA$6="?",AA$6,AA$6)))))</f>
        <v/>
      </c>
      <c r="AB21" s="978" t="str">
        <f>IF('ชื่อ-คะแนน'!$C20="","",IF('ชื่อ-คะแนน'!$D20="ออก","",IF('ชื่อ-คะแนน'!$D20="ย้าย","",IF('ชื่อ-คะแนน'!$D20="พัก","",IF(AB$6="?",AB$6,AB$6)))))</f>
        <v/>
      </c>
      <c r="AC21" s="975"/>
      <c r="AD21" s="976" t="str">
        <f>IF('ชื่อ-คะแนน'!$C20="","",IF('ชื่อ-คะแนน'!$D20="ออก","",IF('ชื่อ-คะแนน'!$D20="ย้าย","",IF('ชื่อ-คะแนน'!$D20="พัก","",IF(AD$6="?",AD$6,AD$6)))))</f>
        <v/>
      </c>
      <c r="AE21" s="977" t="str">
        <f>IF('ชื่อ-คะแนน'!$C20="","",IF('ชื่อ-คะแนน'!$D20="ออก","",IF('ชื่อ-คะแนน'!$D20="ย้าย","",IF('ชื่อ-คะแนน'!$D20="พัก","",IF(AE$6="?",AE$6,AE$6)))))</f>
        <v/>
      </c>
      <c r="AF21" s="977" t="str">
        <f>IF('ชื่อ-คะแนน'!$C20="","",IF('ชื่อ-คะแนน'!$D20="ออก","",IF('ชื่อ-คะแนน'!$D20="ย้าย","",IF('ชื่อ-คะแนน'!$D20="พัก","",IF(AF$6="?",AF$6,AF$6)))))</f>
        <v/>
      </c>
      <c r="AG21" s="977" t="str">
        <f>IF('ชื่อ-คะแนน'!$C20="","",IF('ชื่อ-คะแนน'!$D20="ออก","",IF('ชื่อ-คะแนน'!$D20="ย้าย","",IF('ชื่อ-คะแนน'!$D20="พัก","",IF($AG$6="?",$AG$6,$AG$6)))))</f>
        <v/>
      </c>
      <c r="AH21" s="978" t="str">
        <f>IF('ชื่อ-คะแนน'!$C20="","",IF('ชื่อ-คะแนน'!$D20="ออก","",IF('ชื่อ-คะแนน'!$D20="ย้าย","",IF('ชื่อ-คะแนน'!$D20="พัก","",IF($AH$6="?",$AH$6,$AH$6)))))</f>
        <v/>
      </c>
      <c r="AI21" s="975"/>
      <c r="AJ21" s="976" t="str">
        <f>IF('ชื่อ-คะแนน'!$C20="","",IF('ชื่อ-คะแนน'!$D20="ออก","",IF('ชื่อ-คะแนน'!$D20="ย้าย","",IF('ชื่อ-คะแนน'!$D20="พัก","",IF($AJ$6="?",$AJ$6,$AJ$6)))))</f>
        <v/>
      </c>
      <c r="AK21" s="977" t="str">
        <f>IF('ชื่อ-คะแนน'!$C20="","",IF('ชื่อ-คะแนน'!$D20="ออก","",IF('ชื่อ-คะแนน'!$D20="ย้าย","",IF('ชื่อ-คะแนน'!$D20="พัก","",IF($AK$6="?",$AK$6,$AK$6)))))</f>
        <v/>
      </c>
      <c r="AL21" s="977" t="str">
        <f>IF('ชื่อ-คะแนน'!$C20="","",IF('ชื่อ-คะแนน'!$D20="ออก","",IF('ชื่อ-คะแนน'!$D20="ย้าย","",IF('ชื่อ-คะแนน'!$D20="พัก","",IF($AL$6="?",$AL$6,$AL$6)))))</f>
        <v/>
      </c>
      <c r="AM21" s="977" t="str">
        <f>IF('ชื่อ-คะแนน'!$C20="","",IF('ชื่อ-คะแนน'!$D20="ออก","",IF('ชื่อ-คะแนน'!$D20="ย้าย","",IF('ชื่อ-คะแนน'!$D20="พัก","",IF($AM$6="?",$AM$6,$AM$6)))))</f>
        <v/>
      </c>
      <c r="AN21" s="978" t="str">
        <f>IF('ชื่อ-คะแนน'!$C20="","",IF('ชื่อ-คะแนน'!$D20="ออก","",IF('ชื่อ-คะแนน'!$D20="ย้าย","",IF('ชื่อ-คะแนน'!$D20="พัก","",IF($AN$6="?",$AN$6,$AN$6)))))</f>
        <v/>
      </c>
      <c r="AO21" s="975"/>
      <c r="AP21" s="976" t="str">
        <f>IF('ชื่อ-คะแนน'!$C20="","",IF('ชื่อ-คะแนน'!$D20="ออก","",IF('ชื่อ-คะแนน'!$D20="ย้าย","",IF('ชื่อ-คะแนน'!$D20="พัก","",IF($AP$6="?",$AP$6,$AP$6)))))</f>
        <v/>
      </c>
      <c r="AQ21" s="977" t="str">
        <f>IF('ชื่อ-คะแนน'!$C20="","",IF('ชื่อ-คะแนน'!$D20="ออก","",IF('ชื่อ-คะแนน'!$D20="ย้าย","",IF('ชื่อ-คะแนน'!$D20="พัก","",IF($AQ$6="?",$AQ$6,$AQ$6)))))</f>
        <v/>
      </c>
      <c r="AR21" s="977" t="str">
        <f>IF('ชื่อ-คะแนน'!$C20="","",IF('ชื่อ-คะแนน'!$D20="ออก","",IF('ชื่อ-คะแนน'!$D20="ย้าย","",IF('ชื่อ-คะแนน'!$D20="พัก","",IF($AR$6="?",$AR$6,$AR$6)))))</f>
        <v/>
      </c>
      <c r="AS21" s="977" t="str">
        <f>IF('ชื่อ-คะแนน'!$C20="","",IF('ชื่อ-คะแนน'!$D20="ออก","",IF('ชื่อ-คะแนน'!$D20="ย้าย","",IF('ชื่อ-คะแนน'!$D20="พัก","",IF($AS$6="?",$AS$6,$AS$6)))))</f>
        <v/>
      </c>
      <c r="AT21" s="978" t="str">
        <f>IF('ชื่อ-คะแนน'!$C20="","",IF('ชื่อ-คะแนน'!$D20="ออก","",IF('ชื่อ-คะแนน'!$D20="ย้าย","",IF('ชื่อ-คะแนน'!$D20="พัก","",IF($AT$6="?",$AT$6,$AT$6)))))</f>
        <v/>
      </c>
      <c r="AU21" s="975"/>
      <c r="AV21" s="976" t="str">
        <f>IF('ชื่อ-คะแนน'!$C20="","",IF('ชื่อ-คะแนน'!$D20="ออก","",IF('ชื่อ-คะแนน'!$D20="ย้าย","",IF('ชื่อ-คะแนน'!$D20="พัก","",IF($AV$6="?",$AV$6,$AV$6)))))</f>
        <v/>
      </c>
      <c r="AW21" s="977" t="str">
        <f>IF('ชื่อ-คะแนน'!$C20="","",IF('ชื่อ-คะแนน'!$D20="ออก","",IF('ชื่อ-คะแนน'!$D20="ย้าย","",IF('ชื่อ-คะแนน'!$D20="พัก","",IF($AW$6="?",$AW$6,$AW$6)))))</f>
        <v/>
      </c>
      <c r="AX21" s="977" t="str">
        <f>IF('ชื่อ-คะแนน'!$C20="","",IF('ชื่อ-คะแนน'!$D20="ออก","",IF('ชื่อ-คะแนน'!$D20="ย้าย","",IF('ชื่อ-คะแนน'!$D20="พัก","",IF($AX$6="?",$AX$6,$AX$6)))))</f>
        <v/>
      </c>
      <c r="AY21" s="977" t="str">
        <f>IF('ชื่อ-คะแนน'!$C20="","",IF('ชื่อ-คะแนน'!$D20="ออก","",IF('ชื่อ-คะแนน'!$D20="ย้าย","",IF('ชื่อ-คะแนน'!$D20="พัก","",IF($AY$6="?",$AY$6,$AY$6)))))</f>
        <v/>
      </c>
      <c r="AZ21" s="978" t="str">
        <f>IF('ชื่อ-คะแนน'!$C20="","",IF('ชื่อ-คะแนน'!$D20="ออก","",IF('ชื่อ-คะแนน'!$D20="ย้าย","",IF('ชื่อ-คะแนน'!$D20="พัก","",IF($AZ$6="?",$AZ$6,$AZ$6)))))</f>
        <v/>
      </c>
      <c r="BA21" s="975"/>
      <c r="BB21" s="976" t="str">
        <f>IF('ชื่อ-คะแนน'!$C20="","",IF('ชื่อ-คะแนน'!$D20="ออก","",IF('ชื่อ-คะแนน'!$D20="ย้าย","",IF('ชื่อ-คะแนน'!$D20="พัก","",IF($BB$6="?",$BB$6,$BB$6)))))</f>
        <v/>
      </c>
      <c r="BC21" s="977" t="str">
        <f>IF('ชื่อ-คะแนน'!$C20="","",IF('ชื่อ-คะแนน'!$D20="ออก","",IF('ชื่อ-คะแนน'!$D20="ย้าย","",IF('ชื่อ-คะแนน'!$D20="พัก","",IF($BC$6="?",$BC$6,$BC$6)))))</f>
        <v/>
      </c>
      <c r="BD21" s="977" t="str">
        <f>IF('ชื่อ-คะแนน'!$C20="","",IF('ชื่อ-คะแนน'!$D20="ออก","",IF('ชื่อ-คะแนน'!$D20="ย้าย","",IF('ชื่อ-คะแนน'!$D20="พัก","",IF($BD$6="?",$BD$6,$BD$6)))))</f>
        <v/>
      </c>
      <c r="BE21" s="977" t="str">
        <f>IF('ชื่อ-คะแนน'!$C20="","",IF('ชื่อ-คะแนน'!$D20="ออก","",IF('ชื่อ-คะแนน'!$D20="ย้าย","",IF('ชื่อ-คะแนน'!$D20="พัก","",IF($BE$6="?",$BE$6,$BE$6)))))</f>
        <v/>
      </c>
      <c r="BF21" s="978" t="str">
        <f>IF('ชื่อ-คะแนน'!$C20="","",IF('ชื่อ-คะแนน'!$D20="ออก","",IF('ชื่อ-คะแนน'!$D20="ย้าย","",IF('ชื่อ-คะแนน'!$D20="พัก","",IF($BF$6="?",$BF$6,$BF$6)))))</f>
        <v/>
      </c>
      <c r="BG21" s="975"/>
      <c r="BH21" s="976" t="str">
        <f>IF('ชื่อ-คะแนน'!$C20="","",IF('ชื่อ-คะแนน'!$D20="ออก","",IF('ชื่อ-คะแนน'!$D20="ย้าย","",IF('ชื่อ-คะแนน'!$D20="พัก","",IF($BH$6="?",$BH$6,$BH$6)))))</f>
        <v/>
      </c>
      <c r="BI21" s="977" t="str">
        <f>IF('ชื่อ-คะแนน'!$C20="","",IF('ชื่อ-คะแนน'!$D20="ออก","",IF('ชื่อ-คะแนน'!$D20="ย้าย","",IF('ชื่อ-คะแนน'!$D20="พัก","",IF($BI$6="?",$BI$6,$BI$6)))))</f>
        <v/>
      </c>
      <c r="BJ21" s="977" t="str">
        <f>IF('ชื่อ-คะแนน'!$C20="","",IF('ชื่อ-คะแนน'!$D20="ออก","",IF('ชื่อ-คะแนน'!$D20="ย้าย","",IF('ชื่อ-คะแนน'!$D20="พัก","",IF($BJ$6="?",$BJ$6,$BJ$6)))))</f>
        <v/>
      </c>
      <c r="BK21" s="977" t="str">
        <f>IF('ชื่อ-คะแนน'!$C20="","",IF('ชื่อ-คะแนน'!$D20="ออก","",IF('ชื่อ-คะแนน'!$D20="ย้าย","",IF('ชื่อ-คะแนน'!$D20="พัก","",IF($BK$6="?",$BK$6,$BK$6)))))</f>
        <v/>
      </c>
      <c r="BL21" s="978" t="str">
        <f>IF('ชื่อ-คะแนน'!$C20="","",IF('ชื่อ-คะแนน'!$D20="ออก","",IF('ชื่อ-คะแนน'!$D20="ย้าย","",IF('ชื่อ-คะแนน'!$D20="พัก","",IF($BL$6="?",$BL$6,$BL$6)))))</f>
        <v/>
      </c>
      <c r="BM21" s="975"/>
      <c r="BN21" s="976" t="str">
        <f>IF('ชื่อ-คะแนน'!$C20="","",IF('ชื่อ-คะแนน'!$D20="ออก","",IF('ชื่อ-คะแนน'!$D20="ย้าย","",IF('ชื่อ-คะแนน'!$D20="พัก","",IF($BN$6="?",$BN$6,$BN$6)))))</f>
        <v/>
      </c>
      <c r="BO21" s="977" t="str">
        <f>IF('ชื่อ-คะแนน'!$C20="","",IF('ชื่อ-คะแนน'!$D20="ออก","",IF('ชื่อ-คะแนน'!$D20="ย้าย","",IF('ชื่อ-คะแนน'!$D20="พัก","",IF($BO$6="?",$BO$6,$BO$6)))))</f>
        <v/>
      </c>
      <c r="BP21" s="977" t="str">
        <f>IF('ชื่อ-คะแนน'!$C20="","",IF('ชื่อ-คะแนน'!$D20="ออก","",IF('ชื่อ-คะแนน'!$D20="ย้าย","",IF('ชื่อ-คะแนน'!$D20="พัก","",IF($BP$6="?",$BP$6,$BP$6)))))</f>
        <v/>
      </c>
      <c r="BQ21" s="977" t="str">
        <f>IF('ชื่อ-คะแนน'!$C20="","",IF('ชื่อ-คะแนน'!$D20="ออก","",IF('ชื่อ-คะแนน'!$D20="ย้าย","",IF('ชื่อ-คะแนน'!$D20="พัก","",IF($BQ$6="?",$BQ$6,$BQ$6)))))</f>
        <v/>
      </c>
      <c r="BR21" s="978" t="str">
        <f>IF('ชื่อ-คะแนน'!$C20="","",IF('ชื่อ-คะแนน'!$D20="ออก","",IF('ชื่อ-คะแนน'!$D20="ย้าย","",IF('ชื่อ-คะแนน'!$D20="พัก","",IF($BR$6="?",$BR$6,$BR$6)))))</f>
        <v/>
      </c>
      <c r="BS21" s="975"/>
      <c r="BT21" s="976" t="str">
        <f>IF('ชื่อ-คะแนน'!$C20="","",IF('ชื่อ-คะแนน'!$D20="ออก","",IF('ชื่อ-คะแนน'!$D20="ย้าย","",IF('ชื่อ-คะแนน'!$D20="พัก","",IF($BT$6="?",$BT$6,$BT$6)))))</f>
        <v/>
      </c>
      <c r="BU21" s="977" t="str">
        <f>IF('ชื่อ-คะแนน'!$C20="","",IF('ชื่อ-คะแนน'!$D20="ออก","",IF('ชื่อ-คะแนน'!$D20="ย้าย","",IF('ชื่อ-คะแนน'!$D20="พัก","",IF($BU$6="?",$BU$6,$BU$6)))))</f>
        <v/>
      </c>
      <c r="BV21" s="977" t="str">
        <f>IF('ชื่อ-คะแนน'!$C20="","",IF('ชื่อ-คะแนน'!$D20="ออก","",IF('ชื่อ-คะแนน'!$D20="ย้าย","",IF('ชื่อ-คะแนน'!$D20="พัก","",IF($BV$6="?",$BV$6,$BV$6)))))</f>
        <v/>
      </c>
      <c r="BW21" s="977" t="str">
        <f>IF('ชื่อ-คะแนน'!$C20="","",IF('ชื่อ-คะแนน'!$D20="ออก","",IF('ชื่อ-คะแนน'!$D20="ย้าย","",IF('ชื่อ-คะแนน'!$D20="พัก","",IF($BW$6="?",$BW$6,$BW$6)))))</f>
        <v/>
      </c>
      <c r="BX21" s="978" t="str">
        <f>IF('ชื่อ-คะแนน'!$C20="","",IF('ชื่อ-คะแนน'!$D20="ออก","",IF('ชื่อ-คะแนน'!$D20="ย้าย","",IF('ชื่อ-คะแนน'!$D20="พัก","",IF($BX$6="?",$BX$6,$BX$6)))))</f>
        <v/>
      </c>
      <c r="BY21" s="975"/>
      <c r="BZ21" s="976" t="str">
        <f>IF('ชื่อ-คะแนน'!$C20="","",IF('ชื่อ-คะแนน'!$D20="ออก","",IF('ชื่อ-คะแนน'!$D20="ย้าย","",IF('ชื่อ-คะแนน'!$D20="พัก","",IF($BZ$6="?",$BZ$6,$BZ$6)))))</f>
        <v/>
      </c>
      <c r="CA21" s="977" t="str">
        <f>IF('ชื่อ-คะแนน'!$C20="","",IF('ชื่อ-คะแนน'!$D20="ออก","",IF('ชื่อ-คะแนน'!$D20="ย้าย","",IF('ชื่อ-คะแนน'!$D20="พัก","",IF($CA$6="?",$CA$6,$CA$6)))))</f>
        <v/>
      </c>
      <c r="CB21" s="977" t="str">
        <f>IF('ชื่อ-คะแนน'!$C20="","",IF('ชื่อ-คะแนน'!$D20="ออก","",IF('ชื่อ-คะแนน'!$D20="ย้าย","",IF('ชื่อ-คะแนน'!$D20="พัก","",IF($CB$6="?",$CB$6,$CB$6)))))</f>
        <v/>
      </c>
      <c r="CC21" s="977" t="str">
        <f>IF('ชื่อ-คะแนน'!$C20="","",IF('ชื่อ-คะแนน'!$D20="ออก","",IF('ชื่อ-คะแนน'!$D20="ย้าย","",IF('ชื่อ-คะแนน'!$D20="พัก","",IF($CC$6="?",$CC$6,$CC$6)))))</f>
        <v/>
      </c>
      <c r="CD21" s="978" t="str">
        <f>IF('ชื่อ-คะแนน'!$C20="","",IF('ชื่อ-คะแนน'!$D20="ออก","",IF('ชื่อ-คะแนน'!$D20="ย้าย","",IF('ชื่อ-คะแนน'!$D20="พัก","",IF($CD$6="?",$CD$6,$CD$6)))))</f>
        <v/>
      </c>
      <c r="CE21" s="975"/>
      <c r="CF21" s="976" t="str">
        <f>IF('ชื่อ-คะแนน'!$C20="","",IF('ชื่อ-คะแนน'!$D20="ออก","",IF('ชื่อ-คะแนน'!$D20="ย้าย","",IF('ชื่อ-คะแนน'!$D20="พัก","",IF($CF$6="?",$CF$6,$CF$6)))))</f>
        <v/>
      </c>
      <c r="CG21" s="977" t="str">
        <f>IF('ชื่อ-คะแนน'!$C20="","",IF('ชื่อ-คะแนน'!$D20="ออก","",IF('ชื่อ-คะแนน'!$D20="ย้าย","",IF('ชื่อ-คะแนน'!$D20="พัก","",IF($CG$6="?",$CG$6,$CG$6)))))</f>
        <v/>
      </c>
      <c r="CH21" s="977" t="str">
        <f>IF('ชื่อ-คะแนน'!$C20="","",IF('ชื่อ-คะแนน'!$D20="ออก","",IF('ชื่อ-คะแนน'!$D20="ย้าย","",IF('ชื่อ-คะแนน'!$D20="พัก","",IF($CH$6="?",$CH$6,$CH$6)))))</f>
        <v/>
      </c>
      <c r="CI21" s="977" t="str">
        <f>IF('ชื่อ-คะแนน'!$C20="","",IF('ชื่อ-คะแนน'!$D20="ออก","",IF('ชื่อ-คะแนน'!$D20="ย้าย","",IF('ชื่อ-คะแนน'!$D20="พัก","",IF($CI$6="?",$CI$6,$CI$6)))))</f>
        <v/>
      </c>
      <c r="CJ21" s="978" t="str">
        <f>IF('ชื่อ-คะแนน'!$C20="","",IF('ชื่อ-คะแนน'!$D20="ออก","",IF('ชื่อ-คะแนน'!$D20="ย้าย","",IF('ชื่อ-คะแนน'!$D20="พัก","",IF($CJ$6="?",$CJ$6,$CJ$6)))))</f>
        <v/>
      </c>
      <c r="CK21" s="975"/>
      <c r="CL21" s="976" t="str">
        <f>IF('ชื่อ-คะแนน'!$C20="","",IF('ชื่อ-คะแนน'!$D20="ออก","",IF('ชื่อ-คะแนน'!$D20="ย้าย","",IF('ชื่อ-คะแนน'!$D20="พัก","",IF($CL$6="?",$CL$6,$CL$6)))))</f>
        <v/>
      </c>
      <c r="CM21" s="977" t="str">
        <f>IF('ชื่อ-คะแนน'!$C20="","",IF('ชื่อ-คะแนน'!$D20="ออก","",IF('ชื่อ-คะแนน'!$D20="ย้าย","",IF('ชื่อ-คะแนน'!$D20="พัก","",IF($CM$6="?",$CM$6,$CM$6)))))</f>
        <v/>
      </c>
      <c r="CN21" s="977" t="str">
        <f>IF('ชื่อ-คะแนน'!$C20="","",IF('ชื่อ-คะแนน'!$D20="ออก","",IF('ชื่อ-คะแนน'!$D20="ย้าย","",IF('ชื่อ-คะแนน'!$D20="พัก","",IF($CN$6="?",$CN$6,$CN$6)))))</f>
        <v/>
      </c>
      <c r="CO21" s="977" t="str">
        <f>IF('ชื่อ-คะแนน'!$C20="","",IF('ชื่อ-คะแนน'!$D20="ออก","",IF('ชื่อ-คะแนน'!$D20="ย้าย","",IF('ชื่อ-คะแนน'!$D20="พัก","",IF($CO$6="?",$CO$6,$CO$6)))))</f>
        <v/>
      </c>
      <c r="CP21" s="978" t="str">
        <f>IF('ชื่อ-คะแนน'!$C20="","",IF('ชื่อ-คะแนน'!$D20="ออก","",IF('ชื่อ-คะแนน'!$D20="ย้าย","",IF('ชื่อ-คะแนน'!$D20="พัก","",IF($CP$6="?",$CP$6,$CP$6)))))</f>
        <v/>
      </c>
      <c r="CQ21" s="975"/>
      <c r="CR21" s="976" t="str">
        <f>IF('ชื่อ-คะแนน'!$C20="","",IF('ชื่อ-คะแนน'!$D20="ออก","",IF('ชื่อ-คะแนน'!$D20="ย้าย","",IF('ชื่อ-คะแนน'!$D20="พัก","",IF($CR$6="?",$CR$6,$CR$6)))))</f>
        <v/>
      </c>
      <c r="CS21" s="977" t="str">
        <f>IF('ชื่อ-คะแนน'!$C20="","",IF('ชื่อ-คะแนน'!$D20="ออก","",IF('ชื่อ-คะแนน'!$D20="ย้าย","",IF('ชื่อ-คะแนน'!$D20="พัก","",IF($CS$6="?",$CS$6,$CS$6)))))</f>
        <v/>
      </c>
      <c r="CT21" s="977" t="str">
        <f>IF('ชื่อ-คะแนน'!$C20="","",IF('ชื่อ-คะแนน'!$D20="ออก","",IF('ชื่อ-คะแนน'!$D20="ย้าย","",IF('ชื่อ-คะแนน'!$D20="พัก","",IF($CT$6="?",$CT$6,$CT$6)))))</f>
        <v/>
      </c>
      <c r="CU21" s="977" t="str">
        <f>IF('ชื่อ-คะแนน'!$C20="","",IF('ชื่อ-คะแนน'!$D20="ออก","",IF('ชื่อ-คะแนน'!$D20="ย้าย","",IF('ชื่อ-คะแนน'!$D20="พัก","",IF($CU$6="?",$CU$6,$CU$6)))))</f>
        <v/>
      </c>
      <c r="CV21" s="978" t="str">
        <f>IF('ชื่อ-คะแนน'!$C20="","",IF('ชื่อ-คะแนน'!$D20="ออก","",IF('ชื่อ-คะแนน'!$D20="ย้าย","",IF('ชื่อ-คะแนน'!$D20="พัก","",IF($CV$6="?",$CV$6,$CV$6)))))</f>
        <v/>
      </c>
      <c r="CW21" s="975"/>
      <c r="CX21" s="976" t="str">
        <f>IF('ชื่อ-คะแนน'!$C20="","",IF('ชื่อ-คะแนน'!$D20="ออก","",IF('ชื่อ-คะแนน'!$D20="ย้าย","",IF('ชื่อ-คะแนน'!$D20="พัก","",IF($CX$6="?",$CX$6,$CX$6)))))</f>
        <v/>
      </c>
      <c r="CY21" s="977" t="str">
        <f>IF('ชื่อ-คะแนน'!$C20="","",IF('ชื่อ-คะแนน'!$D20="ออก","",IF('ชื่อ-คะแนน'!$D20="ย้าย","",IF('ชื่อ-คะแนน'!$D20="พัก","",IF($CY$6="?",$CY$6,$CY$6)))))</f>
        <v/>
      </c>
      <c r="CZ21" s="977" t="str">
        <f>IF('ชื่อ-คะแนน'!$C20="","",IF('ชื่อ-คะแนน'!$D20="ออก","",IF('ชื่อ-คะแนน'!$D20="ย้าย","",IF('ชื่อ-คะแนน'!$D20="พัก","",IF($CZ$6="?",$CZ$6,$CZ$6)))))</f>
        <v/>
      </c>
      <c r="DA21" s="977" t="str">
        <f>IF('ชื่อ-คะแนน'!$C20="","",IF('ชื่อ-คะแนน'!$D20="ออก","",IF('ชื่อ-คะแนน'!$D20="ย้าย","",IF('ชื่อ-คะแนน'!$D20="พัก","",IF($DA$6="?",$DA$6,$DA$6)))))</f>
        <v/>
      </c>
      <c r="DB21" s="978" t="str">
        <f>IF('ชื่อ-คะแนน'!$C20="","",IF('ชื่อ-คะแนน'!$D20="ออก","",IF('ชื่อ-คะแนน'!$D20="ย้าย","",IF('ชื่อ-คะแนน'!$D20="พัก","",IF($DB$6="?",$DB$6,$DB$6)))))</f>
        <v/>
      </c>
      <c r="DC21" s="975"/>
      <c r="DD21" s="976" t="str">
        <f>IF('ชื่อ-คะแนน'!$C20="","",IF('ชื่อ-คะแนน'!$D20="ออก","",IF('ชื่อ-คะแนน'!$D20="ย้าย","",IF('ชื่อ-คะแนน'!$D20="พัก","",IF($DD$6="?",$DD$6,$DD$6)))))</f>
        <v/>
      </c>
      <c r="DE21" s="977" t="str">
        <f>IF('ชื่อ-คะแนน'!$C20="","",IF('ชื่อ-คะแนน'!$D20="ออก","",IF('ชื่อ-คะแนน'!$D20="ย้าย","",IF('ชื่อ-คะแนน'!$D20="พัก","",IF($DE$6="?",$DE$6,$DE$6)))))</f>
        <v/>
      </c>
      <c r="DF21" s="977" t="str">
        <f>IF('ชื่อ-คะแนน'!$C20="","",IF('ชื่อ-คะแนน'!$D20="ออก","",IF('ชื่อ-คะแนน'!$D20="ย้าย","",IF('ชื่อ-คะแนน'!$D20="พัก","",IF($DF$6="?",$DF$6,$DF$6)))))</f>
        <v/>
      </c>
      <c r="DG21" s="977" t="str">
        <f>IF('ชื่อ-คะแนน'!$C20="","",IF('ชื่อ-คะแนน'!$D20="ออก","",IF('ชื่อ-คะแนน'!$D20="ย้าย","",IF('ชื่อ-คะแนน'!$D20="พัก","",IF($DG$6="?",$DG$6,$DG$6)))))</f>
        <v/>
      </c>
      <c r="DH21" s="978" t="str">
        <f>IF('ชื่อ-คะแนน'!$C20="","",IF('ชื่อ-คะแนน'!$D20="ออก","",IF('ชื่อ-คะแนน'!$D20="ย้าย","",IF('ชื่อ-คะแนน'!$D20="พัก","",IF($DH$6="?",$DH$6,$DH$6)))))</f>
        <v/>
      </c>
      <c r="DI21" s="975"/>
      <c r="DJ21" s="976" t="str">
        <f>IF('ชื่อ-คะแนน'!$C20="","",IF('ชื่อ-คะแนน'!$D20="ออก","",IF('ชื่อ-คะแนน'!$D20="ย้าย","",IF('ชื่อ-คะแนน'!$D20="พัก","",IF($DJ$6="?",$DJ$6,$DJ$6)))))</f>
        <v/>
      </c>
      <c r="DK21" s="977" t="str">
        <f>IF('ชื่อ-คะแนน'!$C20="","",IF('ชื่อ-คะแนน'!$D20="ออก","",IF('ชื่อ-คะแนน'!$D20="ย้าย","",IF('ชื่อ-คะแนน'!$D20="พัก","",IF($DK$6="?",$DK$6,$DK$6)))))</f>
        <v/>
      </c>
      <c r="DL21" s="977" t="str">
        <f>IF('ชื่อ-คะแนน'!$C20="","",IF('ชื่อ-คะแนน'!$D20="ออก","",IF('ชื่อ-คะแนน'!$D20="ย้าย","",IF('ชื่อ-คะแนน'!$D20="พัก","",IF($DL$6="?",$DL$6,$DL$6)))))</f>
        <v/>
      </c>
      <c r="DM21" s="977" t="str">
        <f>IF('ชื่อ-คะแนน'!$C20="","",IF('ชื่อ-คะแนน'!$D20="ออก","",IF('ชื่อ-คะแนน'!$D20="ย้าย","",IF('ชื่อ-คะแนน'!$D20="พัก","",IF($DM$6="?",$DM$6,$DM$6)))))</f>
        <v/>
      </c>
      <c r="DN21" s="978" t="str">
        <f>IF('ชื่อ-คะแนน'!$C20="","",IF('ชื่อ-คะแนน'!$D20="ออก","",IF('ชื่อ-คะแนน'!$D20="ย้าย","",IF('ชื่อ-คะแนน'!$D20="พัก","",IF($DN$6="?",$DN$6,$DN$6)))))</f>
        <v/>
      </c>
      <c r="DO21" s="975"/>
      <c r="DP21" s="976" t="str">
        <f>IF('ชื่อ-คะแนน'!$C20="","",IF('ชื่อ-คะแนน'!$D20="ออก","",IF('ชื่อ-คะแนน'!$D20="ย้าย","",IF('ชื่อ-คะแนน'!$D20="พัก","",IF($DP$6="?",$DP$6,$DP$6)))))</f>
        <v/>
      </c>
      <c r="DQ21" s="977" t="str">
        <f>IF('ชื่อ-คะแนน'!$C20="","",IF('ชื่อ-คะแนน'!$D20="ออก","",IF('ชื่อ-คะแนน'!$D20="ย้าย","",IF('ชื่อ-คะแนน'!$D20="พัก","",IF($DQ$6="?",$DQ$6,$DQ$6)))))</f>
        <v/>
      </c>
      <c r="DR21" s="977" t="str">
        <f>IF('ชื่อ-คะแนน'!$C20="","",IF('ชื่อ-คะแนน'!$D20="ออก","",IF('ชื่อ-คะแนน'!$D20="ย้าย","",IF('ชื่อ-คะแนน'!$D20="พัก","",IF($DR$6="?",$DR$6,$DR$6)))))</f>
        <v/>
      </c>
      <c r="DS21" s="977" t="str">
        <f>IF('ชื่อ-คะแนน'!$C20="","",IF('ชื่อ-คะแนน'!$D20="ออก","",IF('ชื่อ-คะแนน'!$D20="ย้าย","",IF('ชื่อ-คะแนน'!$D20="พัก","",IF($DS$6="?",$DS$6,$DS$6)))))</f>
        <v/>
      </c>
      <c r="DT21" s="978" t="str">
        <f>IF('ชื่อ-คะแนน'!$C20="","",IF('ชื่อ-คะแนน'!$D20="ออก","",IF('ชื่อ-คะแนน'!$D20="ย้าย","",IF('ชื่อ-คะแนน'!$D20="พัก","",IF($DT$6="?",$DT$6,$DT$6)))))</f>
        <v/>
      </c>
      <c r="DU21" s="975"/>
      <c r="DV21" s="976" t="str">
        <f>IF('ชื่อ-คะแนน'!$C20="","",IF('ชื่อ-คะแนน'!$D20="ออก","",IF('ชื่อ-คะแนน'!$D20="ย้าย","",IF('ชื่อ-คะแนน'!$D20="พัก","",IF($DV$6="?",$DV$6,$DV$6)))))</f>
        <v/>
      </c>
      <c r="DW21" s="977" t="str">
        <f>IF('ชื่อ-คะแนน'!$C20="","",IF('ชื่อ-คะแนน'!$D20="ออก","",IF('ชื่อ-คะแนน'!$D20="ย้าย","",IF('ชื่อ-คะแนน'!$D20="พัก","",IF($DW$6="?",$DW$6,$DW$6)))))</f>
        <v/>
      </c>
      <c r="DX21" s="977" t="str">
        <f>IF('ชื่อ-คะแนน'!$C20="","",IF('ชื่อ-คะแนน'!$D20="ออก","",IF('ชื่อ-คะแนน'!$D20="ย้าย","",IF('ชื่อ-คะแนน'!$D20="พัก","",IF($DX$6="?",$DX$6,$DX$6)))))</f>
        <v/>
      </c>
      <c r="DY21" s="977" t="str">
        <f>IF('ชื่อ-คะแนน'!$C20="","",IF('ชื่อ-คะแนน'!$D20="ออก","",IF('ชื่อ-คะแนน'!$D20="ย้าย","",IF('ชื่อ-คะแนน'!$D20="พัก","",IF($DY$6="?",$DY$6,$DY$6)))))</f>
        <v/>
      </c>
      <c r="DZ21" s="978" t="str">
        <f>IF('ชื่อ-คะแนน'!$C20="","",IF('ชื่อ-คะแนน'!$D20="ออก","",IF('ชื่อ-คะแนน'!$D20="ย้าย","",IF('ชื่อ-คะแนน'!$D20="พัก","",IF($DZ$6="?",$DZ$6,$DZ$6)))))</f>
        <v/>
      </c>
      <c r="EA21" s="975"/>
      <c r="EB21" s="976" t="str">
        <f>IF('ชื่อ-คะแนน'!$C20="","",IF('ชื่อ-คะแนน'!$D20="ออก","",IF('ชื่อ-คะแนน'!$D20="ย้าย","",IF('ชื่อ-คะแนน'!$D20="พัก","",IF($EB$6="?",$EB$6,$EB$6)))))</f>
        <v/>
      </c>
      <c r="EC21" s="977" t="str">
        <f>IF('ชื่อ-คะแนน'!$C20="","",IF('ชื่อ-คะแนน'!$D20="ออก","",IF('ชื่อ-คะแนน'!$D20="ย้าย","",IF('ชื่อ-คะแนน'!$D20="พัก","",IF($EC$6="?",$EC$6,$EC$6)))))</f>
        <v/>
      </c>
      <c r="ED21" s="977" t="str">
        <f>IF('ชื่อ-คะแนน'!$C20="","",IF('ชื่อ-คะแนน'!$D20="ออก","",IF('ชื่อ-คะแนน'!$D20="ย้าย","",IF('ชื่อ-คะแนน'!$D20="พัก","",IF($ED$6="?",$ED$6,$ED$6)))))</f>
        <v/>
      </c>
      <c r="EE21" s="977" t="str">
        <f>IF('ชื่อ-คะแนน'!$C20="","",IF('ชื่อ-คะแนน'!$D20="ออก","",IF('ชื่อ-คะแนน'!$D20="ย้าย","",IF('ชื่อ-คะแนน'!$D20="พัก","",IF($EE$6="?",$EE$6,$EE$6)))))</f>
        <v/>
      </c>
      <c r="EF21" s="978" t="str">
        <f>IF('ชื่อ-คะแนน'!$C20="","",IF('ชื่อ-คะแนน'!$D20="ออก","",IF('ชื่อ-คะแนน'!$D20="ย้าย","",IF('ชื่อ-คะแนน'!$D20="พัก","",IF($EF$6="?",$EF$6,$EF$6)))))</f>
        <v/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/>
      </c>
      <c r="EI21" s="997" t="str">
        <f>IF('ชื่อ-คะแนน'!C20="","",COUNTIF(E21:EE21,"/")+SUM(E21:EE21))</f>
        <v/>
      </c>
      <c r="EJ21" s="998" t="str">
        <f>IF('ชื่อ-คะแนน'!C20="","",COUNTIF(F21:EF21,"/")+SUM(F21:EF21)+เวลา1!EI21)</f>
        <v/>
      </c>
      <c r="EK21" s="103"/>
      <c r="EL21" s="53" t="str">
        <f>IF('ชื่อ-คะแนน'!C20="","",IF(EJ21&gt;=$EJ$3-$EJ$4,"-",$EJ$3-$EJ$4-EJ21))</f>
        <v/>
      </c>
      <c r="EM21" s="54" t="str">
        <f>IF('ชื่อ-คะแนน'!C20="","",(EJ21/$EJ$3)*100)</f>
        <v/>
      </c>
      <c r="EN21" s="53" t="str">
        <f>IF('ชื่อ-คะแนน'!CM20="ผิด","ผิด",IF('ชื่อ-คะแนน'!CM20="","",IF('ชื่อ-คะแนน'!CP20="-","-",IF(EM21&lt;79.5,"มส","-"))))</f>
        <v/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/>
      </c>
    </row>
    <row r="22" spans="1:145" s="24" customFormat="1" ht="18" customHeight="1" thickBot="1" x14ac:dyDescent="0.55000000000000004">
      <c r="A22" s="99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954" t="str">
        <f>IF('ชื่อ-คะแนน'!$C21="","",IF('ชื่อ-คะแนน'!$D21="ออก","",IF('ชื่อ-คะแนน'!$D21="ย้าย","",IF('ชื่อ-คะแนน'!$D21="พัก","",IF(F$6="?",F$6,F$6)))))</f>
        <v/>
      </c>
      <c r="G22" s="955" t="str">
        <f>IF('ชื่อ-คะแนน'!C21="","",IF('ชื่อ-คะแนน'!$D21="ออก","",IF('ชื่อ-คะแนน'!$D21="ย้าย","",IF('ชื่อ-คะแนน'!$D21="พัก","",IF(G$6="?",G$6,G$6)))))</f>
        <v/>
      </c>
      <c r="H22" s="955" t="str">
        <f>IF('ชื่อ-คะแนน'!C21="","",IF('ชื่อ-คะแนน'!$D21="ออก","",IF('ชื่อ-คะแนน'!$D21="ย้าย","",IF('ชื่อ-คะแนน'!$D21="พัก","",IF(H$6="?",H$6,H$6)))))</f>
        <v/>
      </c>
      <c r="I22" s="955" t="str">
        <f>IF('ชื่อ-คะแนน'!G21="","",IF('ชื่อ-คะแนน'!$D21="ออก","",IF('ชื่อ-คะแนน'!$D21="ย้าย","",IF('ชื่อ-คะแนน'!$D21="พัก","",IF(I$6="?",I$6,$I$6)))))</f>
        <v/>
      </c>
      <c r="J22" s="956" t="str">
        <f>IF('ชื่อ-คะแนน'!$C21="","",IF('ชื่อ-คะแนน'!$D21="ออก","",IF('ชื่อ-คะแนน'!$D21="ย้าย","",IF('ชื่อ-คะแนน'!$D21="พัก","",IF(J$6="?",J$6,J$6)))))</f>
        <v/>
      </c>
      <c r="K22" s="957"/>
      <c r="L22" s="954" t="str">
        <f>IF('ชื่อ-คะแนน'!$C21="","",IF('ชื่อ-คะแนน'!$D21="ออก","",IF('ชื่อ-คะแนน'!$D21="ย้าย","",IF('ชื่อ-คะแนน'!$D21="พัก","",IF(L$6="?",L$6,L$6)))))</f>
        <v/>
      </c>
      <c r="M22" s="955" t="str">
        <f>IF('ชื่อ-คะแนน'!$C21="","",IF('ชื่อ-คะแนน'!$D21="ออก","",IF('ชื่อ-คะแนน'!$D21="ย้าย","",IF('ชื่อ-คะแนน'!$D21="พัก","",IF(M$6="?",M$6,M$6)))))</f>
        <v/>
      </c>
      <c r="N22" s="955" t="str">
        <f>IF('ชื่อ-คะแนน'!$C21="","",IF('ชื่อ-คะแนน'!$D21="ออก","",IF('ชื่อ-คะแนน'!$D21="ย้าย","",IF('ชื่อ-คะแนน'!$D21="พัก","",IF(N$6="?",N$6,N$6)))))</f>
        <v/>
      </c>
      <c r="O22" s="955" t="str">
        <f>IF('ชื่อ-คะแนน'!$C21="","",IF('ชื่อ-คะแนน'!$D21="ออก","",IF('ชื่อ-คะแนน'!$D21="ย้าย","",IF('ชื่อ-คะแนน'!$D21="พัก","",IF(O$6="?",O$6,O$6)))))</f>
        <v/>
      </c>
      <c r="P22" s="956" t="str">
        <f>IF('ชื่อ-คะแนน'!$C21="","",IF('ชื่อ-คะแนน'!$D21="ออก","",IF('ชื่อ-คะแนน'!$D21="ย้าย","",IF('ชื่อ-คะแนน'!$D21="พัก","",IF(P$6="?",P$6,P$6)))))</f>
        <v/>
      </c>
      <c r="Q22" s="957"/>
      <c r="R22" s="954" t="str">
        <f>IF('ชื่อ-คะแนน'!$C21="","",IF('ชื่อ-คะแนน'!$D21="ออก","",IF('ชื่อ-คะแนน'!$D21="ย้าย","",IF('ชื่อ-คะแนน'!$D21="พัก","",IF(R$6="?",R$6,R$6)))))</f>
        <v/>
      </c>
      <c r="S22" s="955" t="str">
        <f>IF('ชื่อ-คะแนน'!$C21="","",IF('ชื่อ-คะแนน'!$D21="ออก","",IF('ชื่อ-คะแนน'!$D21="ย้าย","",IF('ชื่อ-คะแนน'!$D21="พัก","",IF(S$6="?",S$6,S$6)))))</f>
        <v/>
      </c>
      <c r="T22" s="955" t="str">
        <f>IF('ชื่อ-คะแนน'!$C21="","",IF('ชื่อ-คะแนน'!$D21="ออก","",IF('ชื่อ-คะแนน'!$D21="ย้าย","",IF('ชื่อ-คะแนน'!$D21="พัก","",IF(T$6="?",T$6,T$6)))))</f>
        <v/>
      </c>
      <c r="U22" s="955" t="str">
        <f>IF('ชื่อ-คะแนน'!$C21="","",IF('ชื่อ-คะแนน'!$D21="ออก","",IF('ชื่อ-คะแนน'!$D21="ย้าย","",IF('ชื่อ-คะแนน'!$D21="พัก","",IF(U$6="?",U$6,U$6)))))</f>
        <v/>
      </c>
      <c r="V22" s="956" t="str">
        <f>IF('ชื่อ-คะแนน'!$C21="","",IF('ชื่อ-คะแนน'!$D21="ออก","",IF('ชื่อ-คะแนน'!$D21="ย้าย","",IF('ชื่อ-คะแนน'!$D21="พัก","",IF(V$6="?",V$6,V$6)))))</f>
        <v/>
      </c>
      <c r="W22" s="957"/>
      <c r="X22" s="954" t="str">
        <f>IF('ชื่อ-คะแนน'!$C21="","",IF('ชื่อ-คะแนน'!$D21="ออก","",IF('ชื่อ-คะแนน'!$D21="ย้าย","",IF('ชื่อ-คะแนน'!$D21="พัก","",IF(X$6="?",X$6,X$6)))))</f>
        <v/>
      </c>
      <c r="Y22" s="955" t="str">
        <f>IF('ชื่อ-คะแนน'!$C21="","",IF('ชื่อ-คะแนน'!$D21="ออก","",IF('ชื่อ-คะแนน'!$D21="ย้าย","",IF('ชื่อ-คะแนน'!$D21="พัก","",IF(Y$6="?",Y$6,Y$6)))))</f>
        <v/>
      </c>
      <c r="Z22" s="955" t="str">
        <f>IF('ชื่อ-คะแนน'!$C21="","",IF('ชื่อ-คะแนน'!$D21="ออก","",IF('ชื่อ-คะแนน'!$D21="ย้าย","",IF('ชื่อ-คะแนน'!$D21="พัก","",IF(Z$6="?",Z$6,Z$6)))))</f>
        <v/>
      </c>
      <c r="AA22" s="955" t="str">
        <f>IF('ชื่อ-คะแนน'!$C21="","",IF('ชื่อ-คะแนน'!$D21="ออก","",IF('ชื่อ-คะแนน'!$D21="ย้าย","",IF('ชื่อ-คะแนน'!$D21="พัก","",IF(AA$6="?",AA$6,AA$6)))))</f>
        <v/>
      </c>
      <c r="AB22" s="956" t="str">
        <f>IF('ชื่อ-คะแนน'!$C21="","",IF('ชื่อ-คะแนน'!$D21="ออก","",IF('ชื่อ-คะแนน'!$D21="ย้าย","",IF('ชื่อ-คะแนน'!$D21="พัก","",IF(AB$6="?",AB$6,AB$6)))))</f>
        <v/>
      </c>
      <c r="AC22" s="957"/>
      <c r="AD22" s="954" t="str">
        <f>IF('ชื่อ-คะแนน'!$C21="","",IF('ชื่อ-คะแนน'!$D21="ออก","",IF('ชื่อ-คะแนน'!$D21="ย้าย","",IF('ชื่อ-คะแนน'!$D21="พัก","",IF(AD$6="?",AD$6,AD$6)))))</f>
        <v/>
      </c>
      <c r="AE22" s="955" t="str">
        <f>IF('ชื่อ-คะแนน'!$C21="","",IF('ชื่อ-คะแนน'!$D21="ออก","",IF('ชื่อ-คะแนน'!$D21="ย้าย","",IF('ชื่อ-คะแนน'!$D21="พัก","",IF(AE$6="?",AE$6,AE$6)))))</f>
        <v/>
      </c>
      <c r="AF22" s="955" t="str">
        <f>IF('ชื่อ-คะแนน'!$C21="","",IF('ชื่อ-คะแนน'!$D21="ออก","",IF('ชื่อ-คะแนน'!$D21="ย้าย","",IF('ชื่อ-คะแนน'!$D21="พัก","",IF(AF$6="?",AF$6,AF$6)))))</f>
        <v/>
      </c>
      <c r="AG22" s="955" t="str">
        <f>IF('ชื่อ-คะแนน'!$C21="","",IF('ชื่อ-คะแนน'!$D21="ออก","",IF('ชื่อ-คะแนน'!$D21="ย้าย","",IF('ชื่อ-คะแนน'!$D21="พัก","",IF($AG$6="?",$AG$6,$AG$6)))))</f>
        <v/>
      </c>
      <c r="AH22" s="956" t="str">
        <f>IF('ชื่อ-คะแนน'!$C21="","",IF('ชื่อ-คะแนน'!$D21="ออก","",IF('ชื่อ-คะแนน'!$D21="ย้าย","",IF('ชื่อ-คะแนน'!$D21="พัก","",IF($AH$6="?",$AH$6,$AH$6)))))</f>
        <v/>
      </c>
      <c r="AI22" s="957"/>
      <c r="AJ22" s="954" t="str">
        <f>IF('ชื่อ-คะแนน'!$C21="","",IF('ชื่อ-คะแนน'!$D21="ออก","",IF('ชื่อ-คะแนน'!$D21="ย้าย","",IF('ชื่อ-คะแนน'!$D21="พัก","",IF($AJ$6="?",$AJ$6,$AJ$6)))))</f>
        <v/>
      </c>
      <c r="AK22" s="955" t="str">
        <f>IF('ชื่อ-คะแนน'!$C21="","",IF('ชื่อ-คะแนน'!$D21="ออก","",IF('ชื่อ-คะแนน'!$D21="ย้าย","",IF('ชื่อ-คะแนน'!$D21="พัก","",IF($AK$6="?",$AK$6,$AK$6)))))</f>
        <v/>
      </c>
      <c r="AL22" s="955" t="str">
        <f>IF('ชื่อ-คะแนน'!$C21="","",IF('ชื่อ-คะแนน'!$D21="ออก","",IF('ชื่อ-คะแนน'!$D21="ย้าย","",IF('ชื่อ-คะแนน'!$D21="พัก","",IF($AL$6="?",$AL$6,$AL$6)))))</f>
        <v/>
      </c>
      <c r="AM22" s="955" t="str">
        <f>IF('ชื่อ-คะแนน'!$C21="","",IF('ชื่อ-คะแนน'!$D21="ออก","",IF('ชื่อ-คะแนน'!$D21="ย้าย","",IF('ชื่อ-คะแนน'!$D21="พัก","",IF($AM$6="?",$AM$6,$AM$6)))))</f>
        <v/>
      </c>
      <c r="AN22" s="956" t="str">
        <f>IF('ชื่อ-คะแนน'!$C21="","",IF('ชื่อ-คะแนน'!$D21="ออก","",IF('ชื่อ-คะแนน'!$D21="ย้าย","",IF('ชื่อ-คะแนน'!$D21="พัก","",IF($AN$6="?",$AN$6,$AN$6)))))</f>
        <v/>
      </c>
      <c r="AO22" s="957"/>
      <c r="AP22" s="954" t="str">
        <f>IF('ชื่อ-คะแนน'!$C21="","",IF('ชื่อ-คะแนน'!$D21="ออก","",IF('ชื่อ-คะแนน'!$D21="ย้าย","",IF('ชื่อ-คะแนน'!$D21="พัก","",IF($AP$6="?",$AP$6,$AP$6)))))</f>
        <v/>
      </c>
      <c r="AQ22" s="955" t="str">
        <f>IF('ชื่อ-คะแนน'!$C21="","",IF('ชื่อ-คะแนน'!$D21="ออก","",IF('ชื่อ-คะแนน'!$D21="ย้าย","",IF('ชื่อ-คะแนน'!$D21="พัก","",IF($AQ$6="?",$AQ$6,$AQ$6)))))</f>
        <v/>
      </c>
      <c r="AR22" s="955" t="str">
        <f>IF('ชื่อ-คะแนน'!$C21="","",IF('ชื่อ-คะแนน'!$D21="ออก","",IF('ชื่อ-คะแนน'!$D21="ย้าย","",IF('ชื่อ-คะแนน'!$D21="พัก","",IF($AR$6="?",$AR$6,$AR$6)))))</f>
        <v/>
      </c>
      <c r="AS22" s="955" t="str">
        <f>IF('ชื่อ-คะแนน'!$C21="","",IF('ชื่อ-คะแนน'!$D21="ออก","",IF('ชื่อ-คะแนน'!$D21="ย้าย","",IF('ชื่อ-คะแนน'!$D21="พัก","",IF($AS$6="?",$AS$6,$AS$6)))))</f>
        <v/>
      </c>
      <c r="AT22" s="956" t="str">
        <f>IF('ชื่อ-คะแนน'!$C21="","",IF('ชื่อ-คะแนน'!$D21="ออก","",IF('ชื่อ-คะแนน'!$D21="ย้าย","",IF('ชื่อ-คะแนน'!$D21="พัก","",IF($AT$6="?",$AT$6,$AT$6)))))</f>
        <v/>
      </c>
      <c r="AU22" s="957"/>
      <c r="AV22" s="954" t="str">
        <f>IF('ชื่อ-คะแนน'!$C21="","",IF('ชื่อ-คะแนน'!$D21="ออก","",IF('ชื่อ-คะแนน'!$D21="ย้าย","",IF('ชื่อ-คะแนน'!$D21="พัก","",IF($AV$6="?",$AV$6,$AV$6)))))</f>
        <v/>
      </c>
      <c r="AW22" s="955" t="str">
        <f>IF('ชื่อ-คะแนน'!$C21="","",IF('ชื่อ-คะแนน'!$D21="ออก","",IF('ชื่อ-คะแนน'!$D21="ย้าย","",IF('ชื่อ-คะแนน'!$D21="พัก","",IF($AW$6="?",$AW$6,$AW$6)))))</f>
        <v/>
      </c>
      <c r="AX22" s="955" t="str">
        <f>IF('ชื่อ-คะแนน'!$C21="","",IF('ชื่อ-คะแนน'!$D21="ออก","",IF('ชื่อ-คะแนน'!$D21="ย้าย","",IF('ชื่อ-คะแนน'!$D21="พัก","",IF($AX$6="?",$AX$6,$AX$6)))))</f>
        <v/>
      </c>
      <c r="AY22" s="955" t="str">
        <f>IF('ชื่อ-คะแนน'!$C21="","",IF('ชื่อ-คะแนน'!$D21="ออก","",IF('ชื่อ-คะแนน'!$D21="ย้าย","",IF('ชื่อ-คะแนน'!$D21="พัก","",IF($AY$6="?",$AY$6,$AY$6)))))</f>
        <v/>
      </c>
      <c r="AZ22" s="956" t="str">
        <f>IF('ชื่อ-คะแนน'!$C21="","",IF('ชื่อ-คะแนน'!$D21="ออก","",IF('ชื่อ-คะแนน'!$D21="ย้าย","",IF('ชื่อ-คะแนน'!$D21="พัก","",IF($AZ$6="?",$AZ$6,$AZ$6)))))</f>
        <v/>
      </c>
      <c r="BA22" s="957"/>
      <c r="BB22" s="954" t="str">
        <f>IF('ชื่อ-คะแนน'!$C21="","",IF('ชื่อ-คะแนน'!$D21="ออก","",IF('ชื่อ-คะแนน'!$D21="ย้าย","",IF('ชื่อ-คะแนน'!$D21="พัก","",IF($BB$6="?",$BB$6,$BB$6)))))</f>
        <v/>
      </c>
      <c r="BC22" s="955" t="str">
        <f>IF('ชื่อ-คะแนน'!$C21="","",IF('ชื่อ-คะแนน'!$D21="ออก","",IF('ชื่อ-คะแนน'!$D21="ย้าย","",IF('ชื่อ-คะแนน'!$D21="พัก","",IF($BC$6="?",$BC$6,$BC$6)))))</f>
        <v/>
      </c>
      <c r="BD22" s="955" t="str">
        <f>IF('ชื่อ-คะแนน'!$C21="","",IF('ชื่อ-คะแนน'!$D21="ออก","",IF('ชื่อ-คะแนน'!$D21="ย้าย","",IF('ชื่อ-คะแนน'!$D21="พัก","",IF($BD$6="?",$BD$6,$BD$6)))))</f>
        <v/>
      </c>
      <c r="BE22" s="955" t="str">
        <f>IF('ชื่อ-คะแนน'!$C21="","",IF('ชื่อ-คะแนน'!$D21="ออก","",IF('ชื่อ-คะแนน'!$D21="ย้าย","",IF('ชื่อ-คะแนน'!$D21="พัก","",IF($BE$6="?",$BE$6,$BE$6)))))</f>
        <v/>
      </c>
      <c r="BF22" s="956" t="str">
        <f>IF('ชื่อ-คะแนน'!$C21="","",IF('ชื่อ-คะแนน'!$D21="ออก","",IF('ชื่อ-คะแนน'!$D21="ย้าย","",IF('ชื่อ-คะแนน'!$D21="พัก","",IF($BF$6="?",$BF$6,$BF$6)))))</f>
        <v/>
      </c>
      <c r="BG22" s="957"/>
      <c r="BH22" s="954" t="str">
        <f>IF('ชื่อ-คะแนน'!$C21="","",IF('ชื่อ-คะแนน'!$D21="ออก","",IF('ชื่อ-คะแนน'!$D21="ย้าย","",IF('ชื่อ-คะแนน'!$D21="พัก","",IF($BH$6="?",$BH$6,$BH$6)))))</f>
        <v/>
      </c>
      <c r="BI22" s="955" t="str">
        <f>IF('ชื่อ-คะแนน'!$C21="","",IF('ชื่อ-คะแนน'!$D21="ออก","",IF('ชื่อ-คะแนน'!$D21="ย้าย","",IF('ชื่อ-คะแนน'!$D21="พัก","",IF($BI$6="?",$BI$6,$BI$6)))))</f>
        <v/>
      </c>
      <c r="BJ22" s="955" t="str">
        <f>IF('ชื่อ-คะแนน'!$C21="","",IF('ชื่อ-คะแนน'!$D21="ออก","",IF('ชื่อ-คะแนน'!$D21="ย้าย","",IF('ชื่อ-คะแนน'!$D21="พัก","",IF($BJ$6="?",$BJ$6,$BJ$6)))))</f>
        <v/>
      </c>
      <c r="BK22" s="955" t="str">
        <f>IF('ชื่อ-คะแนน'!$C21="","",IF('ชื่อ-คะแนน'!$D21="ออก","",IF('ชื่อ-คะแนน'!$D21="ย้าย","",IF('ชื่อ-คะแนน'!$D21="พัก","",IF($BK$6="?",$BK$6,$BK$6)))))</f>
        <v/>
      </c>
      <c r="BL22" s="956" t="str">
        <f>IF('ชื่อ-คะแนน'!$C21="","",IF('ชื่อ-คะแนน'!$D21="ออก","",IF('ชื่อ-คะแนน'!$D21="ย้าย","",IF('ชื่อ-คะแนน'!$D21="พัก","",IF($BL$6="?",$BL$6,$BL$6)))))</f>
        <v/>
      </c>
      <c r="BM22" s="957"/>
      <c r="BN22" s="954" t="str">
        <f>IF('ชื่อ-คะแนน'!$C21="","",IF('ชื่อ-คะแนน'!$D21="ออก","",IF('ชื่อ-คะแนน'!$D21="ย้าย","",IF('ชื่อ-คะแนน'!$D21="พัก","",IF($BN$6="?",$BN$6,$BN$6)))))</f>
        <v/>
      </c>
      <c r="BO22" s="955" t="str">
        <f>IF('ชื่อ-คะแนน'!$C21="","",IF('ชื่อ-คะแนน'!$D21="ออก","",IF('ชื่อ-คะแนน'!$D21="ย้าย","",IF('ชื่อ-คะแนน'!$D21="พัก","",IF($BO$6="?",$BO$6,$BO$6)))))</f>
        <v/>
      </c>
      <c r="BP22" s="955" t="str">
        <f>IF('ชื่อ-คะแนน'!$C21="","",IF('ชื่อ-คะแนน'!$D21="ออก","",IF('ชื่อ-คะแนน'!$D21="ย้าย","",IF('ชื่อ-คะแนน'!$D21="พัก","",IF($BP$6="?",$BP$6,$BP$6)))))</f>
        <v/>
      </c>
      <c r="BQ22" s="955" t="str">
        <f>IF('ชื่อ-คะแนน'!$C21="","",IF('ชื่อ-คะแนน'!$D21="ออก","",IF('ชื่อ-คะแนน'!$D21="ย้าย","",IF('ชื่อ-คะแนน'!$D21="พัก","",IF($BQ$6="?",$BQ$6,$BQ$6)))))</f>
        <v/>
      </c>
      <c r="BR22" s="956" t="str">
        <f>IF('ชื่อ-คะแนน'!$C21="","",IF('ชื่อ-คะแนน'!$D21="ออก","",IF('ชื่อ-คะแนน'!$D21="ย้าย","",IF('ชื่อ-คะแนน'!$D21="พัก","",IF($BR$6="?",$BR$6,$BR$6)))))</f>
        <v/>
      </c>
      <c r="BS22" s="957"/>
      <c r="BT22" s="954" t="str">
        <f>IF('ชื่อ-คะแนน'!$C21="","",IF('ชื่อ-คะแนน'!$D21="ออก","",IF('ชื่อ-คะแนน'!$D21="ย้าย","",IF('ชื่อ-คะแนน'!$D21="พัก","",IF($BT$6="?",$BT$6,$BT$6)))))</f>
        <v/>
      </c>
      <c r="BU22" s="955" t="str">
        <f>IF('ชื่อ-คะแนน'!$C21="","",IF('ชื่อ-คะแนน'!$D21="ออก","",IF('ชื่อ-คะแนน'!$D21="ย้าย","",IF('ชื่อ-คะแนน'!$D21="พัก","",IF($BU$6="?",$BU$6,$BU$6)))))</f>
        <v/>
      </c>
      <c r="BV22" s="955" t="str">
        <f>IF('ชื่อ-คะแนน'!$C21="","",IF('ชื่อ-คะแนน'!$D21="ออก","",IF('ชื่อ-คะแนน'!$D21="ย้าย","",IF('ชื่อ-คะแนน'!$D21="พัก","",IF($BV$6="?",$BV$6,$BV$6)))))</f>
        <v/>
      </c>
      <c r="BW22" s="955" t="str">
        <f>IF('ชื่อ-คะแนน'!$C21="","",IF('ชื่อ-คะแนน'!$D21="ออก","",IF('ชื่อ-คะแนน'!$D21="ย้าย","",IF('ชื่อ-คะแนน'!$D21="พัก","",IF($BW$6="?",$BW$6,$BW$6)))))</f>
        <v/>
      </c>
      <c r="BX22" s="956" t="str">
        <f>IF('ชื่อ-คะแนน'!$C21="","",IF('ชื่อ-คะแนน'!$D21="ออก","",IF('ชื่อ-คะแนน'!$D21="ย้าย","",IF('ชื่อ-คะแนน'!$D21="พัก","",IF($BX$6="?",$BX$6,$BX$6)))))</f>
        <v/>
      </c>
      <c r="BY22" s="957"/>
      <c r="BZ22" s="954" t="str">
        <f>IF('ชื่อ-คะแนน'!$C21="","",IF('ชื่อ-คะแนน'!$D21="ออก","",IF('ชื่อ-คะแนน'!$D21="ย้าย","",IF('ชื่อ-คะแนน'!$D21="พัก","",IF($BZ$6="?",$BZ$6,$BZ$6)))))</f>
        <v/>
      </c>
      <c r="CA22" s="955" t="str">
        <f>IF('ชื่อ-คะแนน'!$C21="","",IF('ชื่อ-คะแนน'!$D21="ออก","",IF('ชื่อ-คะแนน'!$D21="ย้าย","",IF('ชื่อ-คะแนน'!$D21="พัก","",IF($CA$6="?",$CA$6,$CA$6)))))</f>
        <v/>
      </c>
      <c r="CB22" s="955" t="str">
        <f>IF('ชื่อ-คะแนน'!$C21="","",IF('ชื่อ-คะแนน'!$D21="ออก","",IF('ชื่อ-คะแนน'!$D21="ย้าย","",IF('ชื่อ-คะแนน'!$D21="พัก","",IF($CB$6="?",$CB$6,$CB$6)))))</f>
        <v/>
      </c>
      <c r="CC22" s="955" t="str">
        <f>IF('ชื่อ-คะแนน'!$C21="","",IF('ชื่อ-คะแนน'!$D21="ออก","",IF('ชื่อ-คะแนน'!$D21="ย้าย","",IF('ชื่อ-คะแนน'!$D21="พัก","",IF($CC$6="?",$CC$6,$CC$6)))))</f>
        <v/>
      </c>
      <c r="CD22" s="956" t="str">
        <f>IF('ชื่อ-คะแนน'!$C21="","",IF('ชื่อ-คะแนน'!$D21="ออก","",IF('ชื่อ-คะแนน'!$D21="ย้าย","",IF('ชื่อ-คะแนน'!$D21="พัก","",IF($CD$6="?",$CD$6,$CD$6)))))</f>
        <v/>
      </c>
      <c r="CE22" s="957"/>
      <c r="CF22" s="954" t="str">
        <f>IF('ชื่อ-คะแนน'!$C21="","",IF('ชื่อ-คะแนน'!$D21="ออก","",IF('ชื่อ-คะแนน'!$D21="ย้าย","",IF('ชื่อ-คะแนน'!$D21="พัก","",IF($CF$6="?",$CF$6,$CF$6)))))</f>
        <v/>
      </c>
      <c r="CG22" s="955" t="str">
        <f>IF('ชื่อ-คะแนน'!$C21="","",IF('ชื่อ-คะแนน'!$D21="ออก","",IF('ชื่อ-คะแนน'!$D21="ย้าย","",IF('ชื่อ-คะแนน'!$D21="พัก","",IF($CG$6="?",$CG$6,$CG$6)))))</f>
        <v/>
      </c>
      <c r="CH22" s="955" t="str">
        <f>IF('ชื่อ-คะแนน'!$C21="","",IF('ชื่อ-คะแนน'!$D21="ออก","",IF('ชื่อ-คะแนน'!$D21="ย้าย","",IF('ชื่อ-คะแนน'!$D21="พัก","",IF($CH$6="?",$CH$6,$CH$6)))))</f>
        <v/>
      </c>
      <c r="CI22" s="955" t="str">
        <f>IF('ชื่อ-คะแนน'!$C21="","",IF('ชื่อ-คะแนน'!$D21="ออก","",IF('ชื่อ-คะแนน'!$D21="ย้าย","",IF('ชื่อ-คะแนน'!$D21="พัก","",IF($CI$6="?",$CI$6,$CI$6)))))</f>
        <v/>
      </c>
      <c r="CJ22" s="956" t="str">
        <f>IF('ชื่อ-คะแนน'!$C21="","",IF('ชื่อ-คะแนน'!$D21="ออก","",IF('ชื่อ-คะแนน'!$D21="ย้าย","",IF('ชื่อ-คะแนน'!$D21="พัก","",IF($CJ$6="?",$CJ$6,$CJ$6)))))</f>
        <v/>
      </c>
      <c r="CK22" s="957"/>
      <c r="CL22" s="954" t="str">
        <f>IF('ชื่อ-คะแนน'!$C21="","",IF('ชื่อ-คะแนน'!$D21="ออก","",IF('ชื่อ-คะแนน'!$D21="ย้าย","",IF('ชื่อ-คะแนน'!$D21="พัก","",IF($CL$6="?",$CL$6,$CL$6)))))</f>
        <v/>
      </c>
      <c r="CM22" s="955" t="str">
        <f>IF('ชื่อ-คะแนน'!$C21="","",IF('ชื่อ-คะแนน'!$D21="ออก","",IF('ชื่อ-คะแนน'!$D21="ย้าย","",IF('ชื่อ-คะแนน'!$D21="พัก","",IF($CM$6="?",$CM$6,$CM$6)))))</f>
        <v/>
      </c>
      <c r="CN22" s="955" t="str">
        <f>IF('ชื่อ-คะแนน'!$C21="","",IF('ชื่อ-คะแนน'!$D21="ออก","",IF('ชื่อ-คะแนน'!$D21="ย้าย","",IF('ชื่อ-คะแนน'!$D21="พัก","",IF($CN$6="?",$CN$6,$CN$6)))))</f>
        <v/>
      </c>
      <c r="CO22" s="955" t="str">
        <f>IF('ชื่อ-คะแนน'!$C21="","",IF('ชื่อ-คะแนน'!$D21="ออก","",IF('ชื่อ-คะแนน'!$D21="ย้าย","",IF('ชื่อ-คะแนน'!$D21="พัก","",IF($CO$6="?",$CO$6,$CO$6)))))</f>
        <v/>
      </c>
      <c r="CP22" s="956" t="str">
        <f>IF('ชื่อ-คะแนน'!$C21="","",IF('ชื่อ-คะแนน'!$D21="ออก","",IF('ชื่อ-คะแนน'!$D21="ย้าย","",IF('ชื่อ-คะแนน'!$D21="พัก","",IF($CP$6="?",$CP$6,$CP$6)))))</f>
        <v/>
      </c>
      <c r="CQ22" s="957"/>
      <c r="CR22" s="954" t="str">
        <f>IF('ชื่อ-คะแนน'!$C21="","",IF('ชื่อ-คะแนน'!$D21="ออก","",IF('ชื่อ-คะแนน'!$D21="ย้าย","",IF('ชื่อ-คะแนน'!$D21="พัก","",IF($CR$6="?",$CR$6,$CR$6)))))</f>
        <v/>
      </c>
      <c r="CS22" s="955" t="str">
        <f>IF('ชื่อ-คะแนน'!$C21="","",IF('ชื่อ-คะแนน'!$D21="ออก","",IF('ชื่อ-คะแนน'!$D21="ย้าย","",IF('ชื่อ-คะแนน'!$D21="พัก","",IF($CS$6="?",$CS$6,$CS$6)))))</f>
        <v/>
      </c>
      <c r="CT22" s="955" t="str">
        <f>IF('ชื่อ-คะแนน'!$C21="","",IF('ชื่อ-คะแนน'!$D21="ออก","",IF('ชื่อ-คะแนน'!$D21="ย้าย","",IF('ชื่อ-คะแนน'!$D21="พัก","",IF($CT$6="?",$CT$6,$CT$6)))))</f>
        <v/>
      </c>
      <c r="CU22" s="955" t="str">
        <f>IF('ชื่อ-คะแนน'!$C21="","",IF('ชื่อ-คะแนน'!$D21="ออก","",IF('ชื่อ-คะแนน'!$D21="ย้าย","",IF('ชื่อ-คะแนน'!$D21="พัก","",IF($CU$6="?",$CU$6,$CU$6)))))</f>
        <v/>
      </c>
      <c r="CV22" s="956" t="str">
        <f>IF('ชื่อ-คะแนน'!$C21="","",IF('ชื่อ-คะแนน'!$D21="ออก","",IF('ชื่อ-คะแนน'!$D21="ย้าย","",IF('ชื่อ-คะแนน'!$D21="พัก","",IF($CV$6="?",$CV$6,$CV$6)))))</f>
        <v/>
      </c>
      <c r="CW22" s="957"/>
      <c r="CX22" s="954" t="str">
        <f>IF('ชื่อ-คะแนน'!$C21="","",IF('ชื่อ-คะแนน'!$D21="ออก","",IF('ชื่อ-คะแนน'!$D21="ย้าย","",IF('ชื่อ-คะแนน'!$D21="พัก","",IF($CX$6="?",$CX$6,$CX$6)))))</f>
        <v/>
      </c>
      <c r="CY22" s="955" t="str">
        <f>IF('ชื่อ-คะแนน'!$C21="","",IF('ชื่อ-คะแนน'!$D21="ออก","",IF('ชื่อ-คะแนน'!$D21="ย้าย","",IF('ชื่อ-คะแนน'!$D21="พัก","",IF($CY$6="?",$CY$6,$CY$6)))))</f>
        <v/>
      </c>
      <c r="CZ22" s="955" t="str">
        <f>IF('ชื่อ-คะแนน'!$C21="","",IF('ชื่อ-คะแนน'!$D21="ออก","",IF('ชื่อ-คะแนน'!$D21="ย้าย","",IF('ชื่อ-คะแนน'!$D21="พัก","",IF($CZ$6="?",$CZ$6,$CZ$6)))))</f>
        <v/>
      </c>
      <c r="DA22" s="955" t="str">
        <f>IF('ชื่อ-คะแนน'!$C21="","",IF('ชื่อ-คะแนน'!$D21="ออก","",IF('ชื่อ-คะแนน'!$D21="ย้าย","",IF('ชื่อ-คะแนน'!$D21="พัก","",IF($DA$6="?",$DA$6,$DA$6)))))</f>
        <v/>
      </c>
      <c r="DB22" s="956" t="str">
        <f>IF('ชื่อ-คะแนน'!$C21="","",IF('ชื่อ-คะแนน'!$D21="ออก","",IF('ชื่อ-คะแนน'!$D21="ย้าย","",IF('ชื่อ-คะแนน'!$D21="พัก","",IF($DB$6="?",$DB$6,$DB$6)))))</f>
        <v/>
      </c>
      <c r="DC22" s="957"/>
      <c r="DD22" s="954" t="str">
        <f>IF('ชื่อ-คะแนน'!$C21="","",IF('ชื่อ-คะแนน'!$D21="ออก","",IF('ชื่อ-คะแนน'!$D21="ย้าย","",IF('ชื่อ-คะแนน'!$D21="พัก","",IF($DD$6="?",$DD$6,$DD$6)))))</f>
        <v/>
      </c>
      <c r="DE22" s="955" t="str">
        <f>IF('ชื่อ-คะแนน'!$C21="","",IF('ชื่อ-คะแนน'!$D21="ออก","",IF('ชื่อ-คะแนน'!$D21="ย้าย","",IF('ชื่อ-คะแนน'!$D21="พัก","",IF($DE$6="?",$DE$6,$DE$6)))))</f>
        <v/>
      </c>
      <c r="DF22" s="955" t="str">
        <f>IF('ชื่อ-คะแนน'!$C21="","",IF('ชื่อ-คะแนน'!$D21="ออก","",IF('ชื่อ-คะแนน'!$D21="ย้าย","",IF('ชื่อ-คะแนน'!$D21="พัก","",IF($DF$6="?",$DF$6,$DF$6)))))</f>
        <v/>
      </c>
      <c r="DG22" s="955" t="str">
        <f>IF('ชื่อ-คะแนน'!$C21="","",IF('ชื่อ-คะแนน'!$D21="ออก","",IF('ชื่อ-คะแนน'!$D21="ย้าย","",IF('ชื่อ-คะแนน'!$D21="พัก","",IF($DG$6="?",$DG$6,$DG$6)))))</f>
        <v/>
      </c>
      <c r="DH22" s="956" t="str">
        <f>IF('ชื่อ-คะแนน'!$C21="","",IF('ชื่อ-คะแนน'!$D21="ออก","",IF('ชื่อ-คะแนน'!$D21="ย้าย","",IF('ชื่อ-คะแนน'!$D21="พัก","",IF($DH$6="?",$DH$6,$DH$6)))))</f>
        <v/>
      </c>
      <c r="DI22" s="957"/>
      <c r="DJ22" s="954" t="str">
        <f>IF('ชื่อ-คะแนน'!$C21="","",IF('ชื่อ-คะแนน'!$D21="ออก","",IF('ชื่อ-คะแนน'!$D21="ย้าย","",IF('ชื่อ-คะแนน'!$D21="พัก","",IF($DJ$6="?",$DJ$6,$DJ$6)))))</f>
        <v/>
      </c>
      <c r="DK22" s="955" t="str">
        <f>IF('ชื่อ-คะแนน'!$C21="","",IF('ชื่อ-คะแนน'!$D21="ออก","",IF('ชื่อ-คะแนน'!$D21="ย้าย","",IF('ชื่อ-คะแนน'!$D21="พัก","",IF($DK$6="?",$DK$6,$DK$6)))))</f>
        <v/>
      </c>
      <c r="DL22" s="955" t="str">
        <f>IF('ชื่อ-คะแนน'!$C21="","",IF('ชื่อ-คะแนน'!$D21="ออก","",IF('ชื่อ-คะแนน'!$D21="ย้าย","",IF('ชื่อ-คะแนน'!$D21="พัก","",IF($DL$6="?",$DL$6,$DL$6)))))</f>
        <v/>
      </c>
      <c r="DM22" s="955" t="str">
        <f>IF('ชื่อ-คะแนน'!$C21="","",IF('ชื่อ-คะแนน'!$D21="ออก","",IF('ชื่อ-คะแนน'!$D21="ย้าย","",IF('ชื่อ-คะแนน'!$D21="พัก","",IF($DM$6="?",$DM$6,$DM$6)))))</f>
        <v/>
      </c>
      <c r="DN22" s="956" t="str">
        <f>IF('ชื่อ-คะแนน'!$C21="","",IF('ชื่อ-คะแนน'!$D21="ออก","",IF('ชื่อ-คะแนน'!$D21="ย้าย","",IF('ชื่อ-คะแนน'!$D21="พัก","",IF($DN$6="?",$DN$6,$DN$6)))))</f>
        <v/>
      </c>
      <c r="DO22" s="957"/>
      <c r="DP22" s="954" t="str">
        <f>IF('ชื่อ-คะแนน'!$C21="","",IF('ชื่อ-คะแนน'!$D21="ออก","",IF('ชื่อ-คะแนน'!$D21="ย้าย","",IF('ชื่อ-คะแนน'!$D21="พัก","",IF($DP$6="?",$DP$6,$DP$6)))))</f>
        <v/>
      </c>
      <c r="DQ22" s="955" t="str">
        <f>IF('ชื่อ-คะแนน'!$C21="","",IF('ชื่อ-คะแนน'!$D21="ออก","",IF('ชื่อ-คะแนน'!$D21="ย้าย","",IF('ชื่อ-คะแนน'!$D21="พัก","",IF($DQ$6="?",$DQ$6,$DQ$6)))))</f>
        <v/>
      </c>
      <c r="DR22" s="955" t="str">
        <f>IF('ชื่อ-คะแนน'!$C21="","",IF('ชื่อ-คะแนน'!$D21="ออก","",IF('ชื่อ-คะแนน'!$D21="ย้าย","",IF('ชื่อ-คะแนน'!$D21="พัก","",IF($DR$6="?",$DR$6,$DR$6)))))</f>
        <v/>
      </c>
      <c r="DS22" s="955" t="str">
        <f>IF('ชื่อ-คะแนน'!$C21="","",IF('ชื่อ-คะแนน'!$D21="ออก","",IF('ชื่อ-คะแนน'!$D21="ย้าย","",IF('ชื่อ-คะแนน'!$D21="พัก","",IF($DS$6="?",$DS$6,$DS$6)))))</f>
        <v/>
      </c>
      <c r="DT22" s="956" t="str">
        <f>IF('ชื่อ-คะแนน'!$C21="","",IF('ชื่อ-คะแนน'!$D21="ออก","",IF('ชื่อ-คะแนน'!$D21="ย้าย","",IF('ชื่อ-คะแนน'!$D21="พัก","",IF($DT$6="?",$DT$6,$DT$6)))))</f>
        <v/>
      </c>
      <c r="DU22" s="957"/>
      <c r="DV22" s="954" t="str">
        <f>IF('ชื่อ-คะแนน'!$C21="","",IF('ชื่อ-คะแนน'!$D21="ออก","",IF('ชื่อ-คะแนน'!$D21="ย้าย","",IF('ชื่อ-คะแนน'!$D21="พัก","",IF($DV$6="?",$DV$6,$DV$6)))))</f>
        <v/>
      </c>
      <c r="DW22" s="955" t="str">
        <f>IF('ชื่อ-คะแนน'!$C21="","",IF('ชื่อ-คะแนน'!$D21="ออก","",IF('ชื่อ-คะแนน'!$D21="ย้าย","",IF('ชื่อ-คะแนน'!$D21="พัก","",IF($DW$6="?",$DW$6,$DW$6)))))</f>
        <v/>
      </c>
      <c r="DX22" s="955" t="str">
        <f>IF('ชื่อ-คะแนน'!$C21="","",IF('ชื่อ-คะแนน'!$D21="ออก","",IF('ชื่อ-คะแนน'!$D21="ย้าย","",IF('ชื่อ-คะแนน'!$D21="พัก","",IF($DX$6="?",$DX$6,$DX$6)))))</f>
        <v/>
      </c>
      <c r="DY22" s="955" t="str">
        <f>IF('ชื่อ-คะแนน'!$C21="","",IF('ชื่อ-คะแนน'!$D21="ออก","",IF('ชื่อ-คะแนน'!$D21="ย้าย","",IF('ชื่อ-คะแนน'!$D21="พัก","",IF($DY$6="?",$DY$6,$DY$6)))))</f>
        <v/>
      </c>
      <c r="DZ22" s="956" t="str">
        <f>IF('ชื่อ-คะแนน'!$C21="","",IF('ชื่อ-คะแนน'!$D21="ออก","",IF('ชื่อ-คะแนน'!$D21="ย้าย","",IF('ชื่อ-คะแนน'!$D21="พัก","",IF($DZ$6="?",$DZ$6,$DZ$6)))))</f>
        <v/>
      </c>
      <c r="EA22" s="957"/>
      <c r="EB22" s="954" t="str">
        <f>IF('ชื่อ-คะแนน'!$C21="","",IF('ชื่อ-คะแนน'!$D21="ออก","",IF('ชื่อ-คะแนน'!$D21="ย้าย","",IF('ชื่อ-คะแนน'!$D21="พัก","",IF($EB$6="?",$EB$6,$EB$6)))))</f>
        <v/>
      </c>
      <c r="EC22" s="955" t="str">
        <f>IF('ชื่อ-คะแนน'!$C21="","",IF('ชื่อ-คะแนน'!$D21="ออก","",IF('ชื่อ-คะแนน'!$D21="ย้าย","",IF('ชื่อ-คะแนน'!$D21="พัก","",IF($EC$6="?",$EC$6,$EC$6)))))</f>
        <v/>
      </c>
      <c r="ED22" s="955" t="str">
        <f>IF('ชื่อ-คะแนน'!$C21="","",IF('ชื่อ-คะแนน'!$D21="ออก","",IF('ชื่อ-คะแนน'!$D21="ย้าย","",IF('ชื่อ-คะแนน'!$D21="พัก","",IF($ED$6="?",$ED$6,$ED$6)))))</f>
        <v/>
      </c>
      <c r="EE22" s="955" t="str">
        <f>IF('ชื่อ-คะแนน'!$C21="","",IF('ชื่อ-คะแนน'!$D21="ออก","",IF('ชื่อ-คะแนน'!$D21="ย้าย","",IF('ชื่อ-คะแนน'!$D21="พัก","",IF($EE$6="?",$EE$6,$EE$6)))))</f>
        <v/>
      </c>
      <c r="EF22" s="956" t="str">
        <f>IF('ชื่อ-คะแนน'!$C21="","",IF('ชื่อ-คะแนน'!$D21="ออก","",IF('ชื่อ-คะแนน'!$D21="ย้าย","",IF('ชื่อ-คะแนน'!$D21="พัก","",IF($EF$6="?",$EF$6,$EF$6)))))</f>
        <v/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/>
      </c>
      <c r="EI22" s="992" t="str">
        <f>IF('ชื่อ-คะแนน'!C21="","",COUNTIF(E22:EE22,"/")+SUM(E22:EE22))</f>
        <v/>
      </c>
      <c r="EJ22" s="962" t="str">
        <f>IF('ชื่อ-คะแนน'!C21="","",COUNTIF(F22:EF22,"/")+SUM(F22:EF22)+เวลา1!EI22)</f>
        <v/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/>
      </c>
      <c r="EM22" s="54" t="str">
        <f>IF('ชื่อ-คะแนน'!C21="","",(EJ22/$EJ$3)*100)</f>
        <v/>
      </c>
      <c r="EN22" s="53" t="str">
        <f>IF('ชื่อ-คะแนน'!CM21="ผิด","ผิด",IF('ชื่อ-คะแนน'!CM21="","",IF('ชื่อ-คะแนน'!CP21="-","-",IF(EM22&lt;79.5,"มส","-"))))</f>
        <v/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/>
      </c>
    </row>
    <row r="23" spans="1:145" s="24" customFormat="1" ht="18" customHeight="1" thickBot="1" x14ac:dyDescent="0.55000000000000004">
      <c r="A23" s="1000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958" t="str">
        <f>IF('ชื่อ-คะแนน'!$C22="","",IF('ชื่อ-คะแนน'!$D22="ออก","",IF('ชื่อ-คะแนน'!$D22="ย้าย","",IF('ชื่อ-คะแนน'!$D22="พัก","",IF(F$6="?",F$6,F$6)))))</f>
        <v/>
      </c>
      <c r="G23" s="967" t="str">
        <f>IF('ชื่อ-คะแนน'!C22="","",IF('ชื่อ-คะแนน'!$D22="ออก","",IF('ชื่อ-คะแนน'!$D22="ย้าย","",IF('ชื่อ-คะแนน'!$D22="พัก","",IF(G$6="?",G$6,G$6)))))</f>
        <v/>
      </c>
      <c r="H23" s="967" t="str">
        <f>IF('ชื่อ-คะแนน'!C22="","",IF('ชื่อ-คะแนน'!$D22="ออก","",IF('ชื่อ-คะแนน'!$D22="ย้าย","",IF('ชื่อ-คะแนน'!$D22="พัก","",IF(H$6="?",H$6,H$6)))))</f>
        <v/>
      </c>
      <c r="I23" s="967" t="str">
        <f>IF('ชื่อ-คะแนน'!G22="","",IF('ชื่อ-คะแนน'!$D22="ออก","",IF('ชื่อ-คะแนน'!$D22="ย้าย","",IF('ชื่อ-คะแนน'!$D22="พัก","",IF(I$6="?",I$6,$I$6)))))</f>
        <v/>
      </c>
      <c r="J23" s="968" t="str">
        <f>IF('ชื่อ-คะแนน'!$C22="","",IF('ชื่อ-คะแนน'!$D22="ออก","",IF('ชื่อ-คะแนน'!$D22="ย้าย","",IF('ชื่อ-คะแนน'!$D22="พัก","",IF(J$6="?",J$6,J$6)))))</f>
        <v/>
      </c>
      <c r="K23" s="959"/>
      <c r="L23" s="958" t="str">
        <f>IF('ชื่อ-คะแนน'!$C22="","",IF('ชื่อ-คะแนน'!$D22="ออก","",IF('ชื่อ-คะแนน'!$D22="ย้าย","",IF('ชื่อ-คะแนน'!$D22="พัก","",IF(L$6="?",L$6,L$6)))))</f>
        <v/>
      </c>
      <c r="M23" s="967" t="str">
        <f>IF('ชื่อ-คะแนน'!$C22="","",IF('ชื่อ-คะแนน'!$D22="ออก","",IF('ชื่อ-คะแนน'!$D22="ย้าย","",IF('ชื่อ-คะแนน'!$D22="พัก","",IF(M$6="?",M$6,M$6)))))</f>
        <v/>
      </c>
      <c r="N23" s="967" t="str">
        <f>IF('ชื่อ-คะแนน'!$C22="","",IF('ชื่อ-คะแนน'!$D22="ออก","",IF('ชื่อ-คะแนน'!$D22="ย้าย","",IF('ชื่อ-คะแนน'!$D22="พัก","",IF(N$6="?",N$6,N$6)))))</f>
        <v/>
      </c>
      <c r="O23" s="967" t="str">
        <f>IF('ชื่อ-คะแนน'!$C22="","",IF('ชื่อ-คะแนน'!$D22="ออก","",IF('ชื่อ-คะแนน'!$D22="ย้าย","",IF('ชื่อ-คะแนน'!$D22="พัก","",IF(O$6="?",O$6,O$6)))))</f>
        <v/>
      </c>
      <c r="P23" s="968" t="str">
        <f>IF('ชื่อ-คะแนน'!$C22="","",IF('ชื่อ-คะแนน'!$D22="ออก","",IF('ชื่อ-คะแนน'!$D22="ย้าย","",IF('ชื่อ-คะแนน'!$D22="พัก","",IF(P$6="?",P$6,P$6)))))</f>
        <v/>
      </c>
      <c r="Q23" s="959"/>
      <c r="R23" s="958" t="str">
        <f>IF('ชื่อ-คะแนน'!$C22="","",IF('ชื่อ-คะแนน'!$D22="ออก","",IF('ชื่อ-คะแนน'!$D22="ย้าย","",IF('ชื่อ-คะแนน'!$D22="พัก","",IF(R$6="?",R$6,R$6)))))</f>
        <v/>
      </c>
      <c r="S23" s="967" t="str">
        <f>IF('ชื่อ-คะแนน'!$C22="","",IF('ชื่อ-คะแนน'!$D22="ออก","",IF('ชื่อ-คะแนน'!$D22="ย้าย","",IF('ชื่อ-คะแนน'!$D22="พัก","",IF(S$6="?",S$6,S$6)))))</f>
        <v/>
      </c>
      <c r="T23" s="967" t="str">
        <f>IF('ชื่อ-คะแนน'!$C22="","",IF('ชื่อ-คะแนน'!$D22="ออก","",IF('ชื่อ-คะแนน'!$D22="ย้าย","",IF('ชื่อ-คะแนน'!$D22="พัก","",IF(T$6="?",T$6,T$6)))))</f>
        <v/>
      </c>
      <c r="U23" s="967" t="str">
        <f>IF('ชื่อ-คะแนน'!$C22="","",IF('ชื่อ-คะแนน'!$D22="ออก","",IF('ชื่อ-คะแนน'!$D22="ย้าย","",IF('ชื่อ-คะแนน'!$D22="พัก","",IF(U$6="?",U$6,U$6)))))</f>
        <v/>
      </c>
      <c r="V23" s="968" t="str">
        <f>IF('ชื่อ-คะแนน'!$C22="","",IF('ชื่อ-คะแนน'!$D22="ออก","",IF('ชื่อ-คะแนน'!$D22="ย้าย","",IF('ชื่อ-คะแนน'!$D22="พัก","",IF(V$6="?",V$6,V$6)))))</f>
        <v/>
      </c>
      <c r="W23" s="959"/>
      <c r="X23" s="958" t="str">
        <f>IF('ชื่อ-คะแนน'!$C22="","",IF('ชื่อ-คะแนน'!$D22="ออก","",IF('ชื่อ-คะแนน'!$D22="ย้าย","",IF('ชื่อ-คะแนน'!$D22="พัก","",IF(X$6="?",X$6,X$6)))))</f>
        <v/>
      </c>
      <c r="Y23" s="967" t="str">
        <f>IF('ชื่อ-คะแนน'!$C22="","",IF('ชื่อ-คะแนน'!$D22="ออก","",IF('ชื่อ-คะแนน'!$D22="ย้าย","",IF('ชื่อ-คะแนน'!$D22="พัก","",IF(Y$6="?",Y$6,Y$6)))))</f>
        <v/>
      </c>
      <c r="Z23" s="967" t="str">
        <f>IF('ชื่อ-คะแนน'!$C22="","",IF('ชื่อ-คะแนน'!$D22="ออก","",IF('ชื่อ-คะแนน'!$D22="ย้าย","",IF('ชื่อ-คะแนน'!$D22="พัก","",IF(Z$6="?",Z$6,Z$6)))))</f>
        <v/>
      </c>
      <c r="AA23" s="967" t="str">
        <f>IF('ชื่อ-คะแนน'!$C22="","",IF('ชื่อ-คะแนน'!$D22="ออก","",IF('ชื่อ-คะแนน'!$D22="ย้าย","",IF('ชื่อ-คะแนน'!$D22="พัก","",IF(AA$6="?",AA$6,AA$6)))))</f>
        <v/>
      </c>
      <c r="AB23" s="968" t="str">
        <f>IF('ชื่อ-คะแนน'!$C22="","",IF('ชื่อ-คะแนน'!$D22="ออก","",IF('ชื่อ-คะแนน'!$D22="ย้าย","",IF('ชื่อ-คะแนน'!$D22="พัก","",IF(AB$6="?",AB$6,AB$6)))))</f>
        <v/>
      </c>
      <c r="AC23" s="959"/>
      <c r="AD23" s="958" t="str">
        <f>IF('ชื่อ-คะแนน'!$C22="","",IF('ชื่อ-คะแนน'!$D22="ออก","",IF('ชื่อ-คะแนน'!$D22="ย้าย","",IF('ชื่อ-คะแนน'!$D22="พัก","",IF(AD$6="?",AD$6,AD$6)))))</f>
        <v/>
      </c>
      <c r="AE23" s="967" t="str">
        <f>IF('ชื่อ-คะแนน'!$C22="","",IF('ชื่อ-คะแนน'!$D22="ออก","",IF('ชื่อ-คะแนน'!$D22="ย้าย","",IF('ชื่อ-คะแนน'!$D22="พัก","",IF(AE$6="?",AE$6,AE$6)))))</f>
        <v/>
      </c>
      <c r="AF23" s="967" t="str">
        <f>IF('ชื่อ-คะแนน'!$C22="","",IF('ชื่อ-คะแนน'!$D22="ออก","",IF('ชื่อ-คะแนน'!$D22="ย้าย","",IF('ชื่อ-คะแนน'!$D22="พัก","",IF(AF$6="?",AF$6,AF$6)))))</f>
        <v/>
      </c>
      <c r="AG23" s="967" t="str">
        <f>IF('ชื่อ-คะแนน'!$C22="","",IF('ชื่อ-คะแนน'!$D22="ออก","",IF('ชื่อ-คะแนน'!$D22="ย้าย","",IF('ชื่อ-คะแนน'!$D22="พัก","",IF($AG$6="?",$AG$6,$AG$6)))))</f>
        <v/>
      </c>
      <c r="AH23" s="968" t="str">
        <f>IF('ชื่อ-คะแนน'!$C22="","",IF('ชื่อ-คะแนน'!$D22="ออก","",IF('ชื่อ-คะแนน'!$D22="ย้าย","",IF('ชื่อ-คะแนน'!$D22="พัก","",IF($AH$6="?",$AH$6,$AH$6)))))</f>
        <v/>
      </c>
      <c r="AI23" s="959"/>
      <c r="AJ23" s="958" t="str">
        <f>IF('ชื่อ-คะแนน'!$C22="","",IF('ชื่อ-คะแนน'!$D22="ออก","",IF('ชื่อ-คะแนน'!$D22="ย้าย","",IF('ชื่อ-คะแนน'!$D22="พัก","",IF($AJ$6="?",$AJ$6,$AJ$6)))))</f>
        <v/>
      </c>
      <c r="AK23" s="967" t="str">
        <f>IF('ชื่อ-คะแนน'!$C22="","",IF('ชื่อ-คะแนน'!$D22="ออก","",IF('ชื่อ-คะแนน'!$D22="ย้าย","",IF('ชื่อ-คะแนน'!$D22="พัก","",IF($AK$6="?",$AK$6,$AK$6)))))</f>
        <v/>
      </c>
      <c r="AL23" s="967" t="str">
        <f>IF('ชื่อ-คะแนน'!$C22="","",IF('ชื่อ-คะแนน'!$D22="ออก","",IF('ชื่อ-คะแนน'!$D22="ย้าย","",IF('ชื่อ-คะแนน'!$D22="พัก","",IF($AL$6="?",$AL$6,$AL$6)))))</f>
        <v/>
      </c>
      <c r="AM23" s="967" t="str">
        <f>IF('ชื่อ-คะแนน'!$C22="","",IF('ชื่อ-คะแนน'!$D22="ออก","",IF('ชื่อ-คะแนน'!$D22="ย้าย","",IF('ชื่อ-คะแนน'!$D22="พัก","",IF($AM$6="?",$AM$6,$AM$6)))))</f>
        <v/>
      </c>
      <c r="AN23" s="968" t="str">
        <f>IF('ชื่อ-คะแนน'!$C22="","",IF('ชื่อ-คะแนน'!$D22="ออก","",IF('ชื่อ-คะแนน'!$D22="ย้าย","",IF('ชื่อ-คะแนน'!$D22="พัก","",IF($AN$6="?",$AN$6,$AN$6)))))</f>
        <v/>
      </c>
      <c r="AO23" s="959"/>
      <c r="AP23" s="958" t="str">
        <f>IF('ชื่อ-คะแนน'!$C22="","",IF('ชื่อ-คะแนน'!$D22="ออก","",IF('ชื่อ-คะแนน'!$D22="ย้าย","",IF('ชื่อ-คะแนน'!$D22="พัก","",IF($AP$6="?",$AP$6,$AP$6)))))</f>
        <v/>
      </c>
      <c r="AQ23" s="967" t="str">
        <f>IF('ชื่อ-คะแนน'!$C22="","",IF('ชื่อ-คะแนน'!$D22="ออก","",IF('ชื่อ-คะแนน'!$D22="ย้าย","",IF('ชื่อ-คะแนน'!$D22="พัก","",IF($AQ$6="?",$AQ$6,$AQ$6)))))</f>
        <v/>
      </c>
      <c r="AR23" s="967" t="str">
        <f>IF('ชื่อ-คะแนน'!$C22="","",IF('ชื่อ-คะแนน'!$D22="ออก","",IF('ชื่อ-คะแนน'!$D22="ย้าย","",IF('ชื่อ-คะแนน'!$D22="พัก","",IF($AR$6="?",$AR$6,$AR$6)))))</f>
        <v/>
      </c>
      <c r="AS23" s="967" t="str">
        <f>IF('ชื่อ-คะแนน'!$C22="","",IF('ชื่อ-คะแนน'!$D22="ออก","",IF('ชื่อ-คะแนน'!$D22="ย้าย","",IF('ชื่อ-คะแนน'!$D22="พัก","",IF($AS$6="?",$AS$6,$AS$6)))))</f>
        <v/>
      </c>
      <c r="AT23" s="968" t="str">
        <f>IF('ชื่อ-คะแนน'!$C22="","",IF('ชื่อ-คะแนน'!$D22="ออก","",IF('ชื่อ-คะแนน'!$D22="ย้าย","",IF('ชื่อ-คะแนน'!$D22="พัก","",IF($AT$6="?",$AT$6,$AT$6)))))</f>
        <v/>
      </c>
      <c r="AU23" s="959"/>
      <c r="AV23" s="958" t="str">
        <f>IF('ชื่อ-คะแนน'!$C22="","",IF('ชื่อ-คะแนน'!$D22="ออก","",IF('ชื่อ-คะแนน'!$D22="ย้าย","",IF('ชื่อ-คะแนน'!$D22="พัก","",IF($AV$6="?",$AV$6,$AV$6)))))</f>
        <v/>
      </c>
      <c r="AW23" s="967" t="str">
        <f>IF('ชื่อ-คะแนน'!$C22="","",IF('ชื่อ-คะแนน'!$D22="ออก","",IF('ชื่อ-คะแนน'!$D22="ย้าย","",IF('ชื่อ-คะแนน'!$D22="พัก","",IF($AW$6="?",$AW$6,$AW$6)))))</f>
        <v/>
      </c>
      <c r="AX23" s="967" t="str">
        <f>IF('ชื่อ-คะแนน'!$C22="","",IF('ชื่อ-คะแนน'!$D22="ออก","",IF('ชื่อ-คะแนน'!$D22="ย้าย","",IF('ชื่อ-คะแนน'!$D22="พัก","",IF($AX$6="?",$AX$6,$AX$6)))))</f>
        <v/>
      </c>
      <c r="AY23" s="967" t="str">
        <f>IF('ชื่อ-คะแนน'!$C22="","",IF('ชื่อ-คะแนน'!$D22="ออก","",IF('ชื่อ-คะแนน'!$D22="ย้าย","",IF('ชื่อ-คะแนน'!$D22="พัก","",IF($AY$6="?",$AY$6,$AY$6)))))</f>
        <v/>
      </c>
      <c r="AZ23" s="968" t="str">
        <f>IF('ชื่อ-คะแนน'!$C22="","",IF('ชื่อ-คะแนน'!$D22="ออก","",IF('ชื่อ-คะแนน'!$D22="ย้าย","",IF('ชื่อ-คะแนน'!$D22="พัก","",IF($AZ$6="?",$AZ$6,$AZ$6)))))</f>
        <v/>
      </c>
      <c r="BA23" s="959"/>
      <c r="BB23" s="958" t="str">
        <f>IF('ชื่อ-คะแนน'!$C22="","",IF('ชื่อ-คะแนน'!$D22="ออก","",IF('ชื่อ-คะแนน'!$D22="ย้าย","",IF('ชื่อ-คะแนน'!$D22="พัก","",IF($BB$6="?",$BB$6,$BB$6)))))</f>
        <v/>
      </c>
      <c r="BC23" s="967" t="str">
        <f>IF('ชื่อ-คะแนน'!$C22="","",IF('ชื่อ-คะแนน'!$D22="ออก","",IF('ชื่อ-คะแนน'!$D22="ย้าย","",IF('ชื่อ-คะแนน'!$D22="พัก","",IF($BC$6="?",$BC$6,$BC$6)))))</f>
        <v/>
      </c>
      <c r="BD23" s="967" t="str">
        <f>IF('ชื่อ-คะแนน'!$C22="","",IF('ชื่อ-คะแนน'!$D22="ออก","",IF('ชื่อ-คะแนน'!$D22="ย้าย","",IF('ชื่อ-คะแนน'!$D22="พัก","",IF($BD$6="?",$BD$6,$BD$6)))))</f>
        <v/>
      </c>
      <c r="BE23" s="967" t="str">
        <f>IF('ชื่อ-คะแนน'!$C22="","",IF('ชื่อ-คะแนน'!$D22="ออก","",IF('ชื่อ-คะแนน'!$D22="ย้าย","",IF('ชื่อ-คะแนน'!$D22="พัก","",IF($BE$6="?",$BE$6,$BE$6)))))</f>
        <v/>
      </c>
      <c r="BF23" s="968" t="str">
        <f>IF('ชื่อ-คะแนน'!$C22="","",IF('ชื่อ-คะแนน'!$D22="ออก","",IF('ชื่อ-คะแนน'!$D22="ย้าย","",IF('ชื่อ-คะแนน'!$D22="พัก","",IF($BF$6="?",$BF$6,$BF$6)))))</f>
        <v/>
      </c>
      <c r="BG23" s="959"/>
      <c r="BH23" s="958" t="str">
        <f>IF('ชื่อ-คะแนน'!$C22="","",IF('ชื่อ-คะแนน'!$D22="ออก","",IF('ชื่อ-คะแนน'!$D22="ย้าย","",IF('ชื่อ-คะแนน'!$D22="พัก","",IF($BH$6="?",$BH$6,$BH$6)))))</f>
        <v/>
      </c>
      <c r="BI23" s="967" t="str">
        <f>IF('ชื่อ-คะแนน'!$C22="","",IF('ชื่อ-คะแนน'!$D22="ออก","",IF('ชื่อ-คะแนน'!$D22="ย้าย","",IF('ชื่อ-คะแนน'!$D22="พัก","",IF($BI$6="?",$BI$6,$BI$6)))))</f>
        <v/>
      </c>
      <c r="BJ23" s="967" t="str">
        <f>IF('ชื่อ-คะแนน'!$C22="","",IF('ชื่อ-คะแนน'!$D22="ออก","",IF('ชื่อ-คะแนน'!$D22="ย้าย","",IF('ชื่อ-คะแนน'!$D22="พัก","",IF($BJ$6="?",$BJ$6,$BJ$6)))))</f>
        <v/>
      </c>
      <c r="BK23" s="967" t="str">
        <f>IF('ชื่อ-คะแนน'!$C22="","",IF('ชื่อ-คะแนน'!$D22="ออก","",IF('ชื่อ-คะแนน'!$D22="ย้าย","",IF('ชื่อ-คะแนน'!$D22="พัก","",IF($BK$6="?",$BK$6,$BK$6)))))</f>
        <v/>
      </c>
      <c r="BL23" s="968" t="str">
        <f>IF('ชื่อ-คะแนน'!$C22="","",IF('ชื่อ-คะแนน'!$D22="ออก","",IF('ชื่อ-คะแนน'!$D22="ย้าย","",IF('ชื่อ-คะแนน'!$D22="พัก","",IF($BL$6="?",$BL$6,$BL$6)))))</f>
        <v/>
      </c>
      <c r="BM23" s="959"/>
      <c r="BN23" s="958" t="str">
        <f>IF('ชื่อ-คะแนน'!$C22="","",IF('ชื่อ-คะแนน'!$D22="ออก","",IF('ชื่อ-คะแนน'!$D22="ย้าย","",IF('ชื่อ-คะแนน'!$D22="พัก","",IF($BN$6="?",$BN$6,$BN$6)))))</f>
        <v/>
      </c>
      <c r="BO23" s="967" t="str">
        <f>IF('ชื่อ-คะแนน'!$C22="","",IF('ชื่อ-คะแนน'!$D22="ออก","",IF('ชื่อ-คะแนน'!$D22="ย้าย","",IF('ชื่อ-คะแนน'!$D22="พัก","",IF($BO$6="?",$BO$6,$BO$6)))))</f>
        <v/>
      </c>
      <c r="BP23" s="967" t="str">
        <f>IF('ชื่อ-คะแนน'!$C22="","",IF('ชื่อ-คะแนน'!$D22="ออก","",IF('ชื่อ-คะแนน'!$D22="ย้าย","",IF('ชื่อ-คะแนน'!$D22="พัก","",IF($BP$6="?",$BP$6,$BP$6)))))</f>
        <v/>
      </c>
      <c r="BQ23" s="967" t="str">
        <f>IF('ชื่อ-คะแนน'!$C22="","",IF('ชื่อ-คะแนน'!$D22="ออก","",IF('ชื่อ-คะแนน'!$D22="ย้าย","",IF('ชื่อ-คะแนน'!$D22="พัก","",IF($BQ$6="?",$BQ$6,$BQ$6)))))</f>
        <v/>
      </c>
      <c r="BR23" s="968" t="str">
        <f>IF('ชื่อ-คะแนน'!$C22="","",IF('ชื่อ-คะแนน'!$D22="ออก","",IF('ชื่อ-คะแนน'!$D22="ย้าย","",IF('ชื่อ-คะแนน'!$D22="พัก","",IF($BR$6="?",$BR$6,$BR$6)))))</f>
        <v/>
      </c>
      <c r="BS23" s="959"/>
      <c r="BT23" s="958" t="str">
        <f>IF('ชื่อ-คะแนน'!$C22="","",IF('ชื่อ-คะแนน'!$D22="ออก","",IF('ชื่อ-คะแนน'!$D22="ย้าย","",IF('ชื่อ-คะแนน'!$D22="พัก","",IF($BT$6="?",$BT$6,$BT$6)))))</f>
        <v/>
      </c>
      <c r="BU23" s="967" t="str">
        <f>IF('ชื่อ-คะแนน'!$C22="","",IF('ชื่อ-คะแนน'!$D22="ออก","",IF('ชื่อ-คะแนน'!$D22="ย้าย","",IF('ชื่อ-คะแนน'!$D22="พัก","",IF($BU$6="?",$BU$6,$BU$6)))))</f>
        <v/>
      </c>
      <c r="BV23" s="967" t="str">
        <f>IF('ชื่อ-คะแนน'!$C22="","",IF('ชื่อ-คะแนน'!$D22="ออก","",IF('ชื่อ-คะแนน'!$D22="ย้าย","",IF('ชื่อ-คะแนน'!$D22="พัก","",IF($BV$6="?",$BV$6,$BV$6)))))</f>
        <v/>
      </c>
      <c r="BW23" s="967" t="str">
        <f>IF('ชื่อ-คะแนน'!$C22="","",IF('ชื่อ-คะแนน'!$D22="ออก","",IF('ชื่อ-คะแนน'!$D22="ย้าย","",IF('ชื่อ-คะแนน'!$D22="พัก","",IF($BW$6="?",$BW$6,$BW$6)))))</f>
        <v/>
      </c>
      <c r="BX23" s="968" t="str">
        <f>IF('ชื่อ-คะแนน'!$C22="","",IF('ชื่อ-คะแนน'!$D22="ออก","",IF('ชื่อ-คะแนน'!$D22="ย้าย","",IF('ชื่อ-คะแนน'!$D22="พัก","",IF($BX$6="?",$BX$6,$BX$6)))))</f>
        <v/>
      </c>
      <c r="BY23" s="959"/>
      <c r="BZ23" s="958" t="str">
        <f>IF('ชื่อ-คะแนน'!$C22="","",IF('ชื่อ-คะแนน'!$D22="ออก","",IF('ชื่อ-คะแนน'!$D22="ย้าย","",IF('ชื่อ-คะแนน'!$D22="พัก","",IF($BZ$6="?",$BZ$6,$BZ$6)))))</f>
        <v/>
      </c>
      <c r="CA23" s="967" t="str">
        <f>IF('ชื่อ-คะแนน'!$C22="","",IF('ชื่อ-คะแนน'!$D22="ออก","",IF('ชื่อ-คะแนน'!$D22="ย้าย","",IF('ชื่อ-คะแนน'!$D22="พัก","",IF($CA$6="?",$CA$6,$CA$6)))))</f>
        <v/>
      </c>
      <c r="CB23" s="967" t="str">
        <f>IF('ชื่อ-คะแนน'!$C22="","",IF('ชื่อ-คะแนน'!$D22="ออก","",IF('ชื่อ-คะแนน'!$D22="ย้าย","",IF('ชื่อ-คะแนน'!$D22="พัก","",IF($CB$6="?",$CB$6,$CB$6)))))</f>
        <v/>
      </c>
      <c r="CC23" s="967" t="str">
        <f>IF('ชื่อ-คะแนน'!$C22="","",IF('ชื่อ-คะแนน'!$D22="ออก","",IF('ชื่อ-คะแนน'!$D22="ย้าย","",IF('ชื่อ-คะแนน'!$D22="พัก","",IF($CC$6="?",$CC$6,$CC$6)))))</f>
        <v/>
      </c>
      <c r="CD23" s="968" t="str">
        <f>IF('ชื่อ-คะแนน'!$C22="","",IF('ชื่อ-คะแนน'!$D22="ออก","",IF('ชื่อ-คะแนน'!$D22="ย้าย","",IF('ชื่อ-คะแนน'!$D22="พัก","",IF($CD$6="?",$CD$6,$CD$6)))))</f>
        <v/>
      </c>
      <c r="CE23" s="959"/>
      <c r="CF23" s="958" t="str">
        <f>IF('ชื่อ-คะแนน'!$C22="","",IF('ชื่อ-คะแนน'!$D22="ออก","",IF('ชื่อ-คะแนน'!$D22="ย้าย","",IF('ชื่อ-คะแนน'!$D22="พัก","",IF($CF$6="?",$CF$6,$CF$6)))))</f>
        <v/>
      </c>
      <c r="CG23" s="967" t="str">
        <f>IF('ชื่อ-คะแนน'!$C22="","",IF('ชื่อ-คะแนน'!$D22="ออก","",IF('ชื่อ-คะแนน'!$D22="ย้าย","",IF('ชื่อ-คะแนน'!$D22="พัก","",IF($CG$6="?",$CG$6,$CG$6)))))</f>
        <v/>
      </c>
      <c r="CH23" s="967" t="str">
        <f>IF('ชื่อ-คะแนน'!$C22="","",IF('ชื่อ-คะแนน'!$D22="ออก","",IF('ชื่อ-คะแนน'!$D22="ย้าย","",IF('ชื่อ-คะแนน'!$D22="พัก","",IF($CH$6="?",$CH$6,$CH$6)))))</f>
        <v/>
      </c>
      <c r="CI23" s="967" t="str">
        <f>IF('ชื่อ-คะแนน'!$C22="","",IF('ชื่อ-คะแนน'!$D22="ออก","",IF('ชื่อ-คะแนน'!$D22="ย้าย","",IF('ชื่อ-คะแนน'!$D22="พัก","",IF($CI$6="?",$CI$6,$CI$6)))))</f>
        <v/>
      </c>
      <c r="CJ23" s="968" t="str">
        <f>IF('ชื่อ-คะแนน'!$C22="","",IF('ชื่อ-คะแนน'!$D22="ออก","",IF('ชื่อ-คะแนน'!$D22="ย้าย","",IF('ชื่อ-คะแนน'!$D22="พัก","",IF($CJ$6="?",$CJ$6,$CJ$6)))))</f>
        <v/>
      </c>
      <c r="CK23" s="959"/>
      <c r="CL23" s="958" t="str">
        <f>IF('ชื่อ-คะแนน'!$C22="","",IF('ชื่อ-คะแนน'!$D22="ออก","",IF('ชื่อ-คะแนน'!$D22="ย้าย","",IF('ชื่อ-คะแนน'!$D22="พัก","",IF($CL$6="?",$CL$6,$CL$6)))))</f>
        <v/>
      </c>
      <c r="CM23" s="967" t="str">
        <f>IF('ชื่อ-คะแนน'!$C22="","",IF('ชื่อ-คะแนน'!$D22="ออก","",IF('ชื่อ-คะแนน'!$D22="ย้าย","",IF('ชื่อ-คะแนน'!$D22="พัก","",IF($CM$6="?",$CM$6,$CM$6)))))</f>
        <v/>
      </c>
      <c r="CN23" s="967" t="str">
        <f>IF('ชื่อ-คะแนน'!$C22="","",IF('ชื่อ-คะแนน'!$D22="ออก","",IF('ชื่อ-คะแนน'!$D22="ย้าย","",IF('ชื่อ-คะแนน'!$D22="พัก","",IF($CN$6="?",$CN$6,$CN$6)))))</f>
        <v/>
      </c>
      <c r="CO23" s="967" t="str">
        <f>IF('ชื่อ-คะแนน'!$C22="","",IF('ชื่อ-คะแนน'!$D22="ออก","",IF('ชื่อ-คะแนน'!$D22="ย้าย","",IF('ชื่อ-คะแนน'!$D22="พัก","",IF($CO$6="?",$CO$6,$CO$6)))))</f>
        <v/>
      </c>
      <c r="CP23" s="968" t="str">
        <f>IF('ชื่อ-คะแนน'!$C22="","",IF('ชื่อ-คะแนน'!$D22="ออก","",IF('ชื่อ-คะแนน'!$D22="ย้าย","",IF('ชื่อ-คะแนน'!$D22="พัก","",IF($CP$6="?",$CP$6,$CP$6)))))</f>
        <v/>
      </c>
      <c r="CQ23" s="959"/>
      <c r="CR23" s="958" t="str">
        <f>IF('ชื่อ-คะแนน'!$C22="","",IF('ชื่อ-คะแนน'!$D22="ออก","",IF('ชื่อ-คะแนน'!$D22="ย้าย","",IF('ชื่อ-คะแนน'!$D22="พัก","",IF($CR$6="?",$CR$6,$CR$6)))))</f>
        <v/>
      </c>
      <c r="CS23" s="967" t="str">
        <f>IF('ชื่อ-คะแนน'!$C22="","",IF('ชื่อ-คะแนน'!$D22="ออก","",IF('ชื่อ-คะแนน'!$D22="ย้าย","",IF('ชื่อ-คะแนน'!$D22="พัก","",IF($CS$6="?",$CS$6,$CS$6)))))</f>
        <v/>
      </c>
      <c r="CT23" s="967" t="str">
        <f>IF('ชื่อ-คะแนน'!$C22="","",IF('ชื่อ-คะแนน'!$D22="ออก","",IF('ชื่อ-คะแนน'!$D22="ย้าย","",IF('ชื่อ-คะแนน'!$D22="พัก","",IF($CT$6="?",$CT$6,$CT$6)))))</f>
        <v/>
      </c>
      <c r="CU23" s="967" t="str">
        <f>IF('ชื่อ-คะแนน'!$C22="","",IF('ชื่อ-คะแนน'!$D22="ออก","",IF('ชื่อ-คะแนน'!$D22="ย้าย","",IF('ชื่อ-คะแนน'!$D22="พัก","",IF($CU$6="?",$CU$6,$CU$6)))))</f>
        <v/>
      </c>
      <c r="CV23" s="968" t="str">
        <f>IF('ชื่อ-คะแนน'!$C22="","",IF('ชื่อ-คะแนน'!$D22="ออก","",IF('ชื่อ-คะแนน'!$D22="ย้าย","",IF('ชื่อ-คะแนน'!$D22="พัก","",IF($CV$6="?",$CV$6,$CV$6)))))</f>
        <v/>
      </c>
      <c r="CW23" s="959"/>
      <c r="CX23" s="958" t="str">
        <f>IF('ชื่อ-คะแนน'!$C22="","",IF('ชื่อ-คะแนน'!$D22="ออก","",IF('ชื่อ-คะแนน'!$D22="ย้าย","",IF('ชื่อ-คะแนน'!$D22="พัก","",IF($CX$6="?",$CX$6,$CX$6)))))</f>
        <v/>
      </c>
      <c r="CY23" s="967" t="str">
        <f>IF('ชื่อ-คะแนน'!$C22="","",IF('ชื่อ-คะแนน'!$D22="ออก","",IF('ชื่อ-คะแนน'!$D22="ย้าย","",IF('ชื่อ-คะแนน'!$D22="พัก","",IF($CY$6="?",$CY$6,$CY$6)))))</f>
        <v/>
      </c>
      <c r="CZ23" s="967" t="str">
        <f>IF('ชื่อ-คะแนน'!$C22="","",IF('ชื่อ-คะแนน'!$D22="ออก","",IF('ชื่อ-คะแนน'!$D22="ย้าย","",IF('ชื่อ-คะแนน'!$D22="พัก","",IF($CZ$6="?",$CZ$6,$CZ$6)))))</f>
        <v/>
      </c>
      <c r="DA23" s="967" t="str">
        <f>IF('ชื่อ-คะแนน'!$C22="","",IF('ชื่อ-คะแนน'!$D22="ออก","",IF('ชื่อ-คะแนน'!$D22="ย้าย","",IF('ชื่อ-คะแนน'!$D22="พัก","",IF($DA$6="?",$DA$6,$DA$6)))))</f>
        <v/>
      </c>
      <c r="DB23" s="968" t="str">
        <f>IF('ชื่อ-คะแนน'!$C22="","",IF('ชื่อ-คะแนน'!$D22="ออก","",IF('ชื่อ-คะแนน'!$D22="ย้าย","",IF('ชื่อ-คะแนน'!$D22="พัก","",IF($DB$6="?",$DB$6,$DB$6)))))</f>
        <v/>
      </c>
      <c r="DC23" s="959"/>
      <c r="DD23" s="958" t="str">
        <f>IF('ชื่อ-คะแนน'!$C22="","",IF('ชื่อ-คะแนน'!$D22="ออก","",IF('ชื่อ-คะแนน'!$D22="ย้าย","",IF('ชื่อ-คะแนน'!$D22="พัก","",IF($DD$6="?",$DD$6,$DD$6)))))</f>
        <v/>
      </c>
      <c r="DE23" s="967" t="str">
        <f>IF('ชื่อ-คะแนน'!$C22="","",IF('ชื่อ-คะแนน'!$D22="ออก","",IF('ชื่อ-คะแนน'!$D22="ย้าย","",IF('ชื่อ-คะแนน'!$D22="พัก","",IF($DE$6="?",$DE$6,$DE$6)))))</f>
        <v/>
      </c>
      <c r="DF23" s="967" t="str">
        <f>IF('ชื่อ-คะแนน'!$C22="","",IF('ชื่อ-คะแนน'!$D22="ออก","",IF('ชื่อ-คะแนน'!$D22="ย้าย","",IF('ชื่อ-คะแนน'!$D22="พัก","",IF($DF$6="?",$DF$6,$DF$6)))))</f>
        <v/>
      </c>
      <c r="DG23" s="967" t="str">
        <f>IF('ชื่อ-คะแนน'!$C22="","",IF('ชื่อ-คะแนน'!$D22="ออก","",IF('ชื่อ-คะแนน'!$D22="ย้าย","",IF('ชื่อ-คะแนน'!$D22="พัก","",IF($DG$6="?",$DG$6,$DG$6)))))</f>
        <v/>
      </c>
      <c r="DH23" s="968" t="str">
        <f>IF('ชื่อ-คะแนน'!$C22="","",IF('ชื่อ-คะแนน'!$D22="ออก","",IF('ชื่อ-คะแนน'!$D22="ย้าย","",IF('ชื่อ-คะแนน'!$D22="พัก","",IF($DH$6="?",$DH$6,$DH$6)))))</f>
        <v/>
      </c>
      <c r="DI23" s="959"/>
      <c r="DJ23" s="958" t="str">
        <f>IF('ชื่อ-คะแนน'!$C22="","",IF('ชื่อ-คะแนน'!$D22="ออก","",IF('ชื่อ-คะแนน'!$D22="ย้าย","",IF('ชื่อ-คะแนน'!$D22="พัก","",IF($DJ$6="?",$DJ$6,$DJ$6)))))</f>
        <v/>
      </c>
      <c r="DK23" s="967" t="str">
        <f>IF('ชื่อ-คะแนน'!$C22="","",IF('ชื่อ-คะแนน'!$D22="ออก","",IF('ชื่อ-คะแนน'!$D22="ย้าย","",IF('ชื่อ-คะแนน'!$D22="พัก","",IF($DK$6="?",$DK$6,$DK$6)))))</f>
        <v/>
      </c>
      <c r="DL23" s="967" t="str">
        <f>IF('ชื่อ-คะแนน'!$C22="","",IF('ชื่อ-คะแนน'!$D22="ออก","",IF('ชื่อ-คะแนน'!$D22="ย้าย","",IF('ชื่อ-คะแนน'!$D22="พัก","",IF($DL$6="?",$DL$6,$DL$6)))))</f>
        <v/>
      </c>
      <c r="DM23" s="967" t="str">
        <f>IF('ชื่อ-คะแนน'!$C22="","",IF('ชื่อ-คะแนน'!$D22="ออก","",IF('ชื่อ-คะแนน'!$D22="ย้าย","",IF('ชื่อ-คะแนน'!$D22="พัก","",IF($DM$6="?",$DM$6,$DM$6)))))</f>
        <v/>
      </c>
      <c r="DN23" s="968" t="str">
        <f>IF('ชื่อ-คะแนน'!$C22="","",IF('ชื่อ-คะแนน'!$D22="ออก","",IF('ชื่อ-คะแนน'!$D22="ย้าย","",IF('ชื่อ-คะแนน'!$D22="พัก","",IF($DN$6="?",$DN$6,$DN$6)))))</f>
        <v/>
      </c>
      <c r="DO23" s="959"/>
      <c r="DP23" s="958" t="str">
        <f>IF('ชื่อ-คะแนน'!$C22="","",IF('ชื่อ-คะแนน'!$D22="ออก","",IF('ชื่อ-คะแนน'!$D22="ย้าย","",IF('ชื่อ-คะแนน'!$D22="พัก","",IF($DP$6="?",$DP$6,$DP$6)))))</f>
        <v/>
      </c>
      <c r="DQ23" s="967" t="str">
        <f>IF('ชื่อ-คะแนน'!$C22="","",IF('ชื่อ-คะแนน'!$D22="ออก","",IF('ชื่อ-คะแนน'!$D22="ย้าย","",IF('ชื่อ-คะแนน'!$D22="พัก","",IF($DQ$6="?",$DQ$6,$DQ$6)))))</f>
        <v/>
      </c>
      <c r="DR23" s="967" t="str">
        <f>IF('ชื่อ-คะแนน'!$C22="","",IF('ชื่อ-คะแนน'!$D22="ออก","",IF('ชื่อ-คะแนน'!$D22="ย้าย","",IF('ชื่อ-คะแนน'!$D22="พัก","",IF($DR$6="?",$DR$6,$DR$6)))))</f>
        <v/>
      </c>
      <c r="DS23" s="967" t="str">
        <f>IF('ชื่อ-คะแนน'!$C22="","",IF('ชื่อ-คะแนน'!$D22="ออก","",IF('ชื่อ-คะแนน'!$D22="ย้าย","",IF('ชื่อ-คะแนน'!$D22="พัก","",IF($DS$6="?",$DS$6,$DS$6)))))</f>
        <v/>
      </c>
      <c r="DT23" s="968" t="str">
        <f>IF('ชื่อ-คะแนน'!$C22="","",IF('ชื่อ-คะแนน'!$D22="ออก","",IF('ชื่อ-คะแนน'!$D22="ย้าย","",IF('ชื่อ-คะแนน'!$D22="พัก","",IF($DT$6="?",$DT$6,$DT$6)))))</f>
        <v/>
      </c>
      <c r="DU23" s="959"/>
      <c r="DV23" s="958" t="str">
        <f>IF('ชื่อ-คะแนน'!$C22="","",IF('ชื่อ-คะแนน'!$D22="ออก","",IF('ชื่อ-คะแนน'!$D22="ย้าย","",IF('ชื่อ-คะแนน'!$D22="พัก","",IF($DV$6="?",$DV$6,$DV$6)))))</f>
        <v/>
      </c>
      <c r="DW23" s="967" t="str">
        <f>IF('ชื่อ-คะแนน'!$C22="","",IF('ชื่อ-คะแนน'!$D22="ออก","",IF('ชื่อ-คะแนน'!$D22="ย้าย","",IF('ชื่อ-คะแนน'!$D22="พัก","",IF($DW$6="?",$DW$6,$DW$6)))))</f>
        <v/>
      </c>
      <c r="DX23" s="967" t="str">
        <f>IF('ชื่อ-คะแนน'!$C22="","",IF('ชื่อ-คะแนน'!$D22="ออก","",IF('ชื่อ-คะแนน'!$D22="ย้าย","",IF('ชื่อ-คะแนน'!$D22="พัก","",IF($DX$6="?",$DX$6,$DX$6)))))</f>
        <v/>
      </c>
      <c r="DY23" s="967" t="str">
        <f>IF('ชื่อ-คะแนน'!$C22="","",IF('ชื่อ-คะแนน'!$D22="ออก","",IF('ชื่อ-คะแนน'!$D22="ย้าย","",IF('ชื่อ-คะแนน'!$D22="พัก","",IF($DY$6="?",$DY$6,$DY$6)))))</f>
        <v/>
      </c>
      <c r="DZ23" s="968" t="str">
        <f>IF('ชื่อ-คะแนน'!$C22="","",IF('ชื่อ-คะแนน'!$D22="ออก","",IF('ชื่อ-คะแนน'!$D22="ย้าย","",IF('ชื่อ-คะแนน'!$D22="พัก","",IF($DZ$6="?",$DZ$6,$DZ$6)))))</f>
        <v/>
      </c>
      <c r="EA23" s="959"/>
      <c r="EB23" s="958" t="str">
        <f>IF('ชื่อ-คะแนน'!$C22="","",IF('ชื่อ-คะแนน'!$D22="ออก","",IF('ชื่อ-คะแนน'!$D22="ย้าย","",IF('ชื่อ-คะแนน'!$D22="พัก","",IF($EB$6="?",$EB$6,$EB$6)))))</f>
        <v/>
      </c>
      <c r="EC23" s="967" t="str">
        <f>IF('ชื่อ-คะแนน'!$C22="","",IF('ชื่อ-คะแนน'!$D22="ออก","",IF('ชื่อ-คะแนน'!$D22="ย้าย","",IF('ชื่อ-คะแนน'!$D22="พัก","",IF($EC$6="?",$EC$6,$EC$6)))))</f>
        <v/>
      </c>
      <c r="ED23" s="967" t="str">
        <f>IF('ชื่อ-คะแนน'!$C22="","",IF('ชื่อ-คะแนน'!$D22="ออก","",IF('ชื่อ-คะแนน'!$D22="ย้าย","",IF('ชื่อ-คะแนน'!$D22="พัก","",IF($ED$6="?",$ED$6,$ED$6)))))</f>
        <v/>
      </c>
      <c r="EE23" s="967" t="str">
        <f>IF('ชื่อ-คะแนน'!$C22="","",IF('ชื่อ-คะแนน'!$D22="ออก","",IF('ชื่อ-คะแนน'!$D22="ย้าย","",IF('ชื่อ-คะแนน'!$D22="พัก","",IF($EE$6="?",$EE$6,$EE$6)))))</f>
        <v/>
      </c>
      <c r="EF23" s="968" t="str">
        <f>IF('ชื่อ-คะแนน'!$C22="","",IF('ชื่อ-คะแนน'!$D22="ออก","",IF('ชื่อ-คะแนน'!$D22="ย้าย","",IF('ชื่อ-คะแนน'!$D22="พัก","",IF($EF$6="?",$EF$6,$EF$6)))))</f>
        <v/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/>
      </c>
      <c r="EI23" s="994" t="str">
        <f>IF('ชื่อ-คะแนน'!C22="","",COUNTIF(E23:EE23,"/")+SUM(E23:EE23))</f>
        <v/>
      </c>
      <c r="EJ23" s="995" t="str">
        <f>IF('ชื่อ-คะแนน'!C22="","",COUNTIF(F23:EF23,"/")+SUM(F23:EF23)+เวลา1!EI23)</f>
        <v/>
      </c>
      <c r="EK23" s="103"/>
      <c r="EL23" s="53" t="str">
        <f>IF('ชื่อ-คะแนน'!C22="","",IF(EJ23&gt;=$EJ$3-$EJ$4,"-",$EJ$3-$EJ$4-EJ23))</f>
        <v/>
      </c>
      <c r="EM23" s="54" t="str">
        <f>IF('ชื่อ-คะแนน'!C22="","",(EJ23/$EJ$3)*100)</f>
        <v/>
      </c>
      <c r="EN23" s="53" t="str">
        <f>IF('ชื่อ-คะแนน'!CM22="ผิด","ผิด",IF('ชื่อ-คะแนน'!CM22="","",IF('ชื่อ-คะแนน'!CP22="-","-",IF(EM23&lt;79.5,"มส","-"))))</f>
        <v/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/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5/1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12052</v>
      </c>
      <c r="D7" s="421" t="str">
        <f>'ชื่อ-คะแนน'!DB6</f>
        <v>เด็กชาย ขัตติยะ  สุภาจันทร์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12054</v>
      </c>
      <c r="D8" s="336" t="str">
        <f>'ชื่อ-คะแนน'!DB7</f>
        <v>เด็กหญิง ณิชาพร  พรหมมี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12056</v>
      </c>
      <c r="D9" s="336" t="str">
        <f>'ชื่อ-คะแนน'!DB8</f>
        <v>เด็กหญิง ณัฏฐธิดา  สระปัญญา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12057</v>
      </c>
      <c r="D10" s="336" t="str">
        <f>'ชื่อ-คะแนน'!DB9</f>
        <v>เด็กชาย ธนากร  วุ่นอภัย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12058</v>
      </c>
      <c r="D11" s="336" t="str">
        <f>'ชื่อ-คะแนน'!DB10</f>
        <v>เด็กชาย ธนวรรธน์  สุทธิโก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12059</v>
      </c>
      <c r="D12" s="325" t="str">
        <f>'ชื่อ-คะแนน'!DB11</f>
        <v>เด็กชาย ธนาวันต์  วุ่นอภัย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12060</v>
      </c>
      <c r="D13" s="336" t="str">
        <f>'ชื่อ-คะแนน'!DB12</f>
        <v>เด็กชาย ธีรภัทร  ทับขัม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12061</v>
      </c>
      <c r="D14" s="336" t="str">
        <f>'ชื่อ-คะแนน'!DB13</f>
        <v>เด็กหญิง เบญญาภา  นาคะเกตุ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12064</v>
      </c>
      <c r="D15" s="336" t="str">
        <f>'ชื่อ-คะแนน'!DB14</f>
        <v>เด็กชาย พงศกร  วงศ์คำ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12065</v>
      </c>
      <c r="D16" s="336" t="str">
        <f>'ชื่อ-คะแนน'!DB15</f>
        <v>เด็กชาย ภูวดล  พานสายตา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12066</v>
      </c>
      <c r="D17" s="325" t="str">
        <f>'ชื่อ-คะแนน'!DB16</f>
        <v>เด็กหญิง ภัทรธิดา  กาหลง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12075</v>
      </c>
      <c r="D18" s="336" t="str">
        <f>'ชื่อ-คะแนน'!DB17</f>
        <v>เด็กหญิง อาภัสรา  เชื้อตาพระ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12777</v>
      </c>
      <c r="D19" s="336" t="str">
        <f>'ชื่อ-คะแนน'!DB18</f>
        <v>เด็กชาย กุลธนาถ  ลักษิตานนท์</v>
      </c>
      <c r="E19" s="337" t="str">
        <f>'ชื่อ-คะแนน'!D18</f>
        <v>เรียน</v>
      </c>
      <c r="F19" s="1011">
        <f>'ชื่อ-คะแนน'!R18</f>
        <v>0</v>
      </c>
      <c r="G19" s="792">
        <f>'ชื่อ-คะแนน'!AA18</f>
        <v>0</v>
      </c>
      <c r="H19" s="1011">
        <f>'ชื่อ-คะแนน'!AM18</f>
        <v>0</v>
      </c>
      <c r="I19" s="792">
        <f>'ชื่อ-คะแนน'!AV18</f>
        <v>0</v>
      </c>
      <c r="J19" s="792">
        <f>'ชื่อ-คะแนน'!AY18</f>
        <v>0</v>
      </c>
      <c r="K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L19" s="768">
        <f>'ชื่อ-คะแนน'!BT18</f>
        <v>0</v>
      </c>
      <c r="M19" s="768">
        <f>'ชื่อ-คะแนน'!CN18</f>
        <v>0</v>
      </c>
      <c r="N19" s="768">
        <f>'ชื่อ-คะแนน'!CQ18</f>
        <v>0</v>
      </c>
      <c r="O19" s="747">
        <f>'ชื่อ-คะแนน'!CT18</f>
        <v>0</v>
      </c>
      <c r="P19" s="748">
        <f>IF('ชื่อ-คะแนน'!D18="","",IF('ชื่อ-คะแนน'!D18="ออก","-",IF('ชื่อ-คะแนน'!D18="ย้าย","-",IF('ชื่อ-คะแนน'!D18="พัก","-",F19+G19+H19+I19))))</f>
        <v>0</v>
      </c>
      <c r="Q19" s="749">
        <f>IF('ชื่อ-คะแนน'!C18="","",IF(E19="ออก","-",IF(E19="พัก","-",IF(E19="ย้าย","-",IF(E19="","ผิด",IF(E19="ร","-",IF(E19="มส","-",RANK(P19,P$7:P$56,0))))))))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1011" t="str">
        <f>'ชื่อ-คะแนน'!R19</f>
        <v/>
      </c>
      <c r="G20" s="792" t="str">
        <f>'ชื่อ-คะแนน'!AA19</f>
        <v/>
      </c>
      <c r="H20" s="1011" t="str">
        <f>'ชื่อ-คะแนน'!AM19</f>
        <v/>
      </c>
      <c r="I20" s="792" t="str">
        <f>'ชื่อ-คะแนน'!AV19</f>
        <v/>
      </c>
      <c r="J20" s="792" t="str">
        <f>'ชื่อ-คะแนน'!AY19</f>
        <v/>
      </c>
      <c r="K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L20" s="768" t="str">
        <f>'ชื่อ-คะแนน'!BT19</f>
        <v/>
      </c>
      <c r="M20" s="768" t="str">
        <f>'ชื่อ-คะแนน'!CN19</f>
        <v/>
      </c>
      <c r="N20" s="768" t="str">
        <f>'ชื่อ-คะแนน'!CQ19</f>
        <v/>
      </c>
      <c r="O20" s="747" t="str">
        <f>'ชื่อ-คะแนน'!CT19</f>
        <v/>
      </c>
      <c r="P20" s="748" t="str">
        <f>IF('ชื่อ-คะแนน'!D19="","",IF('ชื่อ-คะแนน'!D19="ออก","-",IF('ชื่อ-คะแนน'!D19="ย้าย","-",IF('ชื่อ-คะแนน'!D19="พัก","-",F20+G20+H20+I20))))</f>
        <v/>
      </c>
      <c r="Q20" s="749" t="str">
        <f>IF('ชื่อ-คะแนน'!C19="","",IF(E20="ออก","-",IF(E20="พัก","-",IF(E20="ย้าย","-",IF(E20="","ผิด",IF(E20="ร","-",IF(E20="มส","-",RANK(P20,P$7:P$56,0))))))))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1012" t="str">
        <f>'ชื่อ-คะแนน'!R20</f>
        <v/>
      </c>
      <c r="G21" s="794" t="str">
        <f>'ชื่อ-คะแนน'!AA20</f>
        <v/>
      </c>
      <c r="H21" s="1012" t="str">
        <f>'ชื่อ-คะแนน'!AM20</f>
        <v/>
      </c>
      <c r="I21" s="794" t="str">
        <f>'ชื่อ-คะแนน'!AV20</f>
        <v/>
      </c>
      <c r="J21" s="794" t="str">
        <f>'ชื่อ-คะแนน'!AY20</f>
        <v/>
      </c>
      <c r="K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L21" s="770" t="str">
        <f>'ชื่อ-คะแนน'!BT20</f>
        <v/>
      </c>
      <c r="M21" s="770" t="str">
        <f>'ชื่อ-คะแนน'!CN20</f>
        <v/>
      </c>
      <c r="N21" s="770" t="str">
        <f>'ชื่อ-คะแนน'!CQ20</f>
        <v/>
      </c>
      <c r="O21" s="758" t="str">
        <f>'ชื่อ-คะแนน'!CT20</f>
        <v/>
      </c>
      <c r="P21" s="759" t="str">
        <f>IF('ชื่อ-คะแนน'!D20="","",IF('ชื่อ-คะแนน'!D20="ออก","-",IF('ชื่อ-คะแนน'!D20="ย้าย","-",IF('ชื่อ-คะแนน'!D20="พัก","-",F21+G21+H21+I21))))</f>
        <v/>
      </c>
      <c r="Q21" s="760" t="str">
        <f>IF('ชื่อ-คะแนน'!C20="","",IF(E21="ออก","-",IF(E21="พัก","-",IF(E21="ย้าย","-",IF(E21="","ผิด",IF(E21="ร","-",IF(E21="มส","-",RANK(P21,P$7:P$56,0))))))))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1010" t="str">
        <f>'ชื่อ-คะแนน'!R21</f>
        <v/>
      </c>
      <c r="G22" s="695" t="str">
        <f>'ชื่อ-คะแนน'!AA21</f>
        <v/>
      </c>
      <c r="H22" s="1010" t="str">
        <f>'ชื่อ-คะแนน'!AM21</f>
        <v/>
      </c>
      <c r="I22" s="695" t="str">
        <f>'ชื่อ-คะแนน'!AV21</f>
        <v/>
      </c>
      <c r="J22" s="695" t="str">
        <f>'ชื่อ-คะแนน'!AY21</f>
        <v/>
      </c>
      <c r="K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L22" s="766" t="str">
        <f>'ชื่อ-คะแนน'!BT21</f>
        <v/>
      </c>
      <c r="M22" s="766" t="str">
        <f>'ชื่อ-คะแนน'!CN21</f>
        <v/>
      </c>
      <c r="N22" s="766" t="str">
        <f>'ชื่อ-คะแนน'!CQ21</f>
        <v/>
      </c>
      <c r="O22" s="738" t="str">
        <f>'ชื่อ-คะแนน'!CT21</f>
        <v/>
      </c>
      <c r="P22" s="739" t="str">
        <f>IF('ชื่อ-คะแนน'!D21="","",IF('ชื่อ-คะแนน'!D21="ออก","-",IF('ชื่อ-คะแนน'!D21="ย้าย","-",IF('ชื่อ-คะแนน'!D21="พัก","-",F22+G22+H22+I22))))</f>
        <v/>
      </c>
      <c r="Q22" s="740" t="str">
        <f>IF('ชื่อ-คะแนน'!C21="","",IF(E22="ออก","-",IF(E22="พัก","-",IF(E22="ย้าย","-",IF(E22="","ผิด",IF(E22="ร","-",IF(E22="มส","-",RANK(P22,P$7:P$56,0))))))))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1011" t="str">
        <f>'ชื่อ-คะแนน'!R22</f>
        <v/>
      </c>
      <c r="G23" s="792" t="str">
        <f>'ชื่อ-คะแนน'!AA22</f>
        <v/>
      </c>
      <c r="H23" s="1011" t="str">
        <f>'ชื่อ-คะแนน'!AM22</f>
        <v/>
      </c>
      <c r="I23" s="792" t="str">
        <f>'ชื่อ-คะแนน'!AV22</f>
        <v/>
      </c>
      <c r="J23" s="792" t="str">
        <f>'ชื่อ-คะแนน'!AY22</f>
        <v/>
      </c>
      <c r="K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L23" s="768" t="str">
        <f>'ชื่อ-คะแนน'!BT22</f>
        <v/>
      </c>
      <c r="M23" s="768" t="str">
        <f>'ชื่อ-คะแนน'!CN22</f>
        <v/>
      </c>
      <c r="N23" s="768" t="str">
        <f>'ชื่อ-คะแนน'!CQ22</f>
        <v/>
      </c>
      <c r="O23" s="747" t="str">
        <f>'ชื่อ-คะแนน'!CT22</f>
        <v/>
      </c>
      <c r="P23" s="748" t="str">
        <f>IF('ชื่อ-คะแนน'!D22="","",IF('ชื่อ-คะแนน'!D22="ออก","-",IF('ชื่อ-คะแนน'!D22="ย้าย","-",IF('ชื่อ-คะแนน'!D22="พัก","-",F23+G23+H23+I23))))</f>
        <v/>
      </c>
      <c r="Q23" s="749" t="str">
        <f>IF('ชื่อ-คะแนน'!C22="","",IF(E23="ออก","-",IF(E23="พัก","-",IF(E23="ย้าย","-",IF(E23="","ผิด",IF(E23="ร","-",IF(E23="มส","-",RANK(P23,P$7:P$56,0))))))))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5/1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12052</v>
      </c>
      <c r="D7" s="421" t="str">
        <f>'ชื่อ-คะแนน'!DB6</f>
        <v>เด็กชาย ขัตติยะ  สุภาจันทร์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12054</v>
      </c>
      <c r="D8" s="336" t="str">
        <f>'ชื่อ-คะแนน'!DB7</f>
        <v>เด็กหญิง ณิชาพร  พรหมมี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0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12056</v>
      </c>
      <c r="D9" s="336" t="str">
        <f>'ชื่อ-คะแนน'!DB8</f>
        <v>เด็กหญิง ณัฏฐธิดา  สระปัญญา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12057</v>
      </c>
      <c r="D10" s="336" t="str">
        <f>'ชื่อ-คะแนน'!DB9</f>
        <v>เด็กชาย ธนากร  วุ่นอภัย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12058</v>
      </c>
      <c r="D11" s="336" t="str">
        <f>'ชื่อ-คะแนน'!DB10</f>
        <v>เด็กชาย ธนวรรธน์  สุทธิโก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12059</v>
      </c>
      <c r="D12" s="325" t="str">
        <f>'ชื่อ-คะแนน'!DB11</f>
        <v>เด็กชาย ธนาวันต์  วุ่นอภัย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12060</v>
      </c>
      <c r="D13" s="336" t="str">
        <f>'ชื่อ-คะแนน'!DB12</f>
        <v>เด็กชาย ธีรภัทร  ทับขัม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0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12061</v>
      </c>
      <c r="D14" s="336" t="str">
        <f>'ชื่อ-คะแนน'!DB13</f>
        <v>เด็กหญิง เบญญาภา  นาคะเกตุ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12064</v>
      </c>
      <c r="D15" s="336" t="str">
        <f>'ชื่อ-คะแนน'!DB14</f>
        <v>เด็กชาย พงศกร  วงศ์คำ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12065</v>
      </c>
      <c r="D16" s="336" t="str">
        <f>'ชื่อ-คะแนน'!DB15</f>
        <v>เด็กชาย ภูวดล  พานสายตา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12066</v>
      </c>
      <c r="D17" s="325" t="str">
        <f>'ชื่อ-คะแนน'!DB16</f>
        <v>เด็กหญิง ภัทรธิดา  กาหลง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12075</v>
      </c>
      <c r="D18" s="336" t="str">
        <f>'ชื่อ-คะแนน'!DB17</f>
        <v>เด็กหญิง อาภัสรา  เชื้อตาพระ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12777</v>
      </c>
      <c r="D19" s="336" t="str">
        <f>'ชื่อ-คะแนน'!DB18</f>
        <v>เด็กชาย กุลธนาถ  ลักษิตานนท์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011">
        <f>'ชื่อ-คะแนน'!BJ18</f>
        <v>0</v>
      </c>
      <c r="K19" s="1016">
        <f>'ชื่อ-คะแนน'!BS18</f>
        <v>0</v>
      </c>
      <c r="L19" s="1011">
        <f>'ชื่อ-คะแนน'!CD18</f>
        <v>0</v>
      </c>
      <c r="M19" s="1016">
        <f>'ชื่อ-คะแนน'!CM18</f>
        <v>0</v>
      </c>
      <c r="N19" s="1011">
        <f>'ชื่อ-คะแนน'!CQ18</f>
        <v>0</v>
      </c>
      <c r="O19" s="782">
        <f>'ชื่อ-คะแนน'!CT18</f>
        <v>0</v>
      </c>
      <c r="P19" s="783" t="str">
        <f>'ชื่อ-คะแนน'!CW18</f>
        <v>0</v>
      </c>
      <c r="Q19" s="749">
        <f>'ชื่อ-คะแนน'!CY18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 t="str">
        <f>'ชื่อ-คะแนน'!A19</f>
        <v/>
      </c>
      <c r="C20" s="429">
        <f>'ชื่อ-คะแนน'!B19</f>
        <v>0</v>
      </c>
      <c r="D20" s="336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011" t="str">
        <f>'ชื่อ-คะแนน'!BJ19</f>
        <v/>
      </c>
      <c r="K20" s="1016" t="str">
        <f>'ชื่อ-คะแนน'!BS19</f>
        <v/>
      </c>
      <c r="L20" s="1011" t="str">
        <f>'ชื่อ-คะแนน'!CD19</f>
        <v/>
      </c>
      <c r="M20" s="1016" t="str">
        <f>'ชื่อ-คะแนน'!CM19</f>
        <v/>
      </c>
      <c r="N20" s="1011" t="str">
        <f>'ชื่อ-คะแนน'!CQ19</f>
        <v/>
      </c>
      <c r="O20" s="782" t="str">
        <f>'ชื่อ-คะแนน'!CT19</f>
        <v/>
      </c>
      <c r="P20" s="783" t="str">
        <f>'ชื่อ-คะแนน'!CW19</f>
        <v/>
      </c>
      <c r="Q20" s="749" t="str">
        <f>'ชื่อ-คะแนน'!CY19</f>
        <v/>
      </c>
      <c r="R20" s="664" t="str">
        <f>KPA!AD21</f>
        <v/>
      </c>
      <c r="S20" s="664" t="str">
        <f>KPA!AE21</f>
        <v/>
      </c>
      <c r="T20" s="664" t="str">
        <f>KPA!AF21</f>
        <v/>
      </c>
      <c r="U20" s="1256" t="str">
        <f>'ชื่อ-คะแนน'!DH19</f>
        <v/>
      </c>
      <c r="V20" s="1265" t="str">
        <f>'ชื่อ-คะแนน'!DS19</f>
        <v/>
      </c>
      <c r="W20" s="751" t="str">
        <f>'ชื่อ-คะแนน'!CX19</f>
        <v/>
      </c>
      <c r="X20" s="752" t="str">
        <f>เวลา1!EI20</f>
        <v/>
      </c>
      <c r="Y20" s="753" t="str">
        <f>IF('ชื่อ-คะแนน'!CU19="","",เวลา1!EJ20)</f>
        <v/>
      </c>
      <c r="Z20" s="769" t="str">
        <f>เวลา2!EJ20</f>
        <v/>
      </c>
      <c r="AA20" s="755" t="str">
        <f>IF('ชื่อ-คะแนน'!CU19="","",เวลา2!EL20)</f>
        <v/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 t="str">
        <f>'ชื่อ-คะแนน'!A20</f>
        <v/>
      </c>
      <c r="C21" s="429">
        <f>'ชื่อ-คะแนน'!B20</f>
        <v>0</v>
      </c>
      <c r="D21" s="336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012" t="str">
        <f>'ชื่อ-คะแนน'!BJ20</f>
        <v/>
      </c>
      <c r="K21" s="1017" t="str">
        <f>'ชื่อ-คะแนน'!BS20</f>
        <v/>
      </c>
      <c r="L21" s="1012" t="str">
        <f>'ชื่อ-คะแนน'!CD20</f>
        <v/>
      </c>
      <c r="M21" s="1017" t="str">
        <f>'ชื่อ-คะแนน'!CM20</f>
        <v/>
      </c>
      <c r="N21" s="1012" t="str">
        <f>'ชื่อ-คะแนน'!CQ20</f>
        <v/>
      </c>
      <c r="O21" s="787" t="str">
        <f>'ชื่อ-คะแนน'!CT20</f>
        <v/>
      </c>
      <c r="P21" s="788" t="str">
        <f>'ชื่อ-คะแนน'!CW20</f>
        <v/>
      </c>
      <c r="Q21" s="760" t="str">
        <f>'ชื่อ-คะแนน'!CY20</f>
        <v/>
      </c>
      <c r="R21" s="687" t="str">
        <f>KPA!AD22</f>
        <v/>
      </c>
      <c r="S21" s="687" t="str">
        <f>KPA!AE22</f>
        <v/>
      </c>
      <c r="T21" s="687" t="str">
        <f>KPA!AF22</f>
        <v/>
      </c>
      <c r="U21" s="1257" t="str">
        <f>'ชื่อ-คะแนน'!DH20</f>
        <v/>
      </c>
      <c r="V21" s="1266" t="str">
        <f>'ชื่อ-คะแนน'!DS20</f>
        <v/>
      </c>
      <c r="W21" s="751" t="str">
        <f>'ชื่อ-คะแนน'!CX20</f>
        <v/>
      </c>
      <c r="X21" s="762" t="str">
        <f>เวลา1!EI21</f>
        <v/>
      </c>
      <c r="Y21" s="763" t="str">
        <f>IF('ชื่อ-คะแนน'!CU20="","",เวลา1!EJ21)</f>
        <v/>
      </c>
      <c r="Z21" s="771" t="str">
        <f>เวลา2!EJ21</f>
        <v/>
      </c>
      <c r="AA21" s="765" t="str">
        <f>IF('ชื่อ-คะแนน'!CU20="","",เวลา2!EL21)</f>
        <v/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 t="str">
        <f>'ชื่อ-คะแนน'!A21</f>
        <v/>
      </c>
      <c r="C22" s="420">
        <f>'ชื่อ-คะแนน'!B21</f>
        <v>0</v>
      </c>
      <c r="D22" s="32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695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010" t="str">
        <f>'ชื่อ-คะแนน'!BJ21</f>
        <v/>
      </c>
      <c r="K22" s="1015" t="str">
        <f>'ชื่อ-คะแนน'!BS21</f>
        <v/>
      </c>
      <c r="L22" s="1010" t="str">
        <f>'ชื่อ-คะแนน'!CD21</f>
        <v/>
      </c>
      <c r="M22" s="1015" t="str">
        <f>'ชื่อ-คะแนน'!CM21</f>
        <v/>
      </c>
      <c r="N22" s="1010" t="str">
        <f>'ชื่อ-คะแนน'!CQ21</f>
        <v/>
      </c>
      <c r="O22" s="777" t="str">
        <f>'ชื่อ-คะแนน'!CT21</f>
        <v/>
      </c>
      <c r="P22" s="778" t="str">
        <f>'ชื่อ-คะแนน'!CW21</f>
        <v/>
      </c>
      <c r="Q22" s="740" t="str">
        <f>'ชื่อ-คะแนน'!CY21</f>
        <v/>
      </c>
      <c r="R22" s="642" t="str">
        <f>KPA!AD23</f>
        <v/>
      </c>
      <c r="S22" s="642" t="str">
        <f>KPA!AE23</f>
        <v/>
      </c>
      <c r="T22" s="642" t="str">
        <f>KPA!AF23</f>
        <v/>
      </c>
      <c r="U22" s="1255" t="str">
        <f>'ชื่อ-คะแนน'!DH21</f>
        <v/>
      </c>
      <c r="V22" s="1264" t="str">
        <f>'ชื่อ-คะแนน'!DS21</f>
        <v/>
      </c>
      <c r="W22" s="742" t="str">
        <f>'ชื่อ-คะแนน'!CX21</f>
        <v/>
      </c>
      <c r="X22" s="328" t="str">
        <f>เวลา1!EI22</f>
        <v/>
      </c>
      <c r="Y22" s="743" t="str">
        <f>IF('ชื่อ-คะแนน'!CU21="","",เวลา1!EJ22)</f>
        <v/>
      </c>
      <c r="Z22" s="767" t="str">
        <f>เวลา2!EJ22</f>
        <v/>
      </c>
      <c r="AA22" s="743" t="str">
        <f>IF('ชื่อ-คะแนน'!CU21="","",เวลา2!EL22)</f>
        <v/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 t="str">
        <f>'ชื่อ-คะแนน'!A22</f>
        <v/>
      </c>
      <c r="C23" s="429">
        <f>'ชื่อ-คะแนน'!B22</f>
        <v>0</v>
      </c>
      <c r="D23" s="336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011" t="str">
        <f>'ชื่อ-คะแนน'!BJ22</f>
        <v/>
      </c>
      <c r="K23" s="1016" t="str">
        <f>'ชื่อ-คะแนน'!BS22</f>
        <v/>
      </c>
      <c r="L23" s="1011" t="str">
        <f>'ชื่อ-คะแนน'!CD22</f>
        <v/>
      </c>
      <c r="M23" s="1016" t="str">
        <f>'ชื่อ-คะแนน'!CM22</f>
        <v/>
      </c>
      <c r="N23" s="1011" t="str">
        <f>'ชื่อ-คะแนน'!CQ22</f>
        <v/>
      </c>
      <c r="O23" s="782" t="str">
        <f>'ชื่อ-คะแนน'!CT22</f>
        <v/>
      </c>
      <c r="P23" s="783" t="str">
        <f>'ชื่อ-คะแนน'!CW22</f>
        <v/>
      </c>
      <c r="Q23" s="749" t="str">
        <f>'ชื่อ-คะแนน'!CY22</f>
        <v/>
      </c>
      <c r="R23" s="664" t="str">
        <f>KPA!AD24</f>
        <v/>
      </c>
      <c r="S23" s="664" t="str">
        <f>KPA!AE24</f>
        <v/>
      </c>
      <c r="T23" s="664" t="str">
        <f>KPA!AF24</f>
        <v/>
      </c>
      <c r="U23" s="1256" t="str">
        <f>'ชื่อ-คะแนน'!DH22</f>
        <v/>
      </c>
      <c r="V23" s="1265" t="str">
        <f>'ชื่อ-คะแนน'!DS22</f>
        <v/>
      </c>
      <c r="W23" s="751" t="str">
        <f>'ชื่อ-คะแนน'!CX22</f>
        <v/>
      </c>
      <c r="X23" s="752" t="str">
        <f>เวลา1!EI23</f>
        <v/>
      </c>
      <c r="Y23" s="753" t="str">
        <f>IF('ชื่อ-คะแนน'!CU22="","",เวลา1!EJ23)</f>
        <v/>
      </c>
      <c r="Z23" s="769" t="str">
        <f>เวลา2!EJ23</f>
        <v/>
      </c>
      <c r="AA23" s="755" t="str">
        <f>IF('ชื่อ-คะแนน'!CU22="","",เวลา2!EL23)</f>
        <v/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5/1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12052</v>
      </c>
      <c r="D7" s="1044" t="str">
        <f>'ชื่อ-คะแนน'!DB6</f>
        <v>เด็กชาย ขัตติยะ  สุภาจันทร์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12054</v>
      </c>
      <c r="D8" s="1050" t="str">
        <f>'ชื่อ-คะแนน'!DB7</f>
        <v>เด็กหญิง ณิชาพร  พรหมมี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12056</v>
      </c>
      <c r="D9" s="1050" t="str">
        <f>'ชื่อ-คะแนน'!DB8</f>
        <v>เด็กหญิง ณัฏฐธิดา  สระปัญญา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12057</v>
      </c>
      <c r="D10" s="1050" t="str">
        <f>'ชื่อ-คะแนน'!DB9</f>
        <v>เด็กชาย ธนากร  วุ่นอภัย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12058</v>
      </c>
      <c r="D11" s="1050" t="str">
        <f>'ชื่อ-คะแนน'!DB10</f>
        <v>เด็กชาย ธนวรรธน์  สุทธิโก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12059</v>
      </c>
      <c r="D12" s="1065" t="str">
        <f>'ชื่อ-คะแนน'!DB11</f>
        <v>เด็กชาย ธนาวันต์  วุ่นอภัย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12060</v>
      </c>
      <c r="D13" s="1050" t="str">
        <f>'ชื่อ-คะแนน'!DB12</f>
        <v>เด็กชาย ธีรภัทร  ทับขัม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12061</v>
      </c>
      <c r="D14" s="1050" t="str">
        <f>'ชื่อ-คะแนน'!DB13</f>
        <v>เด็กหญิง เบญญาภา  นาคะเกตุ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12064</v>
      </c>
      <c r="D15" s="1050" t="str">
        <f>'ชื่อ-คะแนน'!DB14</f>
        <v>เด็กชาย พงศกร  วงศ์คำ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12065</v>
      </c>
      <c r="D16" s="1050" t="str">
        <f>'ชื่อ-คะแนน'!DB15</f>
        <v>เด็กชาย ภูวดล  พานสายตา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12066</v>
      </c>
      <c r="D17" s="1065" t="str">
        <f>'ชื่อ-คะแนน'!DB16</f>
        <v>เด็กหญิง ภัทรธิดา  กาหลง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12075</v>
      </c>
      <c r="D18" s="1050" t="str">
        <f>'ชื่อ-คะแนน'!DB17</f>
        <v>เด็กหญิง อาภัสรา  เชื้อตาพระ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>
        <f>'ชื่อ-คะแนน'!A18</f>
        <v>13</v>
      </c>
      <c r="C19" s="1035" t="str">
        <f>'ชื่อ-คะแนน'!B18</f>
        <v>12777</v>
      </c>
      <c r="D19" s="1050" t="str">
        <f>'ชื่อ-คะแนน'!DB18</f>
        <v>เด็กชาย กุลธนาถ  ลักษิตานนท์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110">
        <f>IF(E19="เรียน",('ชื่อ-คะแนน'!R18+'ชื่อ-คะแนน'!AA18+'ชื่อ-คะแนน'!AM18),"")</f>
        <v>0</v>
      </c>
      <c r="K19" s="1111">
        <f>IF(E19="เรียน",'ชื่อ-คะแนน'!AV18,"")</f>
        <v>0</v>
      </c>
      <c r="L19" s="1110">
        <f>IF(E19="เรียน",('ชื่อ-คะแนน'!BJ18+'ชื่อ-คะแนน'!BS18+'ชื่อ-คะแนน'!CD18),"")</f>
        <v>0</v>
      </c>
      <c r="M19" s="1111">
        <f>IF(E19="เรียน",'ชื่อ-คะแนน'!CM18,"")</f>
        <v>0</v>
      </c>
      <c r="N19" s="1110" t="str">
        <f>IF(E19="เรียน",'ชื่อ-คะแนน'!CJ18,"")</f>
        <v/>
      </c>
      <c r="O19" s="1112">
        <f>IF(E19="เรียน",'ชื่อ-คะแนน'!CK18,"")</f>
        <v>0</v>
      </c>
      <c r="P19" s="1110" t="str">
        <f>IF(E19="เรียน",'ชื่อ-คะแนน'!CL18,"")</f>
        <v/>
      </c>
      <c r="Q19" s="1029">
        <f>'ชื่อ-คะแนน'!CT18</f>
        <v>0</v>
      </c>
      <c r="R19" s="1113" t="str">
        <f>'ชื่อ-คะแนน'!CW18</f>
        <v>0</v>
      </c>
      <c r="S19" s="1122">
        <f>'ชื่อ-คะแนน'!CY18</f>
        <v>1</v>
      </c>
      <c r="T19" s="1262">
        <f>'ชื่อ-คะแนน'!DH18</f>
        <v>1</v>
      </c>
      <c r="U19" s="1268">
        <f>'ชื่อ-คะแนน'!DS18</f>
        <v>1</v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 t="str">
        <f>'ชื่อ-คะแนน'!A19</f>
        <v/>
      </c>
      <c r="C20" s="1035">
        <f>'ชื่อ-คะแนน'!B19</f>
        <v>0</v>
      </c>
      <c r="D20" s="1050" t="str">
        <f>'ชื่อ-คะแนน'!DB19</f>
        <v/>
      </c>
      <c r="E20" s="337" t="str">
        <f>'ชื่อ-คะแนน'!D19</f>
        <v/>
      </c>
      <c r="F20" s="791" t="str">
        <f>'ชื่อ-คะแนน'!AB19</f>
        <v/>
      </c>
      <c r="G20" s="791" t="str">
        <f>'ชื่อ-คะแนน'!AW19</f>
        <v/>
      </c>
      <c r="H20" s="792" t="str">
        <f>'ชื่อ-คะแนน'!AY19</f>
        <v/>
      </c>
      <c r="I20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0" s="1110" t="str">
        <f>IF(E20="เรียน",('ชื่อ-คะแนน'!R19+'ชื่อ-คะแนน'!AA19+'ชื่อ-คะแนน'!AM19),"")</f>
        <v/>
      </c>
      <c r="K20" s="1111" t="str">
        <f>IF(E20="เรียน",'ชื่อ-คะแนน'!AV19,"")</f>
        <v/>
      </c>
      <c r="L20" s="1110" t="str">
        <f>IF(E20="เรียน",('ชื่อ-คะแนน'!BJ19+'ชื่อ-คะแนน'!BS19+'ชื่อ-คะแนน'!CD19),"")</f>
        <v/>
      </c>
      <c r="M20" s="1111" t="str">
        <f>IF(E20="เรียน",'ชื่อ-คะแนน'!CM19,"")</f>
        <v/>
      </c>
      <c r="N20" s="1110" t="str">
        <f>IF(E20="เรียน",'ชื่อ-คะแนน'!CJ19,"")</f>
        <v/>
      </c>
      <c r="O20" s="1112" t="str">
        <f>IF(E20="เรียน",'ชื่อ-คะแนน'!CK19,"")</f>
        <v/>
      </c>
      <c r="P20" s="1110" t="str">
        <f>IF(E20="เรียน",'ชื่อ-คะแนน'!CL19,"")</f>
        <v/>
      </c>
      <c r="Q20" s="1029" t="str">
        <f>'ชื่อ-คะแนน'!CT19</f>
        <v/>
      </c>
      <c r="R20" s="1113" t="str">
        <f>'ชื่อ-คะแนน'!CW19</f>
        <v/>
      </c>
      <c r="S20" s="1122" t="str">
        <f>'ชื่อ-คะแนน'!CY19</f>
        <v/>
      </c>
      <c r="T20" s="1262" t="str">
        <f>'ชื่อ-คะแนน'!DH19</f>
        <v/>
      </c>
      <c r="U20" s="1268" t="str">
        <f>'ชื่อ-คะแนน'!DS19</f>
        <v/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 t="str">
        <f>'ชื่อ-คะแนน'!A20</f>
        <v/>
      </c>
      <c r="C21" s="1035">
        <f>'ชื่อ-คะแนน'!B20</f>
        <v>0</v>
      </c>
      <c r="D21" s="1050" t="str">
        <f>'ชื่อ-คะแนน'!DB20</f>
        <v/>
      </c>
      <c r="E21" s="346" t="str">
        <f>'ชื่อ-คะแนน'!D20</f>
        <v/>
      </c>
      <c r="F21" s="793" t="str">
        <f>'ชื่อ-คะแนน'!AB20</f>
        <v/>
      </c>
      <c r="G21" s="793" t="str">
        <f>'ชื่อ-คะแนน'!AW20</f>
        <v/>
      </c>
      <c r="H21" s="794" t="str">
        <f>'ชื่อ-คะแนน'!AY20</f>
        <v/>
      </c>
      <c r="I21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1" s="1116" t="str">
        <f>IF(E21="เรียน",('ชื่อ-คะแนน'!R20+'ชื่อ-คะแนน'!AA20+'ชื่อ-คะแนน'!AM20),"")</f>
        <v/>
      </c>
      <c r="K21" s="1117" t="str">
        <f>IF(E21="เรียน",'ชื่อ-คะแนน'!AV20,"")</f>
        <v/>
      </c>
      <c r="L21" s="1116" t="str">
        <f>IF(E21="เรียน",('ชื่อ-คะแนน'!BJ20+'ชื่อ-คะแนน'!BS20+'ชื่อ-คะแนน'!CD20),"")</f>
        <v/>
      </c>
      <c r="M21" s="1117" t="str">
        <f>IF(E21="เรียน",'ชื่อ-คะแนน'!CM20,"")</f>
        <v/>
      </c>
      <c r="N21" s="1116" t="str">
        <f>IF(E21="เรียน",'ชื่อ-คะแนน'!CJ20,"")</f>
        <v/>
      </c>
      <c r="O21" s="1118" t="str">
        <f>IF(E21="เรียน",'ชื่อ-คะแนน'!CK20,"")</f>
        <v/>
      </c>
      <c r="P21" s="1116" t="str">
        <f>IF(E21="เรียน",'ชื่อ-คะแนน'!CL20,"")</f>
        <v/>
      </c>
      <c r="Q21" s="1030" t="str">
        <f>'ชื่อ-คะแนน'!CT20</f>
        <v/>
      </c>
      <c r="R21" s="1119" t="str">
        <f>'ชื่อ-คะแนน'!CW20</f>
        <v/>
      </c>
      <c r="S21" s="1123" t="str">
        <f>'ชื่อ-คะแนน'!CY20</f>
        <v/>
      </c>
      <c r="T21" s="1263" t="str">
        <f>'ชื่อ-คะแนน'!DH20</f>
        <v/>
      </c>
      <c r="U21" s="1269" t="str">
        <f>'ชื่อ-คะแนน'!DS20</f>
        <v/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 t="str">
        <f>'ชื่อ-คะแนน'!A21</f>
        <v/>
      </c>
      <c r="C22" s="1032">
        <f>'ชื่อ-คะแนน'!B21</f>
        <v>0</v>
      </c>
      <c r="D22" s="1065" t="str">
        <f>'ชื่อ-คะแนน'!DB21</f>
        <v/>
      </c>
      <c r="E22" s="326" t="str">
        <f>'ชื่อ-คะแนน'!D21</f>
        <v/>
      </c>
      <c r="F22" s="790" t="str">
        <f>'ชื่อ-คะแนน'!AB21</f>
        <v/>
      </c>
      <c r="G22" s="790" t="str">
        <f>'ชื่อ-คะแนน'!AW21</f>
        <v/>
      </c>
      <c r="H22" s="1033" t="str">
        <f>'ชื่อ-คะแนน'!AY21</f>
        <v/>
      </c>
      <c r="I22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2" s="1104" t="str">
        <f>IF(E22="เรียน",('ชื่อ-คะแนน'!R21+'ชื่อ-คะแนน'!AA21+'ชื่อ-คะแนน'!AM21),"")</f>
        <v/>
      </c>
      <c r="K22" s="1105" t="str">
        <f>IF(E22="เรียน",'ชื่อ-คะแนน'!AV21,"")</f>
        <v/>
      </c>
      <c r="L22" s="1104" t="str">
        <f>IF(E22="เรียน",('ชื่อ-คะแนน'!BJ21+'ชื่อ-คะแนน'!BS21+'ชื่อ-คะแนน'!CD21),"")</f>
        <v/>
      </c>
      <c r="M22" s="1105" t="str">
        <f>IF(E22="เรียน",'ชื่อ-คะแนน'!CM21,"")</f>
        <v/>
      </c>
      <c r="N22" s="1104" t="str">
        <f>IF(E22="เรียน",'ชื่อ-คะแนน'!CJ21,"")</f>
        <v/>
      </c>
      <c r="O22" s="1106" t="str">
        <f>IF(E22="เรียน",'ชื่อ-คะแนน'!CK21,"")</f>
        <v/>
      </c>
      <c r="P22" s="1104" t="str">
        <f>IF(E22="เรียน",'ชื่อ-คะแนน'!CL21,"")</f>
        <v/>
      </c>
      <c r="Q22" s="1028" t="str">
        <f>'ชื่อ-คะแนน'!CT21</f>
        <v/>
      </c>
      <c r="R22" s="1107" t="str">
        <f>'ชื่อ-คะแนน'!CW21</f>
        <v/>
      </c>
      <c r="S22" s="1121" t="str">
        <f>'ชื่อ-คะแนน'!CY21</f>
        <v/>
      </c>
      <c r="T22" s="1261" t="str">
        <f>'ชื่อ-คะแนน'!DH21</f>
        <v/>
      </c>
      <c r="U22" s="1267" t="str">
        <f>'ชื่อ-คะแนน'!DS21</f>
        <v/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 t="str">
        <f>'ชื่อ-คะแนน'!A22</f>
        <v/>
      </c>
      <c r="C23" s="1035">
        <f>'ชื่อ-คะแนน'!B22</f>
        <v>0</v>
      </c>
      <c r="D23" s="1050" t="str">
        <f>'ชื่อ-คะแนน'!DB22</f>
        <v/>
      </c>
      <c r="E23" s="337" t="str">
        <f>'ชื่อ-คะแนน'!D22</f>
        <v/>
      </c>
      <c r="F23" s="791" t="str">
        <f>'ชื่อ-คะแนน'!AB22</f>
        <v/>
      </c>
      <c r="G23" s="791" t="str">
        <f>'ชื่อ-คะแนน'!AW22</f>
        <v/>
      </c>
      <c r="H23" s="792" t="str">
        <f>'ชื่อ-คะแนน'!AY22</f>
        <v/>
      </c>
      <c r="I23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3" s="1110" t="str">
        <f>IF(E23="เรียน",('ชื่อ-คะแนน'!R22+'ชื่อ-คะแนน'!AA22+'ชื่อ-คะแนน'!AM22),"")</f>
        <v/>
      </c>
      <c r="K23" s="1111" t="str">
        <f>IF(E23="เรียน",'ชื่อ-คะแนน'!AV22,"")</f>
        <v/>
      </c>
      <c r="L23" s="1110" t="str">
        <f>IF(E23="เรียน",('ชื่อ-คะแนน'!BJ22+'ชื่อ-คะแนน'!BS22+'ชื่อ-คะแนน'!CD22),"")</f>
        <v/>
      </c>
      <c r="M23" s="1111" t="str">
        <f>IF(E23="เรียน",'ชื่อ-คะแนน'!CM22,"")</f>
        <v/>
      </c>
      <c r="N23" s="1110" t="str">
        <f>IF(E23="เรียน",'ชื่อ-คะแนน'!CJ22,"")</f>
        <v/>
      </c>
      <c r="O23" s="1112" t="str">
        <f>IF(E23="เรียน",'ชื่อ-คะแนน'!CK22,"")</f>
        <v/>
      </c>
      <c r="P23" s="1110" t="str">
        <f>IF(E23="เรียน",'ชื่อ-คะแนน'!CL22,"")</f>
        <v/>
      </c>
      <c r="Q23" s="1029" t="str">
        <f>'ชื่อ-คะแนน'!CT22</f>
        <v/>
      </c>
      <c r="R23" s="1113" t="str">
        <f>'ชื่อ-คะแนน'!CW22</f>
        <v/>
      </c>
      <c r="S23" s="1122" t="str">
        <f>'ชื่อ-คะแนน'!CY22</f>
        <v/>
      </c>
      <c r="T23" s="1262" t="str">
        <f>'ชื่อ-คะแนน'!DH22</f>
        <v/>
      </c>
      <c r="U23" s="1268" t="str">
        <f>'ชื่อ-คะแนน'!DS22</f>
        <v/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5/1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12052</v>
      </c>
      <c r="D8" s="1044" t="str">
        <f>'ชื่อ-คะแนน'!DB6</f>
        <v>เด็กชาย ขัตติยะ  สุภาจันทร์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12054</v>
      </c>
      <c r="D9" s="1050" t="str">
        <f>'ชื่อ-คะแนน'!DB7</f>
        <v>เด็กหญิง ณิชาพร  พรหมมี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12056</v>
      </c>
      <c r="D10" s="1050" t="str">
        <f>'ชื่อ-คะแนน'!DB8</f>
        <v>เด็กหญิง ณัฏฐธิดา  สระปัญญา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12057</v>
      </c>
      <c r="D11" s="1050" t="str">
        <f>'ชื่อ-คะแนน'!DB9</f>
        <v>เด็กชาย ธนากร  วุ่นอภัย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12058</v>
      </c>
      <c r="D12" s="1050" t="str">
        <f>'ชื่อ-คะแนน'!DB10</f>
        <v>เด็กชาย ธนวรรธน์  สุทธิโก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12059</v>
      </c>
      <c r="D13" s="1065" t="str">
        <f>'ชื่อ-คะแนน'!DB11</f>
        <v>เด็กชาย ธนาวันต์  วุ่นอภัย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12060</v>
      </c>
      <c r="D14" s="1050" t="str">
        <f>'ชื่อ-คะแนน'!DB12</f>
        <v>เด็กชาย ธีรภัทร  ทับขัม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12061</v>
      </c>
      <c r="D15" s="1050" t="str">
        <f>'ชื่อ-คะแนน'!DB13</f>
        <v>เด็กหญิง เบญญาภา  นาคะเกตุ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12064</v>
      </c>
      <c r="D16" s="1050" t="str">
        <f>'ชื่อ-คะแนน'!DB14</f>
        <v>เด็กชาย พงศกร  วงศ์คำ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12065</v>
      </c>
      <c r="D17" s="1050" t="str">
        <f>'ชื่อ-คะแนน'!DB15</f>
        <v>เด็กชาย ภูวดล  พานสายตา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12066</v>
      </c>
      <c r="D18" s="1065" t="str">
        <f>'ชื่อ-คะแนน'!DB16</f>
        <v>เด็กหญิง ภัทรธิดา  กาหลง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12075</v>
      </c>
      <c r="D19" s="1050" t="str">
        <f>'ชื่อ-คะแนน'!DB17</f>
        <v>เด็กหญิง อาภัสรา  เชื้อตาพระ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>
        <f>'ชื่อ-คะแนน'!A18</f>
        <v>13</v>
      </c>
      <c r="C20" s="1035" t="str">
        <f>'ชื่อ-คะแนน'!B18</f>
        <v>12777</v>
      </c>
      <c r="D20" s="1050" t="str">
        <f>'ชื่อ-คะแนน'!DB18</f>
        <v>เด็กชาย กุลธนาถ  ลักษิตานนท์</v>
      </c>
      <c r="E20" s="337" t="str">
        <f>'ชื่อ-คะแนน'!D18</f>
        <v>เรียน</v>
      </c>
      <c r="F20" s="791">
        <f>'ชื่อ-คะแนน'!AB18</f>
        <v>0</v>
      </c>
      <c r="G20" s="791">
        <f>'ชื่อ-คะแนน'!AW18</f>
        <v>0</v>
      </c>
      <c r="H20" s="792">
        <f>'ชื่อ-คะแนน'!AY18</f>
        <v>0</v>
      </c>
      <c r="I20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20" s="1133">
        <f>'ชื่อ-คะแนน'!DC18</f>
        <v>1</v>
      </c>
      <c r="K20" s="1133">
        <f>'ชื่อ-คะแนน'!DD18</f>
        <v>1</v>
      </c>
      <c r="L20" s="1133">
        <f>'ชื่อ-คะแนน'!DE18</f>
        <v>1</v>
      </c>
      <c r="M20" s="1133">
        <f>'ชื่อ-คะแนน'!DF18</f>
        <v>1</v>
      </c>
      <c r="N20" s="1133">
        <f>'ชื่อ-คะแนน'!DG18</f>
        <v>1</v>
      </c>
      <c r="O20" s="1262">
        <f>'ชื่อ-คะแนน'!DH18</f>
        <v>1</v>
      </c>
      <c r="P20" s="1130">
        <f>'ชื่อ-คะแนน'!DI18</f>
        <v>1</v>
      </c>
      <c r="Q20" s="1130">
        <f>'ชื่อ-คะแนน'!DJ18</f>
        <v>1</v>
      </c>
      <c r="R20" s="1130">
        <f>'ชื่อ-คะแนน'!DK18</f>
        <v>1</v>
      </c>
      <c r="S20" s="1130">
        <f>'ชื่อ-คะแนน'!DL18</f>
        <v>1</v>
      </c>
      <c r="T20" s="1130">
        <f>'ชื่อ-คะแนน'!DM18</f>
        <v>1</v>
      </c>
      <c r="U20" s="1130">
        <f>'ชื่อ-คะแนน'!DN18</f>
        <v>1</v>
      </c>
      <c r="V20" s="1130">
        <f>'ชื่อ-คะแนน'!DO18</f>
        <v>1</v>
      </c>
      <c r="W20" s="1130">
        <f>'ชื่อ-คะแนน'!DP18</f>
        <v>1</v>
      </c>
      <c r="X20" s="1283" t="str">
        <f>'ชื่อ-คะแนน'!DQ18</f>
        <v/>
      </c>
      <c r="Y20" s="1283" t="str">
        <f>'ชื่อ-คะแนน'!DR18</f>
        <v/>
      </c>
      <c r="Z20" s="1268">
        <f>'ชื่อ-คะแนน'!DS18</f>
        <v>1</v>
      </c>
      <c r="AA20" s="1113" t="str">
        <f>'ชื่อ-คะแนน'!CW18</f>
        <v>0</v>
      </c>
      <c r="AB20" s="1122">
        <f>'ชื่อ-คะแนน'!CY18</f>
        <v>1</v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 t="str">
        <f>'ชื่อ-คะแนน'!A19</f>
        <v/>
      </c>
      <c r="C21" s="1035">
        <f>'ชื่อ-คะแนน'!B19</f>
        <v>0</v>
      </c>
      <c r="D21" s="1050" t="str">
        <f>'ชื่อ-คะแนน'!DB19</f>
        <v/>
      </c>
      <c r="E21" s="337" t="str">
        <f>'ชื่อ-คะแนน'!D19</f>
        <v/>
      </c>
      <c r="F21" s="791" t="str">
        <f>'ชื่อ-คะแนน'!AB19</f>
        <v/>
      </c>
      <c r="G21" s="791" t="str">
        <f>'ชื่อ-คะแนน'!AW19</f>
        <v/>
      </c>
      <c r="H21" s="792" t="str">
        <f>'ชื่อ-คะแนน'!AY19</f>
        <v/>
      </c>
      <c r="I21" s="782" t="str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/>
      </c>
      <c r="J21" s="1133" t="str">
        <f>'ชื่อ-คะแนน'!DC19</f>
        <v/>
      </c>
      <c r="K21" s="1133" t="str">
        <f>'ชื่อ-คะแนน'!DD19</f>
        <v/>
      </c>
      <c r="L21" s="1133" t="str">
        <f>'ชื่อ-คะแนน'!DE19</f>
        <v/>
      </c>
      <c r="M21" s="1133" t="str">
        <f>'ชื่อ-คะแนน'!DF19</f>
        <v/>
      </c>
      <c r="N21" s="1133" t="str">
        <f>'ชื่อ-คะแนน'!DG19</f>
        <v/>
      </c>
      <c r="O21" s="1262" t="str">
        <f>'ชื่อ-คะแนน'!DH19</f>
        <v/>
      </c>
      <c r="P21" s="1130" t="str">
        <f>'ชื่อ-คะแนน'!DI19</f>
        <v/>
      </c>
      <c r="Q21" s="1130" t="str">
        <f>'ชื่อ-คะแนน'!DJ19</f>
        <v/>
      </c>
      <c r="R21" s="1130" t="str">
        <f>'ชื่อ-คะแนน'!DK19</f>
        <v/>
      </c>
      <c r="S21" s="1130" t="str">
        <f>'ชื่อ-คะแนน'!DL19</f>
        <v/>
      </c>
      <c r="T21" s="1130" t="str">
        <f>'ชื่อ-คะแนน'!DM19</f>
        <v/>
      </c>
      <c r="U21" s="1130" t="str">
        <f>'ชื่อ-คะแนน'!DN19</f>
        <v/>
      </c>
      <c r="V21" s="1130" t="str">
        <f>'ชื่อ-คะแนน'!DO19</f>
        <v/>
      </c>
      <c r="W21" s="1130" t="str">
        <f>'ชื่อ-คะแนน'!DP19</f>
        <v/>
      </c>
      <c r="X21" s="1283" t="str">
        <f>'ชื่อ-คะแนน'!DQ19</f>
        <v/>
      </c>
      <c r="Y21" s="1283" t="str">
        <f>'ชื่อ-คะแนน'!DR19</f>
        <v/>
      </c>
      <c r="Z21" s="1268" t="str">
        <f>'ชื่อ-คะแนน'!DS19</f>
        <v/>
      </c>
      <c r="AA21" s="1113" t="str">
        <f>'ชื่อ-คะแนน'!CW19</f>
        <v/>
      </c>
      <c r="AB21" s="1122" t="str">
        <f>'ชื่อ-คะแนน'!CY19</f>
        <v/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 t="str">
        <f>'ชื่อ-คะแนน'!A20</f>
        <v/>
      </c>
      <c r="C22" s="1035">
        <f>'ชื่อ-คะแนน'!B20</f>
        <v>0</v>
      </c>
      <c r="D22" s="1050" t="str">
        <f>'ชื่อ-คะแนน'!DB20</f>
        <v/>
      </c>
      <c r="E22" s="346" t="str">
        <f>'ชื่อ-คะแนน'!D20</f>
        <v/>
      </c>
      <c r="F22" s="793" t="str">
        <f>'ชื่อ-คะแนน'!AB20</f>
        <v/>
      </c>
      <c r="G22" s="793" t="str">
        <f>'ชื่อ-คะแนน'!AW20</f>
        <v/>
      </c>
      <c r="H22" s="794" t="str">
        <f>'ชื่อ-คะแนน'!AY20</f>
        <v/>
      </c>
      <c r="I22" s="787" t="str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/>
      </c>
      <c r="J22" s="1134" t="str">
        <f>'ชื่อ-คะแนน'!DC20</f>
        <v/>
      </c>
      <c r="K22" s="1134" t="str">
        <f>'ชื่อ-คะแนน'!DD20</f>
        <v/>
      </c>
      <c r="L22" s="1134" t="str">
        <f>'ชื่อ-คะแนน'!DE20</f>
        <v/>
      </c>
      <c r="M22" s="1134" t="str">
        <f>'ชื่อ-คะแนน'!DF20</f>
        <v/>
      </c>
      <c r="N22" s="1134" t="str">
        <f>'ชื่อ-คะแนน'!DG20</f>
        <v/>
      </c>
      <c r="O22" s="1263" t="str">
        <f>'ชื่อ-คะแนน'!DH20</f>
        <v/>
      </c>
      <c r="P22" s="1131" t="str">
        <f>'ชื่อ-คะแนน'!DI20</f>
        <v/>
      </c>
      <c r="Q22" s="1131" t="str">
        <f>'ชื่อ-คะแนน'!DJ20</f>
        <v/>
      </c>
      <c r="R22" s="1131" t="str">
        <f>'ชื่อ-คะแนน'!DK20</f>
        <v/>
      </c>
      <c r="S22" s="1131" t="str">
        <f>'ชื่อ-คะแนน'!DL20</f>
        <v/>
      </c>
      <c r="T22" s="1131" t="str">
        <f>'ชื่อ-คะแนน'!DM20</f>
        <v/>
      </c>
      <c r="U22" s="1131" t="str">
        <f>'ชื่อ-คะแนน'!DN20</f>
        <v/>
      </c>
      <c r="V22" s="1131" t="str">
        <f>'ชื่อ-คะแนน'!DO20</f>
        <v/>
      </c>
      <c r="W22" s="1131" t="str">
        <f>'ชื่อ-คะแนน'!DP20</f>
        <v/>
      </c>
      <c r="X22" s="1284" t="str">
        <f>'ชื่อ-คะแนน'!DQ20</f>
        <v/>
      </c>
      <c r="Y22" s="1284" t="str">
        <f>'ชื่อ-คะแนน'!DR20</f>
        <v/>
      </c>
      <c r="Z22" s="1269" t="str">
        <f>'ชื่อ-คะแนน'!DS20</f>
        <v/>
      </c>
      <c r="AA22" s="1119" t="str">
        <f>'ชื่อ-คะแนน'!CW20</f>
        <v/>
      </c>
      <c r="AB22" s="1123" t="str">
        <f>'ชื่อ-คะแนน'!CY20</f>
        <v/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 t="str">
        <f>'ชื่อ-คะแนน'!A21</f>
        <v/>
      </c>
      <c r="C23" s="1032">
        <f>'ชื่อ-คะแนน'!B21</f>
        <v>0</v>
      </c>
      <c r="D23" s="1065" t="str">
        <f>'ชื่อ-คะแนน'!DB21</f>
        <v/>
      </c>
      <c r="E23" s="326" t="str">
        <f>'ชื่อ-คะแนน'!D21</f>
        <v/>
      </c>
      <c r="F23" s="790" t="str">
        <f>'ชื่อ-คะแนน'!AB21</f>
        <v/>
      </c>
      <c r="G23" s="790" t="str">
        <f>'ชื่อ-คะแนน'!AW21</f>
        <v/>
      </c>
      <c r="H23" s="1033" t="str">
        <f>'ชื่อ-คะแนน'!AY21</f>
        <v/>
      </c>
      <c r="I23" s="777" t="str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/>
      </c>
      <c r="J23" s="1132" t="str">
        <f>'ชื่อ-คะแนน'!DC21</f>
        <v/>
      </c>
      <c r="K23" s="1132" t="str">
        <f>'ชื่อ-คะแนน'!DD21</f>
        <v/>
      </c>
      <c r="L23" s="1132" t="str">
        <f>'ชื่อ-คะแนน'!DE21</f>
        <v/>
      </c>
      <c r="M23" s="1132" t="str">
        <f>'ชื่อ-คะแนน'!DF21</f>
        <v/>
      </c>
      <c r="N23" s="1132" t="str">
        <f>'ชื่อ-คะแนน'!DG21</f>
        <v/>
      </c>
      <c r="O23" s="1261" t="str">
        <f>'ชื่อ-คะแนน'!DH21</f>
        <v/>
      </c>
      <c r="P23" s="1129" t="str">
        <f>'ชื่อ-คะแนน'!DI21</f>
        <v/>
      </c>
      <c r="Q23" s="1129" t="str">
        <f>'ชื่อ-คะแนน'!DJ21</f>
        <v/>
      </c>
      <c r="R23" s="1129" t="str">
        <f>'ชื่อ-คะแนน'!DK21</f>
        <v/>
      </c>
      <c r="S23" s="1129" t="str">
        <f>'ชื่อ-คะแนน'!DL21</f>
        <v/>
      </c>
      <c r="T23" s="1129" t="str">
        <f>'ชื่อ-คะแนน'!DM21</f>
        <v/>
      </c>
      <c r="U23" s="1129" t="str">
        <f>'ชื่อ-คะแนน'!DN21</f>
        <v/>
      </c>
      <c r="V23" s="1129" t="str">
        <f>'ชื่อ-คะแนน'!DO21</f>
        <v/>
      </c>
      <c r="W23" s="1129" t="str">
        <f>'ชื่อ-คะแนน'!DP21</f>
        <v/>
      </c>
      <c r="X23" s="1129" t="str">
        <f>'ชื่อ-คะแนน'!DQ21</f>
        <v/>
      </c>
      <c r="Y23" s="1129" t="str">
        <f>'ชื่อ-คะแนน'!DR21</f>
        <v/>
      </c>
      <c r="Z23" s="1267" t="str">
        <f>'ชื่อ-คะแนน'!DS21</f>
        <v/>
      </c>
      <c r="AA23" s="1107" t="str">
        <f>'ชื่อ-คะแนน'!CW21</f>
        <v/>
      </c>
      <c r="AB23" s="1121" t="str">
        <f>'ชื่อ-คะแนน'!CY21</f>
        <v/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 t="str">
        <f>'ชื่อ-คะแนน'!A22</f>
        <v/>
      </c>
      <c r="C24" s="1035">
        <f>'ชื่อ-คะแนน'!B22</f>
        <v>0</v>
      </c>
      <c r="D24" s="1050" t="str">
        <f>'ชื่อ-คะแนน'!DB22</f>
        <v/>
      </c>
      <c r="E24" s="337" t="str">
        <f>'ชื่อ-คะแนน'!D22</f>
        <v/>
      </c>
      <c r="F24" s="791" t="str">
        <f>'ชื่อ-คะแนน'!AB22</f>
        <v/>
      </c>
      <c r="G24" s="791" t="str">
        <f>'ชื่อ-คะแนน'!AW22</f>
        <v/>
      </c>
      <c r="H24" s="792" t="str">
        <f>'ชื่อ-คะแนน'!AY22</f>
        <v/>
      </c>
      <c r="I24" s="782" t="str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/>
      </c>
      <c r="J24" s="1133" t="str">
        <f>'ชื่อ-คะแนน'!DC22</f>
        <v/>
      </c>
      <c r="K24" s="1133" t="str">
        <f>'ชื่อ-คะแนน'!DD22</f>
        <v/>
      </c>
      <c r="L24" s="1133" t="str">
        <f>'ชื่อ-คะแนน'!DE22</f>
        <v/>
      </c>
      <c r="M24" s="1133" t="str">
        <f>'ชื่อ-คะแนน'!DF22</f>
        <v/>
      </c>
      <c r="N24" s="1133" t="str">
        <f>'ชื่อ-คะแนน'!DG22</f>
        <v/>
      </c>
      <c r="O24" s="1262" t="str">
        <f>'ชื่อ-คะแนน'!DH22</f>
        <v/>
      </c>
      <c r="P24" s="1130" t="str">
        <f>'ชื่อ-คะแนน'!DI22</f>
        <v/>
      </c>
      <c r="Q24" s="1130" t="str">
        <f>'ชื่อ-คะแนน'!DJ22</f>
        <v/>
      </c>
      <c r="R24" s="1130" t="str">
        <f>'ชื่อ-คะแนน'!DK22</f>
        <v/>
      </c>
      <c r="S24" s="1130" t="str">
        <f>'ชื่อ-คะแนน'!DL22</f>
        <v/>
      </c>
      <c r="T24" s="1130" t="str">
        <f>'ชื่อ-คะแนน'!DM22</f>
        <v/>
      </c>
      <c r="U24" s="1130" t="str">
        <f>'ชื่อ-คะแนน'!DN22</f>
        <v/>
      </c>
      <c r="V24" s="1130" t="str">
        <f>'ชื่อ-คะแนน'!DO22</f>
        <v/>
      </c>
      <c r="W24" s="1130" t="str">
        <f>'ชื่อ-คะแนน'!DP22</f>
        <v/>
      </c>
      <c r="X24" s="1283" t="str">
        <f>'ชื่อ-คะแนน'!DQ22</f>
        <v/>
      </c>
      <c r="Y24" s="1283" t="str">
        <f>'ชื่อ-คะแนน'!DR22</f>
        <v/>
      </c>
      <c r="Z24" s="1268" t="str">
        <f>'ชื่อ-คะแนน'!DS22</f>
        <v/>
      </c>
      <c r="AA24" s="1113" t="str">
        <f>'ชื่อ-คะแนน'!CW22</f>
        <v/>
      </c>
      <c r="AB24" s="1122" t="str">
        <f>'ชื่อ-คะแนน'!CY22</f>
        <v/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5/1</v>
      </c>
      <c r="B6" s="809">
        <f>IF('ชื่อ-คะแนน'!C6="","",SUM(F6:O6))</f>
        <v>13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13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13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5/1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13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13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13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13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13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(นาย............................... วว)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(พระมหาวัชรปัฐน์ กาวิลหทัยสกุล)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5/1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12052</v>
      </c>
      <c r="D8" s="421" t="str">
        <f>'ชื่อ-คะแนน'!DB6</f>
        <v>เด็กชาย ขัตติยะ  สุภาจันทร์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12054</v>
      </c>
      <c r="D9" s="336" t="str">
        <f>'ชื่อ-คะแนน'!DB7</f>
        <v>เด็กหญิง ณิชาพร  พรหมมี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0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12056</v>
      </c>
      <c r="D10" s="336" t="str">
        <f>'ชื่อ-คะแนน'!DB8</f>
        <v>เด็กหญิง ณัฏฐธิดา  สระปัญญา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12057</v>
      </c>
      <c r="D11" s="336" t="str">
        <f>'ชื่อ-คะแนน'!DB9</f>
        <v>เด็กชาย ธนากร  วุ่นอภัย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12058</v>
      </c>
      <c r="D12" s="336" t="str">
        <f>'ชื่อ-คะแนน'!DB10</f>
        <v>เด็กชาย ธนวรรธน์  สุทธิโก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12059</v>
      </c>
      <c r="D13" s="325" t="str">
        <f>'ชื่อ-คะแนน'!DB11</f>
        <v>เด็กชาย ธนาวันต์  วุ่นอภัย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12060</v>
      </c>
      <c r="D14" s="336" t="str">
        <f>'ชื่อ-คะแนน'!DB12</f>
        <v>เด็กชาย ธีรภัทร  ทับขัม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0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12061</v>
      </c>
      <c r="D15" s="336" t="str">
        <f>'ชื่อ-คะแนน'!DB13</f>
        <v>เด็กหญิง เบญญาภา  นาคะเกตุ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12064</v>
      </c>
      <c r="D16" s="336" t="str">
        <f>'ชื่อ-คะแนน'!DB14</f>
        <v>เด็กชาย พงศกร  วงศ์คำ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12065</v>
      </c>
      <c r="D17" s="336" t="str">
        <f>'ชื่อ-คะแนน'!DB15</f>
        <v>เด็กชาย ภูวดล  พานสายตา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12066</v>
      </c>
      <c r="D18" s="325" t="str">
        <f>'ชื่อ-คะแนน'!DB16</f>
        <v>เด็กหญิง ภัทรธิดา  กาหลง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12075</v>
      </c>
      <c r="D19" s="336" t="str">
        <f>'ชื่อ-คะแนน'!DB17</f>
        <v>เด็กหญิง อาภัสรา  เชื้อตาพระ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>
        <f>'ชื่อ-คะแนน'!A18</f>
        <v>13</v>
      </c>
      <c r="C20" s="429" t="str">
        <f>'ชื่อ-คะแนน'!B18</f>
        <v>12777</v>
      </c>
      <c r="D20" s="336" t="str">
        <f>'ชื่อ-คะแนน'!DB18</f>
        <v>เด็กชาย กุลธนาถ  ลักษิตานนท์</v>
      </c>
      <c r="E20" s="430" t="str">
        <f>'ชื่อ-คะแนน'!D18</f>
        <v>เรียน</v>
      </c>
      <c r="F20" s="431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>0</v>
      </c>
      <c r="G20" s="432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>0</v>
      </c>
      <c r="H20" s="433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>0</v>
      </c>
      <c r="I20" s="434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>0</v>
      </c>
      <c r="J20" s="435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>0</v>
      </c>
      <c r="K20" s="436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>0</v>
      </c>
      <c r="L20" s="431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>0</v>
      </c>
      <c r="M20" s="432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>0</v>
      </c>
      <c r="N20" s="433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>0</v>
      </c>
      <c r="O20" s="434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>0</v>
      </c>
      <c r="P20" s="435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>0</v>
      </c>
      <c r="Q20" s="436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>0</v>
      </c>
      <c r="R20" s="1051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>0</v>
      </c>
      <c r="S20" s="1052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>0</v>
      </c>
      <c r="T20" s="1070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>0</v>
      </c>
      <c r="U20" s="1053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>0</v>
      </c>
      <c r="V20" s="1054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>0</v>
      </c>
      <c r="W20" s="1055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>0</v>
      </c>
      <c r="X20" s="1051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>0</v>
      </c>
      <c r="Y20" s="1052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>0</v>
      </c>
      <c r="Z20" s="1070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>0</v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>
        <f>IF('ชื่อ-คะแนน'!C18="","",IF(E20="พัก","--",IF(E20="ออก","--",IF(E20="ย้าย","--",(F20+I20+L20+O20+R20+U20+X20+AA20)/2))))</f>
        <v>0</v>
      </c>
      <c r="AE20" s="1056">
        <f>IF('ชื่อ-คะแนน'!C18="","",IF(E20="พัก","--",IF(E20="ออก","--",IF(E20="ย้าย","--",(G20+J20+M20+P20+S20+V20+Y20+AB20)/2))))</f>
        <v>0</v>
      </c>
      <c r="AF20" s="1057">
        <f>IF('ชื่อ-คะแนน'!C18="","",IF(E20="พัก","--",IF(E20="ออก","--",IF(E20="ย้าย","--",(H20+K20+N20+Q20+T20+W20+Z20+AC20)/2))))</f>
        <v>0</v>
      </c>
      <c r="AG20" s="305"/>
    </row>
    <row r="21" spans="1:33" s="5" customFormat="1" ht="18" customHeight="1" x14ac:dyDescent="0.5">
      <c r="A21" s="281"/>
      <c r="B21" s="246" t="str">
        <f>'ชื่อ-คะแนน'!A19</f>
        <v/>
      </c>
      <c r="C21" s="429">
        <f>'ชื่อ-คะแนน'!B19</f>
        <v>0</v>
      </c>
      <c r="D21" s="336" t="str">
        <f>'ชื่อ-คะแนน'!DB19</f>
        <v/>
      </c>
      <c r="E21" s="430" t="str">
        <f>'ชื่อ-คะแนน'!D19</f>
        <v/>
      </c>
      <c r="F21" s="431" t="str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/>
      </c>
      <c r="G21" s="432" t="str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/>
      </c>
      <c r="H21" s="433" t="str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/>
      </c>
      <c r="I21" s="434" t="str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/>
      </c>
      <c r="J21" s="435" t="str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/>
      </c>
      <c r="K21" s="436" t="str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/>
      </c>
      <c r="L21" s="431" t="str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/>
      </c>
      <c r="M21" s="432" t="str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/>
      </c>
      <c r="N21" s="433" t="str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/>
      </c>
      <c r="O21" s="434" t="str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/>
      </c>
      <c r="P21" s="435" t="str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/>
      </c>
      <c r="Q21" s="436" t="str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/>
      </c>
      <c r="R21" s="1051" t="str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/>
      </c>
      <c r="S21" s="1052" t="str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/>
      </c>
      <c r="T21" s="1070" t="str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/>
      </c>
      <c r="U21" s="1053" t="str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/>
      </c>
      <c r="V21" s="1054" t="str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/>
      </c>
      <c r="W21" s="1055" t="str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/>
      </c>
      <c r="X21" s="1051" t="str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/>
      </c>
      <c r="Y21" s="1052" t="str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/>
      </c>
      <c r="Z21" s="1070" t="str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/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 t="str">
        <f>IF('ชื่อ-คะแนน'!C19="","",IF(E21="พัก","--",IF(E21="ออก","--",IF(E21="ย้าย","--",(F21+I21+L21+O21+R21+U21+X21+AA21)/2))))</f>
        <v/>
      </c>
      <c r="AE21" s="1056" t="str">
        <f>IF('ชื่อ-คะแนน'!C19="","",IF(E21="พัก","--",IF(E21="ออก","--",IF(E21="ย้าย","--",(G21+J21+M21+P21+S21+V21+Y21+AB21)/2))))</f>
        <v/>
      </c>
      <c r="AF21" s="1057" t="str">
        <f>IF('ชื่อ-คะแนน'!C19="","",IF(E21="พัก","--",IF(E21="ออก","--",IF(E21="ย้าย","--",(H21+K21+N21+Q21+T21+W21+Z21+AC21)/2))))</f>
        <v/>
      </c>
      <c r="AG21" s="305"/>
    </row>
    <row r="22" spans="1:33" s="5" customFormat="1" ht="18" customHeight="1" thickBot="1" x14ac:dyDescent="0.55000000000000004">
      <c r="A22" s="281"/>
      <c r="B22" s="246" t="str">
        <f>'ชื่อ-คะแนน'!A20</f>
        <v/>
      </c>
      <c r="C22" s="429">
        <f>'ชื่อ-คะแนน'!B20</f>
        <v>0</v>
      </c>
      <c r="D22" s="336" t="str">
        <f>'ชื่อ-คะแนน'!DB20</f>
        <v/>
      </c>
      <c r="E22" s="437" t="str">
        <f>'ชื่อ-คะแนน'!D20</f>
        <v/>
      </c>
      <c r="F22" s="438" t="str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/>
      </c>
      <c r="G22" s="439" t="str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/>
      </c>
      <c r="H22" s="440" t="str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/>
      </c>
      <c r="I22" s="441" t="str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/>
      </c>
      <c r="J22" s="442" t="str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/>
      </c>
      <c r="K22" s="443" t="str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/>
      </c>
      <c r="L22" s="438" t="str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/>
      </c>
      <c r="M22" s="439" t="str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/>
      </c>
      <c r="N22" s="440" t="str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/>
      </c>
      <c r="O22" s="441" t="str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/>
      </c>
      <c r="P22" s="442" t="str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/>
      </c>
      <c r="Q22" s="443" t="str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/>
      </c>
      <c r="R22" s="1058" t="str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/>
      </c>
      <c r="S22" s="1059" t="str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/>
      </c>
      <c r="T22" s="1072" t="str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/>
      </c>
      <c r="U22" s="1060" t="str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/>
      </c>
      <c r="V22" s="1061" t="str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/>
      </c>
      <c r="W22" s="1062" t="str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/>
      </c>
      <c r="X22" s="1058" t="str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/>
      </c>
      <c r="Y22" s="1059" t="str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/>
      </c>
      <c r="Z22" s="1072" t="str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/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 t="str">
        <f>IF('ชื่อ-คะแนน'!C20="","",IF(E22="พัก","--",IF(E22="ออก","--",IF(E22="ย้าย","--",(F22+I22+L22+O22+R22+U22+X22+AA22)/2))))</f>
        <v/>
      </c>
      <c r="AE22" s="1063" t="str">
        <f>IF('ชื่อ-คะแนน'!C20="","",IF(E22="พัก","--",IF(E22="ออก","--",IF(E22="ย้าย","--",(G22+J22+M22+P22+S22+V22+Y22+AB22)/2))))</f>
        <v/>
      </c>
      <c r="AF22" s="1064" t="str">
        <f>IF('ชื่อ-คะแนน'!C20="","",IF(E22="พัก","--",IF(E22="ออก","--",IF(E22="ย้าย","--",(H22+K22+N22+Q22+T22+W22+Z22+AC22)/2))))</f>
        <v/>
      </c>
      <c r="AG22" s="305"/>
    </row>
    <row r="23" spans="1:33" s="5" customFormat="1" ht="18" customHeight="1" x14ac:dyDescent="0.5">
      <c r="A23" s="281"/>
      <c r="B23" s="239" t="str">
        <f>'ชื่อ-คะแนน'!A21</f>
        <v/>
      </c>
      <c r="C23" s="420">
        <f>'ชื่อ-คะแนน'!B21</f>
        <v>0</v>
      </c>
      <c r="D23" s="325" t="str">
        <f>'ชื่อ-คะแนน'!DB21</f>
        <v/>
      </c>
      <c r="E23" s="422" t="str">
        <f>'ชื่อ-คะแนน'!D21</f>
        <v/>
      </c>
      <c r="F23" s="423" t="str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/>
      </c>
      <c r="G23" s="424" t="str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/>
      </c>
      <c r="H23" s="425" t="str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/>
      </c>
      <c r="I23" s="426" t="str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/>
      </c>
      <c r="J23" s="427" t="str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/>
      </c>
      <c r="K23" s="428" t="str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/>
      </c>
      <c r="L23" s="423" t="str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/>
      </c>
      <c r="M23" s="424" t="str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/>
      </c>
      <c r="N23" s="425" t="str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/>
      </c>
      <c r="O23" s="426" t="str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/>
      </c>
      <c r="P23" s="427" t="str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/>
      </c>
      <c r="Q23" s="428" t="str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/>
      </c>
      <c r="R23" s="1045" t="str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/>
      </c>
      <c r="S23" s="1046" t="str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/>
      </c>
      <c r="T23" s="1066" t="str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/>
      </c>
      <c r="U23" s="1047" t="str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/>
      </c>
      <c r="V23" s="1048" t="str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/>
      </c>
      <c r="W23" s="1049" t="str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/>
      </c>
      <c r="X23" s="1045" t="str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/>
      </c>
      <c r="Y23" s="1046" t="str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/>
      </c>
      <c r="Z23" s="1066" t="str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/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 t="str">
        <f>IF('ชื่อ-คะแนน'!C21="","",IF(E23="พัก","--",IF(E23="ออก","--",IF(E23="ย้าย","--",(F23+I23+L23+O23+R23+U23+X23+AA23)/2))))</f>
        <v/>
      </c>
      <c r="AE23" s="1068" t="str">
        <f>IF('ชื่อ-คะแนน'!C21="","",IF(E23="พัก","--",IF(E23="ออก","--",IF(E23="ย้าย","--",(G23+J23+M23+P23+S23+V23+Y23+AB23)/2))))</f>
        <v/>
      </c>
      <c r="AF23" s="1069" t="str">
        <f>IF('ชื่อ-คะแนน'!C21="","",IF(E23="พัก","--",IF(E23="ออก","--",IF(E23="ย้าย","--",(H23+K23+N23+Q23+T23+W23+Z23+AC23)/2))))</f>
        <v/>
      </c>
      <c r="AG23" s="304"/>
    </row>
    <row r="24" spans="1:33" s="5" customFormat="1" ht="18" customHeight="1" x14ac:dyDescent="0.5">
      <c r="A24" s="281"/>
      <c r="B24" s="246" t="str">
        <f>'ชื่อ-คะแนน'!A22</f>
        <v/>
      </c>
      <c r="C24" s="429">
        <f>'ชื่อ-คะแนน'!B22</f>
        <v>0</v>
      </c>
      <c r="D24" s="336" t="str">
        <f>'ชื่อ-คะแนน'!DB22</f>
        <v/>
      </c>
      <c r="E24" s="430" t="str">
        <f>'ชื่อ-คะแนน'!D22</f>
        <v/>
      </c>
      <c r="F24" s="431" t="str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/>
      </c>
      <c r="G24" s="432" t="str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/>
      </c>
      <c r="H24" s="433" t="str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/>
      </c>
      <c r="I24" s="434" t="str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/>
      </c>
      <c r="J24" s="435" t="str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/>
      </c>
      <c r="K24" s="436" t="str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/>
      </c>
      <c r="L24" s="431" t="str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/>
      </c>
      <c r="M24" s="432" t="str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/>
      </c>
      <c r="N24" s="433" t="str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/>
      </c>
      <c r="O24" s="434" t="str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/>
      </c>
      <c r="P24" s="435" t="str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/>
      </c>
      <c r="Q24" s="436" t="str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/>
      </c>
      <c r="R24" s="1051" t="str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/>
      </c>
      <c r="S24" s="1052" t="str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/>
      </c>
      <c r="T24" s="1070" t="str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/>
      </c>
      <c r="U24" s="1053" t="str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/>
      </c>
      <c r="V24" s="1054" t="str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/>
      </c>
      <c r="W24" s="1055" t="str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/>
      </c>
      <c r="X24" s="1051" t="str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/>
      </c>
      <c r="Y24" s="1052" t="str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/>
      </c>
      <c r="Z24" s="1070" t="str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/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 t="str">
        <f>IF('ชื่อ-คะแนน'!C22="","",IF(E24="พัก","--",IF(E24="ออก","--",IF(E24="ย้าย","--",(F24+I24+L24+O24+R24+U24+X24+AA24)/2))))</f>
        <v/>
      </c>
      <c r="AE24" s="1056" t="str">
        <f>IF('ชื่อ-คะแนน'!C22="","",IF(E24="พัก","--",IF(E24="ออก","--",IF(E24="ย้าย","--",(G24+J24+M24+P24+S24+V24+Y24+AB24)/2))))</f>
        <v/>
      </c>
      <c r="AF24" s="1057" t="str">
        <f>IF('ชื่อ-คะแนน'!C22="","",IF(E24="พัก","--",IF(E24="ออก","--",IF(E24="ย้าย","--",(H24+K24+N24+Q24+T24+W24+Z24+AC24)/2))))</f>
        <v/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5/1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12052</v>
      </c>
      <c r="D5" s="241" t="str">
        <f>'ชื่อ-คะแนน'!DB6</f>
        <v>เด็กชาย ขัตติยะ  สุภาจันทร์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12054</v>
      </c>
      <c r="D6" s="248" t="str">
        <f>'ชื่อ-คะแนน'!DB7</f>
        <v>เด็กหญิง ณิชาพร  พรหมมี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12056</v>
      </c>
      <c r="D7" s="248" t="str">
        <f>'ชื่อ-คะแนน'!DB8</f>
        <v>เด็กหญิง ณัฏฐธิดา  สระปัญญา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12057</v>
      </c>
      <c r="D8" s="248" t="str">
        <f>'ชื่อ-คะแนน'!DB9</f>
        <v>เด็กชาย ธนากร  วุ่นอภัย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12058</v>
      </c>
      <c r="D9" s="248" t="str">
        <f>'ชื่อ-คะแนน'!DB10</f>
        <v>เด็กชาย ธนวรรธน์  สุทธิโก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12059</v>
      </c>
      <c r="D10" s="241" t="str">
        <f>'ชื่อ-คะแนน'!DB11</f>
        <v>เด็กชาย ธนาวันต์  วุ่นอภัย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12060</v>
      </c>
      <c r="D11" s="248" t="str">
        <f>'ชื่อ-คะแนน'!DB12</f>
        <v>เด็กชาย ธีรภัทร  ทับขัม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12061</v>
      </c>
      <c r="D12" s="248" t="str">
        <f>'ชื่อ-คะแนน'!DB13</f>
        <v>เด็กหญิง เบญญาภา  นาคะเกตุ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12064</v>
      </c>
      <c r="D13" s="248" t="str">
        <f>'ชื่อ-คะแนน'!DB14</f>
        <v>เด็กชาย พงศกร  วงศ์คำ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12065</v>
      </c>
      <c r="D14" s="248" t="str">
        <f>'ชื่อ-คะแนน'!DB15</f>
        <v>เด็กชาย ภูวดล  พานสายตา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12066</v>
      </c>
      <c r="D15" s="241" t="str">
        <f>'ชื่อ-คะแนน'!DB16</f>
        <v>เด็กหญิง ภัทรธิดา  กาหลง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12075</v>
      </c>
      <c r="D16" s="248" t="str">
        <f>'ชื่อ-คะแนน'!DB17</f>
        <v>เด็กหญิง อาภัสรา  เชื้อตาพระ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>
        <f>'ชื่อ-คะแนน'!A18</f>
        <v>13</v>
      </c>
      <c r="C17" s="247" t="str">
        <f>'ชื่อ-คะแนน'!B18</f>
        <v>12777</v>
      </c>
      <c r="D17" s="248" t="str">
        <f>'ชื่อ-คะแนน'!DB18</f>
        <v>เด็กชาย กุลธนาถ  ลักษิตานนท์</v>
      </c>
      <c r="E17" s="262">
        <f>'ชื่อ-คะแนน'!CT18</f>
        <v>0</v>
      </c>
      <c r="F17" s="263">
        <f>แจ้งผล_1!P19</f>
        <v>0</v>
      </c>
      <c r="G17" s="249">
        <f>แจ้งผล_1!W19</f>
        <v>1</v>
      </c>
      <c r="H17" s="250">
        <f>เวลา2!EJ19</f>
        <v>68</v>
      </c>
      <c r="I17" s="251" t="str">
        <f>IF('ชื่อ-คะแนน'!C18="","",IF(ปก!$D$10="กิจกรรมพัฒนาผู้เรียน","",แจ้งผล_1!AA19))</f>
        <v>-</v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62" t="str">
        <f>'ชื่อ-คะแนน'!CT19</f>
        <v/>
      </c>
      <c r="F18" s="263" t="str">
        <f>แจ้งผล_1!P20</f>
        <v/>
      </c>
      <c r="G18" s="249" t="str">
        <f>แจ้งผล_1!W20</f>
        <v/>
      </c>
      <c r="H18" s="250" t="str">
        <f>เวลา2!EJ20</f>
        <v/>
      </c>
      <c r="I18" s="251" t="str">
        <f>IF('ชื่อ-คะแนน'!C19="","",IF(ปก!$D$10="กิจกรรมพัฒนาผู้เรียน","",แจ้งผล_1!AA20))</f>
        <v/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64" t="str">
        <f>'ชื่อ-คะแนน'!CT20</f>
        <v/>
      </c>
      <c r="F19" s="265" t="str">
        <f>แจ้งผล_1!P21</f>
        <v/>
      </c>
      <c r="G19" s="249" t="str">
        <f>แจ้งผล_1!W21</f>
        <v/>
      </c>
      <c r="H19" s="250" t="str">
        <f>เวลา2!EJ21</f>
        <v/>
      </c>
      <c r="I19" s="253" t="str">
        <f>IF('ชื่อ-คะแนน'!C20="","",IF(ปก!$D$10="กิจกรรมพัฒนาผู้เรียน","",แจ้งผล_1!AA21))</f>
        <v/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60" t="str">
        <f>'ชื่อ-คะแนน'!CT21</f>
        <v/>
      </c>
      <c r="F20" s="261" t="str">
        <f>แจ้งผล_1!P22</f>
        <v/>
      </c>
      <c r="G20" s="242" t="str">
        <f>แจ้งผล_1!W22</f>
        <v/>
      </c>
      <c r="H20" s="243" t="str">
        <f>เวลา2!EJ22</f>
        <v/>
      </c>
      <c r="I20" s="244" t="str">
        <f>IF('ชื่อ-คะแนน'!C21="","",IF(ปก!$D$10="กิจกรรมพัฒนาผู้เรียน","",แจ้งผล_1!AA22))</f>
        <v/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62" t="str">
        <f>'ชื่อ-คะแนน'!CT22</f>
        <v/>
      </c>
      <c r="F21" s="263" t="str">
        <f>แจ้งผล_1!P23</f>
        <v/>
      </c>
      <c r="G21" s="249" t="str">
        <f>แจ้งผล_1!W23</f>
        <v/>
      </c>
      <c r="H21" s="250" t="str">
        <f>เวลา2!EJ23</f>
        <v/>
      </c>
      <c r="I21" s="251" t="str">
        <f>IF('ชื่อ-คะแนน'!C22="","",IF(ปก!$D$10="กิจกรรมพัฒนาผู้เรียน","",แจ้งผล_1!AA23))</f>
        <v/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5/1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12052</v>
      </c>
      <c r="D5" s="241" t="str">
        <f>'ชื่อ-คะแนน'!DB6</f>
        <v>เด็กชาย ขัตติยะ  สุภาจันทร์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12054</v>
      </c>
      <c r="D6" s="248" t="str">
        <f>'ชื่อ-คะแนน'!DB7</f>
        <v>เด็กหญิง ณิชาพร  พรหมมี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12056</v>
      </c>
      <c r="D7" s="248" t="str">
        <f>'ชื่อ-คะแนน'!DB8</f>
        <v>เด็กหญิง ณัฏฐธิดา  สระปัญญา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12057</v>
      </c>
      <c r="D8" s="248" t="str">
        <f>'ชื่อ-คะแนน'!DB9</f>
        <v>เด็กชาย ธนากร  วุ่นอภัย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12058</v>
      </c>
      <c r="D9" s="248" t="str">
        <f>'ชื่อ-คะแนน'!DB10</f>
        <v>เด็กชาย ธนวรรธน์  สุทธิโก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12059</v>
      </c>
      <c r="D10" s="241" t="str">
        <f>'ชื่อ-คะแนน'!DB11</f>
        <v>เด็กชาย ธนาวันต์  วุ่นอภัย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12060</v>
      </c>
      <c r="D11" s="248" t="str">
        <f>'ชื่อ-คะแนน'!DB12</f>
        <v>เด็กชาย ธีรภัทร  ทับขัม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12061</v>
      </c>
      <c r="D12" s="248" t="str">
        <f>'ชื่อ-คะแนน'!DB13</f>
        <v>เด็กหญิง เบญญาภา  นาคะเกตุ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12064</v>
      </c>
      <c r="D13" s="248" t="str">
        <f>'ชื่อ-คะแนน'!DB14</f>
        <v>เด็กชาย พงศกร  วงศ์คำ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12065</v>
      </c>
      <c r="D14" s="248" t="str">
        <f>'ชื่อ-คะแนน'!DB15</f>
        <v>เด็กชาย ภูวดล  พานสายตา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12066</v>
      </c>
      <c r="D15" s="241" t="str">
        <f>'ชื่อ-คะแนน'!DB16</f>
        <v>เด็กหญิง ภัทรธิดา  กาหลง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12075</v>
      </c>
      <c r="D16" s="248" t="str">
        <f>'ชื่อ-คะแนน'!DB17</f>
        <v>เด็กหญิง อาภัสรา  เชื้อตาพระ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>
        <f>'ชื่อ-คะแนน'!A18</f>
        <v>13</v>
      </c>
      <c r="C17" s="247" t="str">
        <f>'ชื่อ-คะแนน'!B18</f>
        <v>12777</v>
      </c>
      <c r="D17" s="248" t="str">
        <f>'ชื่อ-คะแนน'!DB18</f>
        <v>เด็กชาย กุลธนาถ  ลักษิตานนท์</v>
      </c>
      <c r="E17" s="287">
        <f>เวลา2!EJ19</f>
        <v>68</v>
      </c>
      <c r="F17" s="288" t="str">
        <f>แจ้งผล_1!AA19</f>
        <v>-</v>
      </c>
      <c r="G17" s="284">
        <f>เวลา2!EM19</f>
        <v>94.444444444444443</v>
      </c>
      <c r="H17" s="289" t="str">
        <f>เวลา2!EN19</f>
        <v>-</v>
      </c>
      <c r="I17" s="290" t="str">
        <f>เวลา2!EO19</f>
        <v>-</v>
      </c>
      <c r="J17" s="305"/>
    </row>
    <row r="18" spans="1:10" s="5" customFormat="1" ht="18" customHeight="1" x14ac:dyDescent="0.5">
      <c r="A18" s="281"/>
      <c r="B18" s="246" t="str">
        <f>'ชื่อ-คะแนน'!A19</f>
        <v/>
      </c>
      <c r="C18" s="247">
        <f>'ชื่อ-คะแนน'!B19</f>
        <v>0</v>
      </c>
      <c r="D18" s="248" t="str">
        <f>'ชื่อ-คะแนน'!DB19</f>
        <v/>
      </c>
      <c r="E18" s="287" t="str">
        <f>เวลา2!EJ20</f>
        <v/>
      </c>
      <c r="F18" s="288" t="str">
        <f>แจ้งผล_1!AA20</f>
        <v/>
      </c>
      <c r="G18" s="284" t="str">
        <f>เวลา2!EM20</f>
        <v/>
      </c>
      <c r="H18" s="289" t="str">
        <f>เวลา2!EN20</f>
        <v/>
      </c>
      <c r="I18" s="290" t="str">
        <f>เวลา2!EO20</f>
        <v/>
      </c>
      <c r="J18" s="305"/>
    </row>
    <row r="19" spans="1:10" s="5" customFormat="1" ht="18" customHeight="1" thickBot="1" x14ac:dyDescent="0.55000000000000004">
      <c r="A19" s="281"/>
      <c r="B19" s="246" t="str">
        <f>'ชื่อ-คะแนน'!A20</f>
        <v/>
      </c>
      <c r="C19" s="247">
        <f>'ชื่อ-คะแนน'!B20</f>
        <v>0</v>
      </c>
      <c r="D19" s="248" t="str">
        <f>'ชื่อ-คะแนน'!DB20</f>
        <v/>
      </c>
      <c r="E19" s="287" t="str">
        <f>เวลา2!EJ21</f>
        <v/>
      </c>
      <c r="F19" s="291" t="str">
        <f>แจ้งผล_1!AA21</f>
        <v/>
      </c>
      <c r="G19" s="292" t="str">
        <f>เวลา2!EM21</f>
        <v/>
      </c>
      <c r="H19" s="293" t="str">
        <f>เวลา2!EN21</f>
        <v/>
      </c>
      <c r="I19" s="290" t="str">
        <f>เวลา2!EO21</f>
        <v/>
      </c>
      <c r="J19" s="305"/>
    </row>
    <row r="20" spans="1:10" s="5" customFormat="1" ht="18" customHeight="1" x14ac:dyDescent="0.5">
      <c r="A20" s="281"/>
      <c r="B20" s="239" t="str">
        <f>'ชื่อ-คะแนน'!A21</f>
        <v/>
      </c>
      <c r="C20" s="240">
        <f>'ชื่อ-คะแนน'!B21</f>
        <v>0</v>
      </c>
      <c r="D20" s="241" t="str">
        <f>'ชื่อ-คะแนน'!DB21</f>
        <v/>
      </c>
      <c r="E20" s="282" t="str">
        <f>เวลา2!EJ22</f>
        <v/>
      </c>
      <c r="F20" s="283" t="str">
        <f>แจ้งผล_1!AA22</f>
        <v/>
      </c>
      <c r="G20" s="294" t="str">
        <f>เวลา2!EM22</f>
        <v/>
      </c>
      <c r="H20" s="285" t="str">
        <f>เวลา2!EN22</f>
        <v/>
      </c>
      <c r="I20" s="286" t="str">
        <f>เวลา2!EO22</f>
        <v/>
      </c>
      <c r="J20" s="304"/>
    </row>
    <row r="21" spans="1:10" s="5" customFormat="1" ht="18" customHeight="1" x14ac:dyDescent="0.5">
      <c r="A21" s="281"/>
      <c r="B21" s="246" t="str">
        <f>'ชื่อ-คะแนน'!A22</f>
        <v/>
      </c>
      <c r="C21" s="247">
        <f>'ชื่อ-คะแนน'!B22</f>
        <v>0</v>
      </c>
      <c r="D21" s="248" t="str">
        <f>'ชื่อ-คะแนน'!DB22</f>
        <v/>
      </c>
      <c r="E21" s="287" t="str">
        <f>เวลา2!EJ23</f>
        <v/>
      </c>
      <c r="F21" s="288" t="str">
        <f>แจ้งผล_1!AA23</f>
        <v/>
      </c>
      <c r="G21" s="284" t="str">
        <f>เวลา2!EM23</f>
        <v/>
      </c>
      <c r="H21" s="289" t="str">
        <f>เวลา2!EN23</f>
        <v/>
      </c>
      <c r="I21" s="290" t="str">
        <f>เวลา2!EO23</f>
        <v/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5/1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12052</v>
      </c>
      <c r="C5" s="325" t="str">
        <f>'ชื่อ-คะแนน'!DB6</f>
        <v>เด็กชาย ขัตติยะ  สุภาจันทร์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12054</v>
      </c>
      <c r="C6" s="336" t="str">
        <f>'ชื่อ-คะแนน'!DB7</f>
        <v>เด็กหญิง ณิชาพร  พรหมมี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0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12056</v>
      </c>
      <c r="C7" s="336" t="str">
        <f>'ชื่อ-คะแนน'!DB8</f>
        <v>เด็กหญิง ณัฏฐธิดา  สระปัญญา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12057</v>
      </c>
      <c r="C8" s="336" t="str">
        <f>'ชื่อ-คะแนน'!DB9</f>
        <v>เด็กชาย ธนากร  วุ่นอภัย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12058</v>
      </c>
      <c r="C9" s="336" t="str">
        <f>'ชื่อ-คะแนน'!DB10</f>
        <v>เด็กชาย ธนวรรธน์  สุทธิโก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12059</v>
      </c>
      <c r="C10" s="325" t="str">
        <f>'ชื่อ-คะแนน'!DB11</f>
        <v>เด็กชาย ธนาวันต์  วุ่นอภัย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12060</v>
      </c>
      <c r="C11" s="336" t="str">
        <f>'ชื่อ-คะแนน'!DB12</f>
        <v>เด็กชาย ธีรภัทร  ทับขัม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0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12061</v>
      </c>
      <c r="C12" s="336" t="str">
        <f>'ชื่อ-คะแนน'!DB13</f>
        <v>เด็กหญิง เบญญาภา  นาคะเกตุ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12064</v>
      </c>
      <c r="C13" s="336" t="str">
        <f>'ชื่อ-คะแนน'!DB14</f>
        <v>เด็กชาย พงศกร  วงศ์คำ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12065</v>
      </c>
      <c r="C14" s="336" t="str">
        <f>'ชื่อ-คะแนน'!DB15</f>
        <v>เด็กชาย ภูวดล  พานสายตา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12066</v>
      </c>
      <c r="C15" s="325" t="str">
        <f>'ชื่อ-คะแนน'!DB16</f>
        <v>เด็กหญิง ภัทรธิดา  กาหลง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12075</v>
      </c>
      <c r="C16" s="336" t="str">
        <f>'ชื่อ-คะแนน'!DB17</f>
        <v>เด็กหญิง อาภัสรา  เชื้อตาพระ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>
        <f>'ชื่อ-คะแนน'!A18</f>
        <v>13</v>
      </c>
      <c r="B17" s="335" t="str">
        <f>'ชื่อ-คะแนน'!B18</f>
        <v>12777</v>
      </c>
      <c r="C17" s="336" t="str">
        <f>'ชื่อ-คะแนน'!DB18</f>
        <v>เด็กชาย กุลธนาถ  ลักษิตานนท์</v>
      </c>
      <c r="D17" s="337" t="str">
        <f>'ชื่อ-คะแนน'!D18</f>
        <v>เรียน</v>
      </c>
      <c r="E17" s="338">
        <f>แจ้งผล_1!K19</f>
        <v>0</v>
      </c>
      <c r="F17" s="339">
        <f>IF('ชื่อ-คะแนน'!C18="","",IF('ชื่อ-คะแนน'!CM18="","-",('ชื่อ-คะแนน'!AX18+'ชื่อ-คะแนน'!CO18)/2))</f>
        <v>0</v>
      </c>
      <c r="G17" s="340">
        <f>แจ้งผล_1!P19</f>
        <v>0</v>
      </c>
      <c r="H17" s="341">
        <f>เวลา2!EJ19</f>
        <v>68</v>
      </c>
      <c r="I17" s="251" t="str">
        <f>IF('ชื่อ-คะแนน'!C18="","",แจ้งผล_1!AA19)</f>
        <v>-</v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 t="str">
        <f>'ชื่อ-คะแนน'!A19</f>
        <v/>
      </c>
      <c r="B18" s="335">
        <f>'ชื่อ-คะแนน'!B19</f>
        <v>0</v>
      </c>
      <c r="C18" s="336" t="str">
        <f>'ชื่อ-คะแนน'!DB19</f>
        <v/>
      </c>
      <c r="D18" s="337" t="str">
        <f>'ชื่อ-คะแนน'!D19</f>
        <v/>
      </c>
      <c r="E18" s="338" t="str">
        <f>แจ้งผล_1!K20</f>
        <v/>
      </c>
      <c r="F18" s="339" t="str">
        <f>IF('ชื่อ-คะแนน'!C19="","",IF('ชื่อ-คะแนน'!CM19="","-",('ชื่อ-คะแนน'!AX19+'ชื่อ-คะแนน'!CO19)/2))</f>
        <v/>
      </c>
      <c r="G18" s="340" t="str">
        <f>แจ้งผล_1!P20</f>
        <v/>
      </c>
      <c r="H18" s="341" t="str">
        <f>เวลา2!EJ20</f>
        <v/>
      </c>
      <c r="I18" s="251" t="str">
        <f>IF('ชื่อ-คะแนน'!C19="","",แจ้งผล_1!AA20)</f>
        <v/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 t="str">
        <f>'ชื่อ-คะแนน'!A20</f>
        <v/>
      </c>
      <c r="B19" s="335">
        <f>'ชื่อ-คะแนน'!B20</f>
        <v>0</v>
      </c>
      <c r="C19" s="336" t="str">
        <f>'ชื่อ-คะแนน'!DB20</f>
        <v/>
      </c>
      <c r="D19" s="346" t="str">
        <f>'ชื่อ-คะแนน'!D20</f>
        <v/>
      </c>
      <c r="E19" s="338" t="str">
        <f>แจ้งผล_1!K21</f>
        <v/>
      </c>
      <c r="F19" s="339" t="str">
        <f>IF('ชื่อ-คะแนน'!C20="","",IF('ชื่อ-คะแนน'!CM20="","-",('ชื่อ-คะแนน'!AX20+'ชื่อ-คะแนน'!CO20)/2))</f>
        <v/>
      </c>
      <c r="G19" s="340" t="str">
        <f>แจ้งผล_1!P21</f>
        <v/>
      </c>
      <c r="H19" s="341" t="str">
        <f>เวลา2!EJ21</f>
        <v/>
      </c>
      <c r="I19" s="253" t="str">
        <f>IF('ชื่อ-คะแนน'!C20="","",แจ้งผล_1!AA21)</f>
        <v/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 t="str">
        <f>'ชื่อ-คะแนน'!A21</f>
        <v/>
      </c>
      <c r="B20" s="324">
        <f>'ชื่อ-คะแนน'!B21</f>
        <v>0</v>
      </c>
      <c r="C20" s="325" t="str">
        <f>'ชื่อ-คะแนน'!DB21</f>
        <v/>
      </c>
      <c r="D20" s="326" t="str">
        <f>'ชื่อ-คะแนน'!D21</f>
        <v/>
      </c>
      <c r="E20" s="327" t="str">
        <f>แจ้งผล_1!K22</f>
        <v/>
      </c>
      <c r="F20" s="328" t="str">
        <f>IF('ชื่อ-คะแนน'!C21="","",IF('ชื่อ-คะแนน'!CM21="","-",('ชื่อ-คะแนน'!AX21+'ชื่อ-คะแนน'!CO21)/2))</f>
        <v/>
      </c>
      <c r="G20" s="329" t="str">
        <f>แจ้งผล_1!P22</f>
        <v/>
      </c>
      <c r="H20" s="330" t="str">
        <f>เวลา2!EJ22</f>
        <v/>
      </c>
      <c r="I20" s="244" t="str">
        <f>IF('ชื่อ-คะแนน'!C21="","",แจ้งผล_1!AA22)</f>
        <v/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 t="str">
        <f>'ชื่อ-คะแนน'!A22</f>
        <v/>
      </c>
      <c r="B21" s="335">
        <f>'ชื่อ-คะแนน'!B22</f>
        <v>0</v>
      </c>
      <c r="C21" s="336" t="str">
        <f>'ชื่อ-คะแนน'!DB22</f>
        <v/>
      </c>
      <c r="D21" s="337" t="str">
        <f>'ชื่อ-คะแนน'!D22</f>
        <v/>
      </c>
      <c r="E21" s="338" t="str">
        <f>แจ้งผล_1!K23</f>
        <v/>
      </c>
      <c r="F21" s="339" t="str">
        <f>IF('ชื่อ-คะแนน'!C22="","",IF('ชื่อ-คะแนน'!CM22="","-",('ชื่อ-คะแนน'!AX22+'ชื่อ-คะแนน'!CO22)/2))</f>
        <v/>
      </c>
      <c r="G21" s="340" t="str">
        <f>แจ้งผล_1!P23</f>
        <v/>
      </c>
      <c r="H21" s="341" t="str">
        <f>เวลา2!EJ23</f>
        <v/>
      </c>
      <c r="I21" s="251" t="str">
        <f>IF('ชื่อ-คะแนน'!C22="","",แจ้งผล_1!AA23)</f>
        <v/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(พระมหาวัชรปัฐน์ กาวิลหทัยสกุล)</v>
      </c>
      <c r="F67" s="1822"/>
      <c r="G67" s="1822"/>
      <c r="H67" s="1822"/>
      <c r="I67" s="1822"/>
      <c r="J67" s="365"/>
      <c r="K67" s="1813" t="str">
        <f>E67</f>
        <v>(พระมหาวัชรปัฐน์ กาวิลหทัยสกุล)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5/1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12052</v>
      </c>
      <c r="C7" s="889" t="str">
        <f>'ชื่อ-คะแนน'!DB6</f>
        <v>เด็กชาย ขัตติยะ  สุภาจันทร์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12054</v>
      </c>
      <c r="C8" s="895" t="str">
        <f>'ชื่อ-คะแนน'!DB7</f>
        <v>เด็กหญิง ณิชาพร  พรหมมี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12056</v>
      </c>
      <c r="C9" s="895" t="str">
        <f>'ชื่อ-คะแนน'!DB8</f>
        <v>เด็กหญิง ณัฏฐธิดา  สระปัญญา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12057</v>
      </c>
      <c r="C10" s="895" t="str">
        <f>'ชื่อ-คะแนน'!DB9</f>
        <v>เด็กชาย ธนากร  วุ่นอภัย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12058</v>
      </c>
      <c r="C11" s="900" t="str">
        <f>'ชื่อ-คะแนน'!DB10</f>
        <v>เด็กชาย ธนวรรธน์  สุทธิโก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12059</v>
      </c>
      <c r="C12" s="889" t="str">
        <f>'ชื่อ-คะแนน'!DB11</f>
        <v>เด็กชาย ธนาวันต์  วุ่นอภัย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12060</v>
      </c>
      <c r="C13" s="895" t="str">
        <f>'ชื่อ-คะแนน'!DB12</f>
        <v>เด็กชาย ธีรภัทร  ทับขัม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12061</v>
      </c>
      <c r="C14" s="895" t="str">
        <f>'ชื่อ-คะแนน'!DB13</f>
        <v>เด็กหญิง เบญญาภา  นาคะเกตุ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12064</v>
      </c>
      <c r="C15" s="895" t="str">
        <f>'ชื่อ-คะแนน'!DB14</f>
        <v>เด็กชาย พงศกร  วงศ์คำ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12065</v>
      </c>
      <c r="C16" s="900" t="str">
        <f>'ชื่อ-คะแนน'!DB15</f>
        <v>เด็กชาย ภูวดล  พานสายตา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12066</v>
      </c>
      <c r="C17" s="889" t="str">
        <f>'ชื่อ-คะแนน'!DB16</f>
        <v>เด็กหญิง ภัทรธิดา  กาหลง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12075</v>
      </c>
      <c r="C18" s="895" t="str">
        <f>'ชื่อ-คะแนน'!DB17</f>
        <v>เด็กหญิง อาภัสรา  เชื้อตาพระ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>
        <f>'ชื่อ-คะแนน'!A18</f>
        <v>13</v>
      </c>
      <c r="B19" s="894" t="str">
        <f>'ชื่อ-คะแนน'!B18</f>
        <v>12777</v>
      </c>
      <c r="C19" s="895" t="str">
        <f>'ชื่อ-คะแนน'!DB18</f>
        <v>เด็กชาย กุลธนาถ  ลักษิตานนท์</v>
      </c>
      <c r="D19" s="620" t="str">
        <f>'ชื่อ-คะแนน'!D18</f>
        <v>เรียน</v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 t="str">
        <f>'ชื่อ-คะแนน'!A19</f>
        <v/>
      </c>
      <c r="B20" s="894">
        <f>'ชื่อ-คะแนน'!B19</f>
        <v>0</v>
      </c>
      <c r="C20" s="895" t="str">
        <f>'ชื่อ-คะแนน'!DB19</f>
        <v/>
      </c>
      <c r="D20" s="620" t="str">
        <f>'ชื่อ-คะแนน'!D19</f>
        <v/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 t="str">
        <f>'ชื่อ-คะแนน'!A20</f>
        <v/>
      </c>
      <c r="B21" s="899">
        <f>'ชื่อ-คะแนน'!B20</f>
        <v>0</v>
      </c>
      <c r="C21" s="900" t="str">
        <f>'ชื่อ-คะแนน'!DB20</f>
        <v/>
      </c>
      <c r="D21" s="669" t="str">
        <f>'ชื่อ-คะแนน'!D20</f>
        <v/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 t="str">
        <f>'ชื่อ-คะแนน'!A21</f>
        <v/>
      </c>
      <c r="B22" s="888">
        <f>'ชื่อ-คะแนน'!B21</f>
        <v>0</v>
      </c>
      <c r="C22" s="889" t="str">
        <f>'ชื่อ-คะแนน'!DB21</f>
        <v/>
      </c>
      <c r="D22" s="890" t="str">
        <f>'ชื่อ-คะแนน'!D21</f>
        <v/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 t="str">
        <f>'ชื่อ-คะแนน'!A22</f>
        <v/>
      </c>
      <c r="B23" s="894">
        <f>'ชื่อ-คะแนน'!B22</f>
        <v>0</v>
      </c>
      <c r="C23" s="895" t="str">
        <f>'ชื่อ-คะแนน'!DB22</f>
        <v/>
      </c>
      <c r="D23" s="620" t="str">
        <f>'ชื่อ-คะแนน'!D22</f>
        <v/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2023-06-22T07:37:25Z</dcterms:modified>
</cp:coreProperties>
</file>