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drawings/drawing90.xml" ContentType="application/vnd.openxmlformats-officedocument.drawing+xml"/>
  <Override PartName="/xl/drawings/drawing91.xml" ContentType="application/vnd.openxmlformats-officedocument.drawing+xml"/>
  <Override PartName="/xl/drawings/drawing92.xml" ContentType="application/vnd.openxmlformats-officedocument.drawing+xml"/>
  <Override PartName="/xl/drawings/drawing93.xml" ContentType="application/vnd.openxmlformats-officedocument.drawing+xml"/>
  <Override PartName="/xl/drawings/drawing94.xml" ContentType="application/vnd.openxmlformats-officedocument.drawing+xml"/>
  <Override PartName="/xl/drawings/drawing95.xml" ContentType="application/vnd.openxmlformats-officedocument.drawing+xml"/>
  <Override PartName="/xl/drawings/drawing96.xml" ContentType="application/vnd.openxmlformats-officedocument.drawing+xml"/>
  <Override PartName="/xl/drawings/drawing97.xml" ContentType="application/vnd.openxmlformats-officedocument.drawing+xml"/>
  <Override PartName="/xl/drawings/drawing98.xml" ContentType="application/vnd.openxmlformats-officedocument.drawing+xml"/>
  <Override PartName="/xl/drawings/drawing99.xml" ContentType="application/vnd.openxmlformats-officedocument.drawing+xml"/>
  <Override PartName="/xl/drawings/drawing10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C:\Users\nongkham\Desktop\โปรแกรม งบประมาณ 160167\ปีงบ 2568\"/>
    </mc:Choice>
  </mc:AlternateContent>
  <xr:revisionPtr revIDLastSave="0" documentId="13_ncr:1_{6BC7E46C-3BC0-41E7-B099-08BBFDDE57A1}" xr6:coauthVersionLast="47" xr6:coauthVersionMax="47" xr10:uidLastSave="{00000000-0000-0000-0000-000000000000}"/>
  <bookViews>
    <workbookView xWindow="-110" yWindow="-110" windowWidth="19420" windowHeight="10300" tabRatio="801" firstSheet="1" activeTab="1" xr2:uid="{BEBC10E6-CD0E-4FD3-B9B2-1C4C9634BCD0}"/>
  </bookViews>
  <sheets>
    <sheet name="กำหนดค่า" sheetId="1" r:id="rId1"/>
    <sheet name="โครงการ-กิจกรรม" sheetId="2" r:id="rId2"/>
    <sheet name="001" sheetId="3" r:id="rId3"/>
    <sheet name="002" sheetId="11" r:id="rId4"/>
    <sheet name="003" sheetId="12" r:id="rId5"/>
    <sheet name="004" sheetId="13" r:id="rId6"/>
    <sheet name="005" sheetId="14" r:id="rId7"/>
    <sheet name="006" sheetId="15" r:id="rId8"/>
    <sheet name="007" sheetId="16" r:id="rId9"/>
    <sheet name="008" sheetId="17" r:id="rId10"/>
    <sheet name="009" sheetId="18" r:id="rId11"/>
    <sheet name="010" sheetId="19" r:id="rId12"/>
    <sheet name="011" sheetId="20" r:id="rId13"/>
    <sheet name="012" sheetId="21" r:id="rId14"/>
    <sheet name="013" sheetId="22" r:id="rId15"/>
    <sheet name="014" sheetId="23" r:id="rId16"/>
    <sheet name="015" sheetId="24" r:id="rId17"/>
    <sheet name="016" sheetId="25" r:id="rId18"/>
    <sheet name="017" sheetId="26" r:id="rId19"/>
    <sheet name="018" sheetId="27" r:id="rId20"/>
    <sheet name="019" sheetId="28" r:id="rId21"/>
    <sheet name="020" sheetId="29" r:id="rId22"/>
    <sheet name="021" sheetId="30" r:id="rId23"/>
    <sheet name="022" sheetId="31" r:id="rId24"/>
    <sheet name="023" sheetId="32" r:id="rId25"/>
    <sheet name="024" sheetId="33" r:id="rId26"/>
    <sheet name="025" sheetId="34" r:id="rId27"/>
    <sheet name="026" sheetId="35" r:id="rId28"/>
    <sheet name="027" sheetId="36" r:id="rId29"/>
    <sheet name="028" sheetId="37" r:id="rId30"/>
    <sheet name="029" sheetId="38" r:id="rId31"/>
    <sheet name="030" sheetId="39" r:id="rId32"/>
    <sheet name="031" sheetId="40" r:id="rId33"/>
    <sheet name="032" sheetId="41" r:id="rId34"/>
    <sheet name="033" sheetId="42" r:id="rId35"/>
    <sheet name="034" sheetId="43" r:id="rId36"/>
    <sheet name="035" sheetId="44" r:id="rId37"/>
    <sheet name="036" sheetId="45" r:id="rId38"/>
    <sheet name="037" sheetId="46" r:id="rId39"/>
    <sheet name="038" sheetId="47" r:id="rId40"/>
    <sheet name="039" sheetId="48" r:id="rId41"/>
    <sheet name="040" sheetId="49" r:id="rId42"/>
    <sheet name="041" sheetId="50" r:id="rId43"/>
    <sheet name="042" sheetId="51" r:id="rId44"/>
    <sheet name="043" sheetId="52" r:id="rId45"/>
    <sheet name="044" sheetId="53" r:id="rId46"/>
    <sheet name="045" sheetId="54" r:id="rId47"/>
    <sheet name="046" sheetId="55" r:id="rId48"/>
    <sheet name="047" sheetId="56" r:id="rId49"/>
    <sheet name="048" sheetId="57" r:id="rId50"/>
    <sheet name="049" sheetId="58" r:id="rId51"/>
    <sheet name="050" sheetId="59" r:id="rId52"/>
    <sheet name="051" sheetId="60" r:id="rId53"/>
    <sheet name="052" sheetId="61" r:id="rId54"/>
    <sheet name="053" sheetId="62" r:id="rId55"/>
    <sheet name="054" sheetId="63" r:id="rId56"/>
    <sheet name="055" sheetId="64" r:id="rId57"/>
    <sheet name="056" sheetId="65" r:id="rId58"/>
    <sheet name="057" sheetId="66" r:id="rId59"/>
    <sheet name="058" sheetId="67" r:id="rId60"/>
    <sheet name="059" sheetId="68" r:id="rId61"/>
    <sheet name="060" sheetId="69" r:id="rId62"/>
    <sheet name="061" sheetId="70" r:id="rId63"/>
    <sheet name="062" sheetId="71" r:id="rId64"/>
    <sheet name="063" sheetId="72" r:id="rId65"/>
    <sheet name="064" sheetId="73" r:id="rId66"/>
    <sheet name="065" sheetId="74" r:id="rId67"/>
    <sheet name="066" sheetId="75" r:id="rId68"/>
    <sheet name="067" sheetId="76" r:id="rId69"/>
    <sheet name="068" sheetId="77" r:id="rId70"/>
    <sheet name="069" sheetId="78" r:id="rId71"/>
    <sheet name="070" sheetId="79" r:id="rId72"/>
    <sheet name="071" sheetId="80" r:id="rId73"/>
    <sheet name="072" sheetId="81" r:id="rId74"/>
    <sheet name="073" sheetId="82" r:id="rId75"/>
    <sheet name="074" sheetId="83" r:id="rId76"/>
    <sheet name="075" sheetId="84" r:id="rId77"/>
    <sheet name="076" sheetId="85" r:id="rId78"/>
    <sheet name="077" sheetId="86" r:id="rId79"/>
    <sheet name="078" sheetId="87" r:id="rId80"/>
    <sheet name="079" sheetId="88" r:id="rId81"/>
    <sheet name="080" sheetId="89" r:id="rId82"/>
    <sheet name="081" sheetId="90" r:id="rId83"/>
    <sheet name="082" sheetId="91" r:id="rId84"/>
    <sheet name="083" sheetId="92" r:id="rId85"/>
    <sheet name="084" sheetId="93" r:id="rId86"/>
    <sheet name="085" sheetId="94" r:id="rId87"/>
    <sheet name="086" sheetId="95" r:id="rId88"/>
    <sheet name="087" sheetId="96" r:id="rId89"/>
    <sheet name="088" sheetId="97" r:id="rId90"/>
    <sheet name="089" sheetId="98" r:id="rId91"/>
    <sheet name="090" sheetId="99" r:id="rId92"/>
    <sheet name="091" sheetId="100" r:id="rId93"/>
    <sheet name="092" sheetId="101" r:id="rId94"/>
    <sheet name="093" sheetId="102" r:id="rId95"/>
    <sheet name="094" sheetId="103" r:id="rId96"/>
    <sheet name="095" sheetId="104" r:id="rId97"/>
    <sheet name="096" sheetId="105" r:id="rId98"/>
    <sheet name="097" sheetId="106" r:id="rId99"/>
    <sheet name="098" sheetId="107" r:id="rId100"/>
    <sheet name="099" sheetId="108" r:id="rId101"/>
    <sheet name="100" sheetId="109" r:id="rId102"/>
  </sheets>
  <definedNames>
    <definedName name="_xlnm.Print_Area" localSheetId="2">'001'!$A$1:$D$39</definedName>
    <definedName name="_xlnm.Print_Area" localSheetId="3">'002'!$A$1:$D$39</definedName>
    <definedName name="_xlnm.Print_Area" localSheetId="4">'003'!$A$1:$D$39</definedName>
    <definedName name="_xlnm.Print_Area" localSheetId="5">'004'!$A$1:$D$39</definedName>
    <definedName name="_xlnm.Print_Area" localSheetId="6">'005'!$A$1:$D$39</definedName>
    <definedName name="_xlnm.Print_Area" localSheetId="7">'006'!$A$1:$D$39</definedName>
    <definedName name="_xlnm.Print_Area" localSheetId="8">'007'!$A$1:$D$39</definedName>
    <definedName name="_xlnm.Print_Area" localSheetId="9">'008'!$A$1:$D$39</definedName>
    <definedName name="_xlnm.Print_Area" localSheetId="10">'009'!$A$1:$D$39</definedName>
    <definedName name="_xlnm.Print_Area" localSheetId="11">'010'!$A$1:$D$39</definedName>
    <definedName name="_xlnm.Print_Area" localSheetId="12">'011'!$A$1:$D$39</definedName>
    <definedName name="_xlnm.Print_Area" localSheetId="13">'012'!$A$1:$D$39</definedName>
    <definedName name="_xlnm.Print_Area" localSheetId="14">'013'!$A$1:$D$39</definedName>
    <definedName name="_xlnm.Print_Area" localSheetId="15">'014'!$A$1:$D$39</definedName>
    <definedName name="_xlnm.Print_Area" localSheetId="16">'015'!$A$1:$D$39</definedName>
    <definedName name="_xlnm.Print_Area" localSheetId="17">'016'!$A$1:$D$39</definedName>
    <definedName name="_xlnm.Print_Area" localSheetId="18">'017'!$A$1:$D$39</definedName>
    <definedName name="_xlnm.Print_Area" localSheetId="19">'018'!$A$1:$D$39</definedName>
    <definedName name="_xlnm.Print_Area" localSheetId="20">'019'!$A$1:$D$39</definedName>
    <definedName name="_xlnm.Print_Area" localSheetId="21">'020'!$A$1:$D$39</definedName>
    <definedName name="_xlnm.Print_Area" localSheetId="22">'021'!$A$1:$D$39</definedName>
    <definedName name="_xlnm.Print_Area" localSheetId="23">'022'!$A$1:$D$39</definedName>
    <definedName name="_xlnm.Print_Area" localSheetId="24">'023'!$A$1:$D$39</definedName>
    <definedName name="_xlnm.Print_Area" localSheetId="25">'024'!$A$1:$D$39</definedName>
    <definedName name="_xlnm.Print_Area" localSheetId="26">'025'!$A$1:$D$39</definedName>
    <definedName name="_xlnm.Print_Area" localSheetId="27">'026'!$A$1:$D$39</definedName>
    <definedName name="_xlnm.Print_Area" localSheetId="28">'027'!$A$1:$D$39</definedName>
    <definedName name="_xlnm.Print_Area" localSheetId="29">'028'!$A$1:$D$39</definedName>
    <definedName name="_xlnm.Print_Area" localSheetId="30">'029'!$A$1:$D$39</definedName>
    <definedName name="_xlnm.Print_Area" localSheetId="31">'030'!$A$1:$D$39</definedName>
    <definedName name="_xlnm.Print_Area" localSheetId="32">'031'!$A$1:$D$39</definedName>
    <definedName name="_xlnm.Print_Area" localSheetId="33">'032'!$A$1:$D$39</definedName>
    <definedName name="_xlnm.Print_Area" localSheetId="34">'033'!$A$1:$D$39</definedName>
    <definedName name="_xlnm.Print_Area" localSheetId="35">'034'!$A$1:$D$39</definedName>
    <definedName name="_xlnm.Print_Area" localSheetId="36">'035'!$A$1:$D$39</definedName>
    <definedName name="_xlnm.Print_Area" localSheetId="37">'036'!$A$1:$D$39</definedName>
    <definedName name="_xlnm.Print_Area" localSheetId="38">'037'!$A$1:$D$39</definedName>
    <definedName name="_xlnm.Print_Area" localSheetId="39">'038'!$A$1:$D$39</definedName>
    <definedName name="_xlnm.Print_Area" localSheetId="40">'039'!$A$1:$D$39</definedName>
    <definedName name="_xlnm.Print_Area" localSheetId="41">'040'!$A$1:$D$39</definedName>
    <definedName name="_xlnm.Print_Area" localSheetId="42">'041'!$A$1:$D$39</definedName>
    <definedName name="_xlnm.Print_Area" localSheetId="43">'042'!$A$1:$D$39</definedName>
    <definedName name="_xlnm.Print_Area" localSheetId="44">'043'!$A$1:$D$39</definedName>
    <definedName name="_xlnm.Print_Area" localSheetId="45">'044'!$A$1:$D$39</definedName>
    <definedName name="_xlnm.Print_Area" localSheetId="46">'045'!$A$1:$D$39</definedName>
    <definedName name="_xlnm.Print_Area" localSheetId="47">'046'!$A$1:$D$39</definedName>
    <definedName name="_xlnm.Print_Area" localSheetId="48">'047'!$A$1:$D$39</definedName>
    <definedName name="_xlnm.Print_Area" localSheetId="49">'048'!$A$1:$D$39</definedName>
    <definedName name="_xlnm.Print_Area" localSheetId="50">'049'!$A$1:$D$39</definedName>
    <definedName name="_xlnm.Print_Area" localSheetId="51">'050'!$A$1:$D$39</definedName>
    <definedName name="_xlnm.Print_Area" localSheetId="52">'051'!$A$1:$D$39</definedName>
    <definedName name="_xlnm.Print_Area" localSheetId="53">'052'!$A$1:$D$39</definedName>
    <definedName name="_xlnm.Print_Area" localSheetId="54">'053'!$A$1:$D$39</definedName>
    <definedName name="_xlnm.Print_Area" localSheetId="55">'054'!$A$1:$D$39</definedName>
    <definedName name="_xlnm.Print_Area" localSheetId="56">'055'!$A$1:$D$39</definedName>
    <definedName name="_xlnm.Print_Area" localSheetId="57">'056'!$A$1:$D$39</definedName>
    <definedName name="_xlnm.Print_Area" localSheetId="58">'057'!$A$1:$D$39</definedName>
    <definedName name="_xlnm.Print_Area" localSheetId="59">'058'!$A$1:$D$39</definedName>
    <definedName name="_xlnm.Print_Area" localSheetId="60">'059'!$A$1:$D$39</definedName>
    <definedName name="_xlnm.Print_Area" localSheetId="61">'060'!$A$1:$D$39</definedName>
    <definedName name="_xlnm.Print_Area" localSheetId="62">'061'!$A$1:$D$39</definedName>
    <definedName name="_xlnm.Print_Area" localSheetId="63">'062'!$A$1:$D$39</definedName>
    <definedName name="_xlnm.Print_Area" localSheetId="64">'063'!$A$1:$D$39</definedName>
    <definedName name="_xlnm.Print_Area" localSheetId="65">'064'!$A$1:$D$39</definedName>
    <definedName name="_xlnm.Print_Area" localSheetId="66">'065'!$A$1:$D$39</definedName>
    <definedName name="_xlnm.Print_Area" localSheetId="67">'066'!$A$1:$D$39</definedName>
    <definedName name="_xlnm.Print_Area" localSheetId="68">'067'!$A$1:$D$39</definedName>
    <definedName name="_xlnm.Print_Area" localSheetId="69">'068'!$A$1:$D$39</definedName>
    <definedName name="_xlnm.Print_Area" localSheetId="70">'069'!$A$1:$D$39</definedName>
    <definedName name="_xlnm.Print_Area" localSheetId="71">'070'!$A$1:$D$39</definedName>
    <definedName name="_xlnm.Print_Area" localSheetId="72">'071'!$A$1:$D$39</definedName>
    <definedName name="_xlnm.Print_Area" localSheetId="73">'072'!$A$1:$D$39</definedName>
    <definedName name="_xlnm.Print_Area" localSheetId="74">'073'!$A$1:$D$39</definedName>
    <definedName name="_xlnm.Print_Area" localSheetId="75">'074'!$A$1:$D$39</definedName>
    <definedName name="_xlnm.Print_Area" localSheetId="76">'075'!$A$1:$D$39</definedName>
    <definedName name="_xlnm.Print_Area" localSheetId="77">'076'!$A$1:$D$39</definedName>
    <definedName name="_xlnm.Print_Area" localSheetId="78">'077'!$A$1:$D$39</definedName>
    <definedName name="_xlnm.Print_Area" localSheetId="79">'078'!$A$1:$D$39</definedName>
    <definedName name="_xlnm.Print_Area" localSheetId="80">'079'!$A$1:$D$39</definedName>
    <definedName name="_xlnm.Print_Area" localSheetId="81">'080'!$A$1:$D$39</definedName>
    <definedName name="_xlnm.Print_Area" localSheetId="82">'081'!$A$1:$D$39</definedName>
    <definedName name="_xlnm.Print_Area" localSheetId="83">'082'!$A$1:$D$39</definedName>
    <definedName name="_xlnm.Print_Area" localSheetId="84">'083'!$A$1:$D$39</definedName>
    <definedName name="_xlnm.Print_Area" localSheetId="85">'084'!$A$1:$D$39</definedName>
    <definedName name="_xlnm.Print_Area" localSheetId="86">'085'!$A$1:$D$39</definedName>
    <definedName name="_xlnm.Print_Area" localSheetId="87">'086'!$A$1:$D$39</definedName>
    <definedName name="_xlnm.Print_Area" localSheetId="88">'087'!$A$1:$D$39</definedName>
    <definedName name="_xlnm.Print_Area" localSheetId="89">'088'!$A$1:$D$39</definedName>
    <definedName name="_xlnm.Print_Area" localSheetId="90">'089'!$A$1:$D$39</definedName>
    <definedName name="_xlnm.Print_Area" localSheetId="91">'090'!$A$1:$D$39</definedName>
    <definedName name="_xlnm.Print_Area" localSheetId="92">'091'!$A$1:$D$39</definedName>
    <definedName name="_xlnm.Print_Area" localSheetId="93">'092'!$A$1:$D$39</definedName>
    <definedName name="_xlnm.Print_Area" localSheetId="94">'093'!$A$1:$D$39</definedName>
    <definedName name="_xlnm.Print_Area" localSheetId="95">'094'!$A$1:$D$39</definedName>
    <definedName name="_xlnm.Print_Area" localSheetId="96">'095'!$A$1:$D$39</definedName>
    <definedName name="_xlnm.Print_Area" localSheetId="97">'096'!$A$1:$D$39</definedName>
    <definedName name="_xlnm.Print_Area" localSheetId="98">'097'!$A$1:$D$39</definedName>
    <definedName name="_xlnm.Print_Area" localSheetId="99">'098'!$A$1:$D$39</definedName>
    <definedName name="_xlnm.Print_Area" localSheetId="100">'099'!$A$1:$D$39</definedName>
    <definedName name="_xlnm.Print_Area" localSheetId="101">'100'!$A$1:$D$39</definedName>
    <definedName name="_xlnm.Print_Titles" localSheetId="2">'001'!$1:$7</definedName>
    <definedName name="_xlnm.Print_Titles" localSheetId="3">'002'!$1:$7</definedName>
    <definedName name="_xlnm.Print_Titles" localSheetId="4">'003'!$1:$7</definedName>
    <definedName name="_xlnm.Print_Titles" localSheetId="5">'004'!$1:$7</definedName>
    <definedName name="_xlnm.Print_Titles" localSheetId="6">'005'!$1:$7</definedName>
    <definedName name="_xlnm.Print_Titles" localSheetId="7">'006'!$1:$7</definedName>
    <definedName name="_xlnm.Print_Titles" localSheetId="8">'007'!$1:$7</definedName>
    <definedName name="_xlnm.Print_Titles" localSheetId="9">'008'!$1:$7</definedName>
    <definedName name="_xlnm.Print_Titles" localSheetId="10">'009'!$1:$7</definedName>
    <definedName name="_xlnm.Print_Titles" localSheetId="11">'010'!$1:$7</definedName>
    <definedName name="_xlnm.Print_Titles" localSheetId="12">'011'!$1:$7</definedName>
    <definedName name="_xlnm.Print_Titles" localSheetId="13">'012'!$1:$7</definedName>
    <definedName name="_xlnm.Print_Titles" localSheetId="14">'013'!$1:$7</definedName>
    <definedName name="_xlnm.Print_Titles" localSheetId="15">'014'!$1:$7</definedName>
    <definedName name="_xlnm.Print_Titles" localSheetId="16">'015'!$1:$7</definedName>
    <definedName name="_xlnm.Print_Titles" localSheetId="17">'016'!$1:$7</definedName>
    <definedName name="_xlnm.Print_Titles" localSheetId="18">'017'!$1:$7</definedName>
    <definedName name="_xlnm.Print_Titles" localSheetId="19">'018'!$1:$7</definedName>
    <definedName name="_xlnm.Print_Titles" localSheetId="20">'019'!$1:$7</definedName>
    <definedName name="_xlnm.Print_Titles" localSheetId="21">'020'!$1:$7</definedName>
    <definedName name="_xlnm.Print_Titles" localSheetId="22">'021'!$1:$7</definedName>
    <definedName name="_xlnm.Print_Titles" localSheetId="23">'022'!$1:$7</definedName>
    <definedName name="_xlnm.Print_Titles" localSheetId="24">'023'!$1:$7</definedName>
    <definedName name="_xlnm.Print_Titles" localSheetId="25">'024'!$1:$7</definedName>
    <definedName name="_xlnm.Print_Titles" localSheetId="26">'025'!$1:$7</definedName>
    <definedName name="_xlnm.Print_Titles" localSheetId="27">'026'!$1:$7</definedName>
    <definedName name="_xlnm.Print_Titles" localSheetId="28">'027'!$1:$7</definedName>
    <definedName name="_xlnm.Print_Titles" localSheetId="29">'028'!$1:$7</definedName>
    <definedName name="_xlnm.Print_Titles" localSheetId="30">'029'!$1:$7</definedName>
    <definedName name="_xlnm.Print_Titles" localSheetId="31">'030'!$1:$7</definedName>
    <definedName name="_xlnm.Print_Titles" localSheetId="32">'031'!$1:$7</definedName>
    <definedName name="_xlnm.Print_Titles" localSheetId="33">'032'!$1:$7</definedName>
    <definedName name="_xlnm.Print_Titles" localSheetId="34">'033'!$1:$7</definedName>
    <definedName name="_xlnm.Print_Titles" localSheetId="35">'034'!$1:$7</definedName>
    <definedName name="_xlnm.Print_Titles" localSheetId="36">'035'!$1:$7</definedName>
    <definedName name="_xlnm.Print_Titles" localSheetId="37">'036'!$1:$7</definedName>
    <definedName name="_xlnm.Print_Titles" localSheetId="38">'037'!$1:$7</definedName>
    <definedName name="_xlnm.Print_Titles" localSheetId="39">'038'!$1:$7</definedName>
    <definedName name="_xlnm.Print_Titles" localSheetId="40">'039'!$1:$7</definedName>
    <definedName name="_xlnm.Print_Titles" localSheetId="41">'040'!$1:$7</definedName>
    <definedName name="_xlnm.Print_Titles" localSheetId="42">'041'!$1:$7</definedName>
    <definedName name="_xlnm.Print_Titles" localSheetId="43">'042'!$1:$7</definedName>
    <definedName name="_xlnm.Print_Titles" localSheetId="44">'043'!$1:$7</definedName>
    <definedName name="_xlnm.Print_Titles" localSheetId="45">'044'!$1:$7</definedName>
    <definedName name="_xlnm.Print_Titles" localSheetId="46">'045'!$1:$7</definedName>
    <definedName name="_xlnm.Print_Titles" localSheetId="47">'046'!$1:$7</definedName>
    <definedName name="_xlnm.Print_Titles" localSheetId="48">'047'!$1:$7</definedName>
    <definedName name="_xlnm.Print_Titles" localSheetId="49">'048'!$1:$7</definedName>
    <definedName name="_xlnm.Print_Titles" localSheetId="50">'049'!$1:$7</definedName>
    <definedName name="_xlnm.Print_Titles" localSheetId="51">'050'!$1:$7</definedName>
    <definedName name="_xlnm.Print_Titles" localSheetId="52">'051'!$1:$7</definedName>
    <definedName name="_xlnm.Print_Titles" localSheetId="53">'052'!$1:$7</definedName>
    <definedName name="_xlnm.Print_Titles" localSheetId="54">'053'!$1:$7</definedName>
    <definedName name="_xlnm.Print_Titles" localSheetId="55">'054'!$1:$7</definedName>
    <definedName name="_xlnm.Print_Titles" localSheetId="56">'055'!$1:$7</definedName>
    <definedName name="_xlnm.Print_Titles" localSheetId="57">'056'!$1:$7</definedName>
    <definedName name="_xlnm.Print_Titles" localSheetId="58">'057'!$1:$7</definedName>
    <definedName name="_xlnm.Print_Titles" localSheetId="59">'058'!$1:$7</definedName>
    <definedName name="_xlnm.Print_Titles" localSheetId="60">'059'!$1:$7</definedName>
    <definedName name="_xlnm.Print_Titles" localSheetId="61">'060'!$1:$7</definedName>
    <definedName name="_xlnm.Print_Titles" localSheetId="62">'061'!$1:$7</definedName>
    <definedName name="_xlnm.Print_Titles" localSheetId="63">'062'!$1:$7</definedName>
    <definedName name="_xlnm.Print_Titles" localSheetId="64">'063'!$1:$7</definedName>
    <definedName name="_xlnm.Print_Titles" localSheetId="65">'064'!$1:$7</definedName>
    <definedName name="_xlnm.Print_Titles" localSheetId="66">'065'!$1:$7</definedName>
    <definedName name="_xlnm.Print_Titles" localSheetId="67">'066'!$1:$7</definedName>
    <definedName name="_xlnm.Print_Titles" localSheetId="68">'067'!$1:$7</definedName>
    <definedName name="_xlnm.Print_Titles" localSheetId="69">'068'!$1:$7</definedName>
    <definedName name="_xlnm.Print_Titles" localSheetId="70">'069'!$1:$7</definedName>
    <definedName name="_xlnm.Print_Titles" localSheetId="71">'070'!$1:$7</definedName>
    <definedName name="_xlnm.Print_Titles" localSheetId="72">'071'!$1:$7</definedName>
    <definedName name="_xlnm.Print_Titles" localSheetId="73">'072'!$1:$7</definedName>
    <definedName name="_xlnm.Print_Titles" localSheetId="74">'073'!$1:$7</definedName>
    <definedName name="_xlnm.Print_Titles" localSheetId="75">'074'!$1:$7</definedName>
    <definedName name="_xlnm.Print_Titles" localSheetId="76">'075'!$1:$7</definedName>
    <definedName name="_xlnm.Print_Titles" localSheetId="77">'076'!$1:$7</definedName>
    <definedName name="_xlnm.Print_Titles" localSheetId="78">'077'!$1:$7</definedName>
    <definedName name="_xlnm.Print_Titles" localSheetId="79">'078'!$1:$7</definedName>
    <definedName name="_xlnm.Print_Titles" localSheetId="80">'079'!$1:$7</definedName>
    <definedName name="_xlnm.Print_Titles" localSheetId="81">'080'!$1:$7</definedName>
    <definedName name="_xlnm.Print_Titles" localSheetId="82">'081'!$1:$7</definedName>
    <definedName name="_xlnm.Print_Titles" localSheetId="83">'082'!$1:$7</definedName>
    <definedName name="_xlnm.Print_Titles" localSheetId="84">'083'!$1:$7</definedName>
    <definedName name="_xlnm.Print_Titles" localSheetId="85">'084'!$1:$7</definedName>
    <definedName name="_xlnm.Print_Titles" localSheetId="86">'085'!$1:$7</definedName>
    <definedName name="_xlnm.Print_Titles" localSheetId="87">'086'!$1:$7</definedName>
    <definedName name="_xlnm.Print_Titles" localSheetId="88">'087'!$1:$7</definedName>
    <definedName name="_xlnm.Print_Titles" localSheetId="89">'088'!$1:$7</definedName>
    <definedName name="_xlnm.Print_Titles" localSheetId="90">'089'!$1:$7</definedName>
    <definedName name="_xlnm.Print_Titles" localSheetId="91">'090'!$1:$7</definedName>
    <definedName name="_xlnm.Print_Titles" localSheetId="92">'091'!$1:$7</definedName>
    <definedName name="_xlnm.Print_Titles" localSheetId="93">'092'!$1:$7</definedName>
    <definedName name="_xlnm.Print_Titles" localSheetId="94">'093'!$1:$7</definedName>
    <definedName name="_xlnm.Print_Titles" localSheetId="95">'094'!$1:$7</definedName>
    <definedName name="_xlnm.Print_Titles" localSheetId="96">'095'!$1:$7</definedName>
    <definedName name="_xlnm.Print_Titles" localSheetId="97">'096'!$1:$7</definedName>
    <definedName name="_xlnm.Print_Titles" localSheetId="98">'097'!$1:$7</definedName>
    <definedName name="_xlnm.Print_Titles" localSheetId="99">'098'!$1:$7</definedName>
    <definedName name="_xlnm.Print_Titles" localSheetId="100">'099'!$1:$7</definedName>
    <definedName name="_xlnm.Print_Titles" localSheetId="101">'100'!$1:$7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2" l="1"/>
  <c r="E56" i="2"/>
  <c r="L8" i="2"/>
  <c r="M8" i="2" s="1"/>
  <c r="L10" i="2"/>
  <c r="M10" i="2" s="1"/>
  <c r="L6" i="2"/>
  <c r="M6" i="2" s="1"/>
  <c r="E54" i="2"/>
  <c r="M5" i="2" l="1"/>
  <c r="L9" i="2"/>
  <c r="M9" i="2" s="1"/>
  <c r="L7" i="2"/>
  <c r="M7" i="2" s="1"/>
  <c r="E58" i="2"/>
  <c r="L11" i="2" l="1"/>
  <c r="M11" i="2" s="1"/>
  <c r="E55" i="2"/>
  <c r="E57" i="2"/>
  <c r="I5" i="2"/>
  <c r="E59" i="2" l="1"/>
  <c r="A4" i="65" s="1"/>
  <c r="A4" i="12"/>
  <c r="A6" i="109"/>
  <c r="A5" i="109"/>
  <c r="A4" i="109"/>
  <c r="A6" i="108"/>
  <c r="A5" i="108"/>
  <c r="A4" i="108"/>
  <c r="A6" i="107"/>
  <c r="A5" i="107"/>
  <c r="A4" i="107"/>
  <c r="A6" i="106"/>
  <c r="A5" i="106"/>
  <c r="A4" i="106"/>
  <c r="A6" i="105"/>
  <c r="A5" i="105"/>
  <c r="A4" i="105"/>
  <c r="A6" i="104"/>
  <c r="A5" i="104"/>
  <c r="A4" i="104"/>
  <c r="A6" i="103"/>
  <c r="A5" i="103"/>
  <c r="A4" i="103"/>
  <c r="A6" i="102"/>
  <c r="A5" i="102"/>
  <c r="A4" i="102"/>
  <c r="A6" i="101"/>
  <c r="A5" i="101"/>
  <c r="A4" i="101"/>
  <c r="A6" i="100"/>
  <c r="A5" i="100"/>
  <c r="A4" i="100"/>
  <c r="A6" i="99"/>
  <c r="A5" i="99"/>
  <c r="A4" i="99"/>
  <c r="A6" i="98"/>
  <c r="A5" i="98"/>
  <c r="A4" i="98"/>
  <c r="A6" i="97"/>
  <c r="A5" i="97"/>
  <c r="A4" i="97"/>
  <c r="A6" i="96"/>
  <c r="A5" i="96"/>
  <c r="A4" i="96"/>
  <c r="A6" i="95"/>
  <c r="A5" i="95"/>
  <c r="A4" i="95"/>
  <c r="A6" i="94"/>
  <c r="A5" i="94"/>
  <c r="A4" i="94"/>
  <c r="A6" i="93"/>
  <c r="A5" i="93"/>
  <c r="A4" i="93"/>
  <c r="A6" i="92"/>
  <c r="A5" i="92"/>
  <c r="A4" i="92"/>
  <c r="A6" i="91"/>
  <c r="A5" i="91"/>
  <c r="A4" i="91"/>
  <c r="A6" i="90"/>
  <c r="A5" i="90"/>
  <c r="A4" i="90"/>
  <c r="A6" i="89"/>
  <c r="A5" i="89"/>
  <c r="A4" i="89"/>
  <c r="A6" i="88"/>
  <c r="A5" i="88"/>
  <c r="A4" i="88"/>
  <c r="A6" i="87"/>
  <c r="A5" i="87"/>
  <c r="A4" i="87"/>
  <c r="A6" i="86"/>
  <c r="A5" i="86"/>
  <c r="A4" i="86"/>
  <c r="A6" i="85"/>
  <c r="A5" i="85"/>
  <c r="A4" i="85"/>
  <c r="A6" i="84"/>
  <c r="A5" i="84"/>
  <c r="A4" i="84"/>
  <c r="A6" i="83"/>
  <c r="A5" i="83"/>
  <c r="A4" i="83"/>
  <c r="A6" i="82"/>
  <c r="A5" i="82"/>
  <c r="A4" i="82"/>
  <c r="A6" i="81"/>
  <c r="A5" i="81"/>
  <c r="A4" i="81"/>
  <c r="A6" i="80"/>
  <c r="A5" i="80"/>
  <c r="A4" i="80"/>
  <c r="A6" i="79"/>
  <c r="A5" i="79"/>
  <c r="A4" i="79"/>
  <c r="A6" i="78"/>
  <c r="A5" i="78"/>
  <c r="A4" i="78"/>
  <c r="A6" i="77"/>
  <c r="A5" i="77"/>
  <c r="A4" i="77"/>
  <c r="A6" i="76"/>
  <c r="A5" i="76"/>
  <c r="A4" i="76"/>
  <c r="A6" i="75"/>
  <c r="A5" i="75"/>
  <c r="A4" i="75"/>
  <c r="A6" i="74"/>
  <c r="A5" i="74"/>
  <c r="A4" i="74"/>
  <c r="A6" i="73"/>
  <c r="A5" i="73"/>
  <c r="A4" i="73"/>
  <c r="A6" i="72"/>
  <c r="A5" i="72"/>
  <c r="A4" i="72"/>
  <c r="A6" i="71"/>
  <c r="A5" i="71"/>
  <c r="A4" i="71"/>
  <c r="A6" i="70"/>
  <c r="A5" i="70"/>
  <c r="A4" i="70"/>
  <c r="A6" i="69"/>
  <c r="A5" i="69"/>
  <c r="A4" i="69"/>
  <c r="A6" i="68"/>
  <c r="A5" i="68"/>
  <c r="A4" i="68"/>
  <c r="A6" i="67"/>
  <c r="A5" i="67"/>
  <c r="A4" i="67"/>
  <c r="A6" i="66"/>
  <c r="A5" i="66"/>
  <c r="A4" i="66"/>
  <c r="A6" i="65"/>
  <c r="A5" i="65"/>
  <c r="A6" i="64"/>
  <c r="A5" i="64"/>
  <c r="A4" i="64"/>
  <c r="A6" i="63"/>
  <c r="A5" i="63"/>
  <c r="A4" i="63"/>
  <c r="A6" i="62"/>
  <c r="A5" i="62"/>
  <c r="A4" i="62"/>
  <c r="A6" i="61"/>
  <c r="A5" i="61"/>
  <c r="A4" i="61"/>
  <c r="A4" i="60"/>
  <c r="A6" i="60"/>
  <c r="A5" i="60"/>
  <c r="A6" i="59"/>
  <c r="A5" i="59"/>
  <c r="A6" i="58"/>
  <c r="A5" i="58"/>
  <c r="A4" i="58"/>
  <c r="A6" i="57"/>
  <c r="A5" i="57"/>
  <c r="A4" i="57"/>
  <c r="A6" i="56"/>
  <c r="A5" i="56"/>
  <c r="A4" i="56"/>
  <c r="A6" i="55"/>
  <c r="A5" i="55"/>
  <c r="A4" i="55"/>
  <c r="A6" i="54"/>
  <c r="A5" i="54"/>
  <c r="A4" i="54"/>
  <c r="A6" i="53"/>
  <c r="A5" i="53"/>
  <c r="A4" i="53"/>
  <c r="A6" i="52"/>
  <c r="A5" i="52"/>
  <c r="A4" i="52"/>
  <c r="A6" i="51"/>
  <c r="A5" i="51"/>
  <c r="A4" i="51"/>
  <c r="A6" i="50"/>
  <c r="A5" i="50"/>
  <c r="A4" i="50"/>
  <c r="A6" i="49"/>
  <c r="A5" i="49"/>
  <c r="A4" i="49"/>
  <c r="A6" i="48"/>
  <c r="A5" i="48"/>
  <c r="A4" i="48"/>
  <c r="A6" i="47"/>
  <c r="A5" i="47"/>
  <c r="A4" i="47"/>
  <c r="A6" i="46"/>
  <c r="A5" i="46"/>
  <c r="A4" i="46"/>
  <c r="A6" i="45"/>
  <c r="A5" i="45"/>
  <c r="A4" i="45"/>
  <c r="A6" i="44"/>
  <c r="A5" i="44"/>
  <c r="A4" i="44"/>
  <c r="A6" i="43"/>
  <c r="A5" i="43"/>
  <c r="A4" i="43"/>
  <c r="A6" i="42"/>
  <c r="A5" i="42"/>
  <c r="A4" i="42"/>
  <c r="A6" i="41"/>
  <c r="A5" i="41"/>
  <c r="A4" i="41"/>
  <c r="A6" i="40"/>
  <c r="A5" i="40"/>
  <c r="A4" i="40"/>
  <c r="A6" i="39"/>
  <c r="A5" i="39"/>
  <c r="A4" i="39"/>
  <c r="A6" i="38"/>
  <c r="A5" i="38"/>
  <c r="A4" i="38"/>
  <c r="A6" i="37"/>
  <c r="A5" i="37"/>
  <c r="A4" i="37"/>
  <c r="A6" i="36"/>
  <c r="A5" i="36"/>
  <c r="A4" i="36"/>
  <c r="A6" i="35"/>
  <c r="A5" i="35"/>
  <c r="A4" i="35"/>
  <c r="A6" i="34"/>
  <c r="A5" i="34"/>
  <c r="A4" i="34"/>
  <c r="A6" i="33"/>
  <c r="A5" i="33"/>
  <c r="A4" i="33"/>
  <c r="A6" i="32"/>
  <c r="A5" i="32"/>
  <c r="A4" i="32"/>
  <c r="A6" i="31"/>
  <c r="A5" i="31"/>
  <c r="A4" i="31"/>
  <c r="A6" i="30"/>
  <c r="A5" i="30"/>
  <c r="A4" i="30"/>
  <c r="A6" i="29"/>
  <c r="A5" i="29"/>
  <c r="A4" i="29"/>
  <c r="A6" i="28"/>
  <c r="A5" i="28"/>
  <c r="A4" i="28"/>
  <c r="A6" i="27"/>
  <c r="A5" i="27"/>
  <c r="A4" i="27"/>
  <c r="A6" i="26"/>
  <c r="A5" i="26"/>
  <c r="A4" i="26"/>
  <c r="A6" i="25"/>
  <c r="A5" i="25"/>
  <c r="A4" i="25"/>
  <c r="A6" i="24"/>
  <c r="A5" i="24"/>
  <c r="A4" i="24"/>
  <c r="A6" i="23"/>
  <c r="A5" i="23"/>
  <c r="A4" i="23"/>
  <c r="A4" i="22"/>
  <c r="A6" i="22"/>
  <c r="A5" i="22"/>
  <c r="A6" i="21"/>
  <c r="A5" i="21"/>
  <c r="A4" i="21"/>
  <c r="A6" i="20"/>
  <c r="A5" i="20"/>
  <c r="A4" i="20"/>
  <c r="A6" i="19"/>
  <c r="A5" i="19"/>
  <c r="A4" i="19"/>
  <c r="A6" i="18"/>
  <c r="A5" i="18"/>
  <c r="A4" i="18"/>
  <c r="A6" i="17"/>
  <c r="A5" i="17"/>
  <c r="A4" i="17"/>
  <c r="A6" i="16"/>
  <c r="A5" i="16"/>
  <c r="A4" i="16"/>
  <c r="A6" i="15"/>
  <c r="A5" i="15"/>
  <c r="A4" i="15"/>
  <c r="A6" i="14"/>
  <c r="A5" i="14"/>
  <c r="A4" i="14"/>
  <c r="A6" i="13"/>
  <c r="A5" i="13"/>
  <c r="A4" i="13"/>
  <c r="A6" i="12"/>
  <c r="A5" i="12"/>
  <c r="A6" i="11"/>
  <c r="A5" i="11"/>
  <c r="A4" i="11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I59" i="2" s="1"/>
  <c r="H58" i="2"/>
  <c r="I58" i="2" s="1"/>
  <c r="H57" i="2"/>
  <c r="I57" i="2" s="1"/>
  <c r="H56" i="2"/>
  <c r="I56" i="2" s="1"/>
  <c r="H55" i="2"/>
  <c r="I55" i="2" s="1"/>
  <c r="H53" i="2"/>
  <c r="I53" i="2" s="1"/>
  <c r="H52" i="2"/>
  <c r="I52" i="2" s="1"/>
  <c r="H51" i="2"/>
  <c r="H50" i="2"/>
  <c r="I50" i="2" s="1"/>
  <c r="I49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2" i="2"/>
  <c r="I31" i="2"/>
  <c r="I26" i="2"/>
  <c r="I24" i="2"/>
  <c r="I23" i="2"/>
  <c r="I22" i="2"/>
  <c r="I21" i="2"/>
  <c r="I18" i="2"/>
  <c r="I17" i="2"/>
  <c r="I16" i="2"/>
  <c r="I14" i="2"/>
  <c r="I13" i="2"/>
  <c r="I12" i="2"/>
  <c r="I11" i="2"/>
  <c r="I10" i="2"/>
  <c r="I9" i="2"/>
  <c r="I7" i="2"/>
  <c r="I6" i="2"/>
  <c r="I4" i="2"/>
  <c r="G3" i="2"/>
  <c r="A3" i="109"/>
  <c r="A2" i="109"/>
  <c r="A3" i="108"/>
  <c r="A2" i="108"/>
  <c r="A3" i="107"/>
  <c r="A2" i="107"/>
  <c r="A3" i="106"/>
  <c r="A2" i="106"/>
  <c r="A3" i="105"/>
  <c r="A2" i="105"/>
  <c r="A3" i="104"/>
  <c r="A2" i="104"/>
  <c r="A3" i="103"/>
  <c r="A2" i="103"/>
  <c r="A3" i="102"/>
  <c r="A2" i="102"/>
  <c r="A3" i="101"/>
  <c r="A2" i="101"/>
  <c r="A3" i="100"/>
  <c r="A2" i="100"/>
  <c r="A3" i="99"/>
  <c r="A2" i="99"/>
  <c r="A3" i="98"/>
  <c r="A2" i="98"/>
  <c r="A3" i="97"/>
  <c r="A2" i="97"/>
  <c r="A3" i="96"/>
  <c r="A2" i="96"/>
  <c r="A3" i="95"/>
  <c r="A2" i="95"/>
  <c r="A3" i="94"/>
  <c r="A2" i="94"/>
  <c r="A3" i="93"/>
  <c r="A2" i="93"/>
  <c r="A3" i="92"/>
  <c r="A2" i="92"/>
  <c r="A3" i="91"/>
  <c r="A2" i="91"/>
  <c r="A3" i="90"/>
  <c r="A2" i="90"/>
  <c r="A3" i="89"/>
  <c r="A2" i="89"/>
  <c r="A3" i="88"/>
  <c r="A2" i="88"/>
  <c r="A3" i="87"/>
  <c r="A2" i="87"/>
  <c r="A3" i="86"/>
  <c r="A2" i="86"/>
  <c r="A3" i="85"/>
  <c r="A2" i="85"/>
  <c r="A3" i="84"/>
  <c r="A2" i="84"/>
  <c r="A3" i="83"/>
  <c r="A2" i="83"/>
  <c r="A3" i="82"/>
  <c r="A2" i="82"/>
  <c r="A3" i="81"/>
  <c r="A2" i="81"/>
  <c r="A3" i="80"/>
  <c r="A2" i="80"/>
  <c r="A3" i="79"/>
  <c r="A2" i="79"/>
  <c r="A3" i="78"/>
  <c r="A2" i="78"/>
  <c r="A3" i="77"/>
  <c r="A2" i="77"/>
  <c r="A3" i="76"/>
  <c r="A2" i="76"/>
  <c r="A3" i="75"/>
  <c r="A2" i="75"/>
  <c r="A3" i="74"/>
  <c r="A2" i="74"/>
  <c r="A3" i="73"/>
  <c r="A2" i="73"/>
  <c r="A3" i="72"/>
  <c r="A2" i="72"/>
  <c r="A3" i="71"/>
  <c r="A2" i="71"/>
  <c r="A3" i="70"/>
  <c r="A2" i="70"/>
  <c r="A3" i="69"/>
  <c r="A2" i="69"/>
  <c r="A3" i="68"/>
  <c r="A2" i="68"/>
  <c r="A3" i="67"/>
  <c r="A2" i="67"/>
  <c r="A3" i="66"/>
  <c r="A2" i="66"/>
  <c r="A3" i="65"/>
  <c r="A2" i="65"/>
  <c r="A3" i="64"/>
  <c r="A2" i="64"/>
  <c r="A3" i="63"/>
  <c r="A2" i="63"/>
  <c r="A3" i="62"/>
  <c r="A2" i="62"/>
  <c r="A3" i="61"/>
  <c r="A2" i="61"/>
  <c r="A3" i="60"/>
  <c r="A2" i="60"/>
  <c r="A3" i="59"/>
  <c r="A2" i="59"/>
  <c r="A3" i="58"/>
  <c r="A2" i="58"/>
  <c r="A3" i="57"/>
  <c r="A2" i="57"/>
  <c r="A3" i="56"/>
  <c r="A2" i="56"/>
  <c r="A3" i="55"/>
  <c r="A2" i="55"/>
  <c r="A3" i="54"/>
  <c r="A2" i="54"/>
  <c r="A3" i="53"/>
  <c r="A2" i="53"/>
  <c r="A3" i="52"/>
  <c r="A2" i="52"/>
  <c r="A3" i="51"/>
  <c r="A2" i="51"/>
  <c r="A3" i="50"/>
  <c r="A2" i="50"/>
  <c r="A3" i="49"/>
  <c r="A2" i="49"/>
  <c r="A3" i="48"/>
  <c r="A2" i="48"/>
  <c r="A3" i="47"/>
  <c r="A2" i="47"/>
  <c r="A3" i="46"/>
  <c r="A2" i="46"/>
  <c r="A3" i="45"/>
  <c r="A2" i="45"/>
  <c r="A3" i="44"/>
  <c r="A2" i="44"/>
  <c r="A3" i="43"/>
  <c r="A2" i="43"/>
  <c r="A3" i="42"/>
  <c r="A2" i="42"/>
  <c r="A3" i="41"/>
  <c r="A2" i="41"/>
  <c r="A3" i="40"/>
  <c r="A2" i="40"/>
  <c r="A3" i="39"/>
  <c r="A2" i="39"/>
  <c r="A3" i="38"/>
  <c r="A2" i="38"/>
  <c r="A3" i="37"/>
  <c r="A2" i="37"/>
  <c r="A3" i="36"/>
  <c r="A2" i="36"/>
  <c r="A3" i="35"/>
  <c r="A2" i="35"/>
  <c r="A3" i="34"/>
  <c r="A2" i="34"/>
  <c r="A3" i="33"/>
  <c r="A2" i="33"/>
  <c r="A3" i="32"/>
  <c r="A2" i="32"/>
  <c r="A3" i="31"/>
  <c r="A2" i="31"/>
  <c r="A3" i="30"/>
  <c r="A2" i="30"/>
  <c r="A3" i="29"/>
  <c r="A2" i="29"/>
  <c r="A3" i="28"/>
  <c r="A2" i="28"/>
  <c r="A3" i="27"/>
  <c r="A2" i="27"/>
  <c r="A3" i="26"/>
  <c r="A2" i="26"/>
  <c r="A3" i="25"/>
  <c r="A2" i="25"/>
  <c r="A3" i="24"/>
  <c r="A2" i="24"/>
  <c r="A3" i="23"/>
  <c r="A2" i="23"/>
  <c r="A3" i="22"/>
  <c r="A2" i="22"/>
  <c r="A3" i="21"/>
  <c r="A2" i="21"/>
  <c r="A3" i="20"/>
  <c r="A2" i="20"/>
  <c r="A3" i="19"/>
  <c r="A2" i="19"/>
  <c r="A3" i="18"/>
  <c r="A2" i="18"/>
  <c r="A3" i="17"/>
  <c r="A2" i="17"/>
  <c r="A3" i="16"/>
  <c r="A2" i="16"/>
  <c r="A3" i="15"/>
  <c r="A2" i="15"/>
  <c r="A3" i="14"/>
  <c r="A2" i="14"/>
  <c r="A3" i="13"/>
  <c r="A2" i="13"/>
  <c r="A3" i="12"/>
  <c r="A2" i="12"/>
  <c r="A3" i="11"/>
  <c r="A2" i="11"/>
  <c r="A4" i="3"/>
  <c r="A2" i="3"/>
  <c r="A3" i="3"/>
  <c r="A6" i="3"/>
  <c r="I8" i="2"/>
  <c r="I15" i="2"/>
  <c r="I19" i="2"/>
  <c r="I20" i="2"/>
  <c r="I25" i="2"/>
  <c r="I27" i="2"/>
  <c r="I28" i="2"/>
  <c r="I29" i="2"/>
  <c r="I30" i="2"/>
  <c r="I33" i="2"/>
  <c r="I48" i="2"/>
  <c r="I51" i="2"/>
  <c r="I54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A5" i="3"/>
  <c r="L5" i="2" l="1"/>
  <c r="E53" i="2"/>
  <c r="A4" i="59" s="1"/>
  <c r="I3" i="2"/>
  <c r="H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Weerawat Suktonglang</author>
  </authors>
  <commentList>
    <comment ref="D1" authorId="0" shapeId="0" xr:uid="{D2ACBA8B-62A3-493F-81AE-A1A0662820A5}">
      <text>
        <r>
          <rPr>
            <b/>
            <sz val="9"/>
            <color indexed="81"/>
            <rFont val="Tahoma"/>
            <family val="2"/>
          </rPr>
          <t>เพิ่มลดได้ตามความเหมาะสม (กรอกข้อมูลในช่องสีขาว)</t>
        </r>
      </text>
    </comment>
    <comment ref="B2" authorId="0" shapeId="0" xr:uid="{E68738E4-357A-4D13-B07E-7A7A47A015A1}">
      <text>
        <r>
          <rPr>
            <b/>
            <sz val="9"/>
            <color indexed="81"/>
            <rFont val="Tahoma"/>
            <family val="2"/>
          </rPr>
          <t>กรอกข้อมูลในช่องสีขาว</t>
        </r>
      </text>
    </comment>
  </commentList>
</comments>
</file>

<file path=xl/sharedStrings.xml><?xml version="1.0" encoding="utf-8"?>
<sst xmlns="http://schemas.openxmlformats.org/spreadsheetml/2006/main" count="873" uniqueCount="244">
  <si>
    <t>ชื่อโรงเรียน</t>
  </si>
  <si>
    <t>ชื่อเขตพื้นที่/ต้นสังกัด</t>
  </si>
  <si>
    <t>ชื่อหัวหน้างานนโยบายและแผน</t>
  </si>
  <si>
    <t>ชื่อหัวหน้ากลุ่มบริหารงานงบประมาณ</t>
  </si>
  <si>
    <t>ชื่อรองผู้อำนวยการ</t>
  </si>
  <si>
    <t>ชื่อผู้อำนวยการ</t>
  </si>
  <si>
    <t>ผู้พัฒนา</t>
  </si>
  <si>
    <t>ประวัติการปรับปรุงโปรแกรม</t>
  </si>
  <si>
    <t>ส.ต.วีระวัฒน์ สุขทองหลาง ตำแหน่ง ครู โรงเรียนหนองแซงวิทยาคม สพป.ขอนแก่น เขต 2</t>
  </si>
  <si>
    <t>ที่</t>
  </si>
  <si>
    <t>ชื่อโครงการ</t>
  </si>
  <si>
    <t>ชื่อกิจกรรม</t>
  </si>
  <si>
    <t>งบประมาณที่ได้รับ</t>
  </si>
  <si>
    <t>หมายเหตุ</t>
  </si>
  <si>
    <t>กลุ่มงาน</t>
  </si>
  <si>
    <t>ปีงบประมาณ</t>
  </si>
  <si>
    <t>กลุ่มบริหารงานวิชาการ</t>
  </si>
  <si>
    <t>กลุ่มบริหารงานบุคคล</t>
  </si>
  <si>
    <t>กลุ่มบริหารงานงบประมาณ</t>
  </si>
  <si>
    <t>กลุ่มบริหารงานทั่วไป</t>
  </si>
  <si>
    <t>ชีท</t>
  </si>
  <si>
    <t>A001</t>
  </si>
  <si>
    <t>A002</t>
  </si>
  <si>
    <t>A003</t>
  </si>
  <si>
    <t>A004</t>
  </si>
  <si>
    <t>A005</t>
  </si>
  <si>
    <t>A006</t>
  </si>
  <si>
    <t>A007</t>
  </si>
  <si>
    <t>A008</t>
  </si>
  <si>
    <t>A009</t>
  </si>
  <si>
    <t>A010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</si>
  <si>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</si>
  <si>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</si>
  <si>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</si>
  <si>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</si>
  <si>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</si>
  <si>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</si>
  <si>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</si>
  <si>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</si>
  <si>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</si>
  <si>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</si>
  <si>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</si>
  <si>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A022</t>
  </si>
  <si>
    <t>A023</t>
  </si>
  <si>
    <t>A024</t>
  </si>
  <si>
    <t>A025</t>
  </si>
  <si>
    <t>A026</t>
  </si>
  <si>
    <t>A027</t>
  </si>
  <si>
    <t>A028</t>
  </si>
  <si>
    <t>A029</t>
  </si>
  <si>
    <t>A030</t>
  </si>
  <si>
    <t>A031</t>
  </si>
  <si>
    <t>A032</t>
  </si>
  <si>
    <t>A033</t>
  </si>
  <si>
    <t>A034</t>
  </si>
  <si>
    <t>A035</t>
  </si>
  <si>
    <t>A036</t>
  </si>
  <si>
    <t>A037</t>
  </si>
  <si>
    <t>A038</t>
  </si>
  <si>
    <t>A039</t>
  </si>
  <si>
    <t>A040</t>
  </si>
  <si>
    <t>A041</t>
  </si>
  <si>
    <t>A042</t>
  </si>
  <si>
    <t>A043</t>
  </si>
  <si>
    <t>A044</t>
  </si>
  <si>
    <t>A045</t>
  </si>
  <si>
    <t>A046</t>
  </si>
  <si>
    <t>A047</t>
  </si>
  <si>
    <t>A048</t>
  </si>
  <si>
    <t>A049</t>
  </si>
  <si>
    <t>A050</t>
  </si>
  <si>
    <t>A051</t>
  </si>
  <si>
    <t>A052</t>
  </si>
  <si>
    <t>A053</t>
  </si>
  <si>
    <t>A054</t>
  </si>
  <si>
    <t>A055</t>
  </si>
  <si>
    <t>A056</t>
  </si>
  <si>
    <t>A057</t>
  </si>
  <si>
    <t>A058</t>
  </si>
  <si>
    <t>A059</t>
  </si>
  <si>
    <t>A060</t>
  </si>
  <si>
    <t>A061</t>
  </si>
  <si>
    <t>A062</t>
  </si>
  <si>
    <t>A063</t>
  </si>
  <si>
    <t>A064</t>
  </si>
  <si>
    <t>A065</t>
  </si>
  <si>
    <t>A066</t>
  </si>
  <si>
    <t>A067</t>
  </si>
  <si>
    <t>A068</t>
  </si>
  <si>
    <t>A069</t>
  </si>
  <si>
    <t>A070</t>
  </si>
  <si>
    <t>A071</t>
  </si>
  <si>
    <t>A072</t>
  </si>
  <si>
    <t>A073</t>
  </si>
  <si>
    <t>A074</t>
  </si>
  <si>
    <t>A075</t>
  </si>
  <si>
    <t>A076</t>
  </si>
  <si>
    <t>A077</t>
  </si>
  <si>
    <t>A078</t>
  </si>
  <si>
    <t>A079</t>
  </si>
  <si>
    <t>A080</t>
  </si>
  <si>
    <t>A081</t>
  </si>
  <si>
    <t>A082</t>
  </si>
  <si>
    <t>A083</t>
  </si>
  <si>
    <t>A084</t>
  </si>
  <si>
    <t>A085</t>
  </si>
  <si>
    <t>A086</t>
  </si>
  <si>
    <t>A087</t>
  </si>
  <si>
    <t>A088</t>
  </si>
  <si>
    <t>A089</t>
  </si>
  <si>
    <t>A090</t>
  </si>
  <si>
    <t>A091</t>
  </si>
  <si>
    <t>A092</t>
  </si>
  <si>
    <t>A093</t>
  </si>
  <si>
    <t>A094</t>
  </si>
  <si>
    <t>A095</t>
  </si>
  <si>
    <t>A096</t>
  </si>
  <si>
    <t>A097</t>
  </si>
  <si>
    <t>A098</t>
  </si>
  <si>
    <t>A099</t>
  </si>
  <si>
    <t>A100</t>
  </si>
  <si>
    <t>กลุ่มงาน (เลือกจากรายการ)</t>
  </si>
  <si>
    <t>รายละเอียด/รายการการใช้เงินตามโครงการ/กิจกรรมตามแผนปฏิบัติการ</t>
  </si>
  <si>
    <t>ครั้งที่</t>
  </si>
  <si>
    <t>งบประมาณที่ใช้</t>
  </si>
  <si>
    <t>รายละเอียดการใช้จ่ายงบประมาณ</t>
  </si>
  <si>
    <t>งบประมาณที่ใช้ไป</t>
  </si>
  <si>
    <t>งบประมาณคงเหลือ</t>
  </si>
  <si>
    <t>กำหนดค่าการใช้งานโปรแกรมควบคุมการใช้เงินตามโครงการในแผนปฏิบัติการ</t>
  </si>
  <si>
    <t>1.0.0 : เปิดตัวโปรแกรมเวอร์ชันแรก</t>
  </si>
  <si>
    <t>โปรแกรมพัสดุโรงเรียน : www.egpeasy.com</t>
  </si>
  <si>
    <t>โปรแกรมการเงินโรงเรียน : www.sfzeasy.com</t>
  </si>
  <si>
    <t>โครงการส่งเสริมการจัดการศึกษา</t>
  </si>
  <si>
    <t>กิจกรรมกีฬาภายใน</t>
  </si>
  <si>
    <t>กิจกรรมวันสำคัญ</t>
  </si>
  <si>
    <t>กิจกรรมรักการอ่าน</t>
  </si>
  <si>
    <t>กิจกรรมสัปดาห์วิทยาศาสตร์</t>
  </si>
  <si>
    <t>กิจกรรมเปิดโลกศิลปะ</t>
  </si>
  <si>
    <t>กิจกรรมตลาดนัดอาชีพ</t>
  </si>
  <si>
    <t>โครงการพัฒนาผู้เรียน</t>
  </si>
  <si>
    <t>กิจกรรมพัฒนาระบบสารสนเทศ</t>
  </si>
  <si>
    <t>กิจกรรมปฐมนิเทศนักเรียน</t>
  </si>
  <si>
    <t>กิจกรรมปัจฉิมนิเทศ</t>
  </si>
  <si>
    <t>กิจกรรมไหว้ครู</t>
  </si>
  <si>
    <t>กิจกรรมโรงเรียนคุณธรรม</t>
  </si>
  <si>
    <t>กิจกรรมโรงเรียนสุจริต</t>
  </si>
  <si>
    <t xml:space="preserve">กิจกรรมส่งเสริมทักษะอาชีพ </t>
  </si>
  <si>
    <t xml:space="preserve">กิจกรรมห้องเรียนพิเศษ </t>
  </si>
  <si>
    <t>กิจกรรมส่งเสริมความเป็นเลิศทางวิชาการ</t>
  </si>
  <si>
    <t xml:space="preserve">กิจกรรมเข้าค่ายพักแรมลูกเสือ – เนตรนารี </t>
  </si>
  <si>
    <t xml:space="preserve">กิจกรรมวันสถาปนา </t>
  </si>
  <si>
    <t xml:space="preserve">กิจกรรมลูกเสือวันวชิราวุธ </t>
  </si>
  <si>
    <t xml:space="preserve">กิจกรรมศุนย์บริการ ICTเพื่อการเรียนรู้  </t>
  </si>
  <si>
    <t>โครงการบริหารงานวิชาการ</t>
  </si>
  <si>
    <t>กิจกรรมแนะแนว</t>
  </si>
  <si>
    <t>กิจกรรมสเต็มศึกษา</t>
  </si>
  <si>
    <t>กิจกรรม active learning</t>
  </si>
  <si>
    <t>กิจกรรมวิจัยในชั้นเรียน</t>
  </si>
  <si>
    <t>กิจกรรมพัฒนาหลักสูตรสถานศึกษา</t>
  </si>
  <si>
    <t>กิจกรรมพัฒนางานทะเบียนวัดผลประเมินผลการเรียนรู้</t>
  </si>
  <si>
    <t>กิจกรรมยกระดับผลสัมฤทธิ์ทางการเรียน ONET</t>
  </si>
  <si>
    <t>กิจกรรมนิเทศภายในสถานศึกษา</t>
  </si>
  <si>
    <t>โครงการประกันคุณภาพ</t>
  </si>
  <si>
    <t>โครงการพัฒนาครูและบุคลากร</t>
  </si>
  <si>
    <t>โครงการการจัดทำแผนปฏิบัติการและแผนพัฒนา</t>
  </si>
  <si>
    <t>โครงการจัดซื้อวัสดุสำนักงาน</t>
  </si>
  <si>
    <t>โครงการสาธารณูปโภค</t>
  </si>
  <si>
    <t>โครงการส่งเสริมสถานศึกษาปลอดภัย</t>
  </si>
  <si>
    <t>กิจกรรมพัฒนาอาคารสถานที่</t>
  </si>
  <si>
    <t>กิจกรรมส่งเสริมสุขภาวะผู้เรียน</t>
  </si>
  <si>
    <t>โครงการสัมพันธ์ชุมชน</t>
  </si>
  <si>
    <t>กิจกรรมปฏิคม</t>
  </si>
  <si>
    <t>กิจกรรมประชุมคณะกรรมการสถานศึกษา</t>
  </si>
  <si>
    <t>โครงการกิจการนักเรียน</t>
  </si>
  <si>
    <t>กิจกรรมเยี่ยมบ้าน</t>
  </si>
  <si>
    <t>กิจกรรมห้องเรียนสีขาว</t>
  </si>
  <si>
    <t>กิจกรรมส่งเสริมประชาธิปไตย</t>
  </si>
  <si>
    <t>กิจกรรมต่อต้านยาเสพติด</t>
  </si>
  <si>
    <t>กิจกรรมประชุมผู้ปกครอง</t>
  </si>
  <si>
    <t>โครงการสถานศึกษาพอเพียง</t>
  </si>
  <si>
    <t>พัฒนาบุคลากร</t>
  </si>
  <si>
    <t>onet</t>
  </si>
  <si>
    <t>แนะแนวสัญจร</t>
  </si>
  <si>
    <t>SAR</t>
  </si>
  <si>
    <t>งานทะเบียน</t>
  </si>
  <si>
    <t>ปรับปรุงห้องความปลอดภัย</t>
  </si>
  <si>
    <t>การจัดกีฬาภายใน</t>
  </si>
  <si>
    <t>โรงเรียนหนองขามพิทยาคม</t>
  </si>
  <si>
    <t>สำนักงานเขตพื้นที่การศึกษามัธยมศึกษาขอนแก่น</t>
  </si>
  <si>
    <t>นายสวัสดิ์ เทศารินทร์</t>
  </si>
  <si>
    <t>ไฟฟ้า</t>
  </si>
  <si>
    <t>ais</t>
  </si>
  <si>
    <t>nt</t>
  </si>
  <si>
    <t>ไฟฟ้า ตค</t>
  </si>
  <si>
    <t>ais3บิล</t>
  </si>
  <si>
    <t>ปริเนเตอร์</t>
  </si>
  <si>
    <t>วัสดุ</t>
  </si>
  <si>
    <t>เยี่ยมบ้าน</t>
  </si>
  <si>
    <t>ป้าย</t>
  </si>
  <si>
    <t>อุปกรณ์เกษตร</t>
  </si>
  <si>
    <t>ดูงาน</t>
  </si>
  <si>
    <t>กยศ</t>
  </si>
  <si>
    <t>รถรับส่ง</t>
  </si>
  <si>
    <t>เก้าอี้</t>
  </si>
  <si>
    <t>เครือ่งกรองบาดาล</t>
  </si>
  <si>
    <t>กรองน้ำดื่ม</t>
  </si>
  <si>
    <t>3bb</t>
  </si>
  <si>
    <t>ซ่อมปริ้น</t>
  </si>
  <si>
    <t>ict</t>
  </si>
  <si>
    <t>ยา</t>
  </si>
  <si>
    <t>วัสดุทำสะอาด</t>
  </si>
  <si>
    <t>สุขาดึ</t>
  </si>
  <si>
    <t>ซ่อมไฟฟ้า</t>
  </si>
  <si>
    <t>อาคาร</t>
  </si>
  <si>
    <t>ซื้อคอม</t>
  </si>
  <si>
    <t>ไปราชการ</t>
  </si>
  <si>
    <t>ป้านรับสมัคร</t>
  </si>
  <si>
    <t>กำหนดโครงการ/กิจกรรมตามแผนปฏิบัติการประจำปี 2568 โรงเรียนหนองขามพิทยาคม</t>
  </si>
  <si>
    <t>คงเหลือ</t>
  </si>
  <si>
    <t>พัฒนาผู้เรียน</t>
  </si>
  <si>
    <t>บริหารทั่วไป</t>
  </si>
  <si>
    <t>วิชาการ</t>
  </si>
  <si>
    <t>งบประมาณ</t>
  </si>
  <si>
    <t>บุคคล</t>
  </si>
  <si>
    <t>ยอดรวม</t>
  </si>
  <si>
    <t>ยอดยกมา ปี 2567</t>
  </si>
  <si>
    <t>เงินรายได้ สถานศึกษา 38810</t>
  </si>
  <si>
    <t>กิจกรรมทัศนศึกษา/คุณธรรม</t>
  </si>
  <si>
    <t>เงินอุดหนุน 865084</t>
  </si>
  <si>
    <t>บริหารทั่วไป 10 โครงการ</t>
  </si>
  <si>
    <t>วิชาการ 30 โครงการ</t>
  </si>
  <si>
    <t>งบประมาณ 3 โครงการ</t>
  </si>
  <si>
    <t>บุคคล 2 โครงการ</t>
  </si>
  <si>
    <t>พัฒนาผู้เรียน 4 โครงการ</t>
  </si>
  <si>
    <t>ร้อยละ</t>
  </si>
  <si>
    <t>ชื่อผู้รับผอดชอบ</t>
  </si>
  <si>
    <t>ครูไชยวัฒน์ สายโรจน์</t>
  </si>
  <si>
    <t>ครูพรไพจิตร สุวรรณศักดิ์</t>
  </si>
  <si>
    <t>ครูนภัสรา อุทปา</t>
  </si>
  <si>
    <t>ครูแคทรียา ธีระเดชากุล</t>
  </si>
  <si>
    <t>ครูทิวาพร เกิดศักดิ์</t>
  </si>
  <si>
    <t>ครูพรเทพ พวงเพียงงาม</t>
  </si>
  <si>
    <t>ครูสวัสดิ์ เทศารินทร์</t>
  </si>
  <si>
    <t>ครูนภาพร ม่วศรีพิทักษ์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</si>
</sst>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"/>
    <numFmt numFmtId="189" formatCode="_-* #,##0.00_-;\-* #,##0.00_-;_-* &quot;-&quot;??_-;_-@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9"/>
      <color indexed="81"/>
      <name val="Tahoma"/>
      <family val="2"/>
    </font>
    <font>
      <b/>
      <u/>
      <sz val="11"/>
      <color theme="10"/>
      <name val="Tahoma"/>
      <family val="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b/>
      <sz val="16"/>
      <color rgb="FF000000"/>
      <name val="TH Sarabun New"/>
      <family val="2"/>
    </font>
    <font>
      <sz val="14"/>
      <color theme="1"/>
      <name val="TH Sarabun New"/>
      <family val="2"/>
    </font>
    <font>
      <u/>
      <sz val="16"/>
      <color theme="10"/>
      <name val="TH Sarabun New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rgb="FFFFC000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rgb="FFDEEAF6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rgb="FFFFC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7" tint="0.39997558519241921"/>
        <bgColor rgb="FFFFC000"/>
      </patternFill>
    </fill>
    <fill>
      <patternFill patternType="solid">
        <fgColor theme="5" tint="0.59999389629810485"/>
        <bgColor rgb="FFFFC000"/>
      </patternFill>
    </fill>
    <fill>
      <patternFill patternType="solid">
        <fgColor theme="8" tint="0.79998168889431442"/>
        <bgColor rgb="FFFFC000"/>
      </patternFill>
    </fill>
    <fill>
      <patternFill patternType="solid">
        <fgColor theme="9" tint="0.59999389629810485"/>
        <bgColor rgb="FFFEF2CB"/>
      </patternFill>
    </fill>
    <fill>
      <patternFill patternType="solid">
        <fgColor theme="8" tint="0.79998168889431442"/>
        <bgColor rgb="FFF7CAAC"/>
      </patternFill>
    </fill>
    <fill>
      <patternFill patternType="solid">
        <fgColor theme="8" tint="0.79998168889431442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6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 applyAlignment="1">
      <alignment horizontal="center" vertical="center"/>
    </xf>
    <xf numFmtId="43" fontId="2" fillId="0" borderId="0" xfId="0" applyNumberFormat="1" applyFont="1"/>
    <xf numFmtId="0" fontId="3" fillId="6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Protection="1">
      <protection locked="0" hidden="1"/>
    </xf>
    <xf numFmtId="43" fontId="2" fillId="0" borderId="1" xfId="1" applyFont="1" applyBorder="1" applyProtection="1">
      <protection locked="0" hidden="1"/>
    </xf>
    <xf numFmtId="43" fontId="2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0" fontId="9" fillId="12" borderId="8" xfId="0" applyFont="1" applyFill="1" applyBorder="1" applyAlignment="1">
      <alignment horizontal="left" shrinkToFit="1" readingOrder="1"/>
    </xf>
    <xf numFmtId="0" fontId="9" fillId="14" borderId="7" xfId="0" applyFont="1" applyFill="1" applyBorder="1" applyAlignment="1">
      <alignment horizontal="left"/>
    </xf>
    <xf numFmtId="4" fontId="8" fillId="16" borderId="7" xfId="0" applyNumberFormat="1" applyFont="1" applyFill="1" applyBorder="1" applyAlignment="1">
      <alignment horizontal="right" vertical="center"/>
    </xf>
    <xf numFmtId="0" fontId="9" fillId="15" borderId="7" xfId="0" applyFont="1" applyFill="1" applyBorder="1" applyAlignment="1">
      <alignment horizontal="left"/>
    </xf>
    <xf numFmtId="0" fontId="9" fillId="12" borderId="8" xfId="0" applyFont="1" applyFill="1" applyBorder="1" applyAlignment="1">
      <alignment horizontal="left" readingOrder="1"/>
    </xf>
    <xf numFmtId="4" fontId="8" fillId="13" borderId="10" xfId="0" applyNumberFormat="1" applyFont="1" applyFill="1" applyBorder="1" applyAlignment="1">
      <alignment horizontal="right" readingOrder="1"/>
    </xf>
    <xf numFmtId="4" fontId="8" fillId="16" borderId="13" xfId="0" applyNumberFormat="1" applyFont="1" applyFill="1" applyBorder="1" applyAlignment="1">
      <alignment horizontal="right" vertical="center"/>
    </xf>
    <xf numFmtId="4" fontId="8" fillId="16" borderId="14" xfId="0" applyNumberFormat="1" applyFont="1" applyFill="1" applyBorder="1" applyAlignment="1">
      <alignment horizontal="right" vertical="center"/>
    </xf>
    <xf numFmtId="0" fontId="9" fillId="11" borderId="7" xfId="0" applyFont="1" applyFill="1" applyBorder="1" applyAlignment="1">
      <alignment horizontal="left" readingOrder="1"/>
    </xf>
    <xf numFmtId="0" fontId="2" fillId="0" borderId="0" xfId="0" applyFont="1" applyProtection="1">
      <protection locked="0" hidden="1"/>
    </xf>
    <xf numFmtId="0" fontId="9" fillId="17" borderId="8" xfId="0" applyFont="1" applyFill="1" applyBorder="1" applyAlignment="1">
      <alignment horizontal="left" readingOrder="1"/>
    </xf>
    <xf numFmtId="0" fontId="9" fillId="26" borderId="8" xfId="0" applyFont="1" applyFill="1" applyBorder="1" applyAlignment="1">
      <alignment horizontal="left" readingOrder="1"/>
    </xf>
    <xf numFmtId="0" fontId="9" fillId="27" borderId="7" xfId="0" applyFont="1" applyFill="1" applyBorder="1" applyAlignment="1">
      <alignment horizontal="left"/>
    </xf>
    <xf numFmtId="0" fontId="9" fillId="28" borderId="7" xfId="0" applyFont="1" applyFill="1" applyBorder="1" applyAlignment="1">
      <alignment horizontal="left"/>
    </xf>
    <xf numFmtId="4" fontId="8" fillId="28" borderId="7" xfId="0" applyNumberFormat="1" applyFont="1" applyFill="1" applyBorder="1" applyAlignment="1">
      <alignment horizontal="right" vertical="center"/>
    </xf>
    <xf numFmtId="0" fontId="10" fillId="26" borderId="7" xfId="0" applyFont="1" applyFill="1" applyBorder="1" applyAlignment="1">
      <alignment horizontal="left"/>
    </xf>
    <xf numFmtId="0" fontId="9" fillId="30" borderId="8" xfId="0" applyFont="1" applyFill="1" applyBorder="1" applyAlignment="1">
      <alignment horizontal="left" readingOrder="1"/>
    </xf>
    <xf numFmtId="0" fontId="10" fillId="29" borderId="0" xfId="0" applyFont="1" applyFill="1" applyAlignment="1">
      <alignment horizontal="left"/>
    </xf>
    <xf numFmtId="0" fontId="9" fillId="29" borderId="7" xfId="0" applyFont="1" applyFill="1" applyBorder="1"/>
    <xf numFmtId="0" fontId="10" fillId="31" borderId="7" xfId="0" applyFont="1" applyFill="1" applyBorder="1" applyAlignment="1">
      <alignment horizontal="left"/>
    </xf>
    <xf numFmtId="0" fontId="10" fillId="26" borderId="11" xfId="0" applyFont="1" applyFill="1" applyBorder="1" applyAlignment="1">
      <alignment horizontal="left"/>
    </xf>
    <xf numFmtId="0" fontId="10" fillId="32" borderId="11" xfId="0" applyFont="1" applyFill="1" applyBorder="1" applyAlignment="1">
      <alignment horizontal="left"/>
    </xf>
    <xf numFmtId="0" fontId="10" fillId="32" borderId="0" xfId="0" applyFont="1" applyFill="1" applyAlignment="1">
      <alignment horizontal="left"/>
    </xf>
    <xf numFmtId="0" fontId="10" fillId="32" borderId="7" xfId="0" applyFont="1" applyFill="1" applyBorder="1" applyAlignment="1">
      <alignment horizontal="left"/>
    </xf>
    <xf numFmtId="0" fontId="10" fillId="32" borderId="12" xfId="0" applyFont="1" applyFill="1" applyBorder="1" applyAlignment="1">
      <alignment horizontal="left"/>
    </xf>
    <xf numFmtId="0" fontId="10" fillId="26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2" fontId="11" fillId="16" borderId="1" xfId="0" applyNumberFormat="1" applyFont="1" applyFill="1" applyBorder="1" applyAlignment="1">
      <alignment horizontal="right"/>
    </xf>
    <xf numFmtId="189" fontId="8" fillId="13" borderId="9" xfId="0" applyNumberFormat="1" applyFont="1" applyFill="1" applyBorder="1" applyAlignment="1">
      <alignment horizontal="right" vertical="center" shrinkToFit="1" readingOrder="1"/>
    </xf>
    <xf numFmtId="189" fontId="8" fillId="13" borderId="10" xfId="0" applyNumberFormat="1" applyFont="1" applyFill="1" applyBorder="1" applyAlignment="1">
      <alignment horizontal="right" vertical="center" shrinkToFit="1" readingOrder="1"/>
    </xf>
    <xf numFmtId="0" fontId="8" fillId="5" borderId="2" xfId="0" applyFont="1" applyFill="1" applyBorder="1" applyAlignment="1">
      <alignment horizontal="center" vertical="center"/>
    </xf>
    <xf numFmtId="0" fontId="9" fillId="0" borderId="0" xfId="0" applyFont="1"/>
    <xf numFmtId="0" fontId="8" fillId="0" borderId="5" xfId="0" applyFont="1" applyBorder="1" applyAlignment="1">
      <alignment horizontal="center" vertical="center"/>
    </xf>
    <xf numFmtId="0" fontId="8" fillId="10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3" fontId="8" fillId="10" borderId="1" xfId="0" applyNumberFormat="1" applyFont="1" applyFill="1" applyBorder="1" applyAlignment="1">
      <alignment horizontal="right" vertical="center"/>
    </xf>
    <xf numFmtId="43" fontId="8" fillId="5" borderId="1" xfId="0" applyNumberFormat="1" applyFont="1" applyFill="1" applyBorder="1" applyAlignment="1">
      <alignment horizontal="center" vertical="center"/>
    </xf>
    <xf numFmtId="43" fontId="8" fillId="9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43" fontId="9" fillId="3" borderId="1" xfId="1" applyFont="1" applyFill="1" applyBorder="1" applyAlignment="1" applyProtection="1">
      <alignment horizontal="right" vertical="center"/>
      <protection locked="0"/>
    </xf>
    <xf numFmtId="0" fontId="9" fillId="0" borderId="1" xfId="0" applyFont="1" applyBorder="1" applyProtection="1">
      <protection locked="0"/>
    </xf>
    <xf numFmtId="0" fontId="13" fillId="0" borderId="1" xfId="2" applyFont="1" applyFill="1" applyBorder="1" applyAlignment="1">
      <alignment horizontal="center"/>
    </xf>
    <xf numFmtId="187" fontId="9" fillId="0" borderId="0" xfId="0" applyNumberFormat="1" applyFont="1"/>
    <xf numFmtId="0" fontId="9" fillId="0" borderId="1" xfId="0" applyFont="1" applyBorder="1" applyAlignment="1" applyProtection="1">
      <alignment horizontal="center" vertical="center"/>
      <protection locked="0"/>
    </xf>
    <xf numFmtId="43" fontId="9" fillId="0" borderId="1" xfId="1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right"/>
    </xf>
    <xf numFmtId="0" fontId="9" fillId="19" borderId="1" xfId="0" applyFont="1" applyFill="1" applyBorder="1" applyAlignment="1" applyProtection="1">
      <alignment horizontal="left" vertical="center"/>
      <protection locked="0"/>
    </xf>
    <xf numFmtId="43" fontId="9" fillId="19" borderId="1" xfId="1" applyFont="1" applyFill="1" applyBorder="1" applyAlignment="1" applyProtection="1">
      <alignment horizontal="right" vertical="center"/>
      <protection locked="0"/>
    </xf>
    <xf numFmtId="43" fontId="9" fillId="19" borderId="0" xfId="1" applyFont="1" applyFill="1" applyBorder="1" applyAlignment="1" applyProtection="1">
      <alignment horizontal="right" vertical="center"/>
      <protection locked="0"/>
    </xf>
    <xf numFmtId="0" fontId="9" fillId="25" borderId="1" xfId="0" applyFont="1" applyFill="1" applyBorder="1" applyAlignment="1" applyProtection="1">
      <alignment horizontal="left" vertical="center"/>
      <protection locked="0"/>
    </xf>
    <xf numFmtId="43" fontId="9" fillId="25" borderId="1" xfId="0" applyNumberFormat="1" applyFont="1" applyFill="1" applyBorder="1" applyAlignment="1" applyProtection="1">
      <alignment horizontal="left" vertical="center"/>
      <protection locked="0"/>
    </xf>
    <xf numFmtId="43" fontId="9" fillId="25" borderId="0" xfId="0" applyNumberFormat="1" applyFont="1" applyFill="1" applyBorder="1" applyAlignment="1" applyProtection="1">
      <alignment horizontal="left" vertical="center"/>
      <protection locked="0"/>
    </xf>
    <xf numFmtId="0" fontId="9" fillId="20" borderId="1" xfId="0" applyFont="1" applyFill="1" applyBorder="1" applyAlignment="1" applyProtection="1">
      <alignment horizontal="left" vertical="center"/>
      <protection locked="0"/>
    </xf>
    <xf numFmtId="189" fontId="9" fillId="24" borderId="1" xfId="0" applyNumberFormat="1" applyFont="1" applyFill="1" applyBorder="1" applyAlignment="1" applyProtection="1">
      <alignment horizontal="left" vertical="center"/>
      <protection locked="0"/>
    </xf>
    <xf numFmtId="189" fontId="9" fillId="24" borderId="0" xfId="0" applyNumberFormat="1" applyFont="1" applyFill="1" applyBorder="1" applyAlignment="1" applyProtection="1">
      <alignment horizontal="left" vertical="center"/>
      <protection locked="0"/>
    </xf>
    <xf numFmtId="0" fontId="9" fillId="5" borderId="1" xfId="0" applyFont="1" applyFill="1" applyBorder="1" applyAlignment="1" applyProtection="1">
      <alignment horizontal="left" vertical="center"/>
      <protection locked="0"/>
    </xf>
    <xf numFmtId="4" fontId="9" fillId="24" borderId="1" xfId="0" applyNumberFormat="1" applyFont="1" applyFill="1" applyBorder="1" applyAlignment="1" applyProtection="1">
      <alignment horizontal="right" vertical="center"/>
      <protection locked="0"/>
    </xf>
    <xf numFmtId="0" fontId="9" fillId="21" borderId="1" xfId="0" applyFont="1" applyFill="1" applyBorder="1" applyAlignment="1" applyProtection="1">
      <alignment horizontal="left" vertical="center"/>
      <protection locked="0"/>
    </xf>
    <xf numFmtId="0" fontId="9" fillId="22" borderId="1" xfId="0" applyFont="1" applyFill="1" applyBorder="1" applyAlignment="1" applyProtection="1">
      <alignment horizontal="left" vertical="center"/>
      <protection locked="0"/>
    </xf>
    <xf numFmtId="0" fontId="9" fillId="23" borderId="1" xfId="0" applyFont="1" applyFill="1" applyBorder="1" applyAlignment="1" applyProtection="1">
      <alignment horizontal="left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18" borderId="1" xfId="0" applyFont="1" applyFill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33" borderId="7" xfId="0" applyFont="1" applyFill="1" applyBorder="1" applyProtection="1">
      <protection locked="0"/>
    </xf>
    <xf numFmtId="0" fontId="12" fillId="33" borderId="1" xfId="0" applyFont="1" applyFill="1" applyBorder="1" applyProtection="1">
      <protection locked="0"/>
    </xf>
    <xf numFmtId="0" fontId="9" fillId="34" borderId="7" xfId="0" applyFont="1" applyFill="1" applyBorder="1" applyAlignment="1">
      <alignment horizontal="left"/>
    </xf>
    <xf numFmtId="0" fontId="9" fillId="31" borderId="7" xfId="0" applyFont="1" applyFill="1" applyBorder="1"/>
  </cellXfs>
  <cellStyles count="3">
    <cellStyle name="Hyperlink" xfId="2" builtinId="8"/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99CC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microsoft.com/office/2017/10/relationships/person" Target="persons/person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10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7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7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7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8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8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8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8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8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8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8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8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8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8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9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9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9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9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9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9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9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9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9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_rels/drawing9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3650;&#3588;&#3619;&#3591;&#3585;&#3634;&#3619;-&#3585;&#3636;&#3592;&#3585;&#3619;&#3619;&#3617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3" name="รูปภาพ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C523A5-2C91-4675-AD1E-A2C5D66CA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1721D5-9012-4728-8F5A-D8E4A93E7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85E261-86D3-4A51-B225-63CB41662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558DBF-65B2-480B-AE96-8F05CFD49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67E725-BDA5-4D9F-B67F-DC64EA7A6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F11963-CF07-46B6-A17F-23C0CA30B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3275F5-68FA-43F3-9573-A89AD670A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170DDB-6B82-43AA-A3E7-7C05CA005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4E856C-0188-4E60-A69C-E29EF3AAB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07C0DA-474B-4773-B3A9-5CB405BFC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F458F2-55C9-43BC-A7B2-38EED4F31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DE2EB4-EA7F-4F28-BEA9-C3D9FA0FC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01BE47-C475-4DB1-A60C-7F62CF233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787161-2CF2-4CD5-BE22-8528964DC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5E759E-3A62-477D-828B-3D8E87515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591076-52AE-4119-ADD3-9DE1FD705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9337F4-7E2B-49D7-A379-0E2CE9D7A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A191D2-6499-4CBE-BC79-C0B762026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32816B-2BB3-4826-96EB-854BEBBC1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96CA04-F68C-4EF3-BF0A-E3DF5735D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996B1B-A52F-44A2-A485-E1FB98000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752C0D-A50D-4629-A9AA-F8CCBE310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393339-44A9-40A0-AEDE-EA268BD69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DD3C55-A539-4A4F-8129-D50AB78A1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DC04DB-893D-47B7-8FBC-65213407F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4A8AFD-E6DE-4189-91CC-4DA2F0E6D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FD5D15-7B10-4CD2-BF27-159DAE3C5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360515-6E79-4AF7-A49E-7DB72F8E2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4785B8-5CE0-4B35-A79F-0FA5C647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0131BF-4529-4A5D-A532-2A45ABA0A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AB973E-889E-4AFE-AE97-A780C6CEF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C7CED7-24EA-41A2-AA9C-524BD1BBB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C3A898-ABD1-415E-B1BC-D24207718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D6E8D4-A088-47C0-AC2D-DB0A53940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ADC047-E995-4498-95B7-923CFF15F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7E5BEA-02F9-4FDD-9B5B-9E6E37470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0C221A-69BC-45F3-9918-84DA0E8AD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C8953B-D705-49FE-B9C6-F6E211153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BF456-C276-481C-9219-D8BFBB0E7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19B435-C149-4DEC-8093-4F0569A79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78D386-7566-49E2-8987-F7CA81C20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A9F3E2-0438-44B6-A419-EB073601E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2076CC-3090-4F03-9C40-C45B9C2F8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956E68-B651-49F4-9518-384DE7531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813190-4859-4AB6-9BC5-0B96EF210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6543C5-0941-496E-B1FD-742C8B3A7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D35D99-852E-4025-862C-24A21E5AC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425C1D-E314-46CA-8179-6C6EAD9E0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888354-B491-4BED-8F01-C26091415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F15C3E-28FD-4F67-B60E-5B5D5DBC5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41E2FD-3ED8-4D89-A0F4-720BE0A71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04356B-5777-4719-8C85-1F4C7ED90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3EE213-99BF-4923-AA29-A55BA7C25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F61972-CFD8-4FF0-B071-94B09069D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35DE76-5333-49DF-B71D-6829DBFE8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1BC859-D27F-48F5-AC2F-62D8CC773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451922-E478-4E20-9CB1-3501C35A6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6CAE5D-8917-4C76-8B24-D48B42227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AE8E1-47FB-4317-A7C5-DF8ED55A8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8783FC-3065-4BF1-B5A6-545117B34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AAA412-E2F1-4B9B-A007-D8711FEDE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C8D35C-56F4-4968-9CAD-DD1A35802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E99034-C8EE-43DB-A7FF-52FEC0AAC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2F092F-D96A-4E9F-929A-BB1AA9C9F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AD0D43-506F-4130-9460-ECCACAD75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FE730B-7065-4E8D-A39B-C8BEBFD4A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395E4E-1786-4777-B82D-6CD17636C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E7D9D2-DF26-45C1-8C33-BB4F4D3BF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31A869-B1E3-4F0D-A7F7-753D7E614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CCDD89-8AC8-4CE4-BCF3-981C243D6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787849-30C5-490D-B85D-2B263BAC9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20459C-187B-4192-886A-3B2CDFBF3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92AE17-DABB-4336-A015-8E1C05633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41C105-9A0C-4922-A6BE-398DD3C5A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F5910B-8500-40A4-A5E2-8A42B495E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01B797-BCDC-45EB-A002-547311597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9B7540-6EAE-469D-8D13-FD1237553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45BF9F-806F-451E-B627-DCC4A279F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B27B01-B5E2-46CB-BD6C-F2EF5671A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AFFD98-112B-43BF-99C1-991039E90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CE9E06-CFAC-4C41-8AD4-60B584505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07E95E-A8A0-4764-99D5-F8A41401F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925734-EF0E-4286-95AE-99423F785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78A6A2-ACA9-48D2-B7EB-FEF60B4BD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38D14A-9B91-4F3C-963B-0CB0238F1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49933A-2CB3-4949-A88C-E3141A789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255094-45B5-4428-9FC7-BFFA543DC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ABB005-E427-470F-8AD3-674BD2158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CDA7E1-0E47-432C-9DF0-AB08C6F16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CAE359-6C68-4385-BF2A-30FDF8A88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990EA7-2F01-4CB2-B448-6CBA32CD9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92E3FD-969F-413E-BFE6-E265F3CB1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343555-34FA-4858-A697-7B2D283F6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6523AD-CC97-4FCD-B36C-59212847D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3744C0-4BE3-4FC2-8645-4A061B62A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BAC105-201E-48BC-B636-9D3656630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1D4A4F-8FD1-4C2C-8A7B-C276CEB10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5C79FE-8E90-49D6-87E7-3EA8AE466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C1C6BB-6736-48E9-B583-DDE717E94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85725</xdr:rowOff>
    </xdr:from>
    <xdr:to>
      <xdr:col>5</xdr:col>
      <xdr:colOff>47625</xdr:colOff>
      <xdr:row>2</xdr:row>
      <xdr:rowOff>190500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76D45C-D476-4B4E-BFC9-EFDAF9BB7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85725"/>
          <a:ext cx="638175" cy="6381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fzeasy.com/" TargetMode="External"/><Relationship Id="rId1" Type="http://schemas.openxmlformats.org/officeDocument/2006/relationships/hyperlink" Target="https://www.egpeasy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10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8FAFC-066A-45B5-9E9F-42AA77F60534}">
  <sheetPr codeName="Sheet1"/>
  <dimension ref="A1:D20"/>
  <sheetViews>
    <sheetView topLeftCell="A4" zoomScale="80" zoomScaleNormal="80" workbookViewId="0">
      <selection activeCell="B11" sqref="B11"/>
    </sheetView>
  </sheetViews>
  <sheetFormatPr defaultColWidth="9" defaultRowHeight="24" x14ac:dyDescent="0.8"/>
  <cols>
    <col min="1" max="1" width="28.6640625" style="2" customWidth="1"/>
    <col min="2" max="2" width="73.4140625" style="2" customWidth="1"/>
    <col min="3" max="3" width="9" style="2"/>
    <col min="4" max="4" width="28" style="2" customWidth="1"/>
    <col min="5" max="16384" width="9" style="2"/>
  </cols>
  <sheetData>
    <row r="1" spans="1:4" ht="66" customHeight="1" x14ac:dyDescent="0.8">
      <c r="A1" s="42" t="s">
        <v>128</v>
      </c>
      <c r="B1" s="42"/>
      <c r="D1" s="5" t="s">
        <v>14</v>
      </c>
    </row>
    <row r="2" spans="1:4" x14ac:dyDescent="0.8">
      <c r="A2" s="4" t="s">
        <v>15</v>
      </c>
      <c r="B2" s="8">
        <v>2567</v>
      </c>
      <c r="D2" s="9" t="s">
        <v>16</v>
      </c>
    </row>
    <row r="3" spans="1:4" x14ac:dyDescent="0.8">
      <c r="A3" s="4" t="s">
        <v>0</v>
      </c>
      <c r="B3" s="8" t="s">
        <v>187</v>
      </c>
      <c r="D3" s="9" t="s">
        <v>17</v>
      </c>
    </row>
    <row r="4" spans="1:4" x14ac:dyDescent="0.8">
      <c r="A4" s="4" t="s">
        <v>1</v>
      </c>
      <c r="B4" s="8" t="s">
        <v>188</v>
      </c>
      <c r="D4" s="9" t="s">
        <v>18</v>
      </c>
    </row>
    <row r="5" spans="1:4" x14ac:dyDescent="0.8">
      <c r="A5" s="4" t="s">
        <v>2</v>
      </c>
      <c r="B5" s="8" t="s">
        <v>189</v>
      </c>
      <c r="D5" s="9" t="s">
        <v>19</v>
      </c>
    </row>
    <row r="6" spans="1:4" x14ac:dyDescent="0.8">
      <c r="A6" s="4" t="s">
        <v>3</v>
      </c>
      <c r="B6" s="8"/>
      <c r="D6" s="9"/>
    </row>
    <row r="7" spans="1:4" x14ac:dyDescent="0.8">
      <c r="A7" s="4" t="s">
        <v>4</v>
      </c>
      <c r="B7" s="8"/>
      <c r="D7" s="9"/>
    </row>
    <row r="8" spans="1:4" x14ac:dyDescent="0.8">
      <c r="A8" s="4" t="s">
        <v>5</v>
      </c>
      <c r="B8" s="8"/>
      <c r="D8" s="9"/>
    </row>
    <row r="9" spans="1:4" x14ac:dyDescent="0.8">
      <c r="D9" s="9"/>
    </row>
    <row r="10" spans="1:4" x14ac:dyDescent="0.8">
      <c r="A10" s="3" t="s">
        <v>6</v>
      </c>
      <c r="B10" s="7" t="s">
        <v>8</v>
      </c>
      <c r="D10" s="9"/>
    </row>
    <row r="11" spans="1:4" x14ac:dyDescent="0.8">
      <c r="D11" s="9"/>
    </row>
    <row r="12" spans="1:4" x14ac:dyDescent="0.8">
      <c r="A12" s="43" t="s">
        <v>7</v>
      </c>
      <c r="B12" s="43"/>
      <c r="D12" s="9"/>
    </row>
    <row r="13" spans="1:4" x14ac:dyDescent="0.8">
      <c r="A13" s="44" t="s">
        <v>129</v>
      </c>
      <c r="B13" s="45"/>
      <c r="D13" s="9"/>
    </row>
    <row r="14" spans="1:4" x14ac:dyDescent="0.8">
      <c r="D14" s="9"/>
    </row>
    <row r="15" spans="1:4" x14ac:dyDescent="0.8">
      <c r="A15" s="46" t="s">
        <v>130</v>
      </c>
      <c r="B15" s="46"/>
      <c r="D15" s="9"/>
    </row>
    <row r="16" spans="1:4" x14ac:dyDescent="0.8">
      <c r="A16" s="47" t="s">
        <v>131</v>
      </c>
      <c r="B16" s="47"/>
      <c r="D16" s="9"/>
    </row>
    <row r="17" spans="4:4" x14ac:dyDescent="0.8">
      <c r="D17" s="9"/>
    </row>
    <row r="18" spans="4:4" x14ac:dyDescent="0.8">
      <c r="D18" s="9"/>
    </row>
    <row r="19" spans="4:4" x14ac:dyDescent="0.8">
      <c r="D19" s="9"/>
    </row>
    <row r="20" spans="4:4" x14ac:dyDescent="0.8">
      <c r="D20" s="9"/>
    </row>
  </sheetData>
  <sheetProtection algorithmName="SHA-512" hashValue="XlE70uqcBc8qk0Lj27lDmoHwHjHsuzbjLcegjx5E3YU6pNivAYLkE/94moHW7rGH1RFfBbRc7IbEzqLTbRInew==" saltValue="rm4XO4VwEIz1xujACtYxlg==" spinCount="100000" sheet="1" objects="1" scenarios="1"/>
  <mergeCells count="5">
    <mergeCell ref="A1:B1"/>
    <mergeCell ref="A12:B12"/>
    <mergeCell ref="A13:B13"/>
    <mergeCell ref="A15:B15"/>
    <mergeCell ref="A16:B16"/>
  </mergeCells>
  <hyperlinks>
    <hyperlink ref="A15:B15" r:id="rId1" display="โปรแกรมพัสดุโรงเรียน : www.egpeasy.com" xr:uid="{9FFC0ED6-24C3-4A3C-9B38-B50E5E8AF25D}"/>
    <hyperlink ref="A16:B16" r:id="rId2" display="โปรแกรมการเงินโรงเรียน : www.sfzeasy.com" xr:uid="{06312044-FB50-4B5D-AE16-384F92E649B3}"/>
  </hyperlinks>
  <pageMargins left="0.7" right="0.7" top="0.75" bottom="0.75" header="0.3" footer="0.3"/>
  <pageSetup paperSize="9" orientation="portrait" horizontalDpi="4294967293" verticalDpi="0"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74DE3-90EC-4F59-A141-F53A6737365C}">
  <sheetPr codeName="Sheet11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"/>
    <col min="2" max="2" width="85.08203125" style="1" customWidth="1"/>
    <col min="3" max="3" width="21.1640625" style="1" customWidth="1"/>
    <col min="4" max="4" width="19.08203125" style="1" customWidth="1"/>
    <col min="5" max="5" width="9.9140625" style="1" bestFit="1" customWidth="1"/>
    <col min="6" max="16384" width="9" style="1"/>
  </cols>
  <sheetData>
    <row r="1" spans="1:5" x14ac:dyDescent="0.8">
      <c r="A1" s="48" t="s">
        <v>122</v>
      </c>
      <c r="B1" s="48"/>
      <c r="C1" s="48"/>
      <c r="D1" s="48"/>
      <c r="E1" s="6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CONCATENATE("โครงการ","",'โครงการ-กิจกรรม'!D11," กิจกรรม",'โครงการ-กิจกรรม'!E11)</f>
        <v>โครงการโครงการส่งเสริมการจัดการศึกษา กิจกรรมกิจกรรมปฐมนิเทศนักเรียน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",TEXT('โครงการ-กิจกรรม'!G11,"#,###.00")," บาท")</f>
        <v>งบประมาณที่ได้รับ 7,000.00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",TEXT('โครงการ-กิจกรรม'!G11-SUM($C$8:$C$39),"#,###.00")," บาท")</f>
        <v>งบประมาณคงเหลือ 7,000.00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IPaX3qXdGyZwIR3QbW3JMVCmbxAN1b8CFLf+3X4/yYagWB4GVCUtRnamoT1y/+fmbfnRfdTCBKjYN7mSE6lABQ==" saltValue="k+V6pjFAVD84UtBpa4Cds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47A46-371F-4983-808E-A604E9009748}">
  <sheetPr codeName="Sheet101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CONCATENATE("โครงการ","",'โครงการ-กิจกรรม'!D101," กิจกรรม",'โครงการ-กิจกรรม'!E101)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",TEXT('โครงการ-กิจกรรม'!G101,"#,###.00"),"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",TEXT('โครงการ-กิจกรรม'!G101-SUM($C$8:$C$39),"#,###.00"),"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vo0IyeYgkNiem7KFpcJAMZJK0YkjYZLKhcT2c6R9UQvUgot6hQKKPer9etUzOlCzJw9MuvAmL5wIyfwe9lIwzw==" saltValue="Qc26K0iqlCA5U1ebLA+Vgw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337A3-702B-4105-B435-ACBE18CE1CC7}">
  <sheetPr codeName="Sheet102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CONCATENATE("โครงการ","",'โครงการ-กิจกรรม'!D102," กิจกรรม",'โครงการ-กิจกรรม'!E102)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",TEXT('โครงการ-กิจกรรม'!G102,"#,###.00"),"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",TEXT('โครงการ-กิจกรรม'!G102-SUM($C$8:$C$39),"#,###.00"),"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RKkhdwTwqtoy+dAfaBCHR63qwA3PtHJvQ4kIPIhZBik0LtSWCuv4NJ3CkY/1xkQuUKtV4A/OtwBsBO326x3MOg==" saltValue="JWoUfh0ksYE0hDnCm2Jrc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7C065-71EF-4D1A-AED0-BD0020B9B284}">
  <sheetPr codeName="Sheet103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CONCATENATE("โครงการ","",'โครงการ-กิจกรรม'!D103," กิจกรรม",'โครงการ-กิจกรรม'!E103)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",TEXT('โครงการ-กิจกรรม'!G103,"#,###.00"),"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",TEXT('โครงการ-กิจกรรม'!G103-SUM($C$8:$C$39),"#,###.00"),"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xy1fQxg1R4rEP1sC3YGvIeOPoRhI8RctVul8z++rgcB81TwmqFyDVMhDW6Avok9V/0eF94sXf087y24FXNskGA==" saltValue="72tYaJ4sCFA2/lAITeIZmw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7B64C-863B-43A0-A355-DD6B37B25036}">
  <sheetPr codeName="Sheet12"/>
  <dimension ref="A1:E39"/>
  <sheetViews>
    <sheetView workbookViewId="0">
      <selection activeCell="C8" sqref="C8"/>
    </sheetView>
  </sheetViews>
  <sheetFormatPr defaultColWidth="9" defaultRowHeight="24" x14ac:dyDescent="0.8"/>
  <cols>
    <col min="1" max="1" width="9" style="1"/>
    <col min="2" max="2" width="85.08203125" style="1" customWidth="1"/>
    <col min="3" max="3" width="21.1640625" style="1" customWidth="1"/>
    <col min="4" max="4" width="19.08203125" style="1" customWidth="1"/>
    <col min="5" max="5" width="9.9140625" style="1" bestFit="1" customWidth="1"/>
    <col min="6" max="16384" width="9" style="1"/>
  </cols>
  <sheetData>
    <row r="1" spans="1:5" x14ac:dyDescent="0.8">
      <c r="A1" s="48" t="s">
        <v>122</v>
      </c>
      <c r="B1" s="48"/>
      <c r="C1" s="48"/>
      <c r="D1" s="48"/>
      <c r="E1" s="6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CONCATENATE("โครงการ","",'โครงการ-กิจกรรม'!D12," กิจกรรม",'โครงการ-กิจกรรม'!E12)</f>
        <v>โครงการโครงการส่งเสริมการจัดการศึกษา กิจกรรมกิจกรรมปัจฉิมนิเทศ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",TEXT('โครงการ-กิจกรรม'!G12,"#,###.00")," บาท")</f>
        <v>งบประมาณที่ได้รับ 5,000.00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",TEXT('โครงการ-กิจกรรม'!G12-SUM($C$8:$C$39),"#,###.00")," บาท")</f>
        <v>งบประมาณคงเหลือ 5,000.00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od2fMgIJLkCkI1B3cp87rKFBJonn0rkRUqTje0ewTkUy0rDBil+Fe6TV2Rn6iBgIiZMmFQuK5yPRRU2esYwfqw==" saltValue="6/KWmd7Aafdd6SRXNTkwF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68790-C12E-4901-A6DE-7FAC36ABBE13}">
  <sheetPr codeName="Sheet13"/>
  <dimension ref="A1:E39"/>
  <sheetViews>
    <sheetView workbookViewId="0">
      <selection activeCell="C8" sqref="C8"/>
    </sheetView>
  </sheetViews>
  <sheetFormatPr defaultColWidth="9" defaultRowHeight="24" x14ac:dyDescent="0.8"/>
  <cols>
    <col min="1" max="1" width="9" style="1"/>
    <col min="2" max="2" width="85.08203125" style="1" customWidth="1"/>
    <col min="3" max="3" width="21.1640625" style="1" customWidth="1"/>
    <col min="4" max="4" width="19.08203125" style="1" customWidth="1"/>
    <col min="5" max="5" width="9.9140625" style="1" bestFit="1" customWidth="1"/>
    <col min="6" max="16384" width="9" style="1"/>
  </cols>
  <sheetData>
    <row r="1" spans="1:5" x14ac:dyDescent="0.8">
      <c r="A1" s="48" t="s">
        <v>122</v>
      </c>
      <c r="B1" s="48"/>
      <c r="C1" s="48"/>
      <c r="D1" s="48"/>
      <c r="E1" s="6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CONCATENATE("โครงการ","",'โครงการ-กิจกรรม'!D13," กิจกรรม",'โครงการ-กิจกรรม'!E13)</f>
        <v>โครงการโครงการส่งเสริมการจัดการศึกษา กิจกรรมกิจกรรมไหว้ครู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",TEXT('โครงการ-กิจกรรม'!G13,"#,###.00")," บาท")</f>
        <v>งบประมาณที่ได้รับ 5,000.00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",TEXT('โครงการ-กิจกรรม'!G13-SUM($C$8:$C$39),"#,###.00")," บาท")</f>
        <v>งบประมาณคงเหลือ 5,000.00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fX2/aZzNnWqf0sEXFhfkfn+e0v9BZDC39Qof7IgcgrZSPllFVUD5yhvEZjp+8crdyLc+iXaXNf4cwOg3O57OAw==" saltValue="wYcrkRZw1mvl1Dn0fQ6EM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6304A-DDE8-4F61-AF6A-68EC61933825}">
  <sheetPr codeName="Sheet14"/>
  <dimension ref="A1:E39"/>
  <sheetViews>
    <sheetView workbookViewId="0">
      <selection activeCell="B12" sqref="B12"/>
    </sheetView>
  </sheetViews>
  <sheetFormatPr defaultColWidth="9" defaultRowHeight="24" x14ac:dyDescent="0.8"/>
  <cols>
    <col min="1" max="1" width="9" style="1"/>
    <col min="2" max="2" width="85.08203125" style="1" customWidth="1"/>
    <col min="3" max="3" width="21.1640625" style="1" customWidth="1"/>
    <col min="4" max="4" width="19.08203125" style="1" customWidth="1"/>
    <col min="5" max="5" width="9.9140625" style="1" bestFit="1" customWidth="1"/>
    <col min="6" max="16384" width="9" style="1"/>
  </cols>
  <sheetData>
    <row r="1" spans="1:5" x14ac:dyDescent="0.8">
      <c r="A1" s="48" t="s">
        <v>122</v>
      </c>
      <c r="B1" s="48"/>
      <c r="C1" s="48"/>
      <c r="D1" s="48"/>
      <c r="E1" s="6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CONCATENATE("โครงการ","",'โครงการ-กิจกรรม'!D14," กิจกรรม",'โครงการ-กิจกรรม'!E14)</f>
        <v>โครงการโครงการส่งเสริมการจัดการศึกษา กิจกรรมกิจกรรมโรงเรียนคุณธรรม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",TEXT('โครงการ-กิจกรรม'!G14,"#,###.00")," บาท")</f>
        <v>งบประมาณที่ได้รับ 5,000.00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",TEXT('โครงการ-กิจกรรม'!G14-SUM($C$8:$C$39),"#,###.00")," บาท")</f>
        <v>งบประมาณคงเหลือ 5,000.00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3fzB2e1Y7HsTDItmkbmWbTCGwaRaWSbeIAjdtvc9xanykG8dKDw69L+Q5Tt27aeaMxQ9TrBz0CkqGrKp24htRw==" saltValue="ID9tB6Uk3Q8cIkMXfEHxz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00335-AB98-4F52-9496-D45F28B64291}">
  <sheetPr codeName="Sheet15"/>
  <dimension ref="A1:E39"/>
  <sheetViews>
    <sheetView workbookViewId="0">
      <selection activeCell="A8" sqref="A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CONCATENATE("โครงการ","",'โครงการ-กิจกรรม'!D15," กิจกรรม",'โครงการ-กิจกรรม'!E15)</f>
        <v>โครงการโครงการส่งเสริมการจัดการศึกษา กิจกรรมกิจกรรมโรงเรียนสุจริต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",TEXT('โครงการ-กิจกรรม'!G15,"#,###.00")," บาท")</f>
        <v>งบประมาณที่ได้รับ 5,000.00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",TEXT('โครงการ-กิจกรรม'!G15-SUM($C$8:$C$39),"#,###.00")," บาท")</f>
        <v>งบประมาณคงเหลือ 5,000.00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9JG+H+b9wesgGqrfw1cM9N6vtpWAncRyTZ5Uf1Z6tMGCeCFLz05ksiMNBEbIWFGj8FZ7AjpN6GsiTQ0r/tDfkg==" saltValue="nQgUtfHH1e9Y+t+U0eic7w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2447E-C8FF-46A4-9C16-6497F559B0F0}">
  <sheetPr codeName="Sheet16"/>
  <dimension ref="A1:E39"/>
  <sheetViews>
    <sheetView workbookViewId="0">
      <selection activeCell="C8" sqref="C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CONCATENATE("โครงการ","",'โครงการ-กิจกรรม'!D16," กิจกรรม",'โครงการ-กิจกรรม'!E16)</f>
        <v xml:space="preserve">โครงการโครงการส่งเสริมการจัดการศึกษา กิจกรรมกิจกรรมส่งเสริมทักษะอาชีพ 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",TEXT('โครงการ-กิจกรรม'!G16,"#,###.00")," บาท")</f>
        <v>งบประมาณที่ได้รับ 10,000.00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",TEXT('โครงการ-กิจกรรม'!G16-SUM($C$8:$C$39),"#,###.00")," บาท")</f>
        <v>งบประมาณคงเหลือ 10,000.00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eavnirqrN5SoaoLj7SU7BM2RGoIyHTOhrj/p4JNOS42BJKO6/qcHQfndRYpVXxvAhfKvef7dsuYkHKuiBJzClg==" saltValue="4VpMi2fis4MbEZIBkA3qe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8672D-C547-4CAE-8C53-EE5374641B0E}">
  <sheetPr codeName="Sheet17"/>
  <dimension ref="A1:E39"/>
  <sheetViews>
    <sheetView workbookViewId="0">
      <selection activeCell="C8" sqref="C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CONCATENATE("โครงการ","",'โครงการ-กิจกรรม'!D17," กิจกรรม",'โครงการ-กิจกรรม'!E17)</f>
        <v xml:space="preserve">โครงการโครงการส่งเสริมการจัดการศึกษา กิจกรรมกิจกรรมห้องเรียนพิเศษ 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",TEXT('โครงการ-กิจกรรม'!G17,"#,###.00")," บาท")</f>
        <v>งบประมาณที่ได้รับ 5,000.00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",TEXT('โครงการ-กิจกรรม'!G17-SUM($C$8:$C$39),"#,###.00")," บาท")</f>
        <v>งบประมาณคงเหลือ 5,000.00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kANtgxf1LtT0ozsZaMo5GAoD4EfWbybbx1dpbfg/PeL2AysNN01Yq5IhxgVRfx+aZqvzIS5jCeETgJp1iQDtcg==" saltValue="CitfyDu19Z7E7se5I5rTY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B45E2-F464-4DC4-B3FA-8D7F045C3E9E}">
  <sheetPr codeName="Sheet18"/>
  <dimension ref="A1:E39"/>
  <sheetViews>
    <sheetView workbookViewId="0">
      <selection activeCell="B8" sqref="B8:B11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CONCATENATE("โครงการ","",'โครงการ-กิจกรรม'!D18," กิจกรรม",'โครงการ-กิจกรรม'!E18)</f>
        <v>โครงการโครงการพัฒนาผู้เรียน กิจกรรมกิจกรรมส่งเสริมความเป็นเลิศทางวิชาการ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",TEXT('โครงการ-กิจกรรม'!G18,"#,###.00")," บาท")</f>
        <v>งบประมาณที่ได้รับ 35,000.00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",TEXT('โครงการ-กิจกรรม'!G18-SUM($C$8:$C$39),"#,###.00")," บาท")</f>
        <v>งบประมาณคงเหลือ 35,000.00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tqNuKvJ3XPjgG8RQUZyv0FwWPRBcsY4ws0QRe/6wK+YMt+KVMNCom+L6ZPAZULvVGgI6oKHHJ20RFiYOd90pRg==" saltValue="TmORaHOA42QD6Jz/B5Aasw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E45E6-349D-4DD2-9D4F-A9B3A1B10729}">
  <sheetPr codeName="Sheet19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CONCATENATE("โครงการ","",'โครงการ-กิจกรรม'!D19," กิจกรรม",'โครงการ-กิจกรรม'!E19)</f>
        <v xml:space="preserve">โครงการโครงการพัฒนาผู้เรียน กิจกรรมกิจกรรมเข้าค่ายพักแรมลูกเสือ – เนตรนารี 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",TEXT('โครงการ-กิจกรรม'!G19,"#,###.00")," บาท")</f>
        <v>งบประมาณที่ได้รับ 35,000.00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",TEXT('โครงการ-กิจกรรม'!G19-SUM($C$8:$C$39),"#,###.00")," บาท")</f>
        <v>งบประมาณคงเหลือ 35,000.00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vyx8diS+JAToWbb4Ham6jXqyEIZPUm6bZYjsq4cm2Mpu6rdJmdxcf6HOebdc0lwxVSkZDiATqovWBWmQXxlzyQ==" saltValue="1iY2fgndp2nuwfuBdsFe3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59C21-B35D-4699-9917-B80A485119DD}">
  <sheetPr codeName="Sheet20"/>
  <dimension ref="A1:E39"/>
  <sheetViews>
    <sheetView workbookViewId="0">
      <selection activeCell="C8" sqref="C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CONCATENATE("โครงการ","",'โครงการ-กิจกรรม'!D20," กิจกรรม",'โครงการ-กิจกรรม'!E20)</f>
        <v xml:space="preserve">โครงการโครงการส่งเสริมการจัดการศึกษา กิจกรรมกิจกรรมวันสถาปนา 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",TEXT('โครงการ-กิจกรรม'!G20,"#,###.00")," บาท")</f>
        <v>งบประมาณที่ได้รับ 1,000.00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",TEXT('โครงการ-กิจกรรม'!G20-SUM($C$8:$C$39),"#,###.00")," บาท")</f>
        <v>งบประมาณคงเหลือ 1,000.00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93bSM/wjxoKXBkwEnP4kuSNTDAysxfzGgC4f1uGSrE4g1vKsmluE9jTgtcefDhgUfCpXgcuAvDddeZvCgwdxDA==" saltValue="JXZVy785ZYC+pYrAP5UxU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BD13E-DBF0-4249-8261-08C98129CCDF}">
  <sheetPr codeName="Sheet2">
    <pageSetUpPr fitToPage="1"/>
  </sheetPr>
  <dimension ref="A1:M103"/>
  <sheetViews>
    <sheetView tabSelected="1" topLeftCell="A14" zoomScale="98" zoomScaleNormal="80" workbookViewId="0">
      <selection activeCell="D6" sqref="D6"/>
    </sheetView>
  </sheetViews>
  <sheetFormatPr defaultColWidth="9" defaultRowHeight="24" x14ac:dyDescent="0.8"/>
  <cols>
    <col min="1" max="1" width="4.58203125" style="54" customWidth="1"/>
    <col min="2" max="2" width="11.58203125" style="54" customWidth="1"/>
    <col min="3" max="3" width="21.58203125" style="54" customWidth="1"/>
    <col min="4" max="4" width="40.83203125" style="54" customWidth="1"/>
    <col min="5" max="5" width="39.58203125" style="54" customWidth="1"/>
    <col min="6" max="6" width="15.33203125" style="54" customWidth="1"/>
    <col min="7" max="7" width="18.58203125" style="72" customWidth="1"/>
    <col min="8" max="9" width="18.58203125" style="54" customWidth="1"/>
    <col min="10" max="10" width="14.5" style="54" hidden="1" customWidth="1"/>
    <col min="11" max="11" width="17.5" style="54" customWidth="1"/>
    <col min="12" max="12" width="14.08203125" style="54" customWidth="1"/>
    <col min="13" max="13" width="24.58203125" style="54" customWidth="1"/>
    <col min="14" max="16384" width="9" style="54"/>
  </cols>
  <sheetData>
    <row r="1" spans="1:13" ht="58.5" customHeight="1" x14ac:dyDescent="0.8">
      <c r="A1" s="53" t="s">
        <v>217</v>
      </c>
      <c r="B1" s="53"/>
      <c r="C1" s="53"/>
      <c r="D1" s="53"/>
      <c r="E1" s="53"/>
      <c r="F1" s="53"/>
      <c r="G1" s="53"/>
      <c r="H1" s="53"/>
      <c r="I1" s="53"/>
      <c r="J1" s="53"/>
    </row>
    <row r="2" spans="1:13" x14ac:dyDescent="0.8">
      <c r="A2" s="55" t="s">
        <v>9</v>
      </c>
      <c r="B2" s="55" t="s">
        <v>20</v>
      </c>
      <c r="C2" s="55" t="s">
        <v>121</v>
      </c>
      <c r="D2" s="55" t="s">
        <v>10</v>
      </c>
      <c r="E2" s="55" t="s">
        <v>11</v>
      </c>
      <c r="F2" s="89" t="s">
        <v>235</v>
      </c>
      <c r="G2" s="56" t="s">
        <v>12</v>
      </c>
      <c r="H2" s="57" t="s">
        <v>126</v>
      </c>
      <c r="I2" s="58" t="s">
        <v>127</v>
      </c>
      <c r="J2" s="55" t="s">
        <v>13</v>
      </c>
    </row>
    <row r="3" spans="1:13" x14ac:dyDescent="0.8">
      <c r="A3" s="59"/>
      <c r="B3" s="59"/>
      <c r="C3" s="59"/>
      <c r="D3" s="59"/>
      <c r="E3" s="59"/>
      <c r="F3" s="90"/>
      <c r="G3" s="60">
        <f>SUM($G$4:$G$103)</f>
        <v>865084</v>
      </c>
      <c r="H3" s="61">
        <f>SUM($H$4:$H$103)</f>
        <v>0</v>
      </c>
      <c r="I3" s="62">
        <f>SUM($I$4:$I$103)</f>
        <v>865084</v>
      </c>
      <c r="J3" s="59"/>
    </row>
    <row r="4" spans="1:13" x14ac:dyDescent="0.8">
      <c r="A4" s="63">
        <v>1</v>
      </c>
      <c r="B4" s="64" t="s">
        <v>21</v>
      </c>
      <c r="C4" s="69" t="s">
        <v>16</v>
      </c>
      <c r="D4" s="24" t="s">
        <v>132</v>
      </c>
      <c r="E4" s="16" t="s">
        <v>133</v>
      </c>
      <c r="F4" s="91" t="s">
        <v>236</v>
      </c>
      <c r="G4" s="51">
        <v>30000</v>
      </c>
      <c r="H4" s="65"/>
      <c r="I4" s="65">
        <f>IF(D4&lt;&gt;"",G4-H4,"")</f>
        <v>30000</v>
      </c>
      <c r="J4" s="66"/>
      <c r="K4" s="73" t="s">
        <v>225</v>
      </c>
      <c r="L4" s="74">
        <v>865084</v>
      </c>
      <c r="M4" s="75" t="s">
        <v>234</v>
      </c>
    </row>
    <row r="5" spans="1:13" x14ac:dyDescent="0.8">
      <c r="A5" s="63">
        <v>2</v>
      </c>
      <c r="B5" s="67" t="s">
        <v>22</v>
      </c>
      <c r="C5" s="69" t="s">
        <v>16</v>
      </c>
      <c r="D5" s="24" t="s">
        <v>132</v>
      </c>
      <c r="E5" s="16" t="s">
        <v>134</v>
      </c>
      <c r="F5" s="91" t="s">
        <v>238</v>
      </c>
      <c r="G5" s="52">
        <v>35000</v>
      </c>
      <c r="H5" s="65"/>
      <c r="I5" s="65">
        <f t="shared" ref="I5:I68" si="0">IF(D5&lt;&gt;"",G5-H5,"")</f>
        <v>35000</v>
      </c>
      <c r="J5" s="66"/>
      <c r="K5" s="76" t="s">
        <v>218</v>
      </c>
      <c r="L5" s="77">
        <f>E52-G3</f>
        <v>0</v>
      </c>
      <c r="M5" s="78">
        <f>SUM(M6:M10)</f>
        <v>100</v>
      </c>
    </row>
    <row r="6" spans="1:13" x14ac:dyDescent="0.8">
      <c r="A6" s="63">
        <v>3</v>
      </c>
      <c r="B6" s="67" t="s">
        <v>23</v>
      </c>
      <c r="C6" s="69" t="s">
        <v>16</v>
      </c>
      <c r="D6" s="24" t="s">
        <v>132</v>
      </c>
      <c r="E6" s="16" t="s">
        <v>135</v>
      </c>
      <c r="F6" s="91" t="s">
        <v>239</v>
      </c>
      <c r="G6" s="52">
        <v>5000</v>
      </c>
      <c r="H6" s="65"/>
      <c r="I6" s="65">
        <f t="shared" si="0"/>
        <v>5000</v>
      </c>
      <c r="J6" s="66"/>
      <c r="K6" s="79" t="s">
        <v>219</v>
      </c>
      <c r="L6" s="80">
        <f>SUM(G18:G19,G23:G24)</f>
        <v>143460</v>
      </c>
      <c r="M6" s="81">
        <f>L6*100/L4</f>
        <v>16.583360690984922</v>
      </c>
    </row>
    <row r="7" spans="1:13" x14ac:dyDescent="0.8">
      <c r="A7" s="63">
        <v>4</v>
      </c>
      <c r="B7" s="67" t="s">
        <v>24</v>
      </c>
      <c r="C7" s="69" t="s">
        <v>16</v>
      </c>
      <c r="D7" s="24" t="s">
        <v>132</v>
      </c>
      <c r="E7" s="16" t="s">
        <v>136</v>
      </c>
      <c r="F7" s="92" t="s">
        <v>243</v>
      </c>
      <c r="G7" s="52">
        <v>20000</v>
      </c>
      <c r="H7" s="65"/>
      <c r="I7" s="65">
        <f t="shared" si="0"/>
        <v>20000</v>
      </c>
      <c r="J7" s="66"/>
      <c r="K7" s="82" t="s">
        <v>220</v>
      </c>
      <c r="L7" s="83">
        <f>SUM(G40:G49)</f>
        <v>115000</v>
      </c>
      <c r="M7" s="81">
        <f>L7*100/L4</f>
        <v>13.293506757725261</v>
      </c>
    </row>
    <row r="8" spans="1:13" x14ac:dyDescent="0.8">
      <c r="A8" s="63">
        <v>5</v>
      </c>
      <c r="B8" s="67" t="s">
        <v>25</v>
      </c>
      <c r="C8" s="69" t="s">
        <v>16</v>
      </c>
      <c r="D8" s="24" t="s">
        <v>132</v>
      </c>
      <c r="E8" s="16" t="s">
        <v>137</v>
      </c>
      <c r="F8" s="91" t="s">
        <v>238</v>
      </c>
      <c r="G8" s="52">
        <v>5000</v>
      </c>
      <c r="H8" s="65"/>
      <c r="I8" s="65">
        <f t="shared" si="0"/>
        <v>5000</v>
      </c>
      <c r="J8" s="66"/>
      <c r="K8" s="84" t="s">
        <v>221</v>
      </c>
      <c r="L8" s="80">
        <f>SUM(G4:G17,G20:G22,G25:G34)</f>
        <v>230624</v>
      </c>
      <c r="M8" s="81">
        <f>L8*100/L4</f>
        <v>26.659145239075048</v>
      </c>
    </row>
    <row r="9" spans="1:13" x14ac:dyDescent="0.8">
      <c r="A9" s="63">
        <v>6</v>
      </c>
      <c r="B9" s="67" t="s">
        <v>26</v>
      </c>
      <c r="C9" s="69" t="s">
        <v>16</v>
      </c>
      <c r="D9" s="24" t="s">
        <v>132</v>
      </c>
      <c r="E9" s="16" t="s">
        <v>138</v>
      </c>
      <c r="F9" s="91" t="s">
        <v>238</v>
      </c>
      <c r="G9" s="52">
        <v>30000</v>
      </c>
      <c r="H9" s="65"/>
      <c r="I9" s="65">
        <f t="shared" si="0"/>
        <v>30000</v>
      </c>
      <c r="J9" s="66"/>
      <c r="K9" s="85" t="s">
        <v>222</v>
      </c>
      <c r="L9" s="83">
        <f>SUM(G37:G39)</f>
        <v>208000</v>
      </c>
      <c r="M9" s="81">
        <f>L9*100/L4</f>
        <v>24.043907874842212</v>
      </c>
    </row>
    <row r="10" spans="1:13" x14ac:dyDescent="0.8">
      <c r="A10" s="63">
        <v>7</v>
      </c>
      <c r="B10" s="67" t="s">
        <v>27</v>
      </c>
      <c r="C10" s="69" t="s">
        <v>16</v>
      </c>
      <c r="D10" s="24" t="s">
        <v>132</v>
      </c>
      <c r="E10" s="16" t="s">
        <v>140</v>
      </c>
      <c r="F10" s="91" t="s">
        <v>238</v>
      </c>
      <c r="G10" s="51">
        <v>7000</v>
      </c>
      <c r="H10" s="65"/>
      <c r="I10" s="65">
        <f t="shared" si="0"/>
        <v>7000</v>
      </c>
      <c r="J10" s="66"/>
      <c r="K10" s="86" t="s">
        <v>223</v>
      </c>
      <c r="L10" s="83">
        <f>SUM(G35:G36)</f>
        <v>168000</v>
      </c>
      <c r="M10" s="81">
        <f>L10*100/L4</f>
        <v>19.420079437372557</v>
      </c>
    </row>
    <row r="11" spans="1:13" x14ac:dyDescent="0.8">
      <c r="A11" s="63">
        <v>8</v>
      </c>
      <c r="B11" s="67" t="s">
        <v>28</v>
      </c>
      <c r="C11" s="69" t="s">
        <v>16</v>
      </c>
      <c r="D11" s="24" t="s">
        <v>132</v>
      </c>
      <c r="E11" s="16" t="s">
        <v>141</v>
      </c>
      <c r="F11" s="91" t="s">
        <v>238</v>
      </c>
      <c r="G11" s="52">
        <v>7000</v>
      </c>
      <c r="H11" s="65"/>
      <c r="I11" s="65">
        <f t="shared" si="0"/>
        <v>7000</v>
      </c>
      <c r="J11" s="66"/>
      <c r="K11" s="79" t="s">
        <v>224</v>
      </c>
      <c r="L11" s="80">
        <f>SUM(L6:L10)</f>
        <v>865084</v>
      </c>
      <c r="M11" s="81">
        <f>L11*100/L4</f>
        <v>100</v>
      </c>
    </row>
    <row r="12" spans="1:13" x14ac:dyDescent="0.8">
      <c r="A12" s="63">
        <v>9</v>
      </c>
      <c r="B12" s="67" t="s">
        <v>29</v>
      </c>
      <c r="C12" s="69" t="s">
        <v>16</v>
      </c>
      <c r="D12" s="24" t="s">
        <v>132</v>
      </c>
      <c r="E12" s="16" t="s">
        <v>142</v>
      </c>
      <c r="F12" s="91" t="s">
        <v>238</v>
      </c>
      <c r="G12" s="52">
        <v>5000</v>
      </c>
      <c r="H12" s="65"/>
      <c r="I12" s="65">
        <f t="shared" si="0"/>
        <v>5000</v>
      </c>
      <c r="J12" s="66"/>
    </row>
    <row r="13" spans="1:13" x14ac:dyDescent="0.8">
      <c r="A13" s="63">
        <v>10</v>
      </c>
      <c r="B13" s="67" t="s">
        <v>30</v>
      </c>
      <c r="C13" s="69" t="s">
        <v>16</v>
      </c>
      <c r="D13" s="24" t="s">
        <v>132</v>
      </c>
      <c r="E13" s="16" t="s">
        <v>143</v>
      </c>
      <c r="F13" s="91" t="s">
        <v>238</v>
      </c>
      <c r="G13" s="52">
        <v>5000</v>
      </c>
      <c r="H13" s="65"/>
      <c r="I13" s="65">
        <f t="shared" si="0"/>
        <v>5000</v>
      </c>
      <c r="J13" s="66"/>
    </row>
    <row r="14" spans="1:13" x14ac:dyDescent="0.8">
      <c r="A14" s="63">
        <v>11</v>
      </c>
      <c r="B14" s="67" t="s">
        <v>31</v>
      </c>
      <c r="C14" s="69" t="s">
        <v>16</v>
      </c>
      <c r="D14" s="24" t="s">
        <v>132</v>
      </c>
      <c r="E14" s="16" t="s">
        <v>144</v>
      </c>
      <c r="F14" s="91" t="s">
        <v>238</v>
      </c>
      <c r="G14" s="52">
        <v>5000</v>
      </c>
      <c r="H14" s="65"/>
      <c r="I14" s="65">
        <f t="shared" si="0"/>
        <v>5000</v>
      </c>
      <c r="J14" s="66"/>
    </row>
    <row r="15" spans="1:13" x14ac:dyDescent="0.8">
      <c r="A15" s="63">
        <v>12</v>
      </c>
      <c r="B15" s="67" t="s">
        <v>32</v>
      </c>
      <c r="C15" s="69" t="s">
        <v>16</v>
      </c>
      <c r="D15" s="24" t="s">
        <v>132</v>
      </c>
      <c r="E15" s="16" t="s">
        <v>145</v>
      </c>
      <c r="F15" s="91" t="s">
        <v>238</v>
      </c>
      <c r="G15" s="52">
        <v>5000</v>
      </c>
      <c r="H15" s="65"/>
      <c r="I15" s="65">
        <f t="shared" si="0"/>
        <v>5000</v>
      </c>
      <c r="J15" s="66"/>
    </row>
    <row r="16" spans="1:13" x14ac:dyDescent="0.8">
      <c r="A16" s="63">
        <v>13</v>
      </c>
      <c r="B16" s="67" t="s">
        <v>33</v>
      </c>
      <c r="C16" s="69" t="s">
        <v>16</v>
      </c>
      <c r="D16" s="24" t="s">
        <v>132</v>
      </c>
      <c r="E16" s="17" t="s">
        <v>146</v>
      </c>
      <c r="F16" s="91" t="s">
        <v>238</v>
      </c>
      <c r="G16" s="18">
        <v>10000</v>
      </c>
      <c r="H16" s="65"/>
      <c r="I16" s="65">
        <f t="shared" si="0"/>
        <v>10000</v>
      </c>
      <c r="J16" s="66"/>
    </row>
    <row r="17" spans="1:13" x14ac:dyDescent="0.8">
      <c r="A17" s="63">
        <v>14</v>
      </c>
      <c r="B17" s="67" t="s">
        <v>34</v>
      </c>
      <c r="C17" s="69" t="s">
        <v>16</v>
      </c>
      <c r="D17" s="24" t="s">
        <v>132</v>
      </c>
      <c r="E17" s="17" t="s">
        <v>147</v>
      </c>
      <c r="F17" s="91" t="s">
        <v>240</v>
      </c>
      <c r="G17" s="18">
        <v>5000</v>
      </c>
      <c r="H17" s="65"/>
      <c r="I17" s="65">
        <f t="shared" si="0"/>
        <v>5000</v>
      </c>
      <c r="J17" s="66"/>
    </row>
    <row r="18" spans="1:13" x14ac:dyDescent="0.8">
      <c r="A18" s="63">
        <v>15</v>
      </c>
      <c r="B18" s="67" t="s">
        <v>35</v>
      </c>
      <c r="C18" s="87" t="s">
        <v>16</v>
      </c>
      <c r="D18" s="27" t="s">
        <v>139</v>
      </c>
      <c r="E18" s="28" t="s">
        <v>148</v>
      </c>
      <c r="F18" s="91" t="s">
        <v>238</v>
      </c>
      <c r="G18" s="30">
        <v>35000</v>
      </c>
      <c r="H18" s="65"/>
      <c r="I18" s="65">
        <f t="shared" si="0"/>
        <v>35000</v>
      </c>
      <c r="J18" s="66"/>
    </row>
    <row r="19" spans="1:13" x14ac:dyDescent="0.8">
      <c r="A19" s="63">
        <v>16</v>
      </c>
      <c r="B19" s="67" t="s">
        <v>36</v>
      </c>
      <c r="C19" s="87" t="s">
        <v>16</v>
      </c>
      <c r="D19" s="27" t="s">
        <v>139</v>
      </c>
      <c r="E19" s="29" t="s">
        <v>149</v>
      </c>
      <c r="F19" s="91" t="s">
        <v>241</v>
      </c>
      <c r="G19" s="30">
        <v>35000</v>
      </c>
      <c r="H19" s="65"/>
      <c r="I19" s="65">
        <f t="shared" si="0"/>
        <v>35000</v>
      </c>
      <c r="J19" s="66"/>
    </row>
    <row r="20" spans="1:13" x14ac:dyDescent="0.8">
      <c r="A20" s="63">
        <v>17</v>
      </c>
      <c r="B20" s="67" t="s">
        <v>37</v>
      </c>
      <c r="C20" s="69" t="s">
        <v>16</v>
      </c>
      <c r="D20" s="24" t="s">
        <v>132</v>
      </c>
      <c r="E20" s="19" t="s">
        <v>150</v>
      </c>
      <c r="F20" s="91" t="s">
        <v>241</v>
      </c>
      <c r="G20" s="18">
        <v>1000</v>
      </c>
      <c r="H20" s="65"/>
      <c r="I20" s="65">
        <f t="shared" si="0"/>
        <v>1000</v>
      </c>
      <c r="J20" s="66"/>
    </row>
    <row r="21" spans="1:13" x14ac:dyDescent="0.8">
      <c r="A21" s="63">
        <v>18</v>
      </c>
      <c r="B21" s="67" t="s">
        <v>38</v>
      </c>
      <c r="C21" s="69" t="s">
        <v>16</v>
      </c>
      <c r="D21" s="24" t="s">
        <v>132</v>
      </c>
      <c r="E21" s="19" t="s">
        <v>151</v>
      </c>
      <c r="F21" s="91" t="s">
        <v>241</v>
      </c>
      <c r="G21" s="18">
        <v>1000</v>
      </c>
      <c r="H21" s="65"/>
      <c r="I21" s="65">
        <f t="shared" si="0"/>
        <v>1000</v>
      </c>
      <c r="J21" s="66"/>
    </row>
    <row r="22" spans="1:13" x14ac:dyDescent="0.8">
      <c r="A22" s="63">
        <v>19</v>
      </c>
      <c r="B22" s="67" t="s">
        <v>39</v>
      </c>
      <c r="C22" s="69"/>
      <c r="D22" s="24"/>
      <c r="E22" s="19"/>
      <c r="F22" s="93"/>
      <c r="G22" s="18"/>
      <c r="H22" s="65"/>
      <c r="I22" s="65" t="str">
        <f t="shared" si="0"/>
        <v/>
      </c>
      <c r="J22" s="66"/>
    </row>
    <row r="23" spans="1:13" x14ac:dyDescent="0.8">
      <c r="A23" s="63">
        <v>20</v>
      </c>
      <c r="B23" s="67" t="s">
        <v>40</v>
      </c>
      <c r="C23" s="87" t="s">
        <v>16</v>
      </c>
      <c r="D23" s="27" t="s">
        <v>139</v>
      </c>
      <c r="E23" s="29" t="s">
        <v>152</v>
      </c>
      <c r="F23" s="91" t="s">
        <v>238</v>
      </c>
      <c r="G23" s="30">
        <v>29000</v>
      </c>
      <c r="H23" s="65"/>
      <c r="I23" s="65">
        <f t="shared" si="0"/>
        <v>29000</v>
      </c>
      <c r="J23" s="66"/>
    </row>
    <row r="24" spans="1:13" x14ac:dyDescent="0.8">
      <c r="A24" s="63">
        <v>21</v>
      </c>
      <c r="B24" s="67" t="s">
        <v>41</v>
      </c>
      <c r="C24" s="87" t="s">
        <v>16</v>
      </c>
      <c r="D24" s="27" t="s">
        <v>139</v>
      </c>
      <c r="E24" s="29" t="s">
        <v>227</v>
      </c>
      <c r="F24" s="91" t="s">
        <v>238</v>
      </c>
      <c r="G24" s="30">
        <v>44460</v>
      </c>
      <c r="H24" s="65"/>
      <c r="I24" s="65">
        <f t="shared" si="0"/>
        <v>44460</v>
      </c>
      <c r="J24" s="66"/>
    </row>
    <row r="25" spans="1:13" x14ac:dyDescent="0.8">
      <c r="A25" s="63">
        <v>22</v>
      </c>
      <c r="B25" s="67" t="s">
        <v>42</v>
      </c>
      <c r="C25" s="69"/>
      <c r="D25" s="24"/>
      <c r="E25" s="19"/>
      <c r="F25" s="93"/>
      <c r="G25" s="18"/>
      <c r="H25" s="65"/>
      <c r="I25" s="65" t="str">
        <f t="shared" si="0"/>
        <v/>
      </c>
      <c r="J25" s="66"/>
    </row>
    <row r="26" spans="1:13" x14ac:dyDescent="0.8">
      <c r="A26" s="63">
        <v>23</v>
      </c>
      <c r="B26" s="67" t="s">
        <v>43</v>
      </c>
      <c r="C26" s="69" t="s">
        <v>16</v>
      </c>
      <c r="D26" s="32" t="s">
        <v>153</v>
      </c>
      <c r="E26" s="20" t="s">
        <v>154</v>
      </c>
      <c r="F26" s="91" t="s">
        <v>239</v>
      </c>
      <c r="G26" s="21">
        <v>20000</v>
      </c>
      <c r="H26" s="65"/>
      <c r="I26" s="65">
        <f t="shared" si="0"/>
        <v>20000</v>
      </c>
      <c r="J26" s="66"/>
    </row>
    <row r="27" spans="1:13" x14ac:dyDescent="0.8">
      <c r="A27" s="63">
        <v>24</v>
      </c>
      <c r="B27" s="67" t="s">
        <v>44</v>
      </c>
      <c r="C27" s="69" t="s">
        <v>16</v>
      </c>
      <c r="D27" s="32" t="s">
        <v>153</v>
      </c>
      <c r="E27" s="20" t="s">
        <v>155</v>
      </c>
      <c r="F27" s="91" t="s">
        <v>238</v>
      </c>
      <c r="G27" s="21">
        <v>2000</v>
      </c>
      <c r="H27" s="65"/>
      <c r="I27" s="65">
        <f t="shared" si="0"/>
        <v>2000</v>
      </c>
      <c r="J27" s="66"/>
      <c r="L27" s="68"/>
      <c r="M27" s="68"/>
    </row>
    <row r="28" spans="1:13" x14ac:dyDescent="0.8">
      <c r="A28" s="63">
        <v>25</v>
      </c>
      <c r="B28" s="67" t="s">
        <v>45</v>
      </c>
      <c r="C28" s="69" t="s">
        <v>16</v>
      </c>
      <c r="D28" s="32" t="s">
        <v>153</v>
      </c>
      <c r="E28" s="20" t="s">
        <v>156</v>
      </c>
      <c r="F28" s="91" t="s">
        <v>238</v>
      </c>
      <c r="G28" s="21">
        <v>1624</v>
      </c>
      <c r="H28" s="65"/>
      <c r="I28" s="65">
        <f t="shared" si="0"/>
        <v>1624</v>
      </c>
      <c r="J28" s="66"/>
    </row>
    <row r="29" spans="1:13" x14ac:dyDescent="0.8">
      <c r="A29" s="63">
        <v>26</v>
      </c>
      <c r="B29" s="67" t="s">
        <v>46</v>
      </c>
      <c r="C29" s="69" t="s">
        <v>16</v>
      </c>
      <c r="D29" s="32" t="s">
        <v>153</v>
      </c>
      <c r="E29" s="20" t="s">
        <v>157</v>
      </c>
      <c r="F29" s="91" t="s">
        <v>238</v>
      </c>
      <c r="G29" s="21">
        <v>2000</v>
      </c>
      <c r="H29" s="65"/>
      <c r="I29" s="65">
        <f t="shared" si="0"/>
        <v>2000</v>
      </c>
      <c r="J29" s="66"/>
    </row>
    <row r="30" spans="1:13" x14ac:dyDescent="0.8">
      <c r="A30" s="63">
        <v>27</v>
      </c>
      <c r="B30" s="67" t="s">
        <v>47</v>
      </c>
      <c r="C30" s="69" t="s">
        <v>16</v>
      </c>
      <c r="D30" s="32" t="s">
        <v>153</v>
      </c>
      <c r="E30" s="20" t="s">
        <v>158</v>
      </c>
      <c r="F30" s="91" t="s">
        <v>238</v>
      </c>
      <c r="G30" s="21">
        <v>2000</v>
      </c>
      <c r="H30" s="65"/>
      <c r="I30" s="65">
        <f t="shared" si="0"/>
        <v>2000</v>
      </c>
      <c r="J30" s="66"/>
    </row>
    <row r="31" spans="1:13" x14ac:dyDescent="0.8">
      <c r="A31" s="63">
        <v>28</v>
      </c>
      <c r="B31" s="67" t="s">
        <v>48</v>
      </c>
      <c r="C31" s="69" t="s">
        <v>16</v>
      </c>
      <c r="D31" s="32" t="s">
        <v>153</v>
      </c>
      <c r="E31" s="20" t="s">
        <v>159</v>
      </c>
      <c r="F31" s="91" t="s">
        <v>238</v>
      </c>
      <c r="G31" s="21">
        <v>10000</v>
      </c>
      <c r="H31" s="65"/>
      <c r="I31" s="65">
        <f t="shared" si="0"/>
        <v>10000</v>
      </c>
      <c r="J31" s="66"/>
    </row>
    <row r="32" spans="1:13" x14ac:dyDescent="0.8">
      <c r="A32" s="63">
        <v>29</v>
      </c>
      <c r="B32" s="67" t="s">
        <v>49</v>
      </c>
      <c r="C32" s="69" t="s">
        <v>16</v>
      </c>
      <c r="D32" s="32" t="s">
        <v>153</v>
      </c>
      <c r="E32" s="20" t="s">
        <v>160</v>
      </c>
      <c r="F32" s="91" t="s">
        <v>238</v>
      </c>
      <c r="G32" s="21">
        <v>10000</v>
      </c>
      <c r="H32" s="65"/>
      <c r="I32" s="65">
        <f t="shared" si="0"/>
        <v>10000</v>
      </c>
      <c r="J32" s="66"/>
    </row>
    <row r="33" spans="1:10" x14ac:dyDescent="0.8">
      <c r="A33" s="63">
        <v>30</v>
      </c>
      <c r="B33" s="67" t="s">
        <v>50</v>
      </c>
      <c r="C33" s="69" t="s">
        <v>16</v>
      </c>
      <c r="D33" s="32" t="s">
        <v>153</v>
      </c>
      <c r="E33" s="20" t="s">
        <v>161</v>
      </c>
      <c r="F33" s="91" t="s">
        <v>238</v>
      </c>
      <c r="G33" s="21">
        <v>2000</v>
      </c>
      <c r="H33" s="65"/>
      <c r="I33" s="65">
        <f t="shared" si="0"/>
        <v>2000</v>
      </c>
      <c r="J33" s="66"/>
    </row>
    <row r="34" spans="1:10" x14ac:dyDescent="0.8">
      <c r="A34" s="63">
        <v>31</v>
      </c>
      <c r="B34" s="67" t="s">
        <v>51</v>
      </c>
      <c r="C34" s="69" t="s">
        <v>16</v>
      </c>
      <c r="D34" s="32" t="s">
        <v>162</v>
      </c>
      <c r="E34" s="26" t="s">
        <v>162</v>
      </c>
      <c r="F34" s="91" t="s">
        <v>238</v>
      </c>
      <c r="G34" s="21">
        <v>5000</v>
      </c>
      <c r="H34" s="65"/>
      <c r="I34" s="65">
        <f t="shared" si="0"/>
        <v>5000</v>
      </c>
      <c r="J34" s="66"/>
    </row>
    <row r="35" spans="1:10" x14ac:dyDescent="0.8">
      <c r="A35" s="63">
        <v>32</v>
      </c>
      <c r="B35" s="67" t="s">
        <v>52</v>
      </c>
      <c r="C35" s="69" t="s">
        <v>17</v>
      </c>
      <c r="D35" s="33" t="s">
        <v>163</v>
      </c>
      <c r="E35" s="33" t="s">
        <v>163</v>
      </c>
      <c r="F35" s="91" t="s">
        <v>237</v>
      </c>
      <c r="G35" s="18">
        <v>168000</v>
      </c>
      <c r="H35" s="65"/>
      <c r="I35" s="65">
        <f t="shared" si="0"/>
        <v>168000</v>
      </c>
      <c r="J35" s="66"/>
    </row>
    <row r="36" spans="1:10" x14ac:dyDescent="0.8">
      <c r="A36" s="63">
        <v>33</v>
      </c>
      <c r="B36" s="67" t="s">
        <v>53</v>
      </c>
      <c r="C36" s="69"/>
      <c r="D36" s="34"/>
      <c r="E36" s="34"/>
      <c r="F36" s="94"/>
      <c r="G36" s="18"/>
      <c r="H36" s="65"/>
      <c r="I36" s="65" t="str">
        <f t="shared" si="0"/>
        <v/>
      </c>
      <c r="J36" s="66"/>
    </row>
    <row r="37" spans="1:10" x14ac:dyDescent="0.8">
      <c r="A37" s="63">
        <v>34</v>
      </c>
      <c r="B37" s="67" t="s">
        <v>54</v>
      </c>
      <c r="C37" s="69" t="s">
        <v>18</v>
      </c>
      <c r="D37" s="35" t="s">
        <v>164</v>
      </c>
      <c r="E37" s="35" t="s">
        <v>164</v>
      </c>
      <c r="F37" s="91" t="s">
        <v>242</v>
      </c>
      <c r="G37" s="22">
        <v>3000</v>
      </c>
      <c r="H37" s="65"/>
      <c r="I37" s="65">
        <f t="shared" si="0"/>
        <v>3000</v>
      </c>
      <c r="J37" s="66"/>
    </row>
    <row r="38" spans="1:10" x14ac:dyDescent="0.8">
      <c r="A38" s="63">
        <v>35</v>
      </c>
      <c r="B38" s="67" t="s">
        <v>55</v>
      </c>
      <c r="C38" s="69" t="s">
        <v>18</v>
      </c>
      <c r="D38" s="35" t="s">
        <v>165</v>
      </c>
      <c r="E38" s="35" t="s">
        <v>165</v>
      </c>
      <c r="F38" s="91" t="s">
        <v>242</v>
      </c>
      <c r="G38" s="22">
        <v>55000</v>
      </c>
      <c r="H38" s="65"/>
      <c r="I38" s="65">
        <f t="shared" si="0"/>
        <v>55000</v>
      </c>
      <c r="J38" s="66"/>
    </row>
    <row r="39" spans="1:10" x14ac:dyDescent="0.8">
      <c r="A39" s="63">
        <v>36</v>
      </c>
      <c r="B39" s="67" t="s">
        <v>56</v>
      </c>
      <c r="C39" s="69" t="s">
        <v>18</v>
      </c>
      <c r="D39" s="35" t="s">
        <v>166</v>
      </c>
      <c r="E39" s="35" t="s">
        <v>166</v>
      </c>
      <c r="F39" s="91" t="s">
        <v>242</v>
      </c>
      <c r="G39" s="22">
        <v>150000</v>
      </c>
      <c r="H39" s="65"/>
      <c r="I39" s="65">
        <f t="shared" si="0"/>
        <v>150000</v>
      </c>
      <c r="J39" s="66"/>
    </row>
    <row r="40" spans="1:10" x14ac:dyDescent="0.8">
      <c r="A40" s="63">
        <v>37</v>
      </c>
      <c r="B40" s="67" t="s">
        <v>57</v>
      </c>
      <c r="C40" s="69" t="s">
        <v>19</v>
      </c>
      <c r="D40" s="36" t="s">
        <v>167</v>
      </c>
      <c r="E40" s="37" t="s">
        <v>168</v>
      </c>
      <c r="F40" s="92" t="s">
        <v>243</v>
      </c>
      <c r="G40" s="18">
        <v>60000</v>
      </c>
      <c r="H40" s="65"/>
      <c r="I40" s="65">
        <f t="shared" si="0"/>
        <v>60000</v>
      </c>
      <c r="J40" s="66"/>
    </row>
    <row r="41" spans="1:10" x14ac:dyDescent="0.8">
      <c r="A41" s="63">
        <v>38</v>
      </c>
      <c r="B41" s="67" t="s">
        <v>58</v>
      </c>
      <c r="C41" s="69" t="s">
        <v>19</v>
      </c>
      <c r="D41" s="36" t="s">
        <v>167</v>
      </c>
      <c r="E41" s="37" t="s">
        <v>169</v>
      </c>
      <c r="F41" s="92" t="s">
        <v>243</v>
      </c>
      <c r="G41" s="18">
        <v>3000</v>
      </c>
      <c r="H41" s="65"/>
      <c r="I41" s="65">
        <f t="shared" si="0"/>
        <v>3000</v>
      </c>
      <c r="J41" s="66"/>
    </row>
    <row r="42" spans="1:10" x14ac:dyDescent="0.8">
      <c r="A42" s="63">
        <v>39</v>
      </c>
      <c r="B42" s="67" t="s">
        <v>59</v>
      </c>
      <c r="C42" s="69" t="s">
        <v>19</v>
      </c>
      <c r="D42" s="36" t="s">
        <v>170</v>
      </c>
      <c r="E42" s="37" t="s">
        <v>171</v>
      </c>
      <c r="F42" s="92" t="s">
        <v>243</v>
      </c>
      <c r="G42" s="18">
        <v>5000</v>
      </c>
      <c r="H42" s="65"/>
      <c r="I42" s="65">
        <f t="shared" si="0"/>
        <v>5000</v>
      </c>
      <c r="J42" s="66"/>
    </row>
    <row r="43" spans="1:10" x14ac:dyDescent="0.8">
      <c r="A43" s="63">
        <v>40</v>
      </c>
      <c r="B43" s="67" t="s">
        <v>60</v>
      </c>
      <c r="C43" s="69" t="s">
        <v>19</v>
      </c>
      <c r="D43" s="36" t="s">
        <v>170</v>
      </c>
      <c r="E43" s="37" t="s">
        <v>172</v>
      </c>
      <c r="F43" s="92" t="s">
        <v>243</v>
      </c>
      <c r="G43" s="18">
        <v>1000</v>
      </c>
      <c r="H43" s="65"/>
      <c r="I43" s="65">
        <f t="shared" si="0"/>
        <v>1000</v>
      </c>
      <c r="J43" s="66"/>
    </row>
    <row r="44" spans="1:10" x14ac:dyDescent="0.8">
      <c r="A44" s="63">
        <v>41</v>
      </c>
      <c r="B44" s="67" t="s">
        <v>61</v>
      </c>
      <c r="C44" s="69" t="s">
        <v>19</v>
      </c>
      <c r="D44" s="31" t="s">
        <v>173</v>
      </c>
      <c r="E44" s="37" t="s">
        <v>174</v>
      </c>
      <c r="F44" s="92" t="s">
        <v>243</v>
      </c>
      <c r="G44" s="18">
        <v>10000</v>
      </c>
      <c r="H44" s="65"/>
      <c r="I44" s="65">
        <f t="shared" si="0"/>
        <v>10000</v>
      </c>
      <c r="J44" s="66"/>
    </row>
    <row r="45" spans="1:10" x14ac:dyDescent="0.8">
      <c r="A45" s="63">
        <v>42</v>
      </c>
      <c r="B45" s="67" t="s">
        <v>62</v>
      </c>
      <c r="C45" s="69" t="s">
        <v>19</v>
      </c>
      <c r="D45" s="31" t="s">
        <v>173</v>
      </c>
      <c r="E45" s="37" t="s">
        <v>175</v>
      </c>
      <c r="F45" s="92" t="s">
        <v>243</v>
      </c>
      <c r="G45" s="18">
        <v>10000</v>
      </c>
      <c r="H45" s="65"/>
      <c r="I45" s="65">
        <f t="shared" si="0"/>
        <v>10000</v>
      </c>
      <c r="J45" s="66"/>
    </row>
    <row r="46" spans="1:10" x14ac:dyDescent="0.8">
      <c r="A46" s="63">
        <v>43</v>
      </c>
      <c r="B46" s="67" t="s">
        <v>63</v>
      </c>
      <c r="C46" s="69" t="s">
        <v>19</v>
      </c>
      <c r="D46" s="31" t="s">
        <v>173</v>
      </c>
      <c r="E46" s="38" t="s">
        <v>176</v>
      </c>
      <c r="F46" s="92" t="s">
        <v>243</v>
      </c>
      <c r="G46" s="18">
        <v>1000</v>
      </c>
      <c r="H46" s="65"/>
      <c r="I46" s="65">
        <f t="shared" si="0"/>
        <v>1000</v>
      </c>
      <c r="J46" s="66"/>
    </row>
    <row r="47" spans="1:10" x14ac:dyDescent="0.8">
      <c r="A47" s="63">
        <v>44</v>
      </c>
      <c r="B47" s="67" t="s">
        <v>64</v>
      </c>
      <c r="C47" s="69" t="s">
        <v>19</v>
      </c>
      <c r="D47" s="31" t="s">
        <v>173</v>
      </c>
      <c r="E47" s="39" t="s">
        <v>177</v>
      </c>
      <c r="F47" s="92" t="s">
        <v>243</v>
      </c>
      <c r="G47" s="18">
        <v>10000</v>
      </c>
      <c r="H47" s="65"/>
      <c r="I47" s="65">
        <f t="shared" si="0"/>
        <v>10000</v>
      </c>
      <c r="J47" s="66"/>
    </row>
    <row r="48" spans="1:10" x14ac:dyDescent="0.8">
      <c r="A48" s="63">
        <v>45</v>
      </c>
      <c r="B48" s="67" t="s">
        <v>65</v>
      </c>
      <c r="C48" s="69" t="s">
        <v>19</v>
      </c>
      <c r="D48" s="31" t="s">
        <v>173</v>
      </c>
      <c r="E48" s="40" t="s">
        <v>178</v>
      </c>
      <c r="F48" s="92" t="s">
        <v>243</v>
      </c>
      <c r="G48" s="23">
        <v>10000</v>
      </c>
      <c r="H48" s="65"/>
      <c r="I48" s="65">
        <f t="shared" si="0"/>
        <v>10000</v>
      </c>
      <c r="J48" s="66"/>
    </row>
    <row r="49" spans="1:10" x14ac:dyDescent="0.8">
      <c r="A49" s="63">
        <v>46</v>
      </c>
      <c r="B49" s="67" t="s">
        <v>66</v>
      </c>
      <c r="C49" s="69" t="s">
        <v>19</v>
      </c>
      <c r="D49" s="41" t="s">
        <v>179</v>
      </c>
      <c r="E49" s="41" t="s">
        <v>179</v>
      </c>
      <c r="F49" s="92" t="s">
        <v>243</v>
      </c>
      <c r="G49" s="50">
        <v>5000</v>
      </c>
      <c r="H49" s="65"/>
      <c r="I49" s="65">
        <f t="shared" si="0"/>
        <v>5000</v>
      </c>
      <c r="J49" s="66"/>
    </row>
    <row r="50" spans="1:10" x14ac:dyDescent="0.8">
      <c r="A50" s="63">
        <v>47</v>
      </c>
      <c r="B50" s="67" t="s">
        <v>67</v>
      </c>
      <c r="C50" s="69"/>
      <c r="D50" s="88" t="s">
        <v>225</v>
      </c>
      <c r="E50" s="88" t="s">
        <v>228</v>
      </c>
      <c r="F50" s="88"/>
      <c r="G50" s="70"/>
      <c r="H50" s="65">
        <f>IF(D50&lt;&gt;"",SUM('047'!$C$8:$C$37),"")</f>
        <v>0</v>
      </c>
      <c r="I50" s="65">
        <f t="shared" si="0"/>
        <v>0</v>
      </c>
      <c r="J50" s="66"/>
    </row>
    <row r="51" spans="1:10" x14ac:dyDescent="0.8">
      <c r="A51" s="63">
        <v>48</v>
      </c>
      <c r="B51" s="67" t="s">
        <v>68</v>
      </c>
      <c r="C51" s="69"/>
      <c r="D51" s="88"/>
      <c r="E51" s="88" t="s">
        <v>226</v>
      </c>
      <c r="F51" s="88"/>
      <c r="G51" s="70"/>
      <c r="H51" s="65" t="str">
        <f>IF(D51&lt;&gt;"",SUM('048'!$C$8:$C$37),"")</f>
        <v/>
      </c>
      <c r="I51" s="65" t="str">
        <f t="shared" si="0"/>
        <v/>
      </c>
      <c r="J51" s="66"/>
    </row>
    <row r="52" spans="1:10" x14ac:dyDescent="0.8">
      <c r="A52" s="63">
        <v>49</v>
      </c>
      <c r="B52" s="67" t="s">
        <v>69</v>
      </c>
      <c r="C52" s="69"/>
      <c r="D52" s="73" t="s">
        <v>225</v>
      </c>
      <c r="E52" s="74">
        <v>865084</v>
      </c>
      <c r="F52" s="74"/>
      <c r="G52" s="70"/>
      <c r="H52" s="65">
        <f>IF(D52&lt;&gt;"",SUM('049'!$C$8:$C$37),"")</f>
        <v>0</v>
      </c>
      <c r="I52" s="65">
        <f t="shared" si="0"/>
        <v>0</v>
      </c>
      <c r="J52" s="66"/>
    </row>
    <row r="53" spans="1:10" x14ac:dyDescent="0.8">
      <c r="A53" s="63">
        <v>50</v>
      </c>
      <c r="B53" s="67" t="s">
        <v>70</v>
      </c>
      <c r="C53" s="69"/>
      <c r="D53" s="76" t="s">
        <v>218</v>
      </c>
      <c r="E53" s="77">
        <f>E52-G3</f>
        <v>0</v>
      </c>
      <c r="F53" s="77"/>
      <c r="G53" s="70"/>
      <c r="H53" s="65">
        <f>IF(D53&lt;&gt;"",SUM('050'!$C$8:$C$37),"")</f>
        <v>0</v>
      </c>
      <c r="I53" s="65">
        <f t="shared" si="0"/>
        <v>0</v>
      </c>
      <c r="J53" s="66"/>
    </row>
    <row r="54" spans="1:10" x14ac:dyDescent="0.8">
      <c r="A54" s="63">
        <v>51</v>
      </c>
      <c r="B54" s="67" t="s">
        <v>71</v>
      </c>
      <c r="C54" s="69"/>
      <c r="D54" s="79" t="s">
        <v>233</v>
      </c>
      <c r="E54" s="80">
        <f>SUM(G18:G19,G23:G24)</f>
        <v>143460</v>
      </c>
      <c r="F54" s="80"/>
      <c r="G54" s="70"/>
      <c r="H54" s="65">
        <f>IF(D54&lt;&gt;"",SUM('051'!$C$8:$C$37),"")</f>
        <v>0</v>
      </c>
      <c r="I54" s="65">
        <f t="shared" si="0"/>
        <v>0</v>
      </c>
      <c r="J54" s="66"/>
    </row>
    <row r="55" spans="1:10" x14ac:dyDescent="0.8">
      <c r="A55" s="63">
        <v>52</v>
      </c>
      <c r="B55" s="67" t="s">
        <v>72</v>
      </c>
      <c r="C55" s="69"/>
      <c r="D55" s="82" t="s">
        <v>229</v>
      </c>
      <c r="E55" s="83">
        <f>SUM(G40:G49)</f>
        <v>115000</v>
      </c>
      <c r="F55" s="83"/>
      <c r="G55" s="70"/>
      <c r="H55" s="65">
        <f>IF(D55&lt;&gt;"",SUM('052'!$C$8:$C$37),"")</f>
        <v>0</v>
      </c>
      <c r="I55" s="65">
        <f t="shared" si="0"/>
        <v>0</v>
      </c>
      <c r="J55" s="66"/>
    </row>
    <row r="56" spans="1:10" x14ac:dyDescent="0.8">
      <c r="A56" s="63">
        <v>53</v>
      </c>
      <c r="B56" s="67" t="s">
        <v>73</v>
      </c>
      <c r="C56" s="69"/>
      <c r="D56" s="84" t="s">
        <v>230</v>
      </c>
      <c r="E56" s="80">
        <f>SUM(G4:G17,G25:G34,G20:G22)</f>
        <v>230624</v>
      </c>
      <c r="F56" s="80"/>
      <c r="G56" s="70"/>
      <c r="H56" s="65">
        <f>IF(D56&lt;&gt;"",SUM('053'!$C$8:$C$37),"")</f>
        <v>0</v>
      </c>
      <c r="I56" s="65">
        <f t="shared" si="0"/>
        <v>0</v>
      </c>
      <c r="J56" s="66"/>
    </row>
    <row r="57" spans="1:10" x14ac:dyDescent="0.8">
      <c r="A57" s="63">
        <v>54</v>
      </c>
      <c r="B57" s="67" t="s">
        <v>74</v>
      </c>
      <c r="C57" s="69"/>
      <c r="D57" s="85" t="s">
        <v>231</v>
      </c>
      <c r="E57" s="83">
        <f>SUM(G37:G39)</f>
        <v>208000</v>
      </c>
      <c r="F57" s="83"/>
      <c r="G57" s="70"/>
      <c r="H57" s="65">
        <f>IF(D57&lt;&gt;"",SUM('054'!$C$8:$C$37),"")</f>
        <v>0</v>
      </c>
      <c r="I57" s="65">
        <f t="shared" si="0"/>
        <v>0</v>
      </c>
      <c r="J57" s="66"/>
    </row>
    <row r="58" spans="1:10" x14ac:dyDescent="0.8">
      <c r="A58" s="63">
        <v>55</v>
      </c>
      <c r="B58" s="67" t="s">
        <v>75</v>
      </c>
      <c r="C58" s="69"/>
      <c r="D58" s="86" t="s">
        <v>232</v>
      </c>
      <c r="E58" s="83">
        <f>SUM(G35:G36)</f>
        <v>168000</v>
      </c>
      <c r="F58" s="83"/>
      <c r="G58" s="70"/>
      <c r="H58" s="65">
        <f>IF(D58&lt;&gt;"",SUM('055'!$C$8:$C$37),"")</f>
        <v>0</v>
      </c>
      <c r="I58" s="65">
        <f t="shared" si="0"/>
        <v>0</v>
      </c>
      <c r="J58" s="66"/>
    </row>
    <row r="59" spans="1:10" x14ac:dyDescent="0.8">
      <c r="A59" s="63">
        <v>56</v>
      </c>
      <c r="B59" s="67" t="s">
        <v>76</v>
      </c>
      <c r="C59" s="69"/>
      <c r="D59" s="79" t="s">
        <v>224</v>
      </c>
      <c r="E59" s="80">
        <f>SUM(E54:E58)</f>
        <v>865084</v>
      </c>
      <c r="F59" s="80"/>
      <c r="G59" s="70"/>
      <c r="H59" s="65">
        <f>IF(D59&lt;&gt;"",SUM('056'!$C$8:$C$37),"")</f>
        <v>0</v>
      </c>
      <c r="I59" s="65">
        <f t="shared" si="0"/>
        <v>0</v>
      </c>
      <c r="J59" s="66"/>
    </row>
    <row r="60" spans="1:10" x14ac:dyDescent="0.8">
      <c r="A60" s="63">
        <v>57</v>
      </c>
      <c r="B60" s="67" t="s">
        <v>77</v>
      </c>
      <c r="C60" s="69"/>
      <c r="D60" s="71"/>
      <c r="E60" s="71"/>
      <c r="F60" s="71"/>
      <c r="G60" s="70"/>
      <c r="H60" s="65" t="str">
        <f>IF(D60&lt;&gt;"",SUM('057'!$C$8:$C$37),"")</f>
        <v/>
      </c>
      <c r="I60" s="65" t="str">
        <f t="shared" si="0"/>
        <v/>
      </c>
      <c r="J60" s="66"/>
    </row>
    <row r="61" spans="1:10" x14ac:dyDescent="0.8">
      <c r="A61" s="63">
        <v>58</v>
      </c>
      <c r="B61" s="67" t="s">
        <v>78</v>
      </c>
      <c r="C61" s="69"/>
      <c r="D61" s="71"/>
      <c r="E61" s="71"/>
      <c r="F61" s="71"/>
      <c r="G61" s="70"/>
      <c r="H61" s="65" t="str">
        <f>IF(D61&lt;&gt;"",SUM('058'!$C$8:$C$37),"")</f>
        <v/>
      </c>
      <c r="I61" s="65" t="str">
        <f t="shared" si="0"/>
        <v/>
      </c>
      <c r="J61" s="66"/>
    </row>
    <row r="62" spans="1:10" x14ac:dyDescent="0.8">
      <c r="A62" s="63">
        <v>59</v>
      </c>
      <c r="B62" s="67" t="s">
        <v>79</v>
      </c>
      <c r="C62" s="69"/>
      <c r="D62" s="71"/>
      <c r="E62" s="71"/>
      <c r="F62" s="71"/>
      <c r="G62" s="70"/>
      <c r="H62" s="65" t="str">
        <f>IF(D62&lt;&gt;"",SUM('059'!$C$8:$C$37),"")</f>
        <v/>
      </c>
      <c r="I62" s="65" t="str">
        <f t="shared" si="0"/>
        <v/>
      </c>
      <c r="J62" s="66"/>
    </row>
    <row r="63" spans="1:10" x14ac:dyDescent="0.8">
      <c r="A63" s="63">
        <v>60</v>
      </c>
      <c r="B63" s="67" t="s">
        <v>80</v>
      </c>
      <c r="C63" s="69"/>
      <c r="D63" s="71"/>
      <c r="E63" s="71"/>
      <c r="F63" s="71"/>
      <c r="G63" s="70"/>
      <c r="H63" s="65" t="str">
        <f>IF(D63&lt;&gt;"",SUM('060'!$C$8:$C$37),"")</f>
        <v/>
      </c>
      <c r="I63" s="65" t="str">
        <f t="shared" si="0"/>
        <v/>
      </c>
      <c r="J63" s="66"/>
    </row>
    <row r="64" spans="1:10" x14ac:dyDescent="0.8">
      <c r="A64" s="63">
        <v>61</v>
      </c>
      <c r="B64" s="67" t="s">
        <v>81</v>
      </c>
      <c r="C64" s="69"/>
      <c r="D64" s="71"/>
      <c r="E64" s="71"/>
      <c r="F64" s="71"/>
      <c r="G64" s="70"/>
      <c r="H64" s="65" t="str">
        <f>IF(D64&lt;&gt;"",SUM('061'!$C$8:$C$37),"")</f>
        <v/>
      </c>
      <c r="I64" s="65" t="str">
        <f t="shared" si="0"/>
        <v/>
      </c>
      <c r="J64" s="66"/>
    </row>
    <row r="65" spans="1:10" x14ac:dyDescent="0.8">
      <c r="A65" s="63">
        <v>62</v>
      </c>
      <c r="B65" s="67" t="s">
        <v>82</v>
      </c>
      <c r="C65" s="69"/>
      <c r="D65" s="71"/>
      <c r="E65" s="71"/>
      <c r="F65" s="71"/>
      <c r="G65" s="70"/>
      <c r="H65" s="65" t="str">
        <f>IF(D65&lt;&gt;"",SUM('062'!$C$8:$C$37),"")</f>
        <v/>
      </c>
      <c r="I65" s="65" t="str">
        <f t="shared" si="0"/>
        <v/>
      </c>
      <c r="J65" s="66"/>
    </row>
    <row r="66" spans="1:10" x14ac:dyDescent="0.8">
      <c r="A66" s="63">
        <v>63</v>
      </c>
      <c r="B66" s="67" t="s">
        <v>83</v>
      </c>
      <c r="C66" s="69"/>
      <c r="D66" s="71"/>
      <c r="E66" s="71"/>
      <c r="F66" s="71"/>
      <c r="G66" s="70"/>
      <c r="H66" s="65" t="str">
        <f>IF(D66&lt;&gt;"",SUM('063'!$C$8:$C$37),"")</f>
        <v/>
      </c>
      <c r="I66" s="65" t="str">
        <f t="shared" si="0"/>
        <v/>
      </c>
      <c r="J66" s="66"/>
    </row>
    <row r="67" spans="1:10" x14ac:dyDescent="0.8">
      <c r="A67" s="63">
        <v>64</v>
      </c>
      <c r="B67" s="67" t="s">
        <v>84</v>
      </c>
      <c r="C67" s="69"/>
      <c r="D67" s="71"/>
      <c r="E67" s="71"/>
      <c r="F67" s="71"/>
      <c r="G67" s="70"/>
      <c r="H67" s="65" t="str">
        <f>IF(D67&lt;&gt;"",SUM('064'!$C$8:$C$37),"")</f>
        <v/>
      </c>
      <c r="I67" s="65" t="str">
        <f t="shared" si="0"/>
        <v/>
      </c>
      <c r="J67" s="66"/>
    </row>
    <row r="68" spans="1:10" x14ac:dyDescent="0.8">
      <c r="A68" s="63">
        <v>65</v>
      </c>
      <c r="B68" s="67" t="s">
        <v>85</v>
      </c>
      <c r="C68" s="69"/>
      <c r="D68" s="71"/>
      <c r="E68" s="71"/>
      <c r="F68" s="71"/>
      <c r="G68" s="70"/>
      <c r="H68" s="65" t="str">
        <f>IF(D68&lt;&gt;"",SUM('065'!$C$8:$C$37),"")</f>
        <v/>
      </c>
      <c r="I68" s="65" t="str">
        <f t="shared" si="0"/>
        <v/>
      </c>
      <c r="J68" s="66"/>
    </row>
    <row r="69" spans="1:10" x14ac:dyDescent="0.8">
      <c r="A69" s="63">
        <v>66</v>
      </c>
      <c r="B69" s="67" t="s">
        <v>86</v>
      </c>
      <c r="C69" s="69"/>
      <c r="D69" s="71"/>
      <c r="E69" s="71"/>
      <c r="F69" s="71"/>
      <c r="G69" s="70"/>
      <c r="H69" s="65" t="str">
        <f>IF(D69&lt;&gt;"",SUM('066'!$C$8:$C$37),"")</f>
        <v/>
      </c>
      <c r="I69" s="65" t="str">
        <f t="shared" ref="I69:I102" si="1">IF(D69&lt;&gt;"",G69-H69,"")</f>
        <v/>
      </c>
      <c r="J69" s="66"/>
    </row>
    <row r="70" spans="1:10" x14ac:dyDescent="0.8">
      <c r="A70" s="63">
        <v>67</v>
      </c>
      <c r="B70" s="67" t="s">
        <v>87</v>
      </c>
      <c r="C70" s="69"/>
      <c r="D70" s="71"/>
      <c r="E70" s="71"/>
      <c r="F70" s="71"/>
      <c r="G70" s="70"/>
      <c r="H70" s="65" t="str">
        <f>IF(D70&lt;&gt;"",SUM('067'!$C$8:$C$37),"")</f>
        <v/>
      </c>
      <c r="I70" s="65" t="str">
        <f t="shared" si="1"/>
        <v/>
      </c>
      <c r="J70" s="66"/>
    </row>
    <row r="71" spans="1:10" x14ac:dyDescent="0.8">
      <c r="A71" s="63">
        <v>68</v>
      </c>
      <c r="B71" s="67" t="s">
        <v>88</v>
      </c>
      <c r="C71" s="69"/>
      <c r="D71" s="71"/>
      <c r="E71" s="71"/>
      <c r="F71" s="71"/>
      <c r="G71" s="70"/>
      <c r="H71" s="65" t="str">
        <f>IF(D71&lt;&gt;"",SUM('068'!$C$8:$C$37),"")</f>
        <v/>
      </c>
      <c r="I71" s="65" t="str">
        <f t="shared" si="1"/>
        <v/>
      </c>
      <c r="J71" s="66"/>
    </row>
    <row r="72" spans="1:10" x14ac:dyDescent="0.8">
      <c r="A72" s="63">
        <v>69</v>
      </c>
      <c r="B72" s="67" t="s">
        <v>89</v>
      </c>
      <c r="C72" s="69"/>
      <c r="D72" s="71"/>
      <c r="E72" s="71"/>
      <c r="F72" s="71"/>
      <c r="G72" s="70"/>
      <c r="H72" s="65" t="str">
        <f>IF(D72&lt;&gt;"",SUM('069'!$C$8:$C$37),"")</f>
        <v/>
      </c>
      <c r="I72" s="65" t="str">
        <f t="shared" si="1"/>
        <v/>
      </c>
      <c r="J72" s="66"/>
    </row>
    <row r="73" spans="1:10" x14ac:dyDescent="0.8">
      <c r="A73" s="63">
        <v>70</v>
      </c>
      <c r="B73" s="67" t="s">
        <v>90</v>
      </c>
      <c r="C73" s="69"/>
      <c r="D73" s="71"/>
      <c r="E73" s="71"/>
      <c r="F73" s="71"/>
      <c r="G73" s="70"/>
      <c r="H73" s="65" t="str">
        <f>IF(D73&lt;&gt;"",SUM('070'!$C$8:$C$37),"")</f>
        <v/>
      </c>
      <c r="I73" s="65" t="str">
        <f t="shared" si="1"/>
        <v/>
      </c>
      <c r="J73" s="66"/>
    </row>
    <row r="74" spans="1:10" x14ac:dyDescent="0.8">
      <c r="A74" s="63">
        <v>71</v>
      </c>
      <c r="B74" s="67" t="s">
        <v>91</v>
      </c>
      <c r="C74" s="69"/>
      <c r="D74" s="71"/>
      <c r="E74" s="71"/>
      <c r="F74" s="71"/>
      <c r="G74" s="70"/>
      <c r="H74" s="65" t="str">
        <f>IF(D74&lt;&gt;"",SUM('071'!$C$8:$C$37),"")</f>
        <v/>
      </c>
      <c r="I74" s="65" t="str">
        <f t="shared" si="1"/>
        <v/>
      </c>
      <c r="J74" s="66"/>
    </row>
    <row r="75" spans="1:10" x14ac:dyDescent="0.8">
      <c r="A75" s="63">
        <v>72</v>
      </c>
      <c r="B75" s="67" t="s">
        <v>92</v>
      </c>
      <c r="C75" s="69"/>
      <c r="D75" s="71"/>
      <c r="E75" s="71"/>
      <c r="F75" s="71"/>
      <c r="G75" s="70"/>
      <c r="H75" s="65" t="str">
        <f>IF(D75&lt;&gt;"",SUM('072'!$C$8:$C$37),"")</f>
        <v/>
      </c>
      <c r="I75" s="65" t="str">
        <f t="shared" si="1"/>
        <v/>
      </c>
      <c r="J75" s="66"/>
    </row>
    <row r="76" spans="1:10" x14ac:dyDescent="0.8">
      <c r="A76" s="63">
        <v>73</v>
      </c>
      <c r="B76" s="67" t="s">
        <v>93</v>
      </c>
      <c r="C76" s="69"/>
      <c r="D76" s="71"/>
      <c r="E76" s="71"/>
      <c r="F76" s="71"/>
      <c r="G76" s="70"/>
      <c r="H76" s="65" t="str">
        <f>IF(D76&lt;&gt;"",SUM('073'!$C$8:$C$37),"")</f>
        <v/>
      </c>
      <c r="I76" s="65" t="str">
        <f t="shared" si="1"/>
        <v/>
      </c>
      <c r="J76" s="66"/>
    </row>
    <row r="77" spans="1:10" x14ac:dyDescent="0.8">
      <c r="A77" s="63">
        <v>74</v>
      </c>
      <c r="B77" s="67" t="s">
        <v>94</v>
      </c>
      <c r="C77" s="69"/>
      <c r="D77" s="71"/>
      <c r="E77" s="71"/>
      <c r="F77" s="71"/>
      <c r="G77" s="70"/>
      <c r="H77" s="65" t="str">
        <f>IF(D77&lt;&gt;"",SUM('074'!$C$8:$C$37),"")</f>
        <v/>
      </c>
      <c r="I77" s="65" t="str">
        <f t="shared" si="1"/>
        <v/>
      </c>
      <c r="J77" s="66"/>
    </row>
    <row r="78" spans="1:10" x14ac:dyDescent="0.8">
      <c r="A78" s="63">
        <v>75</v>
      </c>
      <c r="B78" s="67" t="s">
        <v>95</v>
      </c>
      <c r="C78" s="69"/>
      <c r="D78" s="71"/>
      <c r="E78" s="71"/>
      <c r="F78" s="71"/>
      <c r="G78" s="70"/>
      <c r="H78" s="65" t="str">
        <f>IF(D78&lt;&gt;"",SUM('075'!$C$8:$C$37),"")</f>
        <v/>
      </c>
      <c r="I78" s="65" t="str">
        <f t="shared" si="1"/>
        <v/>
      </c>
      <c r="J78" s="66"/>
    </row>
    <row r="79" spans="1:10" x14ac:dyDescent="0.8">
      <c r="A79" s="63">
        <v>76</v>
      </c>
      <c r="B79" s="67" t="s">
        <v>96</v>
      </c>
      <c r="C79" s="69"/>
      <c r="D79" s="71"/>
      <c r="E79" s="71"/>
      <c r="F79" s="71"/>
      <c r="G79" s="70"/>
      <c r="H79" s="65" t="str">
        <f>IF(D79&lt;&gt;"",SUM('076'!$C$8:$C$37),"")</f>
        <v/>
      </c>
      <c r="I79" s="65" t="str">
        <f t="shared" si="1"/>
        <v/>
      </c>
      <c r="J79" s="66"/>
    </row>
    <row r="80" spans="1:10" x14ac:dyDescent="0.8">
      <c r="A80" s="63">
        <v>77</v>
      </c>
      <c r="B80" s="67" t="s">
        <v>97</v>
      </c>
      <c r="C80" s="69"/>
      <c r="D80" s="71"/>
      <c r="E80" s="71"/>
      <c r="F80" s="71"/>
      <c r="G80" s="70"/>
      <c r="H80" s="65" t="str">
        <f>IF(D80&lt;&gt;"",SUM('077'!$C$8:$C$37),"")</f>
        <v/>
      </c>
      <c r="I80" s="65" t="str">
        <f t="shared" si="1"/>
        <v/>
      </c>
      <c r="J80" s="66"/>
    </row>
    <row r="81" spans="1:10" x14ac:dyDescent="0.8">
      <c r="A81" s="63">
        <v>78</v>
      </c>
      <c r="B81" s="67" t="s">
        <v>98</v>
      </c>
      <c r="C81" s="69"/>
      <c r="D81" s="71"/>
      <c r="E81" s="71"/>
      <c r="F81" s="71"/>
      <c r="G81" s="70"/>
      <c r="H81" s="65" t="str">
        <f>IF(D81&lt;&gt;"",SUM('078'!$C$8:$C$37),"")</f>
        <v/>
      </c>
      <c r="I81" s="65" t="str">
        <f t="shared" si="1"/>
        <v/>
      </c>
      <c r="J81" s="66"/>
    </row>
    <row r="82" spans="1:10" x14ac:dyDescent="0.8">
      <c r="A82" s="63">
        <v>79</v>
      </c>
      <c r="B82" s="67" t="s">
        <v>99</v>
      </c>
      <c r="C82" s="69"/>
      <c r="D82" s="71"/>
      <c r="E82" s="71"/>
      <c r="F82" s="71"/>
      <c r="G82" s="70"/>
      <c r="H82" s="65" t="str">
        <f>IF(D82&lt;&gt;"",SUM('079'!$C$8:$C$37),"")</f>
        <v/>
      </c>
      <c r="I82" s="65" t="str">
        <f t="shared" si="1"/>
        <v/>
      </c>
      <c r="J82" s="66"/>
    </row>
    <row r="83" spans="1:10" x14ac:dyDescent="0.8">
      <c r="A83" s="63">
        <v>80</v>
      </c>
      <c r="B83" s="67" t="s">
        <v>100</v>
      </c>
      <c r="C83" s="69"/>
      <c r="D83" s="71"/>
      <c r="E83" s="71"/>
      <c r="F83" s="71"/>
      <c r="G83" s="70"/>
      <c r="H83" s="65" t="str">
        <f>IF(D83&lt;&gt;"",SUM('080'!$C$8:$C$37),"")</f>
        <v/>
      </c>
      <c r="I83" s="65" t="str">
        <f t="shared" si="1"/>
        <v/>
      </c>
      <c r="J83" s="66"/>
    </row>
    <row r="84" spans="1:10" x14ac:dyDescent="0.8">
      <c r="A84" s="63">
        <v>81</v>
      </c>
      <c r="B84" s="67" t="s">
        <v>101</v>
      </c>
      <c r="C84" s="69"/>
      <c r="D84" s="71"/>
      <c r="E84" s="71"/>
      <c r="F84" s="71"/>
      <c r="G84" s="70"/>
      <c r="H84" s="65" t="str">
        <f>IF(D84&lt;&gt;"",SUM('081'!$C$8:$C$37),"")</f>
        <v/>
      </c>
      <c r="I84" s="65" t="str">
        <f t="shared" si="1"/>
        <v/>
      </c>
      <c r="J84" s="66"/>
    </row>
    <row r="85" spans="1:10" x14ac:dyDescent="0.8">
      <c r="A85" s="63">
        <v>82</v>
      </c>
      <c r="B85" s="67" t="s">
        <v>102</v>
      </c>
      <c r="C85" s="69"/>
      <c r="D85" s="71"/>
      <c r="E85" s="71"/>
      <c r="F85" s="71"/>
      <c r="G85" s="70"/>
      <c r="H85" s="65" t="str">
        <f>IF(D85&lt;&gt;"",SUM('082'!$C$8:$C$37),"")</f>
        <v/>
      </c>
      <c r="I85" s="65" t="str">
        <f t="shared" si="1"/>
        <v/>
      </c>
      <c r="J85" s="66"/>
    </row>
    <row r="86" spans="1:10" x14ac:dyDescent="0.8">
      <c r="A86" s="63">
        <v>83</v>
      </c>
      <c r="B86" s="67" t="s">
        <v>103</v>
      </c>
      <c r="C86" s="69"/>
      <c r="D86" s="71"/>
      <c r="E86" s="71"/>
      <c r="F86" s="71"/>
      <c r="G86" s="70"/>
      <c r="H86" s="65" t="str">
        <f>IF(D86&lt;&gt;"",SUM('083'!$C$8:$C$37),"")</f>
        <v/>
      </c>
      <c r="I86" s="65" t="str">
        <f t="shared" si="1"/>
        <v/>
      </c>
      <c r="J86" s="66"/>
    </row>
    <row r="87" spans="1:10" x14ac:dyDescent="0.8">
      <c r="A87" s="63">
        <v>84</v>
      </c>
      <c r="B87" s="67" t="s">
        <v>104</v>
      </c>
      <c r="C87" s="69"/>
      <c r="D87" s="71"/>
      <c r="E87" s="71"/>
      <c r="F87" s="71"/>
      <c r="G87" s="70"/>
      <c r="H87" s="65" t="str">
        <f>IF(D87&lt;&gt;"",SUM('084'!$C$8:$C$37),"")</f>
        <v/>
      </c>
      <c r="I87" s="65" t="str">
        <f t="shared" si="1"/>
        <v/>
      </c>
      <c r="J87" s="66"/>
    </row>
    <row r="88" spans="1:10" x14ac:dyDescent="0.8">
      <c r="A88" s="63">
        <v>85</v>
      </c>
      <c r="B88" s="67" t="s">
        <v>105</v>
      </c>
      <c r="C88" s="69"/>
      <c r="D88" s="71"/>
      <c r="E88" s="71"/>
      <c r="F88" s="71"/>
      <c r="G88" s="70"/>
      <c r="H88" s="65" t="str">
        <f>IF(D88&lt;&gt;"",SUM('085'!$C$8:$C$37),"")</f>
        <v/>
      </c>
      <c r="I88" s="65" t="str">
        <f t="shared" si="1"/>
        <v/>
      </c>
      <c r="J88" s="66"/>
    </row>
    <row r="89" spans="1:10" x14ac:dyDescent="0.8">
      <c r="A89" s="63">
        <v>86</v>
      </c>
      <c r="B89" s="67" t="s">
        <v>106</v>
      </c>
      <c r="C89" s="69"/>
      <c r="D89" s="71"/>
      <c r="E89" s="71"/>
      <c r="F89" s="71"/>
      <c r="G89" s="70"/>
      <c r="H89" s="65" t="str">
        <f>IF(D89&lt;&gt;"",SUM('086'!$C$8:$C$37),"")</f>
        <v/>
      </c>
      <c r="I89" s="65" t="str">
        <f t="shared" si="1"/>
        <v/>
      </c>
      <c r="J89" s="66"/>
    </row>
    <row r="90" spans="1:10" x14ac:dyDescent="0.8">
      <c r="A90" s="63">
        <v>87</v>
      </c>
      <c r="B90" s="67" t="s">
        <v>107</v>
      </c>
      <c r="C90" s="69"/>
      <c r="D90" s="71"/>
      <c r="E90" s="71"/>
      <c r="F90" s="71"/>
      <c r="G90" s="70"/>
      <c r="H90" s="65" t="str">
        <f>IF(D90&lt;&gt;"",SUM('087'!$C$8:$C$37),"")</f>
        <v/>
      </c>
      <c r="I90" s="65" t="str">
        <f t="shared" si="1"/>
        <v/>
      </c>
      <c r="J90" s="66"/>
    </row>
    <row r="91" spans="1:10" x14ac:dyDescent="0.8">
      <c r="A91" s="63">
        <v>88</v>
      </c>
      <c r="B91" s="67" t="s">
        <v>108</v>
      </c>
      <c r="C91" s="69"/>
      <c r="D91" s="71"/>
      <c r="E91" s="71"/>
      <c r="F91" s="71"/>
      <c r="G91" s="70"/>
      <c r="H91" s="65" t="str">
        <f>IF(D91&lt;&gt;"",SUM('088'!$C$8:$C$37),"")</f>
        <v/>
      </c>
      <c r="I91" s="65" t="str">
        <f t="shared" si="1"/>
        <v/>
      </c>
      <c r="J91" s="66"/>
    </row>
    <row r="92" spans="1:10" x14ac:dyDescent="0.8">
      <c r="A92" s="63">
        <v>89</v>
      </c>
      <c r="B92" s="67" t="s">
        <v>109</v>
      </c>
      <c r="C92" s="69"/>
      <c r="D92" s="71"/>
      <c r="E92" s="71"/>
      <c r="F92" s="71"/>
      <c r="G92" s="70"/>
      <c r="H92" s="65" t="str">
        <f>IF(D92&lt;&gt;"",SUM('089'!$C$8:$C$37),"")</f>
        <v/>
      </c>
      <c r="I92" s="65" t="str">
        <f t="shared" si="1"/>
        <v/>
      </c>
      <c r="J92" s="66"/>
    </row>
    <row r="93" spans="1:10" x14ac:dyDescent="0.8">
      <c r="A93" s="63">
        <v>90</v>
      </c>
      <c r="B93" s="67" t="s">
        <v>110</v>
      </c>
      <c r="C93" s="69"/>
      <c r="D93" s="71"/>
      <c r="E93" s="71"/>
      <c r="F93" s="71"/>
      <c r="G93" s="70"/>
      <c r="H93" s="65" t="str">
        <f>IF(D93&lt;&gt;"",SUM('090'!$C$8:$C$37),"")</f>
        <v/>
      </c>
      <c r="I93" s="65" t="str">
        <f t="shared" si="1"/>
        <v/>
      </c>
      <c r="J93" s="66"/>
    </row>
    <row r="94" spans="1:10" x14ac:dyDescent="0.8">
      <c r="A94" s="63">
        <v>91</v>
      </c>
      <c r="B94" s="67" t="s">
        <v>111</v>
      </c>
      <c r="C94" s="69"/>
      <c r="D94" s="71"/>
      <c r="E94" s="71"/>
      <c r="F94" s="71"/>
      <c r="G94" s="70"/>
      <c r="H94" s="65" t="str">
        <f>IF(D94&lt;&gt;"",SUM('091'!$C$8:$C$37),"")</f>
        <v/>
      </c>
      <c r="I94" s="65" t="str">
        <f t="shared" si="1"/>
        <v/>
      </c>
      <c r="J94" s="66"/>
    </row>
    <row r="95" spans="1:10" x14ac:dyDescent="0.8">
      <c r="A95" s="63">
        <v>92</v>
      </c>
      <c r="B95" s="67" t="s">
        <v>112</v>
      </c>
      <c r="C95" s="69"/>
      <c r="D95" s="71"/>
      <c r="E95" s="71"/>
      <c r="F95" s="71"/>
      <c r="G95" s="70"/>
      <c r="H95" s="65" t="str">
        <f>IF(D95&lt;&gt;"",SUM('092'!$C$8:$C$37),"")</f>
        <v/>
      </c>
      <c r="I95" s="65" t="str">
        <f t="shared" si="1"/>
        <v/>
      </c>
      <c r="J95" s="66"/>
    </row>
    <row r="96" spans="1:10" x14ac:dyDescent="0.8">
      <c r="A96" s="63">
        <v>93</v>
      </c>
      <c r="B96" s="67" t="s">
        <v>113</v>
      </c>
      <c r="C96" s="69"/>
      <c r="D96" s="71"/>
      <c r="E96" s="71"/>
      <c r="F96" s="71"/>
      <c r="G96" s="70"/>
      <c r="H96" s="65" t="str">
        <f>IF(D96&lt;&gt;"",SUM('093'!$C$8:$C$37),"")</f>
        <v/>
      </c>
      <c r="I96" s="65" t="str">
        <f t="shared" si="1"/>
        <v/>
      </c>
      <c r="J96" s="66"/>
    </row>
    <row r="97" spans="1:10" x14ac:dyDescent="0.8">
      <c r="A97" s="63">
        <v>94</v>
      </c>
      <c r="B97" s="67" t="s">
        <v>114</v>
      </c>
      <c r="C97" s="69"/>
      <c r="D97" s="71"/>
      <c r="E97" s="71"/>
      <c r="F97" s="71"/>
      <c r="G97" s="70"/>
      <c r="H97" s="65" t="str">
        <f>IF(D97&lt;&gt;"",SUM('094'!$C$8:$C$37),"")</f>
        <v/>
      </c>
      <c r="I97" s="65" t="str">
        <f t="shared" si="1"/>
        <v/>
      </c>
      <c r="J97" s="66"/>
    </row>
    <row r="98" spans="1:10" x14ac:dyDescent="0.8">
      <c r="A98" s="63">
        <v>95</v>
      </c>
      <c r="B98" s="67" t="s">
        <v>115</v>
      </c>
      <c r="C98" s="69"/>
      <c r="D98" s="71"/>
      <c r="E98" s="71"/>
      <c r="F98" s="71"/>
      <c r="G98" s="70"/>
      <c r="H98" s="65" t="str">
        <f>IF(D98&lt;&gt;"",SUM('095'!$C$8:$C$37),"")</f>
        <v/>
      </c>
      <c r="I98" s="65" t="str">
        <f t="shared" si="1"/>
        <v/>
      </c>
      <c r="J98" s="66"/>
    </row>
    <row r="99" spans="1:10" x14ac:dyDescent="0.8">
      <c r="A99" s="63">
        <v>96</v>
      </c>
      <c r="B99" s="67" t="s">
        <v>116</v>
      </c>
      <c r="C99" s="69"/>
      <c r="D99" s="71"/>
      <c r="E99" s="71"/>
      <c r="F99" s="71"/>
      <c r="G99" s="70"/>
      <c r="H99" s="65" t="str">
        <f>IF(D99&lt;&gt;"",SUM('096'!$C$8:$C$37),"")</f>
        <v/>
      </c>
      <c r="I99" s="65" t="str">
        <f t="shared" si="1"/>
        <v/>
      </c>
      <c r="J99" s="66"/>
    </row>
    <row r="100" spans="1:10" x14ac:dyDescent="0.8">
      <c r="A100" s="63">
        <v>97</v>
      </c>
      <c r="B100" s="67" t="s">
        <v>117</v>
      </c>
      <c r="C100" s="69"/>
      <c r="D100" s="71"/>
      <c r="E100" s="71"/>
      <c r="F100" s="71"/>
      <c r="G100" s="70"/>
      <c r="H100" s="65" t="str">
        <f>IF(D100&lt;&gt;"",SUM('097'!$C$8:$C$37),"")</f>
        <v/>
      </c>
      <c r="I100" s="65" t="str">
        <f t="shared" si="1"/>
        <v/>
      </c>
      <c r="J100" s="66"/>
    </row>
    <row r="101" spans="1:10" x14ac:dyDescent="0.8">
      <c r="A101" s="63">
        <v>98</v>
      </c>
      <c r="B101" s="67" t="s">
        <v>118</v>
      </c>
      <c r="C101" s="69"/>
      <c r="D101" s="71"/>
      <c r="E101" s="71"/>
      <c r="F101" s="71"/>
      <c r="G101" s="70"/>
      <c r="H101" s="65" t="str">
        <f>IF(D101&lt;&gt;"",SUM('098'!$C$8:$C$37),"")</f>
        <v/>
      </c>
      <c r="I101" s="65" t="str">
        <f t="shared" si="1"/>
        <v/>
      </c>
      <c r="J101" s="66"/>
    </row>
    <row r="102" spans="1:10" x14ac:dyDescent="0.8">
      <c r="A102" s="63">
        <v>99</v>
      </c>
      <c r="B102" s="67" t="s">
        <v>119</v>
      </c>
      <c r="C102" s="69"/>
      <c r="D102" s="71"/>
      <c r="E102" s="71"/>
      <c r="F102" s="71"/>
      <c r="G102" s="70"/>
      <c r="H102" s="65" t="str">
        <f>IF(D102&lt;&gt;"",SUM('099'!$C$8:$C$37),"")</f>
        <v/>
      </c>
      <c r="I102" s="65" t="str">
        <f t="shared" si="1"/>
        <v/>
      </c>
      <c r="J102" s="66"/>
    </row>
    <row r="103" spans="1:10" x14ac:dyDescent="0.8">
      <c r="A103" s="63">
        <v>100</v>
      </c>
      <c r="B103" s="67" t="s">
        <v>120</v>
      </c>
      <c r="C103" s="69"/>
      <c r="D103" s="71"/>
      <c r="E103" s="71"/>
      <c r="F103" s="71"/>
      <c r="G103" s="70"/>
      <c r="H103" s="65"/>
      <c r="I103" s="65"/>
      <c r="J103" s="66"/>
    </row>
  </sheetData>
  <mergeCells count="7">
    <mergeCell ref="A1:J1"/>
    <mergeCell ref="A2:A3"/>
    <mergeCell ref="B2:B3"/>
    <mergeCell ref="C2:C3"/>
    <mergeCell ref="D2:D3"/>
    <mergeCell ref="E2:E3"/>
    <mergeCell ref="J2:J3"/>
  </mergeCells>
  <phoneticPr fontId="5" type="noConversion"/>
  <hyperlinks>
    <hyperlink ref="B4" location="'001'!A1" display="P1" xr:uid="{A11B0D84-D51B-4CA6-9957-096B772E84EE}"/>
    <hyperlink ref="B5" location="'002'!A1" display="A002" xr:uid="{DA0D2825-332B-4936-9798-FB319C9EF5BB}"/>
    <hyperlink ref="B6" location="'003'!A1" display="A003" xr:uid="{329761D7-8A82-40E9-ADFF-494A8F1DDFBE}"/>
    <hyperlink ref="B7" location="'004'!A1" display="A004" xr:uid="{17ABA079-8069-4D75-8709-9380C343FF46}"/>
    <hyperlink ref="B8" location="'005'!A1" display="A005" xr:uid="{09F9B976-AD8B-4B4A-A05F-0F871F68D274}"/>
    <hyperlink ref="B9" location="'006'!A1" display="A006" xr:uid="{E0E469E4-D915-4806-A53D-2C9A070FB301}"/>
    <hyperlink ref="B10" location="'007'!A1" display="A007" xr:uid="{89BEDFBA-DA53-4172-9F19-040828E33345}"/>
    <hyperlink ref="B11" location="'008'!A1" display="A008" xr:uid="{733A1BCC-4D5D-4695-9045-5E2CE4B99631}"/>
    <hyperlink ref="B12" location="'009'!A1" display="A009" xr:uid="{0D7C6B19-C4FB-40C7-91DD-7DD7FDAB1FF1}"/>
    <hyperlink ref="B13" location="'010'!A1" display="A010" xr:uid="{F2FA649F-2DDE-4996-9366-A719D9759BF4}"/>
    <hyperlink ref="B14" location="'011'!A1" display="A011" xr:uid="{93420758-B995-4955-A896-FE4EC38612F1}"/>
    <hyperlink ref="B15" location="'012'!A1" display="A012" xr:uid="{EDCC5F2F-A521-42ED-98CA-2F63164A46ED}"/>
    <hyperlink ref="B16" location="'013'!A1" display="A013" xr:uid="{D6259B59-473D-4399-984E-5DC1A34831FB}"/>
    <hyperlink ref="B17" location="'014'!A1" display="A014" xr:uid="{0FF43C4E-9933-4014-8308-B58B157DAA71}"/>
    <hyperlink ref="B18" location="'015'!A1" display="A015" xr:uid="{54584482-C66D-4314-8994-47552DB06BBD}"/>
    <hyperlink ref="B19" location="'016'!A1" display="A016" xr:uid="{8BECF84F-706D-49B8-B18D-79F547D8A1CC}"/>
    <hyperlink ref="B20" location="'017'!A1" display="A017" xr:uid="{95B60DAA-2900-4A1D-8785-48CFB6BD9BE2}"/>
    <hyperlink ref="B21" location="'018'!A1" display="A018" xr:uid="{E25E30FF-655A-42F6-A79D-76806EA3A23D}"/>
    <hyperlink ref="B22" location="'019'!A1" display="A019" xr:uid="{23B2E3CB-22F5-4C2C-9FA1-42083786B66E}"/>
    <hyperlink ref="B23" location="'020'!A1" display="A020" xr:uid="{5A013FC6-5025-4CA0-95B4-6795C53E2D2F}"/>
    <hyperlink ref="B24" location="'021'!A1" display="A021" xr:uid="{50FD8DF0-1777-4E25-A1A9-6E085C6E4E84}"/>
    <hyperlink ref="B25" location="'022'!A1" display="A022" xr:uid="{4CCBE7E6-AEEA-4A83-9573-7BE64585A131}"/>
    <hyperlink ref="B26" location="'023'!A1" display="A023" xr:uid="{1ED8F856-62D2-4DA0-98D3-645544889FA6}"/>
    <hyperlink ref="B27" location="'024'!A1" display="A024" xr:uid="{F15CAFEF-F608-4582-90AA-E9C2E35186C5}"/>
    <hyperlink ref="B28" location="'025'!A1" display="A025" xr:uid="{E767D9B1-3439-408E-9BA3-36DE845E28C7}"/>
    <hyperlink ref="B29" location="'026'!A1" display="A026" xr:uid="{77CBED78-061B-4BD2-8087-F9A3FB996E5E}"/>
    <hyperlink ref="B30" location="'027'!A1" display="A027" xr:uid="{E9A760F1-6768-405C-95F5-0C53868BB228}"/>
    <hyperlink ref="B31" location="'028'!A1" display="A028" xr:uid="{E704B8F5-399C-4988-A33D-8EF3410F138C}"/>
    <hyperlink ref="B32" location="'029'!A1" display="A029" xr:uid="{71871696-301C-4DBD-BD14-1AC49EAF5B44}"/>
    <hyperlink ref="B33" location="'030'!A1" display="A030" xr:uid="{2E9A07B2-E065-4BE2-B1CC-08059955C672}"/>
    <hyperlink ref="B34" location="'031'!A1" display="A031" xr:uid="{7971F64F-FF88-4F32-B6CD-FFA0C2B3B455}"/>
    <hyperlink ref="B35" location="'032'!A1" display="A032" xr:uid="{CF314D2F-0940-4CD5-819C-556478062002}"/>
    <hyperlink ref="B36" location="'033'!A1" display="A033" xr:uid="{3887CDAD-F413-4034-B8AE-8C3CB9F649D5}"/>
    <hyperlink ref="B37" location="'034'!A1" display="A034" xr:uid="{84B1CE3E-B75F-4548-9B37-37660F6A7C2D}"/>
    <hyperlink ref="B38" location="'035'!A1" display="A035" xr:uid="{0B9A2404-A090-4530-AB39-ED014E72C123}"/>
    <hyperlink ref="B39" location="'036'!A1" display="A036" xr:uid="{DF279D7D-CCA6-4A61-9161-E3FA04F699D3}"/>
    <hyperlink ref="B40" location="'037'!A1" display="A037" xr:uid="{9564C44D-5F32-41E9-AC48-2D3230DCAE2A}"/>
    <hyperlink ref="B41" location="'038'!A1" display="A038" xr:uid="{5B7ABA72-56E5-44FF-A3FA-B1890010325B}"/>
    <hyperlink ref="B42" location="'039'!A1" display="A039" xr:uid="{8B14E4B3-3CA6-48CA-949D-72A009DA048D}"/>
    <hyperlink ref="B43" location="'040'!A1" display="A040" xr:uid="{42909E43-39F7-4DA5-AE2B-70B7982E9C18}"/>
    <hyperlink ref="B44" location="'041'!A1" display="A041" xr:uid="{9130E801-A59F-4BF6-9738-30C92B5FF96E}"/>
    <hyperlink ref="B45" location="'042'!A1" display="A042" xr:uid="{EA03CB81-6F4B-4B6F-B453-C2C1029309C9}"/>
    <hyperlink ref="B46" location="'043'!A1" display="A043" xr:uid="{280E01BD-E1FF-4551-8996-75BE9DB29A42}"/>
    <hyperlink ref="B47" location="'044'!A1" display="A044" xr:uid="{70A3D1E6-A148-4E7C-9322-A20878C858C2}"/>
    <hyperlink ref="B48" location="'045'!A1" display="A045" xr:uid="{47E65460-2871-472F-84CC-E184FE088D06}"/>
    <hyperlink ref="B49" location="'046'!A1" display="A046" xr:uid="{A0169844-9459-485B-BEBD-DB5A30C7EAFC}"/>
    <hyperlink ref="B50" location="'047'!A1" display="A047" xr:uid="{25FAB5D5-63DC-45A6-A4B5-631096E45E05}"/>
    <hyperlink ref="B51" location="'048'!A1" display="A048" xr:uid="{DE36A199-C491-4903-9BB0-2D4BFEBE3BF5}"/>
    <hyperlink ref="B52" location="'049'!A1" display="A049" xr:uid="{EC2A04A6-1BF4-4AD3-BC09-69ED9C6E72E5}"/>
    <hyperlink ref="B53" location="'050'!A1" display="A050" xr:uid="{3DD83D01-F1F3-4D68-881F-13EB786A0786}"/>
    <hyperlink ref="B54" location="'051'!A1" display="A051" xr:uid="{61359685-D320-42D2-83E0-B10437220FE8}"/>
    <hyperlink ref="B55" location="'052'!A1" display="A052" xr:uid="{B3C0E695-64FC-440D-97C4-AF3C4F77E68E}"/>
    <hyperlink ref="B56" location="'053'!A1" display="A053" xr:uid="{04EAF52D-572B-455E-88AB-D396516BFF0D}"/>
    <hyperlink ref="B57" location="'054'!A1" display="A054" xr:uid="{68FC1F2E-F6B4-4981-8758-C248404AF147}"/>
    <hyperlink ref="B58" location="'055'!A1" display="A055" xr:uid="{F40B918A-CE69-4C26-BEBA-29BE7960250C}"/>
    <hyperlink ref="B59" location="'056'!A1" display="A056" xr:uid="{486F1B50-B031-4343-9A21-3CCDE1D2BCE6}"/>
    <hyperlink ref="B60" location="'057'!A1" display="A057" xr:uid="{C281384F-FE86-493E-A405-CCBB5CD0F49C}"/>
    <hyperlink ref="B61" location="'058'!A1" display="A058" xr:uid="{62FA6857-4577-48CF-BD53-EAF8E60B3B3C}"/>
    <hyperlink ref="B62" location="'059'!A1" display="A059" xr:uid="{5A8B68A8-E529-4642-B5AA-E4A0DC24F4F6}"/>
    <hyperlink ref="B63" location="'060'!A1" display="A060" xr:uid="{66E3ACF0-486A-43B7-B0C3-B44E7FB6C02A}"/>
    <hyperlink ref="B64" location="'061'!A1" display="A061" xr:uid="{DE7A528A-CB83-4682-B674-AA16B5D40922}"/>
    <hyperlink ref="B65" location="'062'!A1" display="A062" xr:uid="{AED569FD-0863-433E-99CA-BF4DBD4FFE9C}"/>
    <hyperlink ref="B66" location="'063'!A1" display="A063" xr:uid="{4585F67D-2F05-46AC-BDEA-CD03FB792093}"/>
    <hyperlink ref="B67" location="'064'!A1" display="A064" xr:uid="{03C3E964-7AE5-4608-8CCB-A4366BCCACE8}"/>
    <hyperlink ref="B68" location="'065'!A1" display="A065" xr:uid="{291E75FB-17B0-45CE-A14A-203ED2F0D8D7}"/>
    <hyperlink ref="B69" location="'066'!A1" display="A066" xr:uid="{4CB5A607-175B-49E7-99AF-720117602E66}"/>
    <hyperlink ref="B70" location="'067'!A1" display="A067" xr:uid="{FA8E118D-9486-4995-9460-2D2846F8830E}"/>
    <hyperlink ref="B71" location="'068'!A1" display="A068" xr:uid="{1654502F-5043-4485-A7BB-51F1CD9F3736}"/>
    <hyperlink ref="B72" location="'069'!A1" display="A069" xr:uid="{BD6BA352-E395-4B74-BF78-F739F73223A9}"/>
    <hyperlink ref="B73" location="'070'!A1" display="A070" xr:uid="{B1AAB277-D80B-4695-B9AE-BE042147F26C}"/>
    <hyperlink ref="B74" location="'071'!A1" display="A071" xr:uid="{FDE83891-C536-4F88-89A6-C600DB73783D}"/>
    <hyperlink ref="B75" location="'072'!A1" display="A072" xr:uid="{DA81B837-EE91-4552-8D57-52FCAE097DED}"/>
    <hyperlink ref="B76" location="'073'!A1" display="A073" xr:uid="{707A3C21-2015-4722-AFAB-3365C47F6038}"/>
    <hyperlink ref="B77" location="'074'!A1" display="A074" xr:uid="{625F6BED-DA4A-40F7-A171-97EF8A3DFDDD}"/>
    <hyperlink ref="B78" location="'075'!A1" display="A075" xr:uid="{EC9987A5-D194-4863-B239-929F31EC9C3B}"/>
    <hyperlink ref="B79" location="'076'!A1" display="A076" xr:uid="{3379F7B1-265D-4DD4-A1CC-59087DF31250}"/>
    <hyperlink ref="B80" location="'077'!A1" display="A077" xr:uid="{8C249372-2530-499D-882E-5CF0EA46666E}"/>
    <hyperlink ref="B81" location="'078'!A1" display="A078" xr:uid="{00D329C9-AD3F-4064-BB74-7350B9EF2D6F}"/>
    <hyperlink ref="B82" location="'079'!A1" display="A079" xr:uid="{1B9FCF03-D035-4C1F-ACB1-AA3B012BFB9E}"/>
    <hyperlink ref="B83" location="'080'!A1" display="A080" xr:uid="{97557631-88F3-41ED-8F62-9E0146B8BF00}"/>
    <hyperlink ref="B84" location="'081'!A1" display="A081" xr:uid="{258764B5-8EC4-4477-97E2-BCFA98D6A103}"/>
    <hyperlink ref="B85" location="'082'!A1" display="A082" xr:uid="{9CA812C4-F4CD-4BD2-A36E-DD54E7C15020}"/>
    <hyperlink ref="B86" location="'083'!A1" display="A083" xr:uid="{AE69D38D-EB7B-482F-A646-FF0136D3D93D}"/>
    <hyperlink ref="B87" location="'084'!A1" display="A084" xr:uid="{A18FD13B-9618-482C-AD6E-3C4B5D74BDDC}"/>
    <hyperlink ref="B88" location="'085'!A1" display="A085" xr:uid="{7E75E750-0AC5-45A4-B19B-980888F63D0F}"/>
    <hyperlink ref="B89" location="'086'!A1" display="A086" xr:uid="{E55EF3F8-3069-4124-AB29-91BC1C394899}"/>
    <hyperlink ref="B90" location="'087'!A1" display="A087" xr:uid="{55A14B1D-0995-4E45-8114-1C1EECFD81FA}"/>
    <hyperlink ref="B91" location="'088'!A1" display="A088" xr:uid="{9822A868-8C1B-4597-BDA1-ADA80E3B397A}"/>
    <hyperlink ref="B92" location="'089'!A1" display="A089" xr:uid="{12FF278B-DA89-40E6-AE1B-9A18215D175E}"/>
    <hyperlink ref="B93" location="'090'!A1" display="A090" xr:uid="{0DA44A59-6DAB-42DE-8A49-34DF65CBF715}"/>
    <hyperlink ref="B94" location="'091'!A1" display="A091" xr:uid="{4BD768CE-259A-4B52-8BA5-B05207480CD0}"/>
    <hyperlink ref="B95" location="'092'!A1" display="A092" xr:uid="{345F0E12-BA92-47DC-825E-ADA2EB857FBE}"/>
    <hyperlink ref="B96" location="'093'!A1" display="A093" xr:uid="{750E71B5-EB80-4480-8C7D-A163B4B67EBC}"/>
    <hyperlink ref="B97" location="'094'!A1" display="A094" xr:uid="{EC1153D7-FDF8-458D-ABDF-7E6FFC33F39F}"/>
    <hyperlink ref="B98" location="'095'!A1" display="A095" xr:uid="{B2EE36EC-BCA9-45D6-ABFF-D3CE86FAD078}"/>
    <hyperlink ref="B99" location="'096'!A1" display="A096" xr:uid="{F9245AB2-0A01-4F90-9425-F7BEB299EAD1}"/>
    <hyperlink ref="B100" location="'097'!A1" display="A097" xr:uid="{751370B3-FD24-4245-8684-6637724D420C}"/>
    <hyperlink ref="B101" location="'098'!A1" display="A098" xr:uid="{D90D260B-7852-453D-B5D3-5F653313AF5F}"/>
    <hyperlink ref="B102" location="'099'!A1" display="A099" xr:uid="{CABC4D50-D509-4353-BB78-5A913D673BD8}"/>
    <hyperlink ref="B103" location="'100'!A1" display="A100" xr:uid="{0A4FD83E-EEDD-4045-AD76-8A4F92EACFD8}"/>
  </hyperlinks>
  <pageMargins left="0.25" right="0.25" top="0.75" bottom="0.75" header="0.3" footer="0.3"/>
  <pageSetup paperSize="9" scale="54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8212FA-39C7-418A-AA02-50B53E3D0188}">
          <x14:formula1>
            <xm:f>กำหนดค่า!$D$2:$D$20</xm:f>
          </x14:formula1>
          <xm:sqref>C4:C103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84C14-1AC9-48EB-9558-818E13B764F9}">
  <sheetPr codeName="Sheet21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CONCATENATE("โครงการ","",'โครงการ-กิจกรรม'!D21," กิจกรรม",'โครงการ-กิจกรรม'!E21)</f>
        <v xml:space="preserve">โครงการโครงการส่งเสริมการจัดการศึกษา กิจกรรมกิจกรรมลูกเสือวันวชิราวุธ 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",TEXT('โครงการ-กิจกรรม'!G21,"#,###.00")," บาท")</f>
        <v>งบประมาณที่ได้รับ 1,000.00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",TEXT('โครงการ-กิจกรรม'!G21-SUM($C$8:$C$39),"#,###.00")," บาท")</f>
        <v>งบประมาณคงเหลือ 1,000.00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Lve902bmCfokJYcqln5l0XhaZScO2RRhNEH46pbnOQ73edPUE6TADQwD7SZ9BRsTV/bTCB/eqZTk45FrMvm7XA==" saltValue="wyIuZmpQ9yw8jXfCMKczy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99819-B7C4-432B-8461-89BD32269365}">
  <sheetPr codeName="Sheet22"/>
  <dimension ref="A1:E39"/>
  <sheetViews>
    <sheetView workbookViewId="0">
      <selection activeCell="C8" sqref="C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CONCATENATE("โครงการ","",'โครงการ-กิจกรรม'!D22," กิจกรรม",'โครงการ-กิจกรรม'!E22)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",TEXT('โครงการ-กิจกรรม'!G22,"#,###.00"),"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",TEXT('โครงการ-กิจกรรม'!G22-SUM($C$8:$C$39),"#,###.00"),"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AZ1snrYcnkx9ihmEPATm5cg9VkslSaP0rMjGNp6A8YCMTvlX/Io60F3sh8O/IfbU4uCkZrR8yDH43IC9+95Hmw==" saltValue="7jVIvK3jdRysawN05XsWp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47C08-96E2-4299-83AA-015C4CA6EA60}">
  <sheetPr codeName="Sheet23"/>
  <dimension ref="A1:E39"/>
  <sheetViews>
    <sheetView workbookViewId="0">
      <selection activeCell="C8" sqref="C8:C9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CONCATENATE("โครงการ","",'โครงการ-กิจกรรม'!D23," กิจกรรม",'โครงการ-กิจกรรม'!E23)</f>
        <v xml:space="preserve">โครงการโครงการพัฒนาผู้เรียน กิจกรรมกิจกรรมศุนย์บริการ ICTเพื่อการเรียนรู้  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",TEXT('โครงการ-กิจกรรม'!G23,"#,###.00")," บาท")</f>
        <v>งบประมาณที่ได้รับ 29,000.00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",TEXT('โครงการ-กิจกรรม'!G23-SUM($C$8:$C$39),"#,###.00")," บาท")</f>
        <v>งบประมาณคงเหลือ 29,000.00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 t="s">
        <v>208</v>
      </c>
      <c r="C8" s="13"/>
      <c r="D8" s="12"/>
    </row>
    <row r="9" spans="1:5" x14ac:dyDescent="0.8">
      <c r="A9" s="11">
        <v>2</v>
      </c>
      <c r="B9" s="12" t="s">
        <v>214</v>
      </c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/9w9VKT6lbm8qzniAyj/0rS+tqfIqiDKsz3a8g/63wiC3sJ+lw9lYOe6VocD9xsHKKnlaPaSMpmjOhcufirLYQ==" saltValue="AtO5wyGs2+1+e7r9u87jI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F891-4DE0-4F50-9288-DF52E3EC1BC0}">
  <sheetPr codeName="Sheet24"/>
  <dimension ref="A1:E39"/>
  <sheetViews>
    <sheetView workbookViewId="0">
      <selection activeCell="C8" sqref="C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CONCATENATE("โครงการ","",'โครงการ-กิจกรรม'!D24," กิจกรรม",'โครงการ-กิจกรรม'!E24)</f>
        <v>โครงการโครงการพัฒนาผู้เรียน กิจกรรมกิจกรรมทัศนศึกษา/คุณธรรม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",TEXT('โครงการ-กิจกรรม'!G24,"#,###.00")," บาท")</f>
        <v>งบประมาณที่ได้รับ 44,460.00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",TEXT('โครงการ-กิจกรรม'!G24-SUM($C$8:$C$39),"#,###.00")," บาท")</f>
        <v>งบประมาณคงเหลือ 44,460.00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tiTqroFV81QpzgYXBC7x5QoAIO8018465gtYZjGGN7PnPcAaayOCES2Q3NZjsiEMbDE34b7VywhsN38ixIwTkA==" saltValue="83ziUNVf9VRviBOZSfvkc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A11D9-FBE5-4A66-ACEB-C26F14A2AB1A}">
  <sheetPr codeName="Sheet25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CONCATENATE("โครงการ","",'โครงการ-กิจกรรม'!D25," กิจกรรม",'โครงการ-กิจกรรม'!E25)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",TEXT('โครงการ-กิจกรรม'!G25,"#,###.00"),"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",TEXT('โครงการ-กิจกรรม'!G25-SUM($C$8:$C$39),"#,###.00"),"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rS+BnFCFrvvObRltJRr0F4mktcuUp3Ude+aE639c1cshQcmZsjUS1bx6W9D4UMc9zwzkb5EiVG5hJYgyy8gkdw==" saltValue="WkMgUDa31B8PfWjog+CrCw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618FE-4CC2-4A63-B2F5-0E2FC45F7D3A}">
  <sheetPr codeName="Sheet26"/>
  <dimension ref="A1:E39"/>
  <sheetViews>
    <sheetView workbookViewId="0">
      <selection activeCell="C8" sqref="C8:C10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CONCATENATE("โครงการ","",'โครงการ-กิจกรรม'!D26," กิจกรรม",'โครงการ-กิจกรรม'!E26)</f>
        <v>โครงการโครงการบริหารงานวิชาการ กิจกรรมกิจกรรมแนะแนว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",TEXT('โครงการ-กิจกรรม'!G26,"#,###.00")," บาท")</f>
        <v>งบประมาณที่ได้รับ 20,000.00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",TEXT('โครงการ-กิจกรรม'!G26-SUM($C$8:$C$39),"#,###.00")," บาท")</f>
        <v>งบประมาณคงเหลือ 20,000.00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 t="s">
        <v>182</v>
      </c>
      <c r="C8" s="13"/>
      <c r="D8" s="12"/>
    </row>
    <row r="9" spans="1:5" x14ac:dyDescent="0.8">
      <c r="A9" s="11">
        <v>2</v>
      </c>
      <c r="B9" s="12" t="s">
        <v>201</v>
      </c>
      <c r="C9" s="13"/>
      <c r="D9" s="12"/>
    </row>
    <row r="10" spans="1:5" x14ac:dyDescent="0.8">
      <c r="A10" s="11">
        <v>3</v>
      </c>
      <c r="B10" s="12" t="s">
        <v>216</v>
      </c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lUKK66lkFq77HzTYHIA4W8+pyAPbGIn/ITF/DVCsol28X223m3mop1QWwwy82AmglL27liMdVe4kyXkq9J9ZZQ==" saltValue="96F+ZxkUPxQEfGObI0zH/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C034-AFA5-44CA-A271-F0BF8C705A25}">
  <sheetPr codeName="Sheet27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CONCATENATE("โครงการ","",'โครงการ-กิจกรรม'!D27," กิจกรรม",'โครงการ-กิจกรรม'!E27)</f>
        <v>โครงการโครงการบริหารงานวิชาการ กิจกรรมกิจกรรมสเต็มศึกษา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",TEXT('โครงการ-กิจกรรม'!G27,"#,###.00")," บาท")</f>
        <v>งบประมาณที่ได้รับ 2,000.00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",TEXT('โครงการ-กิจกรรม'!G27-SUM($C$8:$C$39),"#,###.00")," บาท")</f>
        <v>งบประมาณคงเหลือ 2,000.00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4vpyz6RA4r6RBiA1cBZa/qXfgQ9lhVKS2rgyj9sgbMM49WfR8KAbbt8nc/3mRF6EaCjZ71DyW4MiO7plD5q1hg==" saltValue="cqGrqQyOxWug6DcY9a2E3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2E7F6-CE0B-400F-9BA3-8A1A430EB447}">
  <sheetPr codeName="Sheet28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CONCATENATE("โครงการ","",'โครงการ-กิจกรรม'!D28," กิจกรรม",'โครงการ-กิจกรรม'!E28)</f>
        <v>โครงการโครงการบริหารงานวิชาการ กิจกรรมกิจกรรม active learning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",TEXT('โครงการ-กิจกรรม'!G28,"#,###.00")," บาท")</f>
        <v>งบประมาณที่ได้รับ 1,624.00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",TEXT('โครงการ-กิจกรรม'!G28-SUM($C$8:$C$39),"#,###.00")," บาท")</f>
        <v>งบประมาณคงเหลือ 1,624.00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4kMlSZ7On96HSP0FKOZGU8hLBbKUpmoiLYTEQkQJVsEcNhz1cqs6OTRLVqq8GvxB/DppCp5KyTrEfm8V4K9oRQ==" saltValue="zAPt2UqEKfMm0hWjATdn0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36054-D156-4300-9E7D-513EE7B5138A}">
  <sheetPr codeName="Sheet29"/>
  <dimension ref="A1:E39"/>
  <sheetViews>
    <sheetView workbookViewId="0">
      <selection activeCell="C8" sqref="C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CONCATENATE("โครงการ","",'โครงการ-กิจกรรม'!D29," กิจกรรม",'โครงการ-กิจกรรม'!E29)</f>
        <v>โครงการโครงการบริหารงานวิชาการ กิจกรรมกิจกรรมวิจัยในชั้นเรียน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",TEXT('โครงการ-กิจกรรม'!G29,"#,###.00")," บาท")</f>
        <v>งบประมาณที่ได้รับ 2,000.00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",TEXT('โครงการ-กิจกรรม'!G29-SUM($C$8:$C$39),"#,###.00")," บาท")</f>
        <v>งบประมาณคงเหลือ 2,000.00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qcD8jQ6RxWZR344mkLyWyOFM8+pLZQpLLxob7CFpWP4Zvt47g8x01s/9wrumfwuf/gbne1ZZoCM2jb4oYxPliQ==" saltValue="msrWe4WDQt3nlSAhokY0O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37C4D-2597-4D6D-943A-002F8B40F044}">
  <sheetPr codeName="Sheet30"/>
  <dimension ref="A1:E39"/>
  <sheetViews>
    <sheetView workbookViewId="0">
      <selection activeCell="C8" sqref="C8:C9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CONCATENATE("โครงการ","",'โครงการ-กิจกรรม'!D30," กิจกรรม",'โครงการ-กิจกรรม'!E30)</f>
        <v>โครงการโครงการบริหารงานวิชาการ กิจกรรมกิจกรรมพัฒนาหลักสูตรสถานศึกษา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",TEXT('โครงการ-กิจกรรม'!G30,"#,###.00")," บาท")</f>
        <v>งบประมาณที่ได้รับ 2,000.00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",TEXT('โครงการ-กิจกรรม'!G30-SUM($C$8:$C$39),"#,###.00")," บาท")</f>
        <v>งบประมาณคงเหลือ 2,000.00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 t="s">
        <v>183</v>
      </c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gYqHRdK0JxuwBfTRFvecHTH4L9bl25K0ztLpBLNAc8pYZs286szXGbu3HBsubl4x5tXLYzY4NO0RZoT6gsaiag==" saltValue="cQZsNx4C4fz7yOHLYJRW7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427EE-F580-42FE-B2D5-373B6F269059}">
  <sheetPr codeName="Sheet4"/>
  <dimension ref="A1:E39"/>
  <sheetViews>
    <sheetView zoomScale="83" zoomScaleNormal="83" workbookViewId="0">
      <selection activeCell="C8" sqref="C8"/>
    </sheetView>
  </sheetViews>
  <sheetFormatPr defaultColWidth="9" defaultRowHeight="24" x14ac:dyDescent="0.8"/>
  <cols>
    <col min="1" max="1" width="9" style="1"/>
    <col min="2" max="2" width="85.08203125" style="1" customWidth="1"/>
    <col min="3" max="3" width="21.1640625" style="1" customWidth="1"/>
    <col min="4" max="4" width="19.08203125" style="1" customWidth="1"/>
    <col min="5" max="5" width="9.9140625" style="1" bestFit="1" customWidth="1"/>
    <col min="6" max="16384" width="9" style="1"/>
  </cols>
  <sheetData>
    <row r="1" spans="1:5" x14ac:dyDescent="0.8">
      <c r="A1" s="48" t="s">
        <v>122</v>
      </c>
      <c r="B1" s="48"/>
      <c r="C1" s="48"/>
      <c r="D1" s="48"/>
      <c r="E1" s="6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CONCATENATE("โครงการ","",'โครงการ-กิจกรรม'!D4," กิจกรรม",'โครงการ-กิจกรรม'!E4)</f>
        <v>โครงการโครงการส่งเสริมการจัดการศึกษา กิจกรรมกิจกรรมกีฬาภายใน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",TEXT('โครงการ-กิจกรรม'!G4,"#,###.00")," บาท")</f>
        <v>งบประมาณที่ได้รับ 30,000.00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",TEXT('โครงการ-กิจกรรม'!G4-SUM($C$8:$C$39),"#,###.00")," บาท")</f>
        <v>งบประมาณคงเหลือ 30,000.00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 t="s">
        <v>186</v>
      </c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EjpAYH50BcjR7bBW0g+TbRoeHfrZV4vZFWmmQ8YcGJkaIhmgr7/7cMlzDDaaHWSgN1R7+0nGZetvITqUdz80LA==" saltValue="sgHSYVpAl4HNvtq36cwLyA==" spinCount="100000" sheet="1" objects="1" scenarios="1"/>
  <mergeCells count="6">
    <mergeCell ref="A1:D1"/>
    <mergeCell ref="A2:D2"/>
    <mergeCell ref="A4:D4"/>
    <mergeCell ref="A5:D5"/>
    <mergeCell ref="A6:D6"/>
    <mergeCell ref="A3:D3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291AA-5FCE-450C-94C8-3FF6B8120387}">
  <sheetPr codeName="Sheet31"/>
  <dimension ref="A1:E39"/>
  <sheetViews>
    <sheetView topLeftCell="A4" workbookViewId="0">
      <selection activeCell="B11" sqref="B11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CONCATENATE("โครงการ","",'โครงการ-กิจกรรม'!D31," กิจกรรม",'โครงการ-กิจกรรม'!E31)</f>
        <v>โครงการโครงการบริหารงานวิชาการ กิจกรรมกิจกรรมพัฒนางานทะเบียนวัดผลประเมินผลการเรียนรู้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",TEXT('โครงการ-กิจกรรม'!G31,"#,###.00")," บาท")</f>
        <v>งบประมาณที่ได้รับ 10,000.00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",TEXT('โครงการ-กิจกรรม'!G31-SUM($C$8:$C$39),"#,###.00")," บาท")</f>
        <v>งบประมาณคงเหลือ 10,000.00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 t="s">
        <v>184</v>
      </c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qdSkUbRJM/IMfZEMbyBaxf0sBICKAFKGCW8KnMFPoOiG5e8EmcEJzD3yR4lIBNSmMVeOzzc13GMRIkD0Y2rlug==" saltValue="C4Z788h5umsi3SlEq+Vynw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66177-09B5-41F6-96FD-34E3B4987836}">
  <sheetPr codeName="Sheet32"/>
  <dimension ref="A1:E39"/>
  <sheetViews>
    <sheetView workbookViewId="0">
      <selection activeCell="C8" sqref="C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CONCATENATE("โครงการ","",'โครงการ-กิจกรรม'!D32," กิจกรรม",'โครงการ-กิจกรรม'!E32)</f>
        <v>โครงการโครงการบริหารงานวิชาการ กิจกรรมกิจกรรมยกระดับผลสัมฤทธิ์ทางการเรียน ONET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",TEXT('โครงการ-กิจกรรม'!G32,"#,###.00")," บาท")</f>
        <v>งบประมาณที่ได้รับ 10,000.00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",TEXT('โครงการ-กิจกรรม'!G32-SUM($C$8:$C$39),"#,###.00")," บาท")</f>
        <v>งบประมาณคงเหลือ 10,000.00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 t="s">
        <v>181</v>
      </c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1tho4u3Eiz3BqXVmcjW7hgfHOnyoS5qWy8s7vOLXevb39DdZNZZpWya4xc3cwgtbVhyMPwtpFJGgh/f7M/93kw==" saltValue="neiYvHGQkrXRnXoFuU78o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02BB1-4037-4CCF-979E-724C361DF757}">
  <sheetPr codeName="Sheet33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CONCATENATE("โครงการ","",'โครงการ-กิจกรรม'!D33," กิจกรรม",'โครงการ-กิจกรรม'!E33)</f>
        <v>โครงการโครงการบริหารงานวิชาการ กิจกรรมกิจกรรมนิเทศภายในสถานศึกษา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",TEXT('โครงการ-กิจกรรม'!G33,"#,###.00")," บาท")</f>
        <v>งบประมาณที่ได้รับ 2,000.00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",TEXT('โครงการ-กิจกรรม'!G33-SUM($C$8:$C$39),"#,###.00")," บาท")</f>
        <v>งบประมาณคงเหลือ 2,000.00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hXcFTqbyr7wgSycUWn4BnMjnWWibHOFON3E4crbBWlQPc7d2zafiQgf4uPli0QOhvoTaNxi93Srt8GsucFudDg==" saltValue="jEuNaIsNtnCyX7lEI6wSYw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FB29-65E2-4F0A-91B9-71644F1CE38E}">
  <sheetPr codeName="Sheet34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CONCATENATE("โครงการ","",'โครงการ-กิจกรรม'!D34," กิจกรรม",'โครงการ-กิจกรรม'!E34)</f>
        <v>โครงการโครงการประกันคุณภาพ กิจกรรมโครงการประกันคุณภาพ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",TEXT('โครงการ-กิจกรรม'!G34,"#,###.00")," บาท")</f>
        <v>งบประมาณที่ได้รับ 5,000.00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",TEXT('โครงการ-กิจกรรม'!G34-SUM($C$8:$C$39),"#,###.00")," บาท")</f>
        <v>งบประมาณคงเหลือ 5,000.00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tbVcDXwHrWJ7Hutt6PhRNKrc3iyW031lP+MtyWu1FlAkSco6w+O29YeqFRAZir6mrxew2e5OSPUAJ/nkWmflNA==" saltValue="rmBmVVx4CHzzuCL+d7YwO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6C8CA-745C-4275-8BC9-8E39BA9341F4}">
  <sheetPr codeName="Sheet35"/>
  <dimension ref="A1:E39"/>
  <sheetViews>
    <sheetView topLeftCell="A2" workbookViewId="0">
      <selection activeCell="C8" sqref="C8:C23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CONCATENATE("โครงการ","",'โครงการ-กิจกรรม'!D35," กิจกรรม",'โครงการ-กิจกรรม'!E35)</f>
        <v>โครงการโครงการพัฒนาครูและบุคลากร กิจกรรมโครงการพัฒนาครูและบุคลากร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",TEXT('โครงการ-กิจกรรม'!G35,"#,###.00")," บาท")</f>
        <v>งบประมาณที่ได้รับ 168,000.00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",TEXT('โครงการ-กิจกรรม'!G35-SUM($C$8:$C$39),"#,###.00")," บาท")</f>
        <v>งบประมาณคงเหลือ 168,000.00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 t="s">
        <v>180</v>
      </c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 t="s">
        <v>195</v>
      </c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 t="s">
        <v>200</v>
      </c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 t="s">
        <v>180</v>
      </c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 t="s">
        <v>215</v>
      </c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+zsoGB9ijqcbM+eol+NmQNjVDrDUn8LN8oX/7GEweeqKHST2aPAQsg/LzFlKZiphcljqSJ5+FAlNQ6j/H6DfOA==" saltValue="omkTDFxNSG3ODxtFGhCVl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46398-5EBD-4152-B057-1A1E23DF18A9}">
  <sheetPr codeName="Sheet36"/>
  <dimension ref="A1:E39"/>
  <sheetViews>
    <sheetView topLeftCell="A7" workbookViewId="0">
      <selection activeCell="B8" sqref="B8:B10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CONCATENATE("โครงการ","",'โครงการ-กิจกรรม'!D36," กิจกรรม",'โครงการ-กิจกรรม'!E36)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",TEXT('โครงการ-กิจกรรม'!G36,"#,###.00"),"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",TEXT('โครงการ-กิจกรรม'!G36-SUM($C$8:$C$39),"#,###.00"),"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XWCzK9S7u2CmiqPC+sLmasDJnqhn2OTA2k3NutwxrpbWbli3NN1XmvOq5LfZQCg4vxRfMMqG405Ca860zdrV6A==" saltValue="ZMom3vFb3+Fd61Bae3LB4w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B2396-439B-47FC-A561-D38D9E7EAA28}">
  <sheetPr codeName="Sheet37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CONCATENATE("โครงการ","",'โครงการ-กิจกรรม'!D37," กิจกรรม",'โครงการ-กิจกรรม'!E37)</f>
        <v>โครงการโครงการการจัดทำแผนปฏิบัติการและแผนพัฒนา กิจกรรมโครงการการจัดทำแผนปฏิบัติการและแผนพัฒนา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",TEXT('โครงการ-กิจกรรม'!G37,"#,###.00")," บาท")</f>
        <v>งบประมาณที่ได้รับ 3,000.00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",TEXT('โครงการ-กิจกรรม'!G37-SUM($C$8:$C$39),"#,###.00")," บาท")</f>
        <v>งบประมาณคงเหลือ 3,000.00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nfuyBTpMCnGygxaVq60eytRcCbs41KTsGZIu6n/z4V3zGY0gE5kxnQKlfROG/FoUTP2lpBk9cB+1A67Rp50oIQ==" saltValue="dEcxM5aFfgxcwRNaA3BXh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75B08-A88F-4195-B9D9-73E079AC0F25}">
  <sheetPr codeName="Sheet38"/>
  <dimension ref="A1:E39"/>
  <sheetViews>
    <sheetView topLeftCell="A8" workbookViewId="0">
      <selection activeCell="C8" sqref="C8:C1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CONCATENATE("โครงการ","",'โครงการ-กิจกรรม'!D38," กิจกรรม",'โครงการ-กิจกรรม'!E38)</f>
        <v>โครงการโครงการจัดซื้อวัสดุสำนักงาน กิจกรรมโครงการจัดซื้อวัสดุสำนักงาน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",TEXT('โครงการ-กิจกรรม'!G38,"#,###.00")," บาท")</f>
        <v>งบประมาณที่ได้รับ 55,000.00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",TEXT('โครงการ-กิจกรรม'!G38-SUM($C$8:$C$39),"#,###.00")," บาท")</f>
        <v>งบประมาณคงเหลือ 55,000.00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 t="s">
        <v>196</v>
      </c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 t="s">
        <v>207</v>
      </c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+y+gYZM0z5LTNDnU/h9Aut9nl80jgM5F7WI0SsG0UOCl/TAIwcOf6ZH2qJcT9yfJWYXl8afSIZcaz+WY2qPzSg==" saltValue="kaC7yGNiTeaGLVkOb+vZB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F5B6C-61D5-48AA-AB6A-A4526065DC53}">
  <sheetPr codeName="Sheet39"/>
  <dimension ref="A1:E39"/>
  <sheetViews>
    <sheetView topLeftCell="A7" workbookViewId="0">
      <selection activeCell="C13" sqref="C13:C30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CONCATENATE("โครงการ","",'โครงการ-กิจกรรม'!D39," กิจกรรม",'โครงการ-กิจกรรม'!E39)</f>
        <v>โครงการโครงการสาธารณูปโภค กิจกรรมโครงการสาธารณูปโภค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",TEXT('โครงการ-กิจกรรม'!G39,"#,###.00")," บาท")</f>
        <v>งบประมาณที่ได้รับ 150,000.00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",TEXT('โครงการ-กิจกรรม'!G39-SUM($C$8:$C$39),"#,###.00")," บาท")</f>
        <v>งบประมาณคงเหลือ 150,000.00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 t="s">
        <v>190</v>
      </c>
      <c r="C8" s="13"/>
      <c r="D8" s="12"/>
    </row>
    <row r="9" spans="1:5" x14ac:dyDescent="0.8">
      <c r="A9" s="11">
        <v>2</v>
      </c>
      <c r="B9" s="12" t="s">
        <v>191</v>
      </c>
      <c r="C9" s="13"/>
      <c r="D9" s="12"/>
    </row>
    <row r="10" spans="1:5" x14ac:dyDescent="0.8">
      <c r="A10" s="11">
        <v>3</v>
      </c>
      <c r="B10" s="12" t="s">
        <v>192</v>
      </c>
      <c r="C10" s="13"/>
      <c r="D10" s="12"/>
    </row>
    <row r="11" spans="1:5" x14ac:dyDescent="0.8">
      <c r="A11" s="11">
        <v>4</v>
      </c>
      <c r="B11" s="12" t="s">
        <v>193</v>
      </c>
      <c r="C11" s="13"/>
      <c r="D11" s="12"/>
    </row>
    <row r="12" spans="1:5" x14ac:dyDescent="0.8">
      <c r="A12" s="11">
        <v>5</v>
      </c>
      <c r="B12" s="12" t="s">
        <v>194</v>
      </c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 t="s">
        <v>190</v>
      </c>
      <c r="C15" s="13"/>
      <c r="D15" s="12"/>
    </row>
    <row r="16" spans="1:5" x14ac:dyDescent="0.8">
      <c r="A16" s="11">
        <v>9</v>
      </c>
      <c r="B16" s="12" t="s">
        <v>191</v>
      </c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 t="s">
        <v>202</v>
      </c>
      <c r="C18" s="13"/>
      <c r="D18" s="12"/>
    </row>
    <row r="19" spans="1:4" x14ac:dyDescent="0.8">
      <c r="A19" s="11">
        <v>12</v>
      </c>
      <c r="B19" s="12" t="s">
        <v>202</v>
      </c>
      <c r="C19" s="13"/>
      <c r="D19" s="12"/>
    </row>
    <row r="20" spans="1:4" x14ac:dyDescent="0.8">
      <c r="A20" s="11">
        <v>13</v>
      </c>
      <c r="B20" s="12" t="s">
        <v>202</v>
      </c>
      <c r="C20" s="13"/>
      <c r="D20" s="12"/>
    </row>
    <row r="21" spans="1:4" x14ac:dyDescent="0.8">
      <c r="A21" s="11">
        <v>14</v>
      </c>
      <c r="B21" s="12" t="s">
        <v>202</v>
      </c>
      <c r="C21" s="13"/>
      <c r="D21" s="12"/>
    </row>
    <row r="22" spans="1:4" x14ac:dyDescent="0.8">
      <c r="A22" s="11">
        <v>15</v>
      </c>
      <c r="B22" s="12" t="s">
        <v>190</v>
      </c>
      <c r="C22" s="13"/>
      <c r="D22" s="12"/>
    </row>
    <row r="23" spans="1:4" x14ac:dyDescent="0.8">
      <c r="A23" s="11">
        <v>16</v>
      </c>
      <c r="B23" s="12" t="s">
        <v>204</v>
      </c>
      <c r="C23" s="13"/>
      <c r="D23" s="12"/>
    </row>
    <row r="24" spans="1:4" x14ac:dyDescent="0.8">
      <c r="A24" s="11">
        <v>17</v>
      </c>
      <c r="B24" s="12" t="s">
        <v>205</v>
      </c>
      <c r="C24" s="13"/>
      <c r="D24" s="12"/>
    </row>
    <row r="25" spans="1:4" x14ac:dyDescent="0.8">
      <c r="A25" s="11">
        <v>18</v>
      </c>
      <c r="B25" s="12" t="s">
        <v>206</v>
      </c>
      <c r="C25" s="13"/>
      <c r="D25" s="12"/>
    </row>
    <row r="26" spans="1:4" x14ac:dyDescent="0.8">
      <c r="A26" s="11">
        <v>19</v>
      </c>
      <c r="B26" s="12" t="s">
        <v>191</v>
      </c>
      <c r="C26" s="13"/>
      <c r="D26" s="12"/>
    </row>
    <row r="27" spans="1:4" x14ac:dyDescent="0.8">
      <c r="A27" s="11">
        <v>20</v>
      </c>
      <c r="B27" s="12" t="s">
        <v>190</v>
      </c>
      <c r="C27" s="13"/>
      <c r="D27" s="12"/>
    </row>
    <row r="28" spans="1:4" x14ac:dyDescent="0.8">
      <c r="A28" s="11">
        <v>21</v>
      </c>
      <c r="B28" s="12" t="s">
        <v>191</v>
      </c>
      <c r="C28" s="13"/>
      <c r="D28" s="12"/>
    </row>
    <row r="29" spans="1:4" x14ac:dyDescent="0.8">
      <c r="A29" s="11">
        <v>22</v>
      </c>
      <c r="B29" s="12" t="s">
        <v>191</v>
      </c>
      <c r="C29" s="13"/>
      <c r="D29" s="12"/>
    </row>
    <row r="30" spans="1:4" x14ac:dyDescent="0.8">
      <c r="A30" s="11">
        <v>23</v>
      </c>
      <c r="B30" s="12" t="s">
        <v>206</v>
      </c>
      <c r="C30" s="13"/>
      <c r="D30" s="12"/>
    </row>
    <row r="31" spans="1:4" x14ac:dyDescent="0.8">
      <c r="A31" s="11">
        <v>24</v>
      </c>
      <c r="B31" s="25"/>
      <c r="C31" s="25"/>
      <c r="D31" s="12"/>
    </row>
    <row r="32" spans="1:4" x14ac:dyDescent="0.8">
      <c r="A32" s="11">
        <v>25</v>
      </c>
      <c r="B32" s="25"/>
      <c r="C32" s="25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zzd4kgwJIWdehbZTrGrZk/OQET44inx82LjUZIaJ5/qVm+thFr6Hy+5+9AGrQRdVA5Sw1lfkcb/fTSLve0bOLg==" saltValue="bHo7vKOKXHIrsn3AEq5qg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EC188-686E-4A87-B9FB-D564CD244F32}">
  <sheetPr codeName="Sheet40"/>
  <dimension ref="A1:E39"/>
  <sheetViews>
    <sheetView topLeftCell="A10" workbookViewId="0">
      <selection activeCell="C18" sqref="C1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CONCATENATE("โครงการ","",'โครงการ-กิจกรรม'!D40," กิจกรรม",'โครงการ-กิจกรรม'!E40)</f>
        <v>โครงการโครงการส่งเสริมสถานศึกษาปลอดภัย กิจกรรมกิจกรรมพัฒนาอาคารสถานที่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",TEXT('โครงการ-กิจกรรม'!G40,"#,###.00")," บาท")</f>
        <v>งบประมาณที่ได้รับ 60,000.00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",TEXT('โครงการ-กิจกรรม'!G40-SUM($C$8:$C$39),"#,###.00")," บาท")</f>
        <v>งบประมาณคงเหลือ 60,000.00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 t="s">
        <v>185</v>
      </c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 t="s">
        <v>203</v>
      </c>
      <c r="C10" s="13"/>
      <c r="D10" s="12"/>
    </row>
    <row r="11" spans="1:5" x14ac:dyDescent="0.8">
      <c r="A11" s="11">
        <v>4</v>
      </c>
      <c r="B11" s="12" t="s">
        <v>210</v>
      </c>
      <c r="C11" s="13"/>
      <c r="D11" s="12"/>
    </row>
    <row r="12" spans="1:5" x14ac:dyDescent="0.8">
      <c r="A12" s="11">
        <v>5</v>
      </c>
      <c r="B12" s="12" t="s">
        <v>212</v>
      </c>
      <c r="C12" s="13"/>
      <c r="D12" s="12"/>
    </row>
    <row r="13" spans="1:5" x14ac:dyDescent="0.8">
      <c r="A13" s="11">
        <v>6</v>
      </c>
      <c r="B13" s="12" t="s">
        <v>213</v>
      </c>
      <c r="C13" s="13"/>
      <c r="D13" s="12"/>
    </row>
    <row r="14" spans="1:5" x14ac:dyDescent="0.8">
      <c r="A14" s="11">
        <v>7</v>
      </c>
      <c r="B14" s="12" t="s">
        <v>213</v>
      </c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eb2ZAzNapmy1rtOr7omlVpAonzfqtb200l23INE+BdUbs9YfM7cmBRn98rbNzd9AOvLrhKW+/mbooSzlrh3Ccw==" saltValue="j82cz4exsxEcVdiB8vE4g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ABCDA-C81A-454A-8695-9E583923395F}">
  <sheetPr codeName="Sheet5"/>
  <dimension ref="A1:E39"/>
  <sheetViews>
    <sheetView workbookViewId="0">
      <selection activeCell="B10" sqref="B10"/>
    </sheetView>
  </sheetViews>
  <sheetFormatPr defaultColWidth="9" defaultRowHeight="24" x14ac:dyDescent="0.8"/>
  <cols>
    <col min="1" max="1" width="9" style="1"/>
    <col min="2" max="2" width="85.08203125" style="1" customWidth="1"/>
    <col min="3" max="3" width="21.1640625" style="1" customWidth="1"/>
    <col min="4" max="4" width="19.08203125" style="1" customWidth="1"/>
    <col min="5" max="5" width="9.9140625" style="1" bestFit="1" customWidth="1"/>
    <col min="6" max="16384" width="9" style="1"/>
  </cols>
  <sheetData>
    <row r="1" spans="1:5" x14ac:dyDescent="0.8">
      <c r="A1" s="48" t="s">
        <v>122</v>
      </c>
      <c r="B1" s="48"/>
      <c r="C1" s="48"/>
      <c r="D1" s="48"/>
      <c r="E1" s="6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CONCATENATE("โครงการ","",'โครงการ-กิจกรรม'!D5," กิจกรรม",'โครงการ-กิจกรรม'!E5)</f>
        <v>โครงการโครงการส่งเสริมการจัดการศึกษา กิจกรรมกิจกรรมวันสำคัญ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",TEXT('โครงการ-กิจกรรม'!G5,"#,###.00")," บาท")</f>
        <v>งบประมาณที่ได้รับ 35,000.00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",TEXT('โครงการ-กิจกรรม'!G5-SUM($C$8:$C$39),"#,###.00")," บาท")</f>
        <v>งบประมาณคงเหลือ 35,000.00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Pica4mPH+oCn867JmB50CAMEHepWVn+Uuxdfew8TLQ5ubxfbNMNa6w4mepvZiiiUMhCQERWRXTdQFp86vCxm3A==" saltValue="EYm84D7ttzkPSUt/Tu74v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B56CD-4475-4C1D-A22E-292A0E6792D2}">
  <sheetPr codeName="Sheet41"/>
  <dimension ref="A1:E39"/>
  <sheetViews>
    <sheetView topLeftCell="A10" workbookViewId="0">
      <selection activeCell="C8" sqref="C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CONCATENATE("โครงการ","",'โครงการ-กิจกรรม'!D41," กิจกรรม",'โครงการ-กิจกรรม'!E41)</f>
        <v>โครงการโครงการส่งเสริมสถานศึกษาปลอดภัย กิจกรรมกิจกรรมส่งเสริมสุขภาวะผู้เรียน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",TEXT('โครงการ-กิจกรรม'!G41,"#,###.00")," บาท")</f>
        <v>งบประมาณที่ได้รับ 3,000.00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",TEXT('โครงการ-กิจกรรม'!G41-SUM($C$8:$C$39),"#,###.00")," บาท")</f>
        <v>งบประมาณคงเหลือ 3,000.00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E0xX0IlXp3zql26Jd+zCIaelAWRroU5KQAWU1bEHrIw3eZ7GV7xJz5ayHtvsNGHmtg0Om3uBAOzT0UOkpCOLjw==" saltValue="75hAAINnrlK4LzZ97afE1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6D367-39B4-4799-8BD8-860017702369}">
  <sheetPr codeName="Sheet42"/>
  <dimension ref="A1:E39"/>
  <sheetViews>
    <sheetView workbookViewId="0">
      <selection activeCell="C8" sqref="C8:C10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CONCATENATE("โครงการ","",'โครงการ-กิจกรรม'!D42," กิจกรรม",'โครงการ-กิจกรรม'!E42)</f>
        <v>โครงการโครงการสัมพันธ์ชุมชน กิจกรรมกิจกรรมปฏิคม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",TEXT('โครงการ-กิจกรรม'!G42,"#,###.00")," บาท")</f>
        <v>งบประมาณที่ได้รับ 5,000.00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",TEXT('โครงการ-กิจกรรม'!G42-SUM($C$8:$C$39),"#,###.00")," บาท")</f>
        <v>งบประมาณคงเหลือ 5,000.00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TStxb/muKKXxOFy/NF3v+JEA54pC6S5eHh8jtrTBS4sLGTZfSJDAnzuPBKkP8cJS3FhcGwbaHnyrN2gdmPmvqg==" saltValue="zdE2Vwk6DAGGLHrlqIf/G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06EE8-2491-460D-B303-44FC7F2BCA82}">
  <sheetPr codeName="Sheet43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CONCATENATE("โครงการ","",'โครงการ-กิจกรรม'!D43," กิจกรรม",'โครงการ-กิจกรรม'!E43)</f>
        <v>โครงการโครงการสัมพันธ์ชุมชน กิจกรรมกิจกรรมประชุมคณะกรรมการสถานศึกษา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",TEXT('โครงการ-กิจกรรม'!G43,"#,###.00")," บาท")</f>
        <v>งบประมาณที่ได้รับ 1,000.00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",TEXT('โครงการ-กิจกรรม'!G43-SUM($C$8:$C$39),"#,###.00")," บาท")</f>
        <v>งบประมาณคงเหลือ 1,000.00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C1PMVGh2OJ1o6DdpBuEZf5rXB7Im/Euf3O55+/FsI3avTvWuzv8XiASN2uuGbR4yhFiJZ+HbnqZCVdx6pTWVQA==" saltValue="ZC54S0K9hmaUlyQii/zWJ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BD922-4ED2-46F1-B592-08F158B21D42}">
  <sheetPr codeName="Sheet44"/>
  <dimension ref="A1:E39"/>
  <sheetViews>
    <sheetView workbookViewId="0">
      <selection activeCell="C8" sqref="C8:C10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CONCATENATE("โครงการ","",'โครงการ-กิจกรรม'!D44," กิจกรรม",'โครงการ-กิจกรรม'!E44)</f>
        <v>โครงการโครงการกิจการนักเรียน กิจกรรมกิจกรรมเยี่ยมบ้าน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",TEXT('โครงการ-กิจกรรม'!G44,"#,###.00")," บาท")</f>
        <v>งบประมาณที่ได้รับ 10,000.00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",TEXT('โครงการ-กิจกรรม'!G44-SUM($C$8:$C$39),"#,###.00")," บาท")</f>
        <v>งบประมาณคงเหลือ 10,000.00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 t="s">
        <v>197</v>
      </c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f1Xi39lmhwon/pVDueKYA3mbnQgUiJDoxmfbmT8sr8cFOwh3gTT+Cr0GAGPE2QqY/al2/h3qL3JDa61n40auWA==" saltValue="uTu7Pyc/62yUIhfpu7IqS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4BE04-6258-47C3-8635-FC8D3094ECED}">
  <sheetPr codeName="Sheet45"/>
  <dimension ref="A1:E39"/>
  <sheetViews>
    <sheetView workbookViewId="0">
      <selection activeCell="C8" sqref="C8:C9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CONCATENATE("โครงการ","",'โครงการ-กิจกรรม'!D45," กิจกรรม",'โครงการ-กิจกรรม'!E45)</f>
        <v>โครงการโครงการกิจการนักเรียน กิจกรรมกิจกรรมห้องเรียนสีขาว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",TEXT('โครงการ-กิจกรรม'!G45,"#,###.00")," บาท")</f>
        <v>งบประมาณที่ได้รับ 10,000.00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",TEXT('โครงการ-กิจกรรม'!G45-SUM($C$8:$C$39),"#,###.00")," บาท")</f>
        <v>งบประมาณคงเหลือ 10,000.00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 t="s">
        <v>209</v>
      </c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NVruOruqHUTcRrzvRoM0rYDEeb403NepKCxAWg6sS5BQchxDCrYrV408GheWTvsQ4zxslcOITC69e5LK+Co7Pw==" saltValue="dRnbDJur6K2cVTQS/wZvB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E81AA-2208-43E6-8A28-D6246314D485}">
  <sheetPr codeName="Sheet46"/>
  <dimension ref="A1:E39"/>
  <sheetViews>
    <sheetView workbookViewId="0">
      <selection activeCell="C8" sqref="C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CONCATENATE("โครงการ","",'โครงการ-กิจกรรม'!D46," กิจกรรม",'โครงการ-กิจกรรม'!E46)</f>
        <v>โครงการโครงการกิจการนักเรียน กิจกรรมกิจกรรมส่งเสริมประชาธิปไตย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",TEXT('โครงการ-กิจกรรม'!G46,"#,###.00")," บาท")</f>
        <v>งบประมาณที่ได้รับ 1,000.00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",TEXT('โครงการ-กิจกรรม'!G46-SUM($C$8:$C$39),"#,###.00")," บาท")</f>
        <v>งบประมาณคงเหลือ 1,000.00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nBHb6okHIpNuboBb0KBIvqgI9aVHXKjJsM07Bx2c18yXPs5gnyKDc4ZHFEnqVyMincnb6u/npXzptceOBhRMxA==" saltValue="M7PJMHKaUMtIqEzfjftrF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6AA02-21B6-4EB5-9B58-2B91458F90F4}">
  <sheetPr codeName="Sheet47"/>
  <dimension ref="A1:E39"/>
  <sheetViews>
    <sheetView workbookViewId="0">
      <selection activeCell="C8" sqref="C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CONCATENATE("โครงการ","",'โครงการ-กิจกรรม'!D47," กิจกรรม",'โครงการ-กิจกรรม'!E47)</f>
        <v>โครงการโครงการกิจการนักเรียน กิจกรรมกิจกรรมต่อต้านยาเสพติด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",TEXT('โครงการ-กิจกรรม'!G47,"#,###.00")," บาท")</f>
        <v>งบประมาณที่ได้รับ 10,000.00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",TEXT('โครงการ-กิจกรรม'!G47-SUM($C$8:$C$39),"#,###.00")," บาท")</f>
        <v>งบประมาณคงเหลือ 10,000.00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t30YnKMUNCWQI/8kUCeO3hXogQfFgDWesm71Fyvbo5Mp9okUIdAVAXE81c4OYCSIk3t3Ws5vfclfvJHpEO8Heg==" saltValue="rXsEc1pMUQkxEji1DmWIP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0376A-6EF8-45AD-9DC6-B58502F23FF7}">
  <sheetPr codeName="Sheet48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CONCATENATE("โครงการ","",'โครงการ-กิจกรรม'!D48," กิจกรรม",'โครงการ-กิจกรรม'!E48)</f>
        <v>โครงการโครงการกิจการนักเรียน กิจกรรมกิจกรรมประชุมผู้ปกครอง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",TEXT('โครงการ-กิจกรรม'!G48,"#,###.00")," บาท")</f>
        <v>งบประมาณที่ได้รับ 10,000.00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",TEXT('โครงการ-กิจกรรม'!G48-SUM($C$8:$C$39),"#,###.00")," บาท")</f>
        <v>งบประมาณคงเหลือ 10,000.00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rDdmyMAKE1H7gzZ/+0Zczs9rM2DbRzwfVOtprB2njZc2UWaHmQoyomGq6HMi41jKFJWRc3D/vDReqnYxin/Qeg==" saltValue="H3R6PmKsEftEgoNi1JUBG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D74A7-25B0-4D03-89B9-EF60B3AE8E28}">
  <sheetPr codeName="Sheet49"/>
  <dimension ref="A1:E39"/>
  <sheetViews>
    <sheetView workbookViewId="0">
      <selection activeCell="C8" sqref="C8:C11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CONCATENATE("โครงการ","",'โครงการ-กิจกรรม'!D49," กิจกรรม",'โครงการ-กิจกรรม'!E49)</f>
        <v>โครงการโครงการสถานศึกษาพอเพียง กิจกรรมโครงการสถานศึกษาพอเพียง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",TEXT('โครงการ-กิจกรรม'!G49,"#,###.00")," บาท")</f>
        <v>งบประมาณที่ได้รับ 5,000.00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",TEXT('โครงการ-กิจกรรม'!G49-SUM($C$8:$C$39),"#,###.00")," บาท")</f>
        <v>งบประมาณคงเหลือ 5,000.00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 t="s">
        <v>198</v>
      </c>
      <c r="C8" s="13"/>
      <c r="D8" s="12"/>
    </row>
    <row r="9" spans="1:5" x14ac:dyDescent="0.8">
      <c r="A9" s="11">
        <v>2</v>
      </c>
      <c r="B9" s="12" t="s">
        <v>199</v>
      </c>
      <c r="C9" s="13"/>
      <c r="D9" s="12"/>
    </row>
    <row r="10" spans="1:5" x14ac:dyDescent="0.8">
      <c r="A10" s="11">
        <v>3</v>
      </c>
      <c r="B10" s="12" t="s">
        <v>198</v>
      </c>
      <c r="C10" s="13"/>
      <c r="D10" s="12"/>
    </row>
    <row r="11" spans="1:5" x14ac:dyDescent="0.8">
      <c r="A11" s="11">
        <v>4</v>
      </c>
      <c r="B11" s="12" t="s">
        <v>211</v>
      </c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XCuJbK0NxMZOGa1Rd44xcbH3ZSEbQPq90XIoNnWEmBwJLO2xFrjch5+aj2RU1uQBpuKvimpwvZvp/5u7Tg4/ig==" saltValue="rYbjgFruDchrX3WNBmUjh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8B747-9D2A-4756-AE08-8ACE60B84841}">
  <sheetPr codeName="Sheet50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CONCATENATE("โครงการ","",'โครงการ-กิจกรรม'!D50," กิจกรรม",'โครงการ-กิจกรรม'!E50)</f>
        <v>โครงการยอดยกมา ปี 2567 กิจกรรมเงินอุดหนุน 865084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",TEXT('โครงการ-กิจกรรม'!G50,"#,###.00"),"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",TEXT('โครงการ-กิจกรรม'!G50-SUM($C$8:$C$39),"#,###.00"),"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10SEaMvDmiTkEtviqt/mPzjzOKF1dBJh1f5Lg8WqFlO+25U/9iRB16wq1XmzauFs5dv0AFZR37i3+ZaPs2XF0g==" saltValue="RwSjHZQDx1TL4+LBxK58i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69790-AA5D-44C2-92EF-6FA9BFA8448A}">
  <sheetPr codeName="Sheet6"/>
  <dimension ref="A1:E39"/>
  <sheetViews>
    <sheetView workbookViewId="0">
      <selection activeCell="C8" sqref="C8"/>
    </sheetView>
  </sheetViews>
  <sheetFormatPr defaultColWidth="9" defaultRowHeight="24" x14ac:dyDescent="0.8"/>
  <cols>
    <col min="1" max="1" width="9" style="1"/>
    <col min="2" max="2" width="85.08203125" style="1" customWidth="1"/>
    <col min="3" max="3" width="21.1640625" style="1" customWidth="1"/>
    <col min="4" max="4" width="19.08203125" style="1" customWidth="1"/>
    <col min="5" max="5" width="9.9140625" style="1" bestFit="1" customWidth="1"/>
    <col min="6" max="16384" width="9" style="1"/>
  </cols>
  <sheetData>
    <row r="1" spans="1:5" x14ac:dyDescent="0.8">
      <c r="A1" s="48" t="s">
        <v>122</v>
      </c>
      <c r="B1" s="48"/>
      <c r="C1" s="48"/>
      <c r="D1" s="48"/>
      <c r="E1" s="6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CONCATENATE("โครงการ","",'โครงการ-กิจกรรม'!D6," กิจกรรม",'โครงการ-กิจกรรม'!E6)</f>
        <v>โครงการโครงการส่งเสริมการจัดการศึกษา กิจกรรมกิจกรรมรักการอ่าน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",TEXT('โครงการ-กิจกรรม'!G6,"#,###.00")," บาท")</f>
        <v>งบประมาณที่ได้รับ 5,000.00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",TEXT('โครงการ-กิจกรรม'!G6-SUM($C$8:$C$39),"#,###.00")," บาท")</f>
        <v>งบประมาณคงเหลือ 5,000.00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jnjjwMpguGs1QQJBR8AaWKe/ofNcibauGZYKVwp+dkP8NwxCH4/xQMiEJAOLz5FH9DeBWJ2y4X8ULUQMZJ3Y0g==" saltValue="IN4847J2bSlIJlG/2vFG4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81458-F7AF-4870-8830-6E7227FA71AF}">
  <sheetPr codeName="Sheet51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CONCATENATE("โครงการ","",'โครงการ-กิจกรรม'!D51," กิจกรรม",'โครงการ-กิจกรรม'!E51)</f>
        <v>โครงการ กิจกรรมเงินรายได้ สถานศึกษา 38810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",TEXT('โครงการ-กิจกรรม'!G51,"#,###.00"),"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",TEXT('โครงการ-กิจกรรม'!G51-SUM($C$8:$C$39),"#,###.00"),"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BZMp23VTBVyaGeJ0F+WwbMwWuM2Cm8TmfKNO6Sryy3krDjONxdkTySnuifJfiQwhbbm9hh8lWS4hB69HwGYXEQ==" saltValue="O+VCu2fblWVlBuIIH4I4k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BDE07-97F0-4812-B3BD-9CFB90D0D9FE}">
  <sheetPr codeName="Sheet52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CONCATENATE("โครงการ","",'โครงการ-กิจกรรม'!D52," กิจกรรม",'โครงการ-กิจกรรม'!E52)</f>
        <v>โครงการยอดยกมา ปี 2567 กิจกรรม865084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",TEXT('โครงการ-กิจกรรม'!G52,"#,###.00"),"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",TEXT('โครงการ-กิจกรรม'!G52-SUM($C$8:$C$39),"#,###.00"),"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NCRc8M9qsVnFE1nC2mjp0sYv80I78zxZnJDH0wNG4dpjlTbc5Yf6H6AAn49TN37yH2Qp6/Xk4qlHdoYGQS6lUA==" saltValue="ZUzgkrsgbDjImP+dIzYiI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EEE1D-CD7C-463E-B5A1-948A73C610C4}">
  <sheetPr codeName="Sheet53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CONCATENATE("โครงการ","",'โครงการ-กิจกรรม'!D53," กิจกรรม",'โครงการ-กิจกรรม'!E53)</f>
        <v>โครงการคงเหลือ กิจกรรม0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",TEXT('โครงการ-กิจกรรม'!G53,"#,###.00"),"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",TEXT('โครงการ-กิจกรรม'!G53-SUM($C$8:$C$39),"#,###.00"),"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9AWhpvegbe9skfkh64e9NX3hxXkV3nah/GSG6obzyESSbH/8hfNq/JYNrBJTr7HqsOnL89qnBL3sVvoU83wZEg==" saltValue="962XtvzWLTJwgQZGgIiI8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986D-2527-463C-89B3-C5CE1A6D8A03}">
  <sheetPr codeName="Sheet54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CONCATENATE("โครงการ","",'โครงการ-กิจกรรม'!D54," กิจกรรม",'โครงการ-กิจกรรม'!E54)</f>
        <v>โครงการพัฒนาผู้เรียน 4 โครงการ กิจกรรม143460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",TEXT('โครงการ-กิจกรรม'!G54,"#,###.00"),"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",TEXT('โครงการ-กิจกรรม'!G54-SUM($C$8:$C$39),"#,###.00"),"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o2TGgAW6RpEHhacy8q2CavktBYYMnEMqs3oiQQcFjLM64ZOWSfofXeXF8Glf/HOsBhYdn5bYhRVQmY817lcyGQ==" saltValue="wMDtm9zIy0Hi4TmM0niiqw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02530-4A25-45B3-BD8F-CFC7DAE9F559}">
  <sheetPr codeName="Sheet55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CONCATENATE("โครงการ","",'โครงการ-กิจกรรม'!D55," กิจกรรม",'โครงการ-กิจกรรม'!E55)</f>
        <v>โครงการบริหารทั่วไป 10 โครงการ กิจกรรม115000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",TEXT('โครงการ-กิจกรรม'!G55,"#,###.00"),"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",TEXT('โครงการ-กิจกรรม'!G55-SUM($C$8:$C$39),"#,###.00"),"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ZA2T//gUcYi/i9LVV3KEtX6VSCsERV5Xv0t3UhC0raNkelPwoOqel0GZYiWe0rqkX63x9Y2K5YuA2cTDIrbbsQ==" saltValue="xLOTK+wSULc7YV9CC4P0f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0FFBD-958E-4EE9-A2CE-39AE0048DD92}">
  <sheetPr codeName="Sheet56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CONCATENATE("โครงการ","",'โครงการ-กิจกรรม'!D56," กิจกรรม",'โครงการ-กิจกรรม'!E56)</f>
        <v>โครงการวิชาการ 30 โครงการ กิจกรรม230624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",TEXT('โครงการ-กิจกรรม'!G56,"#,###.00"),"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",TEXT('โครงการ-กิจกรรม'!G56-SUM($C$8:$C$39),"#,###.00"),"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vh/zRsW142bRBNbM+5UCTqc2rNFhgltQvrUJTVejkarypglPMcCe7/7ifqrKeOQPjhvjI6c8TjzJcjg47W3ynw==" saltValue="mNbSi/My1LJ1QTPlkZc1V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F0564-7A99-45D0-B9C8-B09366E2F2C7}">
  <sheetPr codeName="Sheet57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CONCATENATE("โครงการ","",'โครงการ-กิจกรรม'!D57," กิจกรรม",'โครงการ-กิจกรรม'!E57)</f>
        <v>โครงการงบประมาณ 3 โครงการ กิจกรรม208000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",TEXT('โครงการ-กิจกรรม'!G57,"#,###.00"),"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",TEXT('โครงการ-กิจกรรม'!G57-SUM($C$8:$C$39),"#,###.00"),"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sQ/77gZki8J1l2dz0dW7Vw3Uf34ARqm/SL7CQtflSSWlDdZhCF5myNovnuGAMyjNyGqzrILCddN3xkw5hdezTw==" saltValue="TCIme9SrwiKE099C/lL+kw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EC074-5740-4231-A7EF-7D8DF44596F4}">
  <sheetPr codeName="Sheet58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CONCATENATE("โครงการ","",'โครงการ-กิจกรรม'!D58," กิจกรรม",'โครงการ-กิจกรรม'!E58)</f>
        <v>โครงการบุคคล 2 โครงการ กิจกรรม168000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",TEXT('โครงการ-กิจกรรม'!G58,"#,###.00"),"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",TEXT('โครงการ-กิจกรรม'!G58-SUM($C$8:$C$39),"#,###.00"),"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JfiEqHR7C00krFR69hevjHc1JK3FziIk2l9KfWff0ZzpqY1s2akz4AZafW3M4BgN6R3e6Untm8SnYnlW7O3vJg==" saltValue="cQHt/zJ9pKNnjcMGmeGJv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0585A-9AF6-4B36-922A-A4A85BF8CC19}">
  <sheetPr codeName="Sheet59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CONCATENATE("โครงการ","",'โครงการ-กิจกรรม'!D59," กิจกรรม",'โครงการ-กิจกรรม'!E59)</f>
        <v>โครงการยอดรวม กิจกรรม865084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",TEXT('โครงการ-กิจกรรม'!G59,"#,###.00"),"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",TEXT('โครงการ-กิจกรรม'!G59-SUM($C$8:$C$39),"#,###.00"),"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ac1W13jkqz/BjE1zYhOljGnbIPC03vwSe7xN78WD6cYCgpItEmJ8rFwZzCnLDGvOsXR9nhiB0KV+IDgmQiOTFA==" saltValue="sWLYQ0V10Q2CEad6wuf/W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0958-3E21-473E-BB53-FB0750334F46}">
  <sheetPr codeName="Sheet60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CONCATENATE("โครงการ","",'โครงการ-กิจกรรม'!D60," กิจกรรม",'โครงการ-กิจกรรม'!E60)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",TEXT('โครงการ-กิจกรรม'!G60,"#,###.00"),"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",TEXT('โครงการ-กิจกรรม'!G60-SUM($C$8:$C$39),"#,###.00"),"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TC1RJ1btSkB7ib6AyMcl0gSLNCZkTYkYFymGGYyt3tE+LCMtMTyp6eTe1vh8uGg5hOGGwH9Xq1pLiAVa4ks+ZQ==" saltValue="Lu1lhZmXIL2toDJPAsDAGw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B7865-3E3D-4CEC-B643-DC5EF2853D79}">
  <sheetPr codeName="Sheet7"/>
  <dimension ref="A1:E39"/>
  <sheetViews>
    <sheetView workbookViewId="0">
      <selection activeCell="C8" sqref="C8"/>
    </sheetView>
  </sheetViews>
  <sheetFormatPr defaultColWidth="9" defaultRowHeight="24" x14ac:dyDescent="0.8"/>
  <cols>
    <col min="1" max="1" width="9" style="1"/>
    <col min="2" max="2" width="85.08203125" style="1" customWidth="1"/>
    <col min="3" max="3" width="21.1640625" style="1" customWidth="1"/>
    <col min="4" max="4" width="19.08203125" style="1" customWidth="1"/>
    <col min="5" max="5" width="9.9140625" style="1" bestFit="1" customWidth="1"/>
    <col min="6" max="16384" width="9" style="1"/>
  </cols>
  <sheetData>
    <row r="1" spans="1:5" x14ac:dyDescent="0.8">
      <c r="A1" s="48" t="s">
        <v>122</v>
      </c>
      <c r="B1" s="48"/>
      <c r="C1" s="48"/>
      <c r="D1" s="48"/>
      <c r="E1" s="6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CONCATENATE("โครงการ","",'โครงการ-กิจกรรม'!D7," กิจกรรม",'โครงการ-กิจกรรม'!E7)</f>
        <v>โครงการโครงการส่งเสริมการจัดการศึกษา กิจกรรมกิจกรรมสัปดาห์วิทยาศาสตร์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",TEXT('โครงการ-กิจกรรม'!G7,"#,###.00")," บาท")</f>
        <v>งบประมาณที่ได้รับ 20,000.00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",TEXT('โครงการ-กิจกรรม'!G7-SUM($C$8:$C$39),"#,###.00")," บาท")</f>
        <v>งบประมาณคงเหลือ 20,000.00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qpRINoEry1hVne17n3q3Iwj/RY90zAgfLudnXSWsBbgEsXVw9VO5+ssAPySNRlgpgNcOnBoyKD3LrQ18/cP00w==" saltValue="j0Pu+0CEca8H9OSLzLaRW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05507-7385-456B-B38F-FD4839570E43}">
  <sheetPr codeName="Sheet61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CONCATENATE("โครงการ","",'โครงการ-กิจกรรม'!D61," กิจกรรม",'โครงการ-กิจกรรม'!E61)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",TEXT('โครงการ-กิจกรรม'!G61,"#,###.00"),"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",TEXT('โครงการ-กิจกรรม'!G61-SUM($C$8:$C$39),"#,###.00"),"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jugcAF0fy0UKW3ZWMUT5uxuVTLtqaxKBnglOUR6a1YrJyPErhvwcI60ZAXNdVnaoP0whq7xWaV7Svse4N5+VOA==" saltValue="xipopZPsaTApyDjir430Vw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BA350-0044-4F3A-A358-F2BE0E200123}">
  <sheetPr codeName="Sheet62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CONCATENATE("โครงการ","",'โครงการ-กิจกรรม'!D62," กิจกรรม",'โครงการ-กิจกรรม'!E62)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",TEXT('โครงการ-กิจกรรม'!G62,"#,###.00"),"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",TEXT('โครงการ-กิจกรรม'!G62-SUM($C$8:$C$39),"#,###.00"),"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HDk8n7Cr+1fzez+AvmMAqKQyhI/M9fRCPxQtoFTPHPHc3jePedbW64FxxzwziHcdS+MchbQNG5+NvO2Cz/kGjQ==" saltValue="SImoPY0zyNmFnNNGVO+/R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6C380-C7F5-4DC1-A13A-F6BBFACF2437}">
  <sheetPr codeName="Sheet63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CONCATENATE("โครงการ","",'โครงการ-กิจกรรม'!D63," กิจกรรม",'โครงการ-กิจกรรม'!E63)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",TEXT('โครงการ-กิจกรรม'!G63,"#,###.00"),"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",TEXT('โครงการ-กิจกรรม'!G63-SUM($C$8:$C$39),"#,###.00"),"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EWcBZTcryYjqQJe7Nt/5F7jpghGuABU6QZvBG14mwB7n+d84OMOlQkhJz4rQm63JTfEdGa81uQDma5yeWst27w==" saltValue="yfHi/YJQVF91JYLq4g+6Q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A47B1-F5F4-4A88-9BFD-95BE304ADB62}">
  <sheetPr codeName="Sheet64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CONCATENATE("โครงการ","",'โครงการ-กิจกรรม'!D64," กิจกรรม",'โครงการ-กิจกรรม'!E64)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",TEXT('โครงการ-กิจกรรม'!G64,"#,###.00"),"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",TEXT('โครงการ-กิจกรรม'!G64-SUM($C$8:$C$39),"#,###.00"),"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7NjsVNkhkHIBOcuANpYc03wNvYeEmMHaQA0WWNiwo1LwIgllmXcWYdCV3KI1vsLjdUEwzYrtMiRErehZ8v8sYQ==" saltValue="XgMd9Wlu57zEV+Q3vbFtE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68548-1C06-4F01-AC2A-8B3F61DDF7B7}">
  <sheetPr codeName="Sheet65"/>
  <dimension ref="A1:I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9" x14ac:dyDescent="0.8">
      <c r="A1" s="48" t="s">
        <v>122</v>
      </c>
      <c r="B1" s="48"/>
      <c r="C1" s="48"/>
      <c r="D1" s="48"/>
      <c r="E1" s="14"/>
    </row>
    <row r="2" spans="1:9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9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9" x14ac:dyDescent="0.8">
      <c r="A4" s="48" t="str">
        <f>CONCATENATE("โครงการ","",'โครงการ-กิจกรรม'!D65," กิจกรรม",'โครงการ-กิจกรรม'!E65)</f>
        <v>โครงการ กิจกรรม</v>
      </c>
      <c r="B4" s="48"/>
      <c r="C4" s="48"/>
      <c r="D4" s="48"/>
    </row>
    <row r="5" spans="1:9" x14ac:dyDescent="0.8">
      <c r="A5" s="48" t="str">
        <f>CONCATENATE("งบประมาณที่ได้รับ"," ",TEXT('โครงการ-กิจกรรม'!G65,"#,###.00")," บาท")</f>
        <v>งบประมาณที่ได้รับ .00 บาท</v>
      </c>
      <c r="B5" s="48"/>
      <c r="C5" s="48"/>
      <c r="D5" s="48"/>
    </row>
    <row r="6" spans="1:9" x14ac:dyDescent="0.8">
      <c r="A6" s="49" t="str">
        <f>CONCATENATE("งบประมาณคงเหลือ"," ",TEXT('โครงการ-กิจกรรม'!G65-SUM($C$8:$C$39),"#,###.00")," บาท")</f>
        <v>งบประมาณคงเหลือ .00 บาท</v>
      </c>
      <c r="B6" s="49"/>
      <c r="C6" s="49"/>
      <c r="D6" s="49"/>
    </row>
    <row r="7" spans="1:9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9" x14ac:dyDescent="0.8">
      <c r="A8" s="11">
        <v>1</v>
      </c>
      <c r="B8" s="12"/>
      <c r="C8" s="13"/>
      <c r="D8" s="12"/>
    </row>
    <row r="9" spans="1:9" x14ac:dyDescent="0.8">
      <c r="A9" s="11">
        <v>2</v>
      </c>
      <c r="B9" s="12"/>
      <c r="C9" s="13"/>
      <c r="D9" s="12"/>
    </row>
    <row r="10" spans="1:9" x14ac:dyDescent="0.8">
      <c r="A10" s="11">
        <v>3</v>
      </c>
      <c r="B10" s="12"/>
      <c r="C10" s="13"/>
      <c r="D10" s="12"/>
    </row>
    <row r="11" spans="1:9" x14ac:dyDescent="0.8">
      <c r="A11" s="11">
        <v>4</v>
      </c>
      <c r="B11" s="12"/>
      <c r="C11" s="13"/>
      <c r="D11" s="12"/>
    </row>
    <row r="12" spans="1:9" x14ac:dyDescent="0.8">
      <c r="A12" s="11">
        <v>5</v>
      </c>
      <c r="B12" s="12"/>
      <c r="C12" s="13"/>
      <c r="D12" s="12"/>
    </row>
    <row r="13" spans="1:9" x14ac:dyDescent="0.8">
      <c r="A13" s="11">
        <v>6</v>
      </c>
      <c r="B13" s="12"/>
      <c r="C13" s="13"/>
      <c r="D13" s="12"/>
    </row>
    <row r="14" spans="1:9" x14ac:dyDescent="0.8">
      <c r="A14" s="11">
        <v>7</v>
      </c>
      <c r="B14" s="12"/>
      <c r="C14" s="13"/>
      <c r="D14" s="12"/>
      <c r="I14" s="15">
        <v>62</v>
      </c>
    </row>
    <row r="15" spans="1:9" x14ac:dyDescent="0.8">
      <c r="A15" s="11">
        <v>8</v>
      </c>
      <c r="B15" s="12"/>
      <c r="C15" s="13"/>
      <c r="D15" s="12"/>
    </row>
    <row r="16" spans="1:9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8WuNpoi4vMxfO0uMUCghv4I6DM+skYl+E8KKbFf3EhBUFzevLa1Rd2E0dmPI34evY3PHOxfmsmgVXCS4PjJXsw==" saltValue="lN+70EgemXfTNiG7kSgwV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91BBC-B591-4B53-BF2E-DD42F955C15A}">
  <sheetPr codeName="Sheet66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CONCATENATE("โครงการ","",'โครงการ-กิจกรรม'!D66," กิจกรรม",'โครงการ-กิจกรรม'!E66)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",TEXT('โครงการ-กิจกรรม'!G66,"#,###.00"),"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",TEXT('โครงการ-กิจกรรม'!G66-SUM($C$8:$C$39),"#,###.00"),"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NNmYevsu2z9cQEn0rcipNssmyD7Cbep/1MMmM7ZZq6ILEREl8CyBaHMbqorKvy+Mt2ISjrofNyfD5mI75Iy9JQ==" saltValue="TRDhudwkelpVRfLLE0Ccb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E4390-C992-417E-9C79-32C248A27A49}">
  <sheetPr codeName="Sheet67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CONCATENATE("โครงการ","",'โครงการ-กิจกรรม'!D67," กิจกรรม",'โครงการ-กิจกรรม'!E67)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",TEXT('โครงการ-กิจกรรม'!G67,"#,###.00"),"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",TEXT('โครงการ-กิจกรรม'!G67-SUM($C$8:$C$39),"#,###.00"),"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gRgk/EUHDW6QcJjffZfe4gfaLR9R2qd68CUwgeWDGYwMXnKzQupvbnA1kR11b64Bq4HwZ/exTjcs267swQpZ7A==" saltValue="2ehNo5xnc/xenUrTXfPPP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7FBC8-BC5D-42C9-AF41-5D720BC3C314}">
  <sheetPr codeName="Sheet68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CONCATENATE("โครงการ","",'โครงการ-กิจกรรม'!D68," กิจกรรม",'โครงการ-กิจกรรม'!E68)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",TEXT('โครงการ-กิจกรรม'!G68,"#,###.00"),"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",TEXT('โครงการ-กิจกรรม'!G68-SUM($C$8:$C$39),"#,###.00"),"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d1t3wr0/CbV3pnN6CMDTScHTAFEbJf5sCUk0+94xb9kUYooqSe2qxeKTUvclq5GWYec0mvNs9/jEaIGIqJfYbA==" saltValue="Me8QrOhy9hlH04uGjTtmf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12CB9-9D4D-4DBB-B017-4722D8385B6F}">
  <sheetPr codeName="Sheet69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CONCATENATE("โครงการ","",'โครงการ-กิจกรรม'!D69," กิจกรรม",'โครงการ-กิจกรรม'!E69)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",TEXT('โครงการ-กิจกรรม'!G69,"#,###.00"),"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",TEXT('โครงการ-กิจกรรม'!G69-SUM($C$8:$C$39),"#,###.00"),"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Ld4zoarYLTX9qODe7GiaJHfoi4YIMcpwLpmxHY4T8cwHxAt+rdaTlRxwjJzEa8HdE/lIlHQb87yeZgbP7iS2dQ==" saltValue="32eeijdj36LDBjyUj4IQK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40632-897A-4B2C-B571-390EAA6E99D6}">
  <sheetPr codeName="Sheet70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CONCATENATE("โครงการ","",'โครงการ-กิจกรรม'!D70," กิจกรรม",'โครงการ-กิจกรรม'!E70)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",TEXT('โครงการ-กิจกรรม'!G70,"#,###.00"),"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",TEXT('โครงการ-กิจกรรม'!G70-SUM($C$8:$C$39),"#,###.00"),"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AH51TM16UKRK7NUZMutCuPHgodjctn7GD6WbBovFCNgetQRl2gM4nSow9fCuXyle+tYsanbERFg23Wmk27+rng==" saltValue="2zY3i4qkuz0ggiy8/lKnE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8E660-4E80-460E-AC10-4CFB267F3348}">
  <sheetPr codeName="Sheet8"/>
  <dimension ref="A1:E39"/>
  <sheetViews>
    <sheetView workbookViewId="0">
      <selection activeCell="C8" sqref="C8:C9"/>
    </sheetView>
  </sheetViews>
  <sheetFormatPr defaultColWidth="9" defaultRowHeight="24" x14ac:dyDescent="0.8"/>
  <cols>
    <col min="1" max="1" width="9" style="1"/>
    <col min="2" max="2" width="85.08203125" style="1" customWidth="1"/>
    <col min="3" max="3" width="21.1640625" style="1" customWidth="1"/>
    <col min="4" max="4" width="19.08203125" style="1" customWidth="1"/>
    <col min="5" max="5" width="9.9140625" style="1" bestFit="1" customWidth="1"/>
    <col min="6" max="16384" width="9" style="1"/>
  </cols>
  <sheetData>
    <row r="1" spans="1:5" x14ac:dyDescent="0.8">
      <c r="A1" s="48" t="s">
        <v>122</v>
      </c>
      <c r="B1" s="48"/>
      <c r="C1" s="48"/>
      <c r="D1" s="48"/>
      <c r="E1" s="6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CONCATENATE("โครงการ","",'โครงการ-กิจกรรม'!D8," กิจกรรม",'โครงการ-กิจกรรม'!E8)</f>
        <v>โครงการโครงการส่งเสริมการจัดการศึกษา กิจกรรมกิจกรรมเปิดโลกศิลปะ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",TEXT('โครงการ-กิจกรรม'!G8,"#,###.00")," บาท")</f>
        <v>งบประมาณที่ได้รับ 5,000.00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",TEXT('โครงการ-กิจกรรม'!G8-SUM($C$8:$C$39),"#,###.00")," บาท")</f>
        <v>งบประมาณคงเหลือ 5,000.00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BqKtQiPImukoKdlvXhk0yh2ftmOFgAMiSLyr0fbEjiIHUKEPlGNI2aqHMx2dMaf/ZlXQ7O60L+QeBXM+FoDdSQ==" saltValue="8v04ZFZD+s5plVkRCQBTA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58D6E-80ED-44A7-AC56-C3A53B13BF08}">
  <sheetPr codeName="Sheet71"/>
  <dimension ref="A1:E39"/>
  <sheetViews>
    <sheetView workbookViewId="0">
      <selection sqref="A1:XFD1048576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CONCATENATE("โครงการ","",'โครงการ-กิจกรรม'!D71," กิจกรรม",'โครงการ-กิจกรรม'!E71)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",TEXT('โครงการ-กิจกรรม'!G71,"#,###.00"),"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",TEXT('โครงการ-กิจกรรม'!G71-SUM($C$8:$C$39),"#,###.00"),"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me6iD569w6xhSrRIsidthlFBGn2w/oghRUZW3iqarLpZC9Uq8aggAe9YA4qftlDLSl8q+hQ7OkOje7gJXtnRbg==" saltValue="tHh/2TlfpJhpsH6j+Rq8x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B9A9-69F8-4236-A65B-84799BA587A4}">
  <sheetPr codeName="Sheet72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CONCATENATE("โครงการ","",'โครงการ-กิจกรรม'!D72," กิจกรรม",'โครงการ-กิจกรรม'!E72)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",TEXT('โครงการ-กิจกรรม'!G72,"#,###.00"),"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",TEXT('โครงการ-กิจกรรม'!G72-SUM($C$8:$C$39),"#,###.00"),"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FqU83873Z4GgY92854sFLgBsgVCZrTzMg3aPp9ogZzZNINoCZxu0yPDMj7tFkukMyUira6RTgs2BoB0OnITpkg==" saltValue="pJx8U/W/l2yLo6MI0cDMKw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EDF65-CCFA-411A-BB9D-5F2B127D0A8A}">
  <sheetPr codeName="Sheet73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CONCATENATE("โครงการ","",'โครงการ-กิจกรรม'!D73," กิจกรรม",'โครงการ-กิจกรรม'!E73)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",TEXT('โครงการ-กิจกรรม'!G73,"#,###.00"),"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",TEXT('โครงการ-กิจกรรม'!G73-SUM($C$8:$C$39),"#,###.00"),"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8jqeZT6Z2XuSV2+NTHVG7kwcXljDkzKe96qJqROfZ2w03QOFXugBsrjTfhAxqn6EWaid/y/myzqN0iYNKG9Ztg==" saltValue="32WVRjohOWVnApM4dQB+7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90F41-0D87-40B4-B773-98D535CF0E43}">
  <sheetPr codeName="Sheet74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CONCATENATE("โครงการ","",'โครงการ-กิจกรรม'!D74," กิจกรรม",'โครงการ-กิจกรรม'!E74)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",TEXT('โครงการ-กิจกรรม'!G74,"#,###.00"),"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",TEXT('โครงการ-กิจกรรม'!G74-SUM($C$8:$C$39),"#,###.00"),"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B2/BdHxntJoPKllUjGbo9r3X5Mw4Uj5G3ovyExRkeEjOi3b9p/YSvCfwTM+NrA1kBLKZcpY6Lr8Ka7dsMkjQHQ==" saltValue="4A0+7q5aReMlxDiosZlbdw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D3B8C-5B53-4552-9443-4429ABC1DAFB}">
  <sheetPr codeName="Sheet75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CONCATENATE("โครงการ","",'โครงการ-กิจกรรม'!D75," กิจกรรม",'โครงการ-กิจกรรม'!E75)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",TEXT('โครงการ-กิจกรรม'!G75,"#,###.00"),"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",TEXT('โครงการ-กิจกรรม'!G75-SUM($C$8:$C$39),"#,###.00"),"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yuCg8vWrEUmKAtU1RNokyBWZDaW0d8rWmsbLZKTTugGp/yDcTp4Jzhy42M8WzL1uOOTN9boPz2SC+EL3E25CEA==" saltValue="Bs7L4eNYKo6QEXI6g/jyT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A864C-B449-4F4C-A22F-9DA7E261A0FC}">
  <sheetPr codeName="Sheet76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CONCATENATE("โครงการ","",'โครงการ-กิจกรรม'!D76," กิจกรรม",'โครงการ-กิจกรรม'!E76)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",TEXT('โครงการ-กิจกรรม'!G76,"#,###.00"),"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",TEXT('โครงการ-กิจกรรม'!G76-SUM($C$8:$C$39),"#,###.00"),"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2IBFiy4MigrQwPlfGk//BSPa4YcAMLZvVyEMHYEpoLdKleSplOmSPCduIhJVaOudtCuwxrj9s1nryDwokaV17w==" saltValue="1dzx6zBdDnJZp6hQ2+dcvw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9198F-60F4-4894-B3CC-C005F7F84458}">
  <sheetPr codeName="Sheet77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CONCATENATE("โครงการ","",'โครงการ-กิจกรรม'!D77," กิจกรรม",'โครงการ-กิจกรรม'!E77)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",TEXT('โครงการ-กิจกรรม'!G77,"#,###.00"),"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",TEXT('โครงการ-กิจกรรม'!G77-SUM($C$8:$C$39),"#,###.00"),"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fSObMI7/UAUfxk+7BZIxp02z5x40hZK2etNeFKW60GdWgQobmcCTt4x02DzZWEqWExEZRcLCBfh7KevH9aD9ug==" saltValue="+VGf+Y8SRrsg/NJGUmbRT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C6035-C442-4248-9A09-BDE778AEBC96}">
  <sheetPr codeName="Sheet78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CONCATENATE("โครงการ","",'โครงการ-กิจกรรม'!D78," กิจกรรม",'โครงการ-กิจกรรม'!E78)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",TEXT('โครงการ-กิจกรรม'!G78,"#,###.00"),"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",TEXT('โครงการ-กิจกรรม'!G78-SUM($C$8:$C$39),"#,###.00"),"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Al+cuvq3ZbCYaimARt/ya+7HpCEEjKMXcCVI1t92iir7UPMNUO4Qjmjyy/diJwC9a1Uh5+eC3x04/d0euaVS/g==" saltValue="G9sguIesL310eYNhgcDsd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92FE7-06F0-4DA3-88E3-4BEBA429D368}">
  <sheetPr codeName="Sheet79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CONCATENATE("โครงการ","",'โครงการ-กิจกรรม'!D79," กิจกรรม",'โครงการ-กิจกรรม'!E79)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",TEXT('โครงการ-กิจกรรม'!G79,"#,###.00"),"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",TEXT('โครงการ-กิจกรรม'!G79-SUM($C$8:$C$39),"#,###.00"),"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j2N/mrCedx34ksggIoJqTt4Xl0hguymK71MmZZImO56c6+Y9rUD0OzXQhy+Mq4qkC2Pn0jJ2FQ8mO44duXry0A==" saltValue="HBeLasvj8ZgZoi7CGTTJqw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C0224-09DC-48FB-A932-EE0A58427CA1}">
  <sheetPr codeName="Sheet80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CONCATENATE("โครงการ","",'โครงการ-กิจกรรม'!D80," กิจกรรม",'โครงการ-กิจกรรม'!E80)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",TEXT('โครงการ-กิจกรรม'!G80,"#,###.00"),"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",TEXT('โครงการ-กิจกรรม'!G80-SUM($C$8:$C$39),"#,###.00"),"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O/ivdFTDFM6FD1OVK5lKXxiVJHXT45Imyu9JU/j5AdGRYbL4iEC2mddgT4x70fyT3wP4aus+N7MBs07o+OobNw==" saltValue="8Ua1zVLUrWAO/Wp5P8wm4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68469-B154-4D01-9420-8207F43B02DA}">
  <sheetPr codeName="Sheet9"/>
  <dimension ref="A1:E39"/>
  <sheetViews>
    <sheetView workbookViewId="0">
      <selection activeCell="B9" sqref="B9"/>
    </sheetView>
  </sheetViews>
  <sheetFormatPr defaultColWidth="9" defaultRowHeight="24" x14ac:dyDescent="0.8"/>
  <cols>
    <col min="1" max="1" width="9" style="1"/>
    <col min="2" max="2" width="85.08203125" style="1" customWidth="1"/>
    <col min="3" max="3" width="21.1640625" style="1" customWidth="1"/>
    <col min="4" max="4" width="19.08203125" style="1" customWidth="1"/>
    <col min="5" max="5" width="9.9140625" style="1" bestFit="1" customWidth="1"/>
    <col min="6" max="16384" width="9" style="1"/>
  </cols>
  <sheetData>
    <row r="1" spans="1:5" x14ac:dyDescent="0.8">
      <c r="A1" s="48" t="s">
        <v>122</v>
      </c>
      <c r="B1" s="48"/>
      <c r="C1" s="48"/>
      <c r="D1" s="48"/>
      <c r="E1" s="6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CONCATENATE("โครงการ","",'โครงการ-กิจกรรม'!D9," กิจกรรม",'โครงการ-กิจกรรม'!E9)</f>
        <v>โครงการโครงการส่งเสริมการจัดการศึกษา กิจกรรมกิจกรรมตลาดนัดอาชีพ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",TEXT('โครงการ-กิจกรรม'!G9,"#,###.00")," บาท")</f>
        <v>งบประมาณที่ได้รับ 30,000.00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",TEXT('โครงการ-กิจกรรม'!G9-SUM($C$8:$C$39),"#,###.00")," บาท")</f>
        <v>งบประมาณคงเหลือ 30,000.00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4pG/8+vx45J3iv+hi6VHQZjE8mof60y3WgUuhspiNPYDLpL9Is+9/o5QcMwmAexaoywQcp+RqOklc3tQABGFZg==" saltValue="sws2QUgdEtGMVBfip4+IQ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919F-BA9F-4488-8C33-07D4CE215219}">
  <sheetPr codeName="Sheet81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CONCATENATE("โครงการ","",'โครงการ-กิจกรรม'!D81," กิจกรรม",'โครงการ-กิจกรรม'!E81)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",TEXT('โครงการ-กิจกรรม'!G81,"#,###.00"),"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",TEXT('โครงการ-กิจกรรม'!G81-SUM($C$8:$C$39),"#,###.00"),"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9jBoQUZvdGT5wpRZUEyqOcCUsGAWjGG96Etg0KRjqLXgX5jdRVAovhhQWvBP0NYNSYeKnEnzexg7L77X72JbkA==" saltValue="NSbaZoQL7ALIZq0ICLRDT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BAFD8-065F-440A-8211-A712D0D846C5}">
  <sheetPr codeName="Sheet82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CONCATENATE("โครงการ","",'โครงการ-กิจกรรม'!D82," กิจกรรม",'โครงการ-กิจกรรม'!E82)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",TEXT('โครงการ-กิจกรรม'!G82,"#,###.00"),"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",TEXT('โครงการ-กิจกรรม'!G82-SUM($C$8:$C$39),"#,###.00"),"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wJkpBAG4d+Glwc8APvuzCn4mpBP7KvlMZf04g5M86y37BGMP9tC211sYOjD43QmirvrVTH/7qCKqCHU+jU+eHg==" saltValue="vUqBOLRYaP2hn8/CopxhH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F24D1-272D-483D-B22E-DF01CEC2C02E}">
  <sheetPr codeName="Sheet83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CONCATENATE("โครงการ","",'โครงการ-กิจกรรม'!D83," กิจกรรม",'โครงการ-กิจกรรม'!E83)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",TEXT('โครงการ-กิจกรรม'!G83,"#,###.00"),"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",TEXT('โครงการ-กิจกรรม'!G83-SUM($C$8:$C$39),"#,###.00"),"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kIv2nbUNzF5cJdbfTI1pV6MzHJ9h20F3CVVY8lJbQMfpL+gMz+RfdSFlueWXvTQVHElMsWGQLHNVRVJIzsYuIg==" saltValue="MEbQFfL2RxbfApaEO0smc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6EAB6-71C0-4095-BDD8-8E3A2F5F0467}">
  <sheetPr codeName="Sheet84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CONCATENATE("โครงการ","",'โครงการ-กิจกรรม'!D84," กิจกรรม",'โครงการ-กิจกรรม'!E84)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",TEXT('โครงการ-กิจกรรม'!G84,"#,###.00"),"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",TEXT('โครงการ-กิจกรรม'!G84-SUM($C$8:$C$39),"#,###.00"),"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rPb36/1C9DSFEqf/+TbUPeNJ7CsyFSe3myS1585xfiwuMd/S+uoq4hmRs0tnIm8f5HwDZbCDQ78zis2QUdFBRw==" saltValue="M5kNr4QUrSVdoo+kmc9Rkw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792EE-8D2B-481E-B314-11FD32B7DD68}">
  <sheetPr codeName="Sheet85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CONCATENATE("โครงการ","",'โครงการ-กิจกรรม'!D85," กิจกรรม",'โครงการ-กิจกรรม'!E85)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",TEXT('โครงการ-กิจกรรม'!G85,"#,###.00"),"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",TEXT('โครงการ-กิจกรรม'!G85-SUM($C$8:$C$39),"#,###.00"),"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PBbOt+XZo85FOe+6p5LxM+GaeUjBxh1zGt17VFVIhOFIzwS22w8WsJdNZHaVHDUziTkWYMH1uwjZ87zjDvxm0Q==" saltValue="bOgJS+/T7SDMtVmX4xzr+w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7A735-AE5E-4206-BAC6-45C1B631858F}">
  <sheetPr codeName="Sheet86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CONCATENATE("โครงการ","",'โครงการ-กิจกรรม'!D86," กิจกรรม",'โครงการ-กิจกรรม'!E86)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",TEXT('โครงการ-กิจกรรม'!G86,"#,###.00"),"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",TEXT('โครงการ-กิจกรรม'!G86-SUM($C$8:$C$39),"#,###.00"),"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KrVQLPNDJ5Jn88QGdPLYL7sa2PcDdA4GDntMRawnSbOr/sKDSuQtPbZwZ5V/leCxYOLvkGOZLB+LSh/XhAwDoQ==" saltValue="KIRTmbFDAhH2BM+vPYoecw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D7E6-AF72-4403-B90A-43A24A925A50}">
  <sheetPr codeName="Sheet87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CONCATENATE("โครงการ","",'โครงการ-กิจกรรม'!D87," กิจกรรม",'โครงการ-กิจกรรม'!E87)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",TEXT('โครงการ-กิจกรรม'!G87,"#,###.00"),"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",TEXT('โครงการ-กิจกรรม'!G87-SUM($C$8:$C$39),"#,###.00"),"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JeW9YmUSQVoqtkj9f1AFMbMUy+6dWBpY48sKMSLuoC7dJpYXoEPbyQjYv+bv4aItZwPp5qi6eLsA6odaKodibA==" saltValue="DFIZoOiBx1TPmfIrZ8TNl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F4B01-0DA4-450D-ADC3-2DA0B6A86919}">
  <sheetPr codeName="Sheet88"/>
  <dimension ref="A1:E39"/>
  <sheetViews>
    <sheetView workbookViewId="0">
      <selection sqref="A1:XFD1048576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CONCATENATE("โครงการ","",'โครงการ-กิจกรรม'!D88," กิจกรรม",'โครงการ-กิจกรรม'!E88)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",TEXT('โครงการ-กิจกรรม'!G88,"#,###.00"),"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",TEXT('โครงการ-กิจกรรม'!G88-SUM($C$8:$C$39),"#,###.00"),"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MdQ8zSpO1dphjNHVLHakwTYmAh+4sk71zm38mIlL6hiVgP3+T/sZg3SVS1l4S8fdUiNlivFTUXoPJwE20AeVDw==" saltValue="y1k31MdfbOdJ+Qh8JjU5b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F7193-A385-4446-BBA8-B04EEE61A6E4}">
  <sheetPr codeName="Sheet89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CONCATENATE("โครงการ","",'โครงการ-กิจกรรม'!D89," กิจกรรม",'โครงการ-กิจกรรม'!E89)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",TEXT('โครงการ-กิจกรรม'!G89,"#,###.00"),"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",TEXT('โครงการ-กิจกรรม'!G89-SUM($C$8:$C$39),"#,###.00"),"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rMb1NwEt/O4vOKxb9wb1v0y5l9L6pUgMw2xwKWt8uv1WlCqKr0s95l4IUB7eGQQ6lxIj+Mqhao4qERSikHDM6g==" saltValue="p0Wa59BHALvna2sZR5Cap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559CD-75BE-452A-A357-7292BF5D2A83}">
  <sheetPr codeName="Sheet90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CONCATENATE("โครงการ","",'โครงการ-กิจกรรม'!D90," กิจกรรม",'โครงการ-กิจกรรม'!E90)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",TEXT('โครงการ-กิจกรรม'!G90,"#,###.00"),"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",TEXT('โครงการ-กิจกรรม'!G90-SUM($C$8:$C$39),"#,###.00"),"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umFUQL/wNJNBpH/0di47A1dq+JIoEksOSYk6EI3fIlkswRJKHrn6AgsPTQ41n7VEOTpS54E0Gh4ZX8PW+IKNFw==" saltValue="sHUwwraLmnFO267e38s8v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AF053-F845-414A-BE0E-7BAC7BEDC321}">
  <sheetPr codeName="Sheet10"/>
  <dimension ref="A1:E39"/>
  <sheetViews>
    <sheetView workbookViewId="0">
      <selection activeCell="C8" sqref="C8"/>
    </sheetView>
  </sheetViews>
  <sheetFormatPr defaultColWidth="9" defaultRowHeight="24" x14ac:dyDescent="0.8"/>
  <cols>
    <col min="1" max="1" width="9" style="1"/>
    <col min="2" max="2" width="85.08203125" style="1" customWidth="1"/>
    <col min="3" max="3" width="21.1640625" style="1" customWidth="1"/>
    <col min="4" max="4" width="19.08203125" style="1" customWidth="1"/>
    <col min="5" max="5" width="9.9140625" style="1" bestFit="1" customWidth="1"/>
    <col min="6" max="16384" width="9" style="1"/>
  </cols>
  <sheetData>
    <row r="1" spans="1:5" x14ac:dyDescent="0.8">
      <c r="A1" s="48" t="s">
        <v>122</v>
      </c>
      <c r="B1" s="48"/>
      <c r="C1" s="48"/>
      <c r="D1" s="48"/>
      <c r="E1" s="6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CONCATENATE("โครงการ","",'โครงการ-กิจกรรม'!D10," กิจกรรม",'โครงการ-กิจกรรม'!E10)</f>
        <v>โครงการโครงการส่งเสริมการจัดการศึกษา กิจกรรมกิจกรรมพัฒนาระบบสารสนเทศ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",TEXT('โครงการ-กิจกรรม'!G10,"#,###.00")," บาท")</f>
        <v>งบประมาณที่ได้รับ 7,000.00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",TEXT('โครงการ-กิจกรรม'!G10-SUM($C$8:$C$39),"#,###.00")," บาท")</f>
        <v>งบประมาณคงเหลือ 7,000.00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nKn2k4VGDkP/aMfTU76KSnsFsLHmXqXxR8YBOzdRdndx3zLLKg334Er00M8UsqNsUV+LVw2lbyk+0hkOpTIdAQ==" saltValue="2oFxtiAHK0mF2lrVh+PIp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ABC13-0C18-4A1F-8B5C-F07DD2020516}">
  <sheetPr codeName="Sheet91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CONCATENATE("โครงการ","",'โครงการ-กิจกรรม'!D91," กิจกรรม",'โครงการ-กิจกรรม'!E91)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",TEXT('โครงการ-กิจกรรม'!G91,"#,###.00"),"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",TEXT('โครงการ-กิจกรรม'!G91-SUM($C$8:$C$39),"#,###.00"),"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Ix6wETbgSsSuikDRUMYupK84ESXjxfSEaWxz/uGsjGtacyZIrgcGH2D8hcVlTSNVf1z/Rq97a77HPQaDrd4Rgw==" saltValue="iN3484y3PpKnyFFUcLpim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75B14-2236-4765-8537-F42F44649481}">
  <sheetPr codeName="Sheet92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CONCATENATE("โครงการ","",'โครงการ-กิจกรรม'!D92," กิจกรรม",'โครงการ-กิจกรรม'!E92)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",TEXT('โครงการ-กิจกรรม'!G92,"#,###.00"),"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",TEXT('โครงการ-กิจกรรม'!G92-SUM($C$8:$C$39),"#,###.00"),"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yaHRnz9Cm2MJyVmj12wEM2CH4lTjhvSV+3b6zSWAIU+eWEbkINfXToSF4VimNHEYKaxWACIEzC1o8e60+mabQw==" saltValue="aLtcexuj/pbJTpA7lwlIrA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B9939-4943-47AA-A920-3EE5C9D83C35}">
  <sheetPr codeName="Sheet93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CONCATENATE("โครงการ","",'โครงการ-กิจกรรม'!D93," กิจกรรม",'โครงการ-กิจกรรม'!E93)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",TEXT('โครงการ-กิจกรรม'!G93,"#,###.00"),"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",TEXT('โครงการ-กิจกรรม'!G4-SUM($C$8:$C$39),"#,###.00")," บาท")</f>
        <v>งบประมาณคงเหลือ 30,000.00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r6NIDvLzbOT0PVevweOrTWO3IsNPK0o3kEcMoT7cSlVjwU+xMtdeyHVHB+pjTrk6HxmD/K8ZBre+tJagGcY5pA==" saltValue="iexqbHfnV43JEN7YMl5Pw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31C2C-3CF6-4ECE-B849-A8AEBBD91BE5}">
  <sheetPr codeName="Sheet94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CONCATENATE("โครงการ","",'โครงการ-กิจกรรม'!D94," กิจกรรม",'โครงการ-กิจกรรม'!E94)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",TEXT('โครงการ-กิจกรรม'!G94,"#,###.00"),"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",TEXT('โครงการ-กิจกรรม'!G94-SUM($C$8:$C$39),"#,###.00"),"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OyZMY0WQOyoMEjaVZsr0Vej6+fIxb1N/vflbmkJivAyd4Ho2P/XcbzFrTwl4flINSV8kHe1IwqMSgKdmkI8A5A==" saltValue="9OFe9NbVZ07g5PV8Sk02l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6F1F9-2B13-4908-ADE8-324386032099}">
  <sheetPr codeName="Sheet95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CONCATENATE("โครงการ","",'โครงการ-กิจกรรม'!D95," กิจกรรม",'โครงการ-กิจกรรม'!E95)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",TEXT('โครงการ-กิจกรรม'!G95,"#,###.00"),"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",TEXT('โครงการ-กิจกรรม'!G95-SUM($C$8:$C$39),"#,###.00"),"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jdBp7R3Tf1lbXDZkG75vXjHBdnaStTItVcK7+NCAcxeXa2saxJUm+KQIiaAeIiqy0B+yDxjVq8sEkJIZ/L+HDw==" saltValue="fGl30hVR0+pf8pN/hW7S/w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01736-30FE-4A26-AD02-0B3D2FC056A6}">
  <sheetPr codeName="Sheet96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CONCATENATE("โครงการ","",'โครงการ-กิจกรรม'!D96," กิจกรรม",'โครงการ-กิจกรรม'!E96)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",TEXT('โครงการ-กิจกรรม'!G96,"#,###.00"),"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",TEXT('โครงการ-กิจกรรม'!G96-SUM($C$8:$C$39),"#,###.00"),"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nGAEE51TTShP+4qCPSKmDrkJfAVwvLC+Xa3p97gnWmOC0QfSM+lQZ+njdWZL/DHNpmW7h7bYsreJDiYSZI5KlA==" saltValue="pGHN5Jf2GvGU5toZAyAJnw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E9B19-3FF5-4B31-8D44-E5A049FE4E1D}">
  <sheetPr codeName="Sheet97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CONCATENATE("โครงการ","",'โครงการ-กิจกรรม'!D97," กิจกรรม",'โครงการ-กิจกรรม'!E97)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",TEXT('โครงการ-กิจกรรม'!G97,"#,###.00"),"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",TEXT('โครงการ-กิจกรรม'!G97-SUM($C$8:$C$39),"#,###.00"),"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gTMDtMn1avwNwSCAPQVZVnIgpgzvTTEBEj6m7dVVMiZfU0u5Q+FxTLrwqQ2PazZwrTP7L4vDR8DQrAONb8puQg==" saltValue="hxK1mE7pyBPi/lYTw2f4Nw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105E6-D7B8-4444-8D48-3CA64617AAC6}">
  <sheetPr codeName="Sheet98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CONCATENATE("โครงการ","",'โครงการ-กิจกรรม'!D98," กิจกรรม",'โครงการ-กิจกรรม'!E98)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",TEXT('โครงการ-กิจกรรม'!G98,"#,###.00"),"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",TEXT('โครงการ-กิจกรรม'!G98-SUM($C$8:$C$39),"#,###.00"),"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J4CdAhiEQUCOm1cG2Pv6XA4in7lQ5qPncMCEuqaJ19nm4IqCoPBix0TMDfEyrEUoMBFY71AxlsG+y4pCPknqcg==" saltValue="JcLxIg5ijTI1ysg7ClmCz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75B09-9436-43C9-8A0D-301B60C8D212}">
  <sheetPr codeName="Sheet99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CONCATENATE("โครงการ","",'โครงการ-กิจกรรม'!D99," กิจกรรม",'โครงการ-กิจกรรม'!E99)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",TEXT('โครงการ-กิจกรรม'!G99,"#,###.00"),"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",TEXT('โครงการ-กิจกรรม'!G99-SUM($C$8:$C$39),"#,###.00"),"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pvJCt57mvCS68y1vQNzqC03mpXQHYeyhhVJG6FXzJJzu3V40Nu0sSiSOniAGvxLdMl7DhOdAlYMU4eRXZHYrYA==" saltValue="nnh59r9uXw26OPdDJ1z/dg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EEEBB-941D-4DB4-85D8-92E59BEC9026}">
  <sheetPr codeName="Sheet100"/>
  <dimension ref="A1:E39"/>
  <sheetViews>
    <sheetView workbookViewId="0">
      <selection activeCell="B8" sqref="B8"/>
    </sheetView>
  </sheetViews>
  <sheetFormatPr defaultColWidth="9" defaultRowHeight="24" x14ac:dyDescent="0.8"/>
  <cols>
    <col min="1" max="1" width="9" style="15"/>
    <col min="2" max="2" width="85.08203125" style="15" customWidth="1"/>
    <col min="3" max="3" width="21.1640625" style="15" customWidth="1"/>
    <col min="4" max="4" width="19.08203125" style="15" customWidth="1"/>
    <col min="5" max="5" width="9.9140625" style="15" bestFit="1" customWidth="1"/>
    <col min="6" max="16384" width="9" style="15"/>
  </cols>
  <sheetData>
    <row r="1" spans="1:5" x14ac:dyDescent="0.8">
      <c r="A1" s="48" t="s">
        <v>122</v>
      </c>
      <c r="B1" s="48"/>
      <c r="C1" s="48"/>
      <c r="D1" s="48"/>
      <c r="E1" s="14"/>
    </row>
    <row r="2" spans="1:5" x14ac:dyDescent="0.8">
      <c r="A2" s="48" t="str">
        <f>CONCATENATE("โรงเรียน","",กำหนดค่า!$B$3," สังกัด",กำหนดค่า!$B$4)</f>
        <v>โรงเรียนโรงเรียนหนองขามพิทยาคม สังกัดสำนักงานเขตพื้นที่การศึกษามัธยมศึกษาขอนแก่น</v>
      </c>
      <c r="B2" s="48"/>
      <c r="C2" s="48"/>
      <c r="D2" s="48"/>
    </row>
    <row r="3" spans="1:5" x14ac:dyDescent="0.8">
      <c r="A3" s="48" t="str">
        <f>CONCATENATE("ประจำปีงบประมาณ"," ",กำหนดค่า!$B$2)</f>
        <v>ประจำปีงบประมาณ 2567</v>
      </c>
      <c r="B3" s="48"/>
      <c r="C3" s="48"/>
      <c r="D3" s="48"/>
    </row>
    <row r="4" spans="1:5" x14ac:dyDescent="0.8">
      <c r="A4" s="48" t="str">
        <f>CONCATENATE("โครงการ","",'โครงการ-กิจกรรม'!D100," กิจกรรม",'โครงการ-กิจกรรม'!E100)</f>
        <v>โครงการ กิจกรรม</v>
      </c>
      <c r="B4" s="48"/>
      <c r="C4" s="48"/>
      <c r="D4" s="48"/>
    </row>
    <row r="5" spans="1:5" x14ac:dyDescent="0.8">
      <c r="A5" s="48" t="str">
        <f>CONCATENATE("งบประมาณที่ได้รับ"," ",TEXT('โครงการ-กิจกรรม'!G100,"#,###.00")," บาท")</f>
        <v>งบประมาณที่ได้รับ .00 บาท</v>
      </c>
      <c r="B5" s="48"/>
      <c r="C5" s="48"/>
      <c r="D5" s="48"/>
    </row>
    <row r="6" spans="1:5" x14ac:dyDescent="0.8">
      <c r="A6" s="49" t="str">
        <f>CONCATENATE("งบประมาณคงเหลือ"," ",TEXT('โครงการ-กิจกรรม'!G100-SUM($C$8:$C$39),"#,###.00")," บาท")</f>
        <v>งบประมาณคงเหลือ .00 บาท</v>
      </c>
      <c r="B6" s="49"/>
      <c r="C6" s="49"/>
      <c r="D6" s="49"/>
    </row>
    <row r="7" spans="1:5" x14ac:dyDescent="0.8">
      <c r="A7" s="10" t="s">
        <v>123</v>
      </c>
      <c r="B7" s="10" t="s">
        <v>125</v>
      </c>
      <c r="C7" s="10" t="s">
        <v>124</v>
      </c>
      <c r="D7" s="10" t="s">
        <v>13</v>
      </c>
    </row>
    <row r="8" spans="1:5" x14ac:dyDescent="0.8">
      <c r="A8" s="11">
        <v>1</v>
      </c>
      <c r="B8" s="12"/>
      <c r="C8" s="13"/>
      <c r="D8" s="12"/>
    </row>
    <row r="9" spans="1:5" x14ac:dyDescent="0.8">
      <c r="A9" s="11">
        <v>2</v>
      </c>
      <c r="B9" s="12"/>
      <c r="C9" s="13"/>
      <c r="D9" s="12"/>
    </row>
    <row r="10" spans="1:5" x14ac:dyDescent="0.8">
      <c r="A10" s="11">
        <v>3</v>
      </c>
      <c r="B10" s="12"/>
      <c r="C10" s="13"/>
      <c r="D10" s="12"/>
    </row>
    <row r="11" spans="1:5" x14ac:dyDescent="0.8">
      <c r="A11" s="11">
        <v>4</v>
      </c>
      <c r="B11" s="12"/>
      <c r="C11" s="13"/>
      <c r="D11" s="12"/>
    </row>
    <row r="12" spans="1:5" x14ac:dyDescent="0.8">
      <c r="A12" s="11">
        <v>5</v>
      </c>
      <c r="B12" s="12"/>
      <c r="C12" s="13"/>
      <c r="D12" s="12"/>
    </row>
    <row r="13" spans="1:5" x14ac:dyDescent="0.8">
      <c r="A13" s="11">
        <v>6</v>
      </c>
      <c r="B13" s="12"/>
      <c r="C13" s="13"/>
      <c r="D13" s="12"/>
    </row>
    <row r="14" spans="1:5" x14ac:dyDescent="0.8">
      <c r="A14" s="11">
        <v>7</v>
      </c>
      <c r="B14" s="12"/>
      <c r="C14" s="13"/>
      <c r="D14" s="12"/>
    </row>
    <row r="15" spans="1:5" x14ac:dyDescent="0.8">
      <c r="A15" s="11">
        <v>8</v>
      </c>
      <c r="B15" s="12"/>
      <c r="C15" s="13"/>
      <c r="D15" s="12"/>
    </row>
    <row r="16" spans="1:5" x14ac:dyDescent="0.8">
      <c r="A16" s="11">
        <v>9</v>
      </c>
      <c r="B16" s="12"/>
      <c r="C16" s="13"/>
      <c r="D16" s="12"/>
    </row>
    <row r="17" spans="1:4" x14ac:dyDescent="0.8">
      <c r="A17" s="11">
        <v>10</v>
      </c>
      <c r="B17" s="12"/>
      <c r="C17" s="13"/>
      <c r="D17" s="12"/>
    </row>
    <row r="18" spans="1:4" x14ac:dyDescent="0.8">
      <c r="A18" s="11">
        <v>11</v>
      </c>
      <c r="B18" s="12"/>
      <c r="C18" s="13"/>
      <c r="D18" s="12"/>
    </row>
    <row r="19" spans="1:4" x14ac:dyDescent="0.8">
      <c r="A19" s="11">
        <v>12</v>
      </c>
      <c r="B19" s="12"/>
      <c r="C19" s="13"/>
      <c r="D19" s="12"/>
    </row>
    <row r="20" spans="1:4" x14ac:dyDescent="0.8">
      <c r="A20" s="11">
        <v>13</v>
      </c>
      <c r="B20" s="12"/>
      <c r="C20" s="13"/>
      <c r="D20" s="12"/>
    </row>
    <row r="21" spans="1:4" x14ac:dyDescent="0.8">
      <c r="A21" s="11">
        <v>14</v>
      </c>
      <c r="B21" s="12"/>
      <c r="C21" s="13"/>
      <c r="D21" s="12"/>
    </row>
    <row r="22" spans="1:4" x14ac:dyDescent="0.8">
      <c r="A22" s="11">
        <v>15</v>
      </c>
      <c r="B22" s="12"/>
      <c r="C22" s="13"/>
      <c r="D22" s="12"/>
    </row>
    <row r="23" spans="1:4" x14ac:dyDescent="0.8">
      <c r="A23" s="11">
        <v>16</v>
      </c>
      <c r="B23" s="12"/>
      <c r="C23" s="13"/>
      <c r="D23" s="12"/>
    </row>
    <row r="24" spans="1:4" x14ac:dyDescent="0.8">
      <c r="A24" s="11">
        <v>17</v>
      </c>
      <c r="B24" s="12"/>
      <c r="C24" s="13"/>
      <c r="D24" s="12"/>
    </row>
    <row r="25" spans="1:4" x14ac:dyDescent="0.8">
      <c r="A25" s="11">
        <v>18</v>
      </c>
      <c r="B25" s="12"/>
      <c r="C25" s="13"/>
      <c r="D25" s="12"/>
    </row>
    <row r="26" spans="1:4" x14ac:dyDescent="0.8">
      <c r="A26" s="11">
        <v>19</v>
      </c>
      <c r="B26" s="12"/>
      <c r="C26" s="13"/>
      <c r="D26" s="12"/>
    </row>
    <row r="27" spans="1:4" x14ac:dyDescent="0.8">
      <c r="A27" s="11">
        <v>20</v>
      </c>
      <c r="B27" s="12"/>
      <c r="C27" s="13"/>
      <c r="D27" s="12"/>
    </row>
    <row r="28" spans="1:4" x14ac:dyDescent="0.8">
      <c r="A28" s="11">
        <v>21</v>
      </c>
      <c r="B28" s="12"/>
      <c r="C28" s="13"/>
      <c r="D28" s="12"/>
    </row>
    <row r="29" spans="1:4" x14ac:dyDescent="0.8">
      <c r="A29" s="11">
        <v>22</v>
      </c>
      <c r="B29" s="12"/>
      <c r="C29" s="13"/>
      <c r="D29" s="12"/>
    </row>
    <row r="30" spans="1:4" x14ac:dyDescent="0.8">
      <c r="A30" s="11">
        <v>23</v>
      </c>
      <c r="B30" s="12"/>
      <c r="C30" s="13"/>
      <c r="D30" s="12"/>
    </row>
    <row r="31" spans="1:4" x14ac:dyDescent="0.8">
      <c r="A31" s="11">
        <v>24</v>
      </c>
      <c r="B31" s="12"/>
      <c r="C31" s="13"/>
      <c r="D31" s="12"/>
    </row>
    <row r="32" spans="1:4" x14ac:dyDescent="0.8">
      <c r="A32" s="11">
        <v>25</v>
      </c>
      <c r="B32" s="12"/>
      <c r="C32" s="13"/>
      <c r="D32" s="12"/>
    </row>
    <row r="33" spans="1:4" x14ac:dyDescent="0.8">
      <c r="A33" s="11">
        <v>26</v>
      </c>
      <c r="B33" s="12"/>
      <c r="C33" s="13"/>
      <c r="D33" s="12"/>
    </row>
    <row r="34" spans="1:4" x14ac:dyDescent="0.8">
      <c r="A34" s="11">
        <v>27</v>
      </c>
      <c r="B34" s="12"/>
      <c r="C34" s="13"/>
      <c r="D34" s="12"/>
    </row>
    <row r="35" spans="1:4" x14ac:dyDescent="0.8">
      <c r="A35" s="11">
        <v>28</v>
      </c>
      <c r="B35" s="12"/>
      <c r="C35" s="13"/>
      <c r="D35" s="12"/>
    </row>
    <row r="36" spans="1:4" x14ac:dyDescent="0.8">
      <c r="A36" s="11">
        <v>29</v>
      </c>
      <c r="B36" s="12"/>
      <c r="C36" s="13"/>
      <c r="D36" s="12"/>
    </row>
    <row r="37" spans="1:4" x14ac:dyDescent="0.8">
      <c r="A37" s="11">
        <v>30</v>
      </c>
      <c r="B37" s="12"/>
      <c r="C37" s="13"/>
      <c r="D37" s="12"/>
    </row>
    <row r="38" spans="1:4" x14ac:dyDescent="0.8">
      <c r="A38" s="11">
        <v>31</v>
      </c>
      <c r="B38" s="12"/>
      <c r="C38" s="13"/>
      <c r="D38" s="12"/>
    </row>
    <row r="39" spans="1:4" x14ac:dyDescent="0.8">
      <c r="A39" s="11">
        <v>32</v>
      </c>
      <c r="B39" s="12"/>
      <c r="C39" s="13"/>
      <c r="D39" s="12"/>
    </row>
  </sheetData>
  <sheetProtection algorithmName="SHA-512" hashValue="OsY8Fhamwny4QAwqABponBhRwg8QQFaWDuDZ3kVoJHqNYzYAEPgXeV79VmNt0yU9V7u5jYeeOn/9O66D9+cmQQ==" saltValue="SfphDnUf+bY23uFLA3T1OQ==" spinCount="100000" sheet="1" objects="1" scenarios="1"/>
  <mergeCells count="6">
    <mergeCell ref="A6:D6"/>
    <mergeCell ref="A1:D1"/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102</vt:i4>
      </vt:variant>
      <vt:variant>
        <vt:lpstr>ช่วงที่มีชื่อ</vt:lpstr>
      </vt:variant>
      <vt:variant>
        <vt:i4>200</vt:i4>
      </vt:variant>
    </vt:vector>
  </HeadingPairs>
  <TitlesOfParts>
    <vt:vector size="302" baseType="lpstr">
      <vt:lpstr>กำหนดค่า</vt:lpstr>
      <vt:lpstr>โครงการ-กิจกรรม</vt:lpstr>
      <vt:lpstr>001</vt:lpstr>
      <vt:lpstr>002</vt:lpstr>
      <vt:lpstr>003</vt:lpstr>
      <vt:lpstr>004</vt:lpstr>
      <vt:lpstr>005</vt:lpstr>
      <vt:lpstr>006</vt:lpstr>
      <vt:lpstr>007</vt:lpstr>
      <vt:lpstr>008</vt:lpstr>
      <vt:lpstr>009</vt:lpstr>
      <vt:lpstr>010</vt:lpstr>
      <vt:lpstr>011</vt:lpstr>
      <vt:lpstr>012</vt:lpstr>
      <vt:lpstr>013</vt:lpstr>
      <vt:lpstr>014</vt:lpstr>
      <vt:lpstr>015</vt:lpstr>
      <vt:lpstr>016</vt:lpstr>
      <vt:lpstr>017</vt:lpstr>
      <vt:lpstr>018</vt:lpstr>
      <vt:lpstr>019</vt:lpstr>
      <vt:lpstr>020</vt:lpstr>
      <vt:lpstr>021</vt:lpstr>
      <vt:lpstr>022</vt:lpstr>
      <vt:lpstr>023</vt:lpstr>
      <vt:lpstr>024</vt:lpstr>
      <vt:lpstr>025</vt:lpstr>
      <vt:lpstr>026</vt:lpstr>
      <vt:lpstr>027</vt:lpstr>
      <vt:lpstr>028</vt:lpstr>
      <vt:lpstr>029</vt:lpstr>
      <vt:lpstr>030</vt:lpstr>
      <vt:lpstr>031</vt:lpstr>
      <vt:lpstr>032</vt:lpstr>
      <vt:lpstr>033</vt:lpstr>
      <vt:lpstr>034</vt:lpstr>
      <vt:lpstr>035</vt:lpstr>
      <vt:lpstr>036</vt:lpstr>
      <vt:lpstr>037</vt:lpstr>
      <vt:lpstr>038</vt:lpstr>
      <vt:lpstr>039</vt:lpstr>
      <vt:lpstr>040</vt:lpstr>
      <vt:lpstr>041</vt:lpstr>
      <vt:lpstr>042</vt:lpstr>
      <vt:lpstr>043</vt:lpstr>
      <vt:lpstr>044</vt:lpstr>
      <vt:lpstr>045</vt:lpstr>
      <vt:lpstr>046</vt:lpstr>
      <vt:lpstr>047</vt:lpstr>
      <vt:lpstr>048</vt:lpstr>
      <vt:lpstr>049</vt:lpstr>
      <vt:lpstr>050</vt:lpstr>
      <vt:lpstr>051</vt:lpstr>
      <vt:lpstr>052</vt:lpstr>
      <vt:lpstr>053</vt:lpstr>
      <vt:lpstr>054</vt:lpstr>
      <vt:lpstr>055</vt:lpstr>
      <vt:lpstr>056</vt:lpstr>
      <vt:lpstr>057</vt:lpstr>
      <vt:lpstr>058</vt:lpstr>
      <vt:lpstr>059</vt:lpstr>
      <vt:lpstr>060</vt:lpstr>
      <vt:lpstr>061</vt:lpstr>
      <vt:lpstr>062</vt:lpstr>
      <vt:lpstr>063</vt:lpstr>
      <vt:lpstr>064</vt:lpstr>
      <vt:lpstr>065</vt:lpstr>
      <vt:lpstr>066</vt:lpstr>
      <vt:lpstr>067</vt:lpstr>
      <vt:lpstr>068</vt:lpstr>
      <vt:lpstr>069</vt:lpstr>
      <vt:lpstr>070</vt:lpstr>
      <vt:lpstr>071</vt:lpstr>
      <vt:lpstr>072</vt:lpstr>
      <vt:lpstr>073</vt:lpstr>
      <vt:lpstr>074</vt:lpstr>
      <vt:lpstr>075</vt:lpstr>
      <vt:lpstr>076</vt:lpstr>
      <vt:lpstr>077</vt:lpstr>
      <vt:lpstr>078</vt:lpstr>
      <vt:lpstr>079</vt:lpstr>
      <vt:lpstr>080</vt:lpstr>
      <vt:lpstr>081</vt:lpstr>
      <vt:lpstr>082</vt:lpstr>
      <vt:lpstr>083</vt:lpstr>
      <vt:lpstr>084</vt:lpstr>
      <vt:lpstr>085</vt:lpstr>
      <vt:lpstr>086</vt:lpstr>
      <vt:lpstr>087</vt:lpstr>
      <vt:lpstr>088</vt:lpstr>
      <vt:lpstr>089</vt:lpstr>
      <vt:lpstr>090</vt:lpstr>
      <vt:lpstr>091</vt:lpstr>
      <vt:lpstr>092</vt:lpstr>
      <vt:lpstr>093</vt:lpstr>
      <vt:lpstr>094</vt:lpstr>
      <vt:lpstr>095</vt:lpstr>
      <vt:lpstr>096</vt:lpstr>
      <vt:lpstr>097</vt:lpstr>
      <vt:lpstr>098</vt:lpstr>
      <vt:lpstr>099</vt:lpstr>
      <vt:lpstr>100</vt:lpstr>
      <vt:lpstr>'001'!Print_Area</vt:lpstr>
      <vt:lpstr>'002'!Print_Area</vt:lpstr>
      <vt:lpstr>'003'!Print_Area</vt:lpstr>
      <vt:lpstr>'004'!Print_Area</vt:lpstr>
      <vt:lpstr>'005'!Print_Area</vt:lpstr>
      <vt:lpstr>'006'!Print_Area</vt:lpstr>
      <vt:lpstr>'007'!Print_Area</vt:lpstr>
      <vt:lpstr>'008'!Print_Area</vt:lpstr>
      <vt:lpstr>'009'!Print_Area</vt:lpstr>
      <vt:lpstr>'010'!Print_Area</vt:lpstr>
      <vt:lpstr>'011'!Print_Area</vt:lpstr>
      <vt:lpstr>'012'!Print_Area</vt:lpstr>
      <vt:lpstr>'013'!Print_Area</vt:lpstr>
      <vt:lpstr>'014'!Print_Area</vt:lpstr>
      <vt:lpstr>'015'!Print_Area</vt:lpstr>
      <vt:lpstr>'016'!Print_Area</vt:lpstr>
      <vt:lpstr>'017'!Print_Area</vt:lpstr>
      <vt:lpstr>'018'!Print_Area</vt:lpstr>
      <vt:lpstr>'019'!Print_Area</vt:lpstr>
      <vt:lpstr>'020'!Print_Area</vt:lpstr>
      <vt:lpstr>'021'!Print_Area</vt:lpstr>
      <vt:lpstr>'022'!Print_Area</vt:lpstr>
      <vt:lpstr>'023'!Print_Area</vt:lpstr>
      <vt:lpstr>'024'!Print_Area</vt:lpstr>
      <vt:lpstr>'025'!Print_Area</vt:lpstr>
      <vt:lpstr>'026'!Print_Area</vt:lpstr>
      <vt:lpstr>'027'!Print_Area</vt:lpstr>
      <vt:lpstr>'028'!Print_Area</vt:lpstr>
      <vt:lpstr>'029'!Print_Area</vt:lpstr>
      <vt:lpstr>'030'!Print_Area</vt:lpstr>
      <vt:lpstr>'031'!Print_Area</vt:lpstr>
      <vt:lpstr>'032'!Print_Area</vt:lpstr>
      <vt:lpstr>'033'!Print_Area</vt:lpstr>
      <vt:lpstr>'034'!Print_Area</vt:lpstr>
      <vt:lpstr>'035'!Print_Area</vt:lpstr>
      <vt:lpstr>'036'!Print_Area</vt:lpstr>
      <vt:lpstr>'037'!Print_Area</vt:lpstr>
      <vt:lpstr>'038'!Print_Area</vt:lpstr>
      <vt:lpstr>'039'!Print_Area</vt:lpstr>
      <vt:lpstr>'040'!Print_Area</vt:lpstr>
      <vt:lpstr>'041'!Print_Area</vt:lpstr>
      <vt:lpstr>'042'!Print_Area</vt:lpstr>
      <vt:lpstr>'043'!Print_Area</vt:lpstr>
      <vt:lpstr>'044'!Print_Area</vt:lpstr>
      <vt:lpstr>'045'!Print_Area</vt:lpstr>
      <vt:lpstr>'046'!Print_Area</vt:lpstr>
      <vt:lpstr>'047'!Print_Area</vt:lpstr>
      <vt:lpstr>'048'!Print_Area</vt:lpstr>
      <vt:lpstr>'049'!Print_Area</vt:lpstr>
      <vt:lpstr>'050'!Print_Area</vt:lpstr>
      <vt:lpstr>'051'!Print_Area</vt:lpstr>
      <vt:lpstr>'052'!Print_Area</vt:lpstr>
      <vt:lpstr>'053'!Print_Area</vt:lpstr>
      <vt:lpstr>'054'!Print_Area</vt:lpstr>
      <vt:lpstr>'055'!Print_Area</vt:lpstr>
      <vt:lpstr>'056'!Print_Area</vt:lpstr>
      <vt:lpstr>'057'!Print_Area</vt:lpstr>
      <vt:lpstr>'058'!Print_Area</vt:lpstr>
      <vt:lpstr>'059'!Print_Area</vt:lpstr>
      <vt:lpstr>'060'!Print_Area</vt:lpstr>
      <vt:lpstr>'061'!Print_Area</vt:lpstr>
      <vt:lpstr>'062'!Print_Area</vt:lpstr>
      <vt:lpstr>'063'!Print_Area</vt:lpstr>
      <vt:lpstr>'064'!Print_Area</vt:lpstr>
      <vt:lpstr>'065'!Print_Area</vt:lpstr>
      <vt:lpstr>'066'!Print_Area</vt:lpstr>
      <vt:lpstr>'067'!Print_Area</vt:lpstr>
      <vt:lpstr>'068'!Print_Area</vt:lpstr>
      <vt:lpstr>'069'!Print_Area</vt:lpstr>
      <vt:lpstr>'070'!Print_Area</vt:lpstr>
      <vt:lpstr>'071'!Print_Area</vt:lpstr>
      <vt:lpstr>'072'!Print_Area</vt:lpstr>
      <vt:lpstr>'073'!Print_Area</vt:lpstr>
      <vt:lpstr>'074'!Print_Area</vt:lpstr>
      <vt:lpstr>'075'!Print_Area</vt:lpstr>
      <vt:lpstr>'076'!Print_Area</vt:lpstr>
      <vt:lpstr>'077'!Print_Area</vt:lpstr>
      <vt:lpstr>'078'!Print_Area</vt:lpstr>
      <vt:lpstr>'079'!Print_Area</vt:lpstr>
      <vt:lpstr>'080'!Print_Area</vt:lpstr>
      <vt:lpstr>'081'!Print_Area</vt:lpstr>
      <vt:lpstr>'082'!Print_Area</vt:lpstr>
      <vt:lpstr>'083'!Print_Area</vt:lpstr>
      <vt:lpstr>'084'!Print_Area</vt:lpstr>
      <vt:lpstr>'085'!Print_Area</vt:lpstr>
      <vt:lpstr>'086'!Print_Area</vt:lpstr>
      <vt:lpstr>'087'!Print_Area</vt:lpstr>
      <vt:lpstr>'088'!Print_Area</vt:lpstr>
      <vt:lpstr>'089'!Print_Area</vt:lpstr>
      <vt:lpstr>'090'!Print_Area</vt:lpstr>
      <vt:lpstr>'091'!Print_Area</vt:lpstr>
      <vt:lpstr>'092'!Print_Area</vt:lpstr>
      <vt:lpstr>'093'!Print_Area</vt:lpstr>
      <vt:lpstr>'094'!Print_Area</vt:lpstr>
      <vt:lpstr>'095'!Print_Area</vt:lpstr>
      <vt:lpstr>'096'!Print_Area</vt:lpstr>
      <vt:lpstr>'097'!Print_Area</vt:lpstr>
      <vt:lpstr>'098'!Print_Area</vt:lpstr>
      <vt:lpstr>'099'!Print_Area</vt:lpstr>
      <vt:lpstr>'100'!Print_Area</vt:lpstr>
      <vt:lpstr>'001'!Print_Titles</vt:lpstr>
      <vt:lpstr>'002'!Print_Titles</vt:lpstr>
      <vt:lpstr>'003'!Print_Titles</vt:lpstr>
      <vt:lpstr>'004'!Print_Titles</vt:lpstr>
      <vt:lpstr>'005'!Print_Titles</vt:lpstr>
      <vt:lpstr>'006'!Print_Titles</vt:lpstr>
      <vt:lpstr>'007'!Print_Titles</vt:lpstr>
      <vt:lpstr>'008'!Print_Titles</vt:lpstr>
      <vt:lpstr>'009'!Print_Titles</vt:lpstr>
      <vt:lpstr>'010'!Print_Titles</vt:lpstr>
      <vt:lpstr>'011'!Print_Titles</vt:lpstr>
      <vt:lpstr>'012'!Print_Titles</vt:lpstr>
      <vt:lpstr>'013'!Print_Titles</vt:lpstr>
      <vt:lpstr>'014'!Print_Titles</vt:lpstr>
      <vt:lpstr>'015'!Print_Titles</vt:lpstr>
      <vt:lpstr>'016'!Print_Titles</vt:lpstr>
      <vt:lpstr>'017'!Print_Titles</vt:lpstr>
      <vt:lpstr>'018'!Print_Titles</vt:lpstr>
      <vt:lpstr>'019'!Print_Titles</vt:lpstr>
      <vt:lpstr>'020'!Print_Titles</vt:lpstr>
      <vt:lpstr>'021'!Print_Titles</vt:lpstr>
      <vt:lpstr>'022'!Print_Titles</vt:lpstr>
      <vt:lpstr>'023'!Print_Titles</vt:lpstr>
      <vt:lpstr>'024'!Print_Titles</vt:lpstr>
      <vt:lpstr>'025'!Print_Titles</vt:lpstr>
      <vt:lpstr>'026'!Print_Titles</vt:lpstr>
      <vt:lpstr>'027'!Print_Titles</vt:lpstr>
      <vt:lpstr>'028'!Print_Titles</vt:lpstr>
      <vt:lpstr>'029'!Print_Titles</vt:lpstr>
      <vt:lpstr>'030'!Print_Titles</vt:lpstr>
      <vt:lpstr>'031'!Print_Titles</vt:lpstr>
      <vt:lpstr>'032'!Print_Titles</vt:lpstr>
      <vt:lpstr>'033'!Print_Titles</vt:lpstr>
      <vt:lpstr>'034'!Print_Titles</vt:lpstr>
      <vt:lpstr>'035'!Print_Titles</vt:lpstr>
      <vt:lpstr>'036'!Print_Titles</vt:lpstr>
      <vt:lpstr>'037'!Print_Titles</vt:lpstr>
      <vt:lpstr>'038'!Print_Titles</vt:lpstr>
      <vt:lpstr>'039'!Print_Titles</vt:lpstr>
      <vt:lpstr>'040'!Print_Titles</vt:lpstr>
      <vt:lpstr>'041'!Print_Titles</vt:lpstr>
      <vt:lpstr>'042'!Print_Titles</vt:lpstr>
      <vt:lpstr>'043'!Print_Titles</vt:lpstr>
      <vt:lpstr>'044'!Print_Titles</vt:lpstr>
      <vt:lpstr>'045'!Print_Titles</vt:lpstr>
      <vt:lpstr>'046'!Print_Titles</vt:lpstr>
      <vt:lpstr>'047'!Print_Titles</vt:lpstr>
      <vt:lpstr>'048'!Print_Titles</vt:lpstr>
      <vt:lpstr>'049'!Print_Titles</vt:lpstr>
      <vt:lpstr>'050'!Print_Titles</vt:lpstr>
      <vt:lpstr>'051'!Print_Titles</vt:lpstr>
      <vt:lpstr>'052'!Print_Titles</vt:lpstr>
      <vt:lpstr>'053'!Print_Titles</vt:lpstr>
      <vt:lpstr>'054'!Print_Titles</vt:lpstr>
      <vt:lpstr>'055'!Print_Titles</vt:lpstr>
      <vt:lpstr>'056'!Print_Titles</vt:lpstr>
      <vt:lpstr>'057'!Print_Titles</vt:lpstr>
      <vt:lpstr>'058'!Print_Titles</vt:lpstr>
      <vt:lpstr>'059'!Print_Titles</vt:lpstr>
      <vt:lpstr>'060'!Print_Titles</vt:lpstr>
      <vt:lpstr>'061'!Print_Titles</vt:lpstr>
      <vt:lpstr>'062'!Print_Titles</vt:lpstr>
      <vt:lpstr>'063'!Print_Titles</vt:lpstr>
      <vt:lpstr>'064'!Print_Titles</vt:lpstr>
      <vt:lpstr>'065'!Print_Titles</vt:lpstr>
      <vt:lpstr>'066'!Print_Titles</vt:lpstr>
      <vt:lpstr>'067'!Print_Titles</vt:lpstr>
      <vt:lpstr>'068'!Print_Titles</vt:lpstr>
      <vt:lpstr>'069'!Print_Titles</vt:lpstr>
      <vt:lpstr>'070'!Print_Titles</vt:lpstr>
      <vt:lpstr>'071'!Print_Titles</vt:lpstr>
      <vt:lpstr>'072'!Print_Titles</vt:lpstr>
      <vt:lpstr>'073'!Print_Titles</vt:lpstr>
      <vt:lpstr>'074'!Print_Titles</vt:lpstr>
      <vt:lpstr>'075'!Print_Titles</vt:lpstr>
      <vt:lpstr>'076'!Print_Titles</vt:lpstr>
      <vt:lpstr>'077'!Print_Titles</vt:lpstr>
      <vt:lpstr>'078'!Print_Titles</vt:lpstr>
      <vt:lpstr>'079'!Print_Titles</vt:lpstr>
      <vt:lpstr>'080'!Print_Titles</vt:lpstr>
      <vt:lpstr>'081'!Print_Titles</vt:lpstr>
      <vt:lpstr>'082'!Print_Titles</vt:lpstr>
      <vt:lpstr>'083'!Print_Titles</vt:lpstr>
      <vt:lpstr>'084'!Print_Titles</vt:lpstr>
      <vt:lpstr>'085'!Print_Titles</vt:lpstr>
      <vt:lpstr>'086'!Print_Titles</vt:lpstr>
      <vt:lpstr>'087'!Print_Titles</vt:lpstr>
      <vt:lpstr>'088'!Print_Titles</vt:lpstr>
      <vt:lpstr>'089'!Print_Titles</vt:lpstr>
      <vt:lpstr>'090'!Print_Titles</vt:lpstr>
      <vt:lpstr>'091'!Print_Titles</vt:lpstr>
      <vt:lpstr>'092'!Print_Titles</vt:lpstr>
      <vt:lpstr>'093'!Print_Titles</vt:lpstr>
      <vt:lpstr>'094'!Print_Titles</vt:lpstr>
      <vt:lpstr>'095'!Print_Titles</vt:lpstr>
      <vt:lpstr>'096'!Print_Titles</vt:lpstr>
      <vt:lpstr>'097'!Print_Titles</vt:lpstr>
      <vt:lpstr>'098'!Print_Titles</vt:lpstr>
      <vt:lpstr>'099'!Print_Titles</vt:lpstr>
      <vt:lpstr>'100'!Print_Titles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Weerawat Suktonglang</dc:creator>
  <cp:lastModifiedBy>Sawat  Tasarin</cp:lastModifiedBy>
  <cp:lastPrinted>2025-03-13T08:18:49Z</cp:lastPrinted>
  <dcterms:created xsi:type="dcterms:W3CDTF">2024-03-29T08:44:24Z</dcterms:created>
  <dcterms:modified xsi:type="dcterms:W3CDTF">2025-03-13T08:27:31Z</dcterms:modified>
</cp:coreProperties>
</file>